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templates\BCE_INPI_V2\"/>
    </mc:Choice>
  </mc:AlternateContent>
  <xr:revisionPtr revIDLastSave="0" documentId="13_ncr:1_{79DD407E-4F2C-4F86-BF4A-60DA18151B56}" xr6:coauthVersionLast="47" xr6:coauthVersionMax="47" xr10:uidLastSave="{00000000-0000-0000-0000-000000000000}"/>
  <bookViews>
    <workbookView xWindow="-120" yWindow="-120" windowWidth="29040" windowHeight="15720" firstSheet="1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" l="1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R4" i="46" l="1"/>
  <c r="AB5" i="46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O7" i="46" a="1"/>
  <c r="O7" i="46" s="1"/>
  <c r="Q7" i="46" a="1"/>
  <c r="Q7" i="46" s="1"/>
  <c r="D7" i="46" a="1"/>
  <c r="D7" i="46" s="1"/>
  <c r="E13" i="9"/>
  <c r="G4" i="46" l="1"/>
  <c r="E12" i="9" s="1"/>
  <c r="AJ5" i="46"/>
  <c r="AK5" i="46"/>
  <c r="AJ9" i="46"/>
  <c r="AK9" i="46"/>
  <c r="AK7" i="46"/>
  <c r="AJ7" i="46"/>
  <c r="R7" i="46" a="1"/>
  <c r="R7" i="46" s="1"/>
  <c r="U7" i="46" s="1" a="1"/>
  <c r="U7" i="46" s="1"/>
  <c r="G7" i="46" a="1"/>
  <c r="G7" i="46" s="1"/>
  <c r="J7" i="46" s="1" a="1"/>
  <c r="J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<sst xmlns="http://schemas.openxmlformats.org/spreadsheetml/2006/main" count="109500" uniqueCount="53919">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</sst>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-2.4856671734765277E-4</c:v>
                </c:pt>
                <c:pt idx="1">
                  <c:v>1.0002485667173477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-2.2112476265131485E-2</c:v>
                </c:pt>
                <c:pt idx="1">
                  <c:v>1.0221124762651315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43100</c:v>
                </c:pt>
                <c:pt idx="1">
                  <c:v>43465</c:v>
                </c:pt>
                <c:pt idx="2">
                  <c:v>43830</c:v>
                </c:pt>
                <c:pt idx="3">
                  <c:v>44196</c:v>
                </c:pt>
                <c:pt idx="4">
                  <c:v>44561</c:v>
                </c:pt>
                <c:pt idx="5">
                  <c:v>44926</c:v>
                </c:pt>
                <c:pt idx="6">
                  <c:v>45291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64663758</c:v>
                </c:pt>
                <c:pt idx="1">
                  <c:v>60434845</c:v>
                </c:pt>
                <c:pt idx="2">
                  <c:v>57868245</c:v>
                </c:pt>
                <c:pt idx="3">
                  <c:v>63106880</c:v>
                </c:pt>
                <c:pt idx="4">
                  <c:v>79825110</c:v>
                </c:pt>
                <c:pt idx="5">
                  <c:v>104858943</c:v>
                </c:pt>
                <c:pt idx="6">
                  <c:v>88841339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416C310-C281-41FA-AE26-44E0FFDCDCD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9F391CA-AD66-4714-A53E-70E0D07F593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8F3FEDC-A606-4A94-931A-EC1BC58FE84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43100</c:v>
                </c:pt>
                <c:pt idx="1">
                  <c:v>43465</c:v>
                </c:pt>
                <c:pt idx="2">
                  <c:v>43830</c:v>
                </c:pt>
                <c:pt idx="3">
                  <c:v>44196</c:v>
                </c:pt>
                <c:pt idx="4">
                  <c:v>44561</c:v>
                </c:pt>
                <c:pt idx="5">
                  <c:v>44926</c:v>
                </c:pt>
                <c:pt idx="6">
                  <c:v>45291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-7%</c:v>
                  </c:pt>
                  <c:pt idx="2">
                    <c:v>-4%</c:v>
                  </c:pt>
                  <c:pt idx="3">
                    <c:v>+9%</c:v>
                  </c:pt>
                  <c:pt idx="4">
                    <c:v>+26%</c:v>
                  </c:pt>
                  <c:pt idx="5">
                    <c:v>+31%</c:v>
                  </c:pt>
                  <c:pt idx="6">
                    <c:v>-15%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5448A4-3CB9-4A2B-B67D-6D828760A5C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84B171-7FF8-45DB-8216-C559E22C53A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11CE88A-C50B-4253-ACD3-0548E212A6C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43100</c:v>
                </c:pt>
                <c:pt idx="1">
                  <c:v>43465</c:v>
                </c:pt>
                <c:pt idx="2">
                  <c:v>43830</c:v>
                </c:pt>
                <c:pt idx="3">
                  <c:v>44196</c:v>
                </c:pt>
                <c:pt idx="4">
                  <c:v>44561</c:v>
                </c:pt>
                <c:pt idx="5">
                  <c:v>44926</c:v>
                </c:pt>
                <c:pt idx="6">
                  <c:v>45291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-7%</c:v>
                  </c:pt>
                  <c:pt idx="2">
                    <c:v>-4%</c:v>
                  </c:pt>
                  <c:pt idx="3">
                    <c:v>+9%</c:v>
                  </c:pt>
                  <c:pt idx="4">
                    <c:v>+26%</c:v>
                  </c:pt>
                  <c:pt idx="5">
                    <c:v>+31%</c:v>
                  </c:pt>
                  <c:pt idx="6">
                    <c:v>-15%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43100</c:v>
                </c:pt>
                <c:pt idx="1">
                  <c:v>43465</c:v>
                </c:pt>
                <c:pt idx="2">
                  <c:v>43830</c:v>
                </c:pt>
                <c:pt idx="3">
                  <c:v>44196</c:v>
                </c:pt>
                <c:pt idx="4">
                  <c:v>44561</c:v>
                </c:pt>
                <c:pt idx="5">
                  <c:v>44926</c:v>
                </c:pt>
                <c:pt idx="6">
                  <c:v>45291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3555695</c:v>
                </c:pt>
                <c:pt idx="1">
                  <c:v>1817472</c:v>
                </c:pt>
                <c:pt idx="2">
                  <c:v>2324099</c:v>
                </c:pt>
                <c:pt idx="3">
                  <c:v>4164222</c:v>
                </c:pt>
                <c:pt idx="4">
                  <c:v>7405719</c:v>
                </c:pt>
                <c:pt idx="5">
                  <c:v>6505492</c:v>
                </c:pt>
                <c:pt idx="6">
                  <c:v>-22083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10DD5EE-1AA3-4983-8379-F7AA6DE2521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6F42B73-E797-4517-AB0A-6BFAC0F467C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E5E11CC-4A7A-4951-AC90-BEC53FBD742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43100</c:v>
                </c:pt>
                <c:pt idx="1">
                  <c:v>43465</c:v>
                </c:pt>
                <c:pt idx="2">
                  <c:v>43830</c:v>
                </c:pt>
                <c:pt idx="3">
                  <c:v>44196</c:v>
                </c:pt>
                <c:pt idx="4">
                  <c:v>44561</c:v>
                </c:pt>
                <c:pt idx="5">
                  <c:v>44926</c:v>
                </c:pt>
                <c:pt idx="6">
                  <c:v>45291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-49%</c:v>
                  </c:pt>
                  <c:pt idx="2">
                    <c:v>+28%</c:v>
                  </c:pt>
                  <c:pt idx="3">
                    <c:v>+79%</c:v>
                  </c:pt>
                  <c:pt idx="4">
                    <c:v>+78%</c:v>
                  </c:pt>
                  <c:pt idx="5">
                    <c:v>-12%</c:v>
                  </c:pt>
                  <c:pt idx="6">
                    <c:v>-100%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15F8FA0-BD46-44C9-97D1-62BA340B5AF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A41202A-1D12-4F05-B506-5B75AB59DC6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D476128-92D0-45F3-B81E-33673F85EA8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43100</c:v>
                </c:pt>
                <c:pt idx="1">
                  <c:v>43465</c:v>
                </c:pt>
                <c:pt idx="2">
                  <c:v>43830</c:v>
                </c:pt>
                <c:pt idx="3">
                  <c:v>44196</c:v>
                </c:pt>
                <c:pt idx="4">
                  <c:v>44561</c:v>
                </c:pt>
                <c:pt idx="5">
                  <c:v>44926</c:v>
                </c:pt>
                <c:pt idx="6">
                  <c:v>45291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-49%</c:v>
                  </c:pt>
                  <c:pt idx="2">
                    <c:v>+28%</c:v>
                  </c:pt>
                  <c:pt idx="3">
                    <c:v>+79%</c:v>
                  </c:pt>
                  <c:pt idx="4">
                    <c:v>+78%</c:v>
                  </c:pt>
                  <c:pt idx="5">
                    <c:v>-12%</c:v>
                  </c:pt>
                  <c:pt idx="6">
                    <c:v>-100%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43100</c:v>
                </c:pt>
                <c:pt idx="1">
                  <c:v>43465</c:v>
                </c:pt>
                <c:pt idx="2">
                  <c:v>43830</c:v>
                </c:pt>
                <c:pt idx="3">
                  <c:v>44196</c:v>
                </c:pt>
                <c:pt idx="4">
                  <c:v>44561</c:v>
                </c:pt>
                <c:pt idx="5">
                  <c:v>44926</c:v>
                </c:pt>
                <c:pt idx="6">
                  <c:v>45291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5.4987447528181084E-2</c:v>
                </c:pt>
                <c:pt idx="1">
                  <c:v>3.0073246651000758E-2</c:v>
                </c:pt>
                <c:pt idx="2">
                  <c:v>4.0161905722214314E-2</c:v>
                </c:pt>
                <c:pt idx="3">
                  <c:v>6.5986814749833936E-2</c:v>
                </c:pt>
                <c:pt idx="4">
                  <c:v>9.2774303724730223E-2</c:v>
                </c:pt>
                <c:pt idx="5">
                  <c:v>6.2040411755819432E-2</c:v>
                </c:pt>
                <c:pt idx="6">
                  <c:v>-2.4856671734765277E-4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sortState xmlns:xlrd2="http://schemas.microsoft.com/office/spreadsheetml/2017/richdata2" ref="B11:E676">
    <sortCondition ref="C10:C676"/>
  </sortState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10" zoomScale="94" workbookViewId="0">
      <selection activeCell="C10" sqref="C1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492</v>
      </c>
      <c r="C11" s="38" t="s">
        <v>493</v>
      </c>
      <c r="D11" s="38" t="s">
        <v>483</v>
      </c>
      <c r="E11" s="38" t="s">
        <v>487</v>
      </c>
      <c r="F11" cm="1">
        <f t="array" ref="F11:F676">SUMIFS(Performance[Chiffre_d_affaires],Performance[siren],Table1[SIREN])</f>
        <v>519599120</v>
      </c>
      <c r="H11" s="21" cm="1">
        <f t="array" ref="H11:H17">_xlfn.SORTBY(_xlfn._xlws.FILTER(Performance[date_cloture_exercice],Performance[Entreprises.Nom]=Entreprise),_xlfn._xlws.FILTER(Performance[date_cloture_exercice],Performance[Entreprises.Nom]=Entreprise),1)</f>
        <v>43100</v>
      </c>
    </row>
    <row r="12" spans="2:8" x14ac:dyDescent="0.35">
      <c r="B12" s="37" t="s">
        <v>852</v>
      </c>
      <c r="C12" s="38" t="s">
        <v>853</v>
      </c>
      <c r="D12" s="38" t="s">
        <v>771</v>
      </c>
      <c r="E12" s="38" t="s">
        <v>799</v>
      </c>
      <c r="F12">
        <v>170317000</v>
      </c>
      <c r="H12" s="21">
        <v>43465</v>
      </c>
    </row>
    <row r="13" spans="2:8" x14ac:dyDescent="0.35">
      <c r="B13" s="37" t="s">
        <v>1643</v>
      </c>
      <c r="C13" s="38" t="s">
        <v>1644</v>
      </c>
      <c r="D13" s="38" t="s">
        <v>1484</v>
      </c>
      <c r="E13" s="38" t="s">
        <v>1566</v>
      </c>
      <c r="F13">
        <v>366469229</v>
      </c>
      <c r="H13" s="21">
        <v>43830</v>
      </c>
    </row>
    <row r="14" spans="2:8" x14ac:dyDescent="0.35">
      <c r="B14" s="37" t="s">
        <v>1603</v>
      </c>
      <c r="C14" s="38" t="s">
        <v>1604</v>
      </c>
      <c r="D14" s="38" t="s">
        <v>1484</v>
      </c>
      <c r="E14" s="38" t="s">
        <v>1566</v>
      </c>
      <c r="F14">
        <v>660963730</v>
      </c>
      <c r="H14" s="21">
        <v>44196</v>
      </c>
    </row>
    <row r="15" spans="2:8" x14ac:dyDescent="0.35">
      <c r="B15" s="37" t="s">
        <v>691</v>
      </c>
      <c r="C15" s="38" t="s">
        <v>692</v>
      </c>
      <c r="D15" s="38" t="s">
        <v>509</v>
      </c>
      <c r="E15" s="38" t="s">
        <v>666</v>
      </c>
      <c r="F15">
        <v>306434521</v>
      </c>
      <c r="H15" s="21">
        <v>44561</v>
      </c>
    </row>
    <row r="16" spans="2:8" x14ac:dyDescent="0.35">
      <c r="B16" s="37" t="s">
        <v>1830</v>
      </c>
      <c r="C16" s="38" t="s">
        <v>1831</v>
      </c>
      <c r="D16" s="38" t="s">
        <v>1803</v>
      </c>
      <c r="E16" s="38" t="s">
        <v>1827</v>
      </c>
      <c r="F16">
        <v>1483121241</v>
      </c>
      <c r="H16" s="21">
        <v>44926</v>
      </c>
    </row>
    <row r="17" spans="2:8" x14ac:dyDescent="0.35">
      <c r="B17" s="37" t="s">
        <v>673</v>
      </c>
      <c r="C17" s="38" t="s">
        <v>674</v>
      </c>
      <c r="D17" s="38" t="s">
        <v>509</v>
      </c>
      <c r="E17" s="38" t="s">
        <v>666</v>
      </c>
      <c r="F17">
        <v>1481622527</v>
      </c>
      <c r="H17" s="21">
        <v>45291</v>
      </c>
    </row>
    <row r="18" spans="2:8" x14ac:dyDescent="0.35">
      <c r="B18" s="37" t="s">
        <v>1449</v>
      </c>
      <c r="C18" s="38" t="s">
        <v>1450</v>
      </c>
      <c r="D18" s="38" t="s">
        <v>1389</v>
      </c>
      <c r="E18" s="38" t="s">
        <v>1446</v>
      </c>
      <c r="F18">
        <v>975933096</v>
      </c>
      <c r="H18" s="21"/>
    </row>
    <row r="19" spans="2:8" x14ac:dyDescent="0.35">
      <c r="B19" s="37" t="s">
        <v>556</v>
      </c>
      <c r="C19" s="38" t="s">
        <v>557</v>
      </c>
      <c r="D19" s="38" t="s">
        <v>509</v>
      </c>
      <c r="E19" s="38" t="s">
        <v>529</v>
      </c>
      <c r="F19">
        <v>593176784</v>
      </c>
      <c r="H19" s="7"/>
    </row>
    <row r="20" spans="2:8" x14ac:dyDescent="0.35">
      <c r="B20" s="37" t="s">
        <v>703</v>
      </c>
      <c r="C20" s="38" t="s">
        <v>704</v>
      </c>
      <c r="D20" s="38" t="s">
        <v>509</v>
      </c>
      <c r="E20" s="38" t="s">
        <v>666</v>
      </c>
      <c r="F20">
        <v>471107228</v>
      </c>
      <c r="H20" s="7"/>
    </row>
    <row r="21" spans="2:8" x14ac:dyDescent="0.35">
      <c r="B21" s="37" t="s">
        <v>1834</v>
      </c>
      <c r="C21" s="38" t="s">
        <v>1835</v>
      </c>
      <c r="D21" s="38" t="s">
        <v>1803</v>
      </c>
      <c r="E21" s="38" t="s">
        <v>1827</v>
      </c>
      <c r="F21">
        <v>809641870</v>
      </c>
      <c r="H21" s="7"/>
    </row>
    <row r="22" spans="2:8" x14ac:dyDescent="0.35">
      <c r="B22" s="37" t="s">
        <v>1040</v>
      </c>
      <c r="C22" s="38" t="s">
        <v>1041</v>
      </c>
      <c r="D22" s="38" t="s">
        <v>1001</v>
      </c>
      <c r="E22" s="38" t="s">
        <v>1037</v>
      </c>
      <c r="F22">
        <v>454481359</v>
      </c>
      <c r="H22" s="7"/>
    </row>
    <row r="23" spans="2:8" x14ac:dyDescent="0.35">
      <c r="B23" s="37" t="s">
        <v>652</v>
      </c>
      <c r="C23" s="38" t="s">
        <v>653</v>
      </c>
      <c r="D23" s="38" t="s">
        <v>509</v>
      </c>
      <c r="E23" s="38" t="s">
        <v>645</v>
      </c>
      <c r="F23">
        <v>361061702</v>
      </c>
      <c r="H23" s="7"/>
    </row>
    <row r="24" spans="2:8" x14ac:dyDescent="0.35">
      <c r="B24" s="37" t="s">
        <v>1429</v>
      </c>
      <c r="C24" s="38" t="s">
        <v>1430</v>
      </c>
      <c r="D24" s="38" t="s">
        <v>1389</v>
      </c>
      <c r="E24" s="38" t="s">
        <v>1390</v>
      </c>
      <c r="F24">
        <v>209363574</v>
      </c>
      <c r="H24" s="7"/>
    </row>
    <row r="25" spans="2:8" x14ac:dyDescent="0.35">
      <c r="B25" s="37" t="s">
        <v>1438</v>
      </c>
      <c r="C25" s="38" t="s">
        <v>1439</v>
      </c>
      <c r="D25" s="38" t="s">
        <v>1389</v>
      </c>
      <c r="E25" s="38" t="s">
        <v>1437</v>
      </c>
      <c r="F25">
        <v>1453695108</v>
      </c>
      <c r="H25" s="7"/>
    </row>
    <row r="26" spans="2:8" x14ac:dyDescent="0.35">
      <c r="B26" s="37" t="s">
        <v>554</v>
      </c>
      <c r="C26" s="38" t="s">
        <v>555</v>
      </c>
      <c r="D26" s="38" t="s">
        <v>509</v>
      </c>
      <c r="E26" s="38" t="s">
        <v>529</v>
      </c>
      <c r="F26">
        <v>762255036</v>
      </c>
      <c r="H26" s="7"/>
    </row>
    <row r="27" spans="2:8" x14ac:dyDescent="0.35">
      <c r="B27" s="37" t="s">
        <v>629</v>
      </c>
      <c r="C27" s="38" t="s">
        <v>630</v>
      </c>
      <c r="D27" s="38" t="s">
        <v>509</v>
      </c>
      <c r="E27" s="38" t="s">
        <v>612</v>
      </c>
      <c r="F27">
        <v>320129495</v>
      </c>
      <c r="H27" s="7"/>
    </row>
    <row r="28" spans="2:8" x14ac:dyDescent="0.35">
      <c r="B28" s="37" t="s">
        <v>1773</v>
      </c>
      <c r="C28" s="38" t="s">
        <v>1774</v>
      </c>
      <c r="D28" s="38" t="s">
        <v>1766</v>
      </c>
      <c r="E28" s="38" t="s">
        <v>1766</v>
      </c>
      <c r="F28">
        <v>995900900</v>
      </c>
      <c r="H28" s="7"/>
    </row>
    <row r="29" spans="2:8" x14ac:dyDescent="0.35">
      <c r="B29" s="37" t="s">
        <v>871</v>
      </c>
      <c r="C29" s="38" t="s">
        <v>872</v>
      </c>
      <c r="D29" s="38" t="s">
        <v>771</v>
      </c>
      <c r="E29" s="38" t="s">
        <v>864</v>
      </c>
      <c r="F29">
        <v>357438637</v>
      </c>
      <c r="H29" s="7"/>
    </row>
    <row r="30" spans="2:8" x14ac:dyDescent="0.35">
      <c r="B30" s="37" t="s">
        <v>1431</v>
      </c>
      <c r="C30" s="38" t="s">
        <v>1432</v>
      </c>
      <c r="D30" s="38" t="s">
        <v>1389</v>
      </c>
      <c r="E30" s="38" t="s">
        <v>1390</v>
      </c>
      <c r="F30">
        <v>258880926</v>
      </c>
      <c r="H30" s="7"/>
    </row>
    <row r="31" spans="2:8" x14ac:dyDescent="0.35">
      <c r="B31" s="37" t="s">
        <v>1401</v>
      </c>
      <c r="C31" s="38" t="s">
        <v>1402</v>
      </c>
      <c r="D31" s="38" t="s">
        <v>1389</v>
      </c>
      <c r="E31" s="38" t="s">
        <v>1390</v>
      </c>
      <c r="F31">
        <v>637961065</v>
      </c>
      <c r="H31" s="7"/>
    </row>
    <row r="32" spans="2:8" x14ac:dyDescent="0.35">
      <c r="B32" s="37" t="s">
        <v>1415</v>
      </c>
      <c r="C32" s="38" t="s">
        <v>1416</v>
      </c>
      <c r="D32" s="38" t="s">
        <v>1389</v>
      </c>
      <c r="E32" s="38" t="s">
        <v>1390</v>
      </c>
      <c r="F32">
        <v>629685116</v>
      </c>
      <c r="H32" s="7"/>
    </row>
    <row r="33" spans="2:8" x14ac:dyDescent="0.35">
      <c r="B33" s="37" t="s">
        <v>1682</v>
      </c>
      <c r="C33" s="38" t="s">
        <v>1683</v>
      </c>
      <c r="D33" s="38" t="s">
        <v>1484</v>
      </c>
      <c r="E33" s="38" t="s">
        <v>1677</v>
      </c>
      <c r="F33">
        <v>3673327575</v>
      </c>
      <c r="H33" s="7"/>
    </row>
    <row r="34" spans="2:8" x14ac:dyDescent="0.35">
      <c r="B34" s="37" t="s">
        <v>1700</v>
      </c>
      <c r="C34" s="38" t="s">
        <v>1701</v>
      </c>
      <c r="D34" s="38" t="s">
        <v>1484</v>
      </c>
      <c r="E34" s="38" t="s">
        <v>1677</v>
      </c>
      <c r="F34">
        <v>561070245</v>
      </c>
      <c r="H34" s="7"/>
    </row>
    <row r="35" spans="2:8" x14ac:dyDescent="0.35">
      <c r="B35" s="37" t="s">
        <v>1817</v>
      </c>
      <c r="C35" s="38" t="s">
        <v>1818</v>
      </c>
      <c r="D35" s="38" t="s">
        <v>1803</v>
      </c>
      <c r="E35" s="38" t="s">
        <v>1804</v>
      </c>
      <c r="F35">
        <v>287658292</v>
      </c>
      <c r="H35" s="7"/>
    </row>
    <row r="36" spans="2:8" x14ac:dyDescent="0.35">
      <c r="B36" s="37" t="s">
        <v>842</v>
      </c>
      <c r="C36" s="38" t="s">
        <v>843</v>
      </c>
      <c r="D36" s="38" t="s">
        <v>771</v>
      </c>
      <c r="E36" s="38" t="s">
        <v>799</v>
      </c>
      <c r="F36">
        <v>367503244</v>
      </c>
      <c r="H36" s="7"/>
    </row>
    <row r="37" spans="2:8" x14ac:dyDescent="0.35">
      <c r="B37" s="37" t="s">
        <v>1581</v>
      </c>
      <c r="C37" s="38" t="s">
        <v>1582</v>
      </c>
      <c r="D37" s="38" t="s">
        <v>1484</v>
      </c>
      <c r="E37" s="38" t="s">
        <v>1566</v>
      </c>
      <c r="F37">
        <v>1804637652</v>
      </c>
      <c r="H37" s="7"/>
    </row>
    <row r="38" spans="2:8" x14ac:dyDescent="0.35">
      <c r="B38" s="37" t="s">
        <v>715</v>
      </c>
      <c r="C38" s="38" t="s">
        <v>716</v>
      </c>
      <c r="D38" s="38" t="s">
        <v>509</v>
      </c>
      <c r="E38" s="38" t="s">
        <v>666</v>
      </c>
      <c r="F38">
        <v>193396860</v>
      </c>
      <c r="H38" s="7"/>
    </row>
    <row r="39" spans="2:8" x14ac:dyDescent="0.35">
      <c r="B39" s="37" t="s">
        <v>1359</v>
      </c>
      <c r="C39" s="38" t="s">
        <v>1360</v>
      </c>
      <c r="D39" s="38" t="s">
        <v>1125</v>
      </c>
      <c r="E39" s="38" t="s">
        <v>1326</v>
      </c>
      <c r="F39">
        <v>439041376</v>
      </c>
      <c r="H39" s="7"/>
    </row>
    <row r="40" spans="2:8" x14ac:dyDescent="0.35">
      <c r="B40" s="37" t="s">
        <v>1841</v>
      </c>
      <c r="C40" s="38" t="s">
        <v>1842</v>
      </c>
      <c r="D40" s="38" t="s">
        <v>1803</v>
      </c>
      <c r="E40" s="38" t="s">
        <v>1838</v>
      </c>
      <c r="F40">
        <v>1719316109</v>
      </c>
      <c r="H40" s="7"/>
    </row>
    <row r="41" spans="2:8" x14ac:dyDescent="0.35">
      <c r="B41" s="37" t="s">
        <v>521</v>
      </c>
      <c r="C41" s="38" t="s">
        <v>522</v>
      </c>
      <c r="D41" s="38" t="s">
        <v>509</v>
      </c>
      <c r="E41" s="38" t="s">
        <v>510</v>
      </c>
      <c r="F41">
        <v>381958223</v>
      </c>
      <c r="H41" s="7"/>
    </row>
    <row r="42" spans="2:8" x14ac:dyDescent="0.35">
      <c r="B42" s="37" t="s">
        <v>1510</v>
      </c>
      <c r="C42" s="38" t="s">
        <v>1511</v>
      </c>
      <c r="D42" s="38" t="s">
        <v>1484</v>
      </c>
      <c r="E42" s="38" t="s">
        <v>1485</v>
      </c>
      <c r="F42">
        <v>522694375</v>
      </c>
      <c r="H42" s="7"/>
    </row>
    <row r="43" spans="2:8" x14ac:dyDescent="0.35">
      <c r="B43" s="37" t="s">
        <v>890</v>
      </c>
      <c r="C43" s="38" t="s">
        <v>891</v>
      </c>
      <c r="D43" s="38" t="s">
        <v>771</v>
      </c>
      <c r="E43" s="38" t="s">
        <v>881</v>
      </c>
      <c r="F43">
        <v>1988665506</v>
      </c>
      <c r="H43" s="7"/>
    </row>
    <row r="44" spans="2:8" x14ac:dyDescent="0.35">
      <c r="B44" s="37" t="s">
        <v>1050</v>
      </c>
      <c r="C44" s="38" t="s">
        <v>1051</v>
      </c>
      <c r="D44" s="38" t="s">
        <v>1001</v>
      </c>
      <c r="E44" s="38" t="s">
        <v>1052</v>
      </c>
      <c r="F44">
        <v>5875365421</v>
      </c>
      <c r="H44" s="7"/>
    </row>
    <row r="45" spans="2:8" x14ac:dyDescent="0.35">
      <c r="B45" s="37" t="s">
        <v>641</v>
      </c>
      <c r="C45" s="38" t="s">
        <v>642</v>
      </c>
      <c r="D45" s="38" t="s">
        <v>509</v>
      </c>
      <c r="E45" s="38" t="s">
        <v>612</v>
      </c>
      <c r="F45">
        <v>401908809</v>
      </c>
      <c r="H45" s="7"/>
    </row>
    <row r="46" spans="2:8" x14ac:dyDescent="0.35">
      <c r="B46" s="37" t="s">
        <v>637</v>
      </c>
      <c r="C46" s="38" t="s">
        <v>638</v>
      </c>
      <c r="D46" s="38" t="s">
        <v>509</v>
      </c>
      <c r="E46" s="38" t="s">
        <v>612</v>
      </c>
      <c r="F46">
        <v>1263760911</v>
      </c>
      <c r="H46" s="7"/>
    </row>
    <row r="47" spans="2:8" x14ac:dyDescent="0.35">
      <c r="B47" s="37" t="s">
        <v>1083</v>
      </c>
      <c r="C47" s="38" t="s">
        <v>1084</v>
      </c>
      <c r="D47" s="38" t="s">
        <v>1001</v>
      </c>
      <c r="E47" s="38" t="s">
        <v>1052</v>
      </c>
      <c r="F47">
        <v>285589090</v>
      </c>
      <c r="H47" s="7"/>
    </row>
    <row r="48" spans="2:8" x14ac:dyDescent="0.35">
      <c r="B48" s="37" t="s">
        <v>1285</v>
      </c>
      <c r="C48" s="38" t="s">
        <v>1286</v>
      </c>
      <c r="D48" s="38" t="s">
        <v>1125</v>
      </c>
      <c r="E48" s="38" t="s">
        <v>1174</v>
      </c>
      <c r="F48">
        <v>9409119000</v>
      </c>
      <c r="H48" s="7"/>
    </row>
    <row r="49" spans="2:8" x14ac:dyDescent="0.35">
      <c r="B49" s="37" t="s">
        <v>1502</v>
      </c>
      <c r="C49" s="38" t="s">
        <v>1503</v>
      </c>
      <c r="D49" s="38" t="s">
        <v>1484</v>
      </c>
      <c r="E49" s="38" t="s">
        <v>1485</v>
      </c>
      <c r="F49">
        <v>924999112</v>
      </c>
      <c r="H49" s="7"/>
    </row>
    <row r="50" spans="2:8" x14ac:dyDescent="0.35">
      <c r="B50" s="37" t="s">
        <v>931</v>
      </c>
      <c r="C50" s="38" t="s">
        <v>932</v>
      </c>
      <c r="D50" s="38" t="s">
        <v>771</v>
      </c>
      <c r="E50" s="38" t="s">
        <v>881</v>
      </c>
      <c r="F50">
        <v>241282660</v>
      </c>
      <c r="H50" s="7"/>
    </row>
    <row r="51" spans="2:8" x14ac:dyDescent="0.35">
      <c r="B51" s="37" t="s">
        <v>1851</v>
      </c>
      <c r="C51" s="38" t="s">
        <v>1852</v>
      </c>
      <c r="D51" s="38" t="s">
        <v>1803</v>
      </c>
      <c r="E51" s="38" t="s">
        <v>1838</v>
      </c>
      <c r="F51">
        <v>304891971</v>
      </c>
      <c r="H51" s="7"/>
    </row>
    <row r="52" spans="2:8" x14ac:dyDescent="0.35">
      <c r="B52" s="37" t="s">
        <v>1702</v>
      </c>
      <c r="C52" s="38" t="s">
        <v>1703</v>
      </c>
      <c r="D52" s="38" t="s">
        <v>1484</v>
      </c>
      <c r="E52" s="38" t="s">
        <v>1677</v>
      </c>
      <c r="F52">
        <v>627591912</v>
      </c>
      <c r="H52" s="7"/>
    </row>
    <row r="53" spans="2:8" x14ac:dyDescent="0.35">
      <c r="B53" s="37" t="s">
        <v>592</v>
      </c>
      <c r="C53" s="38" t="s">
        <v>593</v>
      </c>
      <c r="D53" s="38" t="s">
        <v>509</v>
      </c>
      <c r="E53" s="38" t="s">
        <v>529</v>
      </c>
      <c r="F53">
        <v>236638330</v>
      </c>
      <c r="H53" s="7"/>
    </row>
    <row r="54" spans="2:8" x14ac:dyDescent="0.35">
      <c r="B54" s="37" t="s">
        <v>1663</v>
      </c>
      <c r="C54" s="38" t="s">
        <v>1664</v>
      </c>
      <c r="D54" s="38" t="s">
        <v>1484</v>
      </c>
      <c r="E54" s="38" t="s">
        <v>1566</v>
      </c>
      <c r="F54">
        <v>313727642</v>
      </c>
      <c r="H54" s="7"/>
    </row>
    <row r="55" spans="2:8" x14ac:dyDescent="0.35">
      <c r="B55" s="37" t="s">
        <v>1109</v>
      </c>
      <c r="C55" s="38" t="s">
        <v>1110</v>
      </c>
      <c r="D55" s="38" t="s">
        <v>1001</v>
      </c>
      <c r="E55" s="38" t="s">
        <v>1052</v>
      </c>
      <c r="F55">
        <v>306119422</v>
      </c>
      <c r="H55" s="7"/>
    </row>
    <row r="56" spans="2:8" x14ac:dyDescent="0.35">
      <c r="B56" s="37" t="s">
        <v>1087</v>
      </c>
      <c r="C56" s="38" t="s">
        <v>1088</v>
      </c>
      <c r="D56" s="38" t="s">
        <v>1001</v>
      </c>
      <c r="E56" s="38" t="s">
        <v>1052</v>
      </c>
      <c r="F56">
        <v>505883777</v>
      </c>
      <c r="H56" s="7"/>
    </row>
    <row r="57" spans="2:8" x14ac:dyDescent="0.35">
      <c r="B57" s="37" t="s">
        <v>1099</v>
      </c>
      <c r="C57" s="38" t="s">
        <v>1100</v>
      </c>
      <c r="D57" s="38" t="s">
        <v>1001</v>
      </c>
      <c r="E57" s="38" t="s">
        <v>1052</v>
      </c>
      <c r="F57">
        <v>195133330</v>
      </c>
      <c r="H57" s="7"/>
    </row>
    <row r="58" spans="2:8" x14ac:dyDescent="0.35">
      <c r="B58" s="37" t="s">
        <v>1011</v>
      </c>
      <c r="C58" s="38" t="s">
        <v>1012</v>
      </c>
      <c r="D58" s="38" t="s">
        <v>1001</v>
      </c>
      <c r="E58" s="38" t="s">
        <v>1008</v>
      </c>
      <c r="F58">
        <v>917281099</v>
      </c>
      <c r="H58" s="7"/>
    </row>
    <row r="59" spans="2:8" x14ac:dyDescent="0.35">
      <c r="B59" s="37" t="s">
        <v>1019</v>
      </c>
      <c r="C59" s="38" t="s">
        <v>1020</v>
      </c>
      <c r="D59" s="38" t="s">
        <v>1001</v>
      </c>
      <c r="E59" s="38" t="s">
        <v>1008</v>
      </c>
      <c r="F59">
        <v>346023094</v>
      </c>
      <c r="H59" s="7"/>
    </row>
    <row r="60" spans="2:8" x14ac:dyDescent="0.35">
      <c r="B60" s="37" t="s">
        <v>1029</v>
      </c>
      <c r="C60" s="38" t="s">
        <v>1030</v>
      </c>
      <c r="D60" s="38" t="s">
        <v>1001</v>
      </c>
      <c r="E60" s="38" t="s">
        <v>1008</v>
      </c>
      <c r="F60">
        <v>208766217</v>
      </c>
      <c r="H60" s="7"/>
    </row>
    <row r="61" spans="2:8" x14ac:dyDescent="0.35">
      <c r="B61" s="37" t="s">
        <v>1025</v>
      </c>
      <c r="C61" s="38" t="s">
        <v>1026</v>
      </c>
      <c r="D61" s="38" t="s">
        <v>1001</v>
      </c>
      <c r="E61" s="38" t="s">
        <v>1008</v>
      </c>
      <c r="F61">
        <v>322805897</v>
      </c>
    </row>
    <row r="62" spans="2:8" x14ac:dyDescent="0.35">
      <c r="B62" s="37" t="s">
        <v>1027</v>
      </c>
      <c r="C62" s="38" t="s">
        <v>1028</v>
      </c>
      <c r="D62" s="38" t="s">
        <v>1001</v>
      </c>
      <c r="E62" s="38" t="s">
        <v>1008</v>
      </c>
      <c r="F62">
        <v>555764475</v>
      </c>
    </row>
    <row r="63" spans="2:8" x14ac:dyDescent="0.35">
      <c r="B63" s="37" t="s">
        <v>1013</v>
      </c>
      <c r="C63" s="38" t="s">
        <v>1014</v>
      </c>
      <c r="D63" s="38" t="s">
        <v>1001</v>
      </c>
      <c r="E63" s="38" t="s">
        <v>1008</v>
      </c>
      <c r="F63">
        <v>554326171</v>
      </c>
    </row>
    <row r="64" spans="2:8" x14ac:dyDescent="0.35">
      <c r="B64" s="37" t="s">
        <v>1730</v>
      </c>
      <c r="C64" s="38" t="s">
        <v>1731</v>
      </c>
      <c r="D64" s="38" t="s">
        <v>1484</v>
      </c>
      <c r="E64" s="38" t="s">
        <v>1677</v>
      </c>
      <c r="F64">
        <v>384300434</v>
      </c>
    </row>
    <row r="65" spans="2:6" x14ac:dyDescent="0.35">
      <c r="B65" s="37" t="s">
        <v>1329</v>
      </c>
      <c r="C65" s="38" t="s">
        <v>1330</v>
      </c>
      <c r="D65" s="38" t="s">
        <v>1125</v>
      </c>
      <c r="E65" s="38" t="s">
        <v>1326</v>
      </c>
      <c r="F65">
        <v>6119515900</v>
      </c>
    </row>
    <row r="66" spans="2:6" x14ac:dyDescent="0.35">
      <c r="B66" s="37" t="s">
        <v>844</v>
      </c>
      <c r="C66" s="38" t="s">
        <v>845</v>
      </c>
      <c r="D66" s="38" t="s">
        <v>771</v>
      </c>
      <c r="E66" s="38" t="s">
        <v>799</v>
      </c>
      <c r="F66">
        <v>250303705</v>
      </c>
    </row>
    <row r="67" spans="2:6" x14ac:dyDescent="0.35">
      <c r="B67" s="37" t="s">
        <v>1793</v>
      </c>
      <c r="C67" s="38" t="s">
        <v>1794</v>
      </c>
      <c r="D67" s="38" t="s">
        <v>1766</v>
      </c>
      <c r="E67" s="38" t="s">
        <v>1766</v>
      </c>
      <c r="F67">
        <v>1232537527</v>
      </c>
    </row>
    <row r="68" spans="2:6" x14ac:dyDescent="0.35">
      <c r="B68" s="37" t="s">
        <v>1069</v>
      </c>
      <c r="C68" s="38" t="s">
        <v>1070</v>
      </c>
      <c r="D68" s="38" t="s">
        <v>1001</v>
      </c>
      <c r="E68" s="38" t="s">
        <v>1052</v>
      </c>
      <c r="F68">
        <v>973295244</v>
      </c>
    </row>
    <row r="69" spans="2:6" x14ac:dyDescent="0.35">
      <c r="B69" s="37" t="s">
        <v>1387</v>
      </c>
      <c r="C69" s="38" t="s">
        <v>1388</v>
      </c>
      <c r="D69" s="38" t="s">
        <v>1389</v>
      </c>
      <c r="E69" s="38" t="s">
        <v>1390</v>
      </c>
      <c r="F69">
        <v>7256468879</v>
      </c>
    </row>
    <row r="70" spans="2:6" x14ac:dyDescent="0.35">
      <c r="B70" s="37" t="s">
        <v>1399</v>
      </c>
      <c r="C70" s="38" t="s">
        <v>1400</v>
      </c>
      <c r="D70" s="38" t="s">
        <v>1389</v>
      </c>
      <c r="E70" s="38" t="s">
        <v>1390</v>
      </c>
      <c r="F70">
        <v>1071153366</v>
      </c>
    </row>
    <row r="71" spans="2:6" x14ac:dyDescent="0.35">
      <c r="B71" s="37" t="s">
        <v>1131</v>
      </c>
      <c r="C71" s="38" t="s">
        <v>1132</v>
      </c>
      <c r="D71" s="38" t="s">
        <v>1125</v>
      </c>
      <c r="E71" s="38" t="s">
        <v>1126</v>
      </c>
      <c r="F71">
        <v>1411935976</v>
      </c>
    </row>
    <row r="72" spans="2:6" x14ac:dyDescent="0.35">
      <c r="B72" s="37" t="s">
        <v>1667</v>
      </c>
      <c r="C72" s="38" t="s">
        <v>1668</v>
      </c>
      <c r="D72" s="38" t="s">
        <v>1484</v>
      </c>
      <c r="E72" s="38" t="s">
        <v>1566</v>
      </c>
      <c r="F72">
        <v>364577994</v>
      </c>
    </row>
    <row r="73" spans="2:6" x14ac:dyDescent="0.35">
      <c r="B73" s="37" t="s">
        <v>1057</v>
      </c>
      <c r="C73" s="38" t="s">
        <v>1058</v>
      </c>
      <c r="D73" s="38" t="s">
        <v>1001</v>
      </c>
      <c r="E73" s="38" t="s">
        <v>1052</v>
      </c>
      <c r="F73">
        <v>2581904496</v>
      </c>
    </row>
    <row r="74" spans="2:6" x14ac:dyDescent="0.35">
      <c r="B74" s="37" t="s">
        <v>1097</v>
      </c>
      <c r="C74" s="38" t="s">
        <v>1098</v>
      </c>
      <c r="D74" s="38" t="s">
        <v>1001</v>
      </c>
      <c r="E74" s="38" t="s">
        <v>1052</v>
      </c>
      <c r="F74">
        <v>452260936</v>
      </c>
    </row>
    <row r="75" spans="2:6" x14ac:dyDescent="0.35">
      <c r="B75" s="37" t="s">
        <v>1105</v>
      </c>
      <c r="C75" s="38" t="s">
        <v>1106</v>
      </c>
      <c r="D75" s="38" t="s">
        <v>1001</v>
      </c>
      <c r="E75" s="38" t="s">
        <v>1052</v>
      </c>
      <c r="F75">
        <v>216860000</v>
      </c>
    </row>
    <row r="76" spans="2:6" x14ac:dyDescent="0.35">
      <c r="B76" s="37" t="s">
        <v>854</v>
      </c>
      <c r="C76" s="38" t="s">
        <v>855</v>
      </c>
      <c r="D76" s="38" t="s">
        <v>771</v>
      </c>
      <c r="E76" s="38" t="s">
        <v>799</v>
      </c>
      <c r="F76">
        <v>212740252</v>
      </c>
    </row>
    <row r="77" spans="2:6" x14ac:dyDescent="0.35">
      <c r="B77" s="37" t="s">
        <v>769</v>
      </c>
      <c r="C77" s="38" t="s">
        <v>770</v>
      </c>
      <c r="D77" s="38" t="s">
        <v>771</v>
      </c>
      <c r="E77" s="38" t="s">
        <v>772</v>
      </c>
      <c r="F77">
        <v>1120546704</v>
      </c>
    </row>
    <row r="78" spans="2:6" x14ac:dyDescent="0.35">
      <c r="B78" s="37" t="s">
        <v>775</v>
      </c>
      <c r="C78" s="38" t="s">
        <v>776</v>
      </c>
      <c r="D78" s="38" t="s">
        <v>771</v>
      </c>
      <c r="E78" s="38" t="s">
        <v>772</v>
      </c>
      <c r="F78">
        <v>641271579</v>
      </c>
    </row>
    <row r="79" spans="2:6" x14ac:dyDescent="0.35">
      <c r="B79" s="37" t="s">
        <v>777</v>
      </c>
      <c r="C79" s="38" t="s">
        <v>778</v>
      </c>
      <c r="D79" s="38" t="s">
        <v>771</v>
      </c>
      <c r="E79" s="38" t="s">
        <v>772</v>
      </c>
      <c r="F79">
        <v>294030003</v>
      </c>
    </row>
    <row r="80" spans="2:6" x14ac:dyDescent="0.35">
      <c r="B80" s="37" t="s">
        <v>956</v>
      </c>
      <c r="C80" s="38" t="s">
        <v>957</v>
      </c>
      <c r="D80" s="38" t="s">
        <v>771</v>
      </c>
      <c r="E80" s="38" t="s">
        <v>941</v>
      </c>
      <c r="F80">
        <v>841143452</v>
      </c>
    </row>
    <row r="81" spans="2:6" x14ac:dyDescent="0.35">
      <c r="B81" s="37" t="s">
        <v>1599</v>
      </c>
      <c r="C81" s="38" t="s">
        <v>1600</v>
      </c>
      <c r="D81" s="38" t="s">
        <v>1484</v>
      </c>
      <c r="E81" s="38" t="s">
        <v>1566</v>
      </c>
      <c r="F81">
        <v>631891198</v>
      </c>
    </row>
    <row r="82" spans="2:6" x14ac:dyDescent="0.35">
      <c r="B82" s="37" t="s">
        <v>705</v>
      </c>
      <c r="C82" s="38" t="s">
        <v>706</v>
      </c>
      <c r="D82" s="38" t="s">
        <v>509</v>
      </c>
      <c r="E82" s="38" t="s">
        <v>666</v>
      </c>
      <c r="F82">
        <v>320778972</v>
      </c>
    </row>
    <row r="83" spans="2:6" x14ac:dyDescent="0.35">
      <c r="B83" s="37" t="s">
        <v>1053</v>
      </c>
      <c r="C83" s="38" t="s">
        <v>1054</v>
      </c>
      <c r="D83" s="38" t="s">
        <v>1001</v>
      </c>
      <c r="E83" s="38" t="s">
        <v>1052</v>
      </c>
      <c r="F83">
        <v>3788186711</v>
      </c>
    </row>
    <row r="84" spans="2:6" x14ac:dyDescent="0.35">
      <c r="B84" s="37" t="s">
        <v>1073</v>
      </c>
      <c r="C84" s="38" t="s">
        <v>1074</v>
      </c>
      <c r="D84" s="38" t="s">
        <v>1001</v>
      </c>
      <c r="E84" s="38" t="s">
        <v>1052</v>
      </c>
      <c r="F84">
        <v>791547875</v>
      </c>
    </row>
    <row r="85" spans="2:6" x14ac:dyDescent="0.35">
      <c r="B85" s="37" t="s">
        <v>1061</v>
      </c>
      <c r="C85" s="38" t="s">
        <v>1062</v>
      </c>
      <c r="D85" s="38" t="s">
        <v>1001</v>
      </c>
      <c r="E85" s="38" t="s">
        <v>1052</v>
      </c>
      <c r="F85">
        <v>1201542664</v>
      </c>
    </row>
    <row r="86" spans="2:6" x14ac:dyDescent="0.35">
      <c r="B86" s="37" t="s">
        <v>1067</v>
      </c>
      <c r="C86" s="38" t="s">
        <v>1068</v>
      </c>
      <c r="D86" s="38" t="s">
        <v>1001</v>
      </c>
      <c r="E86" s="38" t="s">
        <v>1052</v>
      </c>
      <c r="F86">
        <v>874421793</v>
      </c>
    </row>
    <row r="87" spans="2:6" x14ac:dyDescent="0.35">
      <c r="B87" s="37" t="s">
        <v>1071</v>
      </c>
      <c r="C87" s="38" t="s">
        <v>1072</v>
      </c>
      <c r="D87" s="38" t="s">
        <v>1001</v>
      </c>
      <c r="E87" s="38" t="s">
        <v>1052</v>
      </c>
      <c r="F87">
        <v>825997747</v>
      </c>
    </row>
    <row r="88" spans="2:6" x14ac:dyDescent="0.35">
      <c r="B88" s="37" t="s">
        <v>1065</v>
      </c>
      <c r="C88" s="38" t="s">
        <v>1066</v>
      </c>
      <c r="D88" s="38" t="s">
        <v>1001</v>
      </c>
      <c r="E88" s="38" t="s">
        <v>1052</v>
      </c>
      <c r="F88">
        <v>806538534</v>
      </c>
    </row>
    <row r="89" spans="2:6" x14ac:dyDescent="0.35">
      <c r="B89" s="37" t="s">
        <v>1115</v>
      </c>
      <c r="C89" s="38" t="s">
        <v>1116</v>
      </c>
      <c r="D89" s="38" t="s">
        <v>1001</v>
      </c>
      <c r="E89" s="38" t="s">
        <v>1052</v>
      </c>
      <c r="F89">
        <v>226441151</v>
      </c>
    </row>
    <row r="90" spans="2:6" x14ac:dyDescent="0.35">
      <c r="B90" s="37" t="s">
        <v>1488</v>
      </c>
      <c r="C90" s="38" t="s">
        <v>1489</v>
      </c>
      <c r="D90" s="38" t="s">
        <v>1484</v>
      </c>
      <c r="E90" s="38" t="s">
        <v>1485</v>
      </c>
      <c r="F90">
        <v>2408384002</v>
      </c>
    </row>
    <row r="91" spans="2:6" x14ac:dyDescent="0.35">
      <c r="B91" s="37" t="s">
        <v>1544</v>
      </c>
      <c r="C91" s="38" t="s">
        <v>1545</v>
      </c>
      <c r="D91" s="38" t="s">
        <v>1484</v>
      </c>
      <c r="E91" s="38" t="s">
        <v>1485</v>
      </c>
      <c r="F91">
        <v>238803735</v>
      </c>
    </row>
    <row r="92" spans="2:6" x14ac:dyDescent="0.35">
      <c r="B92" s="37" t="s">
        <v>767</v>
      </c>
      <c r="C92" s="38" t="s">
        <v>768</v>
      </c>
      <c r="D92" s="38" t="s">
        <v>509</v>
      </c>
      <c r="E92" s="38" t="s">
        <v>746</v>
      </c>
      <c r="F92">
        <v>504330485</v>
      </c>
    </row>
    <row r="93" spans="2:6" x14ac:dyDescent="0.35">
      <c r="B93" s="37" t="s">
        <v>747</v>
      </c>
      <c r="C93" s="38" t="s">
        <v>748</v>
      </c>
      <c r="D93" s="38" t="s">
        <v>509</v>
      </c>
      <c r="E93" s="38" t="s">
        <v>746</v>
      </c>
      <c r="F93">
        <v>1201732156</v>
      </c>
    </row>
    <row r="94" spans="2:6" x14ac:dyDescent="0.35">
      <c r="B94" s="37" t="s">
        <v>1732</v>
      </c>
      <c r="C94" s="38" t="s">
        <v>1733</v>
      </c>
      <c r="D94" s="38" t="s">
        <v>1484</v>
      </c>
      <c r="E94" s="38" t="s">
        <v>1677</v>
      </c>
      <c r="F94">
        <v>299647882</v>
      </c>
    </row>
    <row r="95" spans="2:6" x14ac:dyDescent="0.35">
      <c r="B95" s="37" t="s">
        <v>888</v>
      </c>
      <c r="C95" s="38" t="s">
        <v>889</v>
      </c>
      <c r="D95" s="38" t="s">
        <v>771</v>
      </c>
      <c r="E95" s="38" t="s">
        <v>881</v>
      </c>
      <c r="F95">
        <v>1198442466</v>
      </c>
    </row>
    <row r="96" spans="2:6" x14ac:dyDescent="0.35">
      <c r="B96" s="37" t="s">
        <v>907</v>
      </c>
      <c r="C96" s="38" t="s">
        <v>908</v>
      </c>
      <c r="D96" s="38" t="s">
        <v>771</v>
      </c>
      <c r="E96" s="38" t="s">
        <v>881</v>
      </c>
      <c r="F96">
        <v>577388705</v>
      </c>
    </row>
    <row r="97" spans="2:6" x14ac:dyDescent="0.35">
      <c r="B97" s="37" t="s">
        <v>1375</v>
      </c>
      <c r="C97" s="38" t="s">
        <v>1376</v>
      </c>
      <c r="D97" s="38" t="s">
        <v>1125</v>
      </c>
      <c r="E97" s="38" t="s">
        <v>1326</v>
      </c>
      <c r="F97">
        <v>12867429511</v>
      </c>
    </row>
    <row r="98" spans="2:6" x14ac:dyDescent="0.35">
      <c r="B98" s="37" t="s">
        <v>1168</v>
      </c>
      <c r="C98" s="38" t="s">
        <v>1169</v>
      </c>
      <c r="D98" s="38" t="s">
        <v>1125</v>
      </c>
      <c r="E98" s="38" t="s">
        <v>1163</v>
      </c>
      <c r="F98">
        <v>1220958140</v>
      </c>
    </row>
    <row r="99" spans="2:6" x14ac:dyDescent="0.35">
      <c r="B99" s="37" t="s">
        <v>1365</v>
      </c>
      <c r="C99" s="38" t="s">
        <v>1366</v>
      </c>
      <c r="D99" s="38" t="s">
        <v>1125</v>
      </c>
      <c r="E99" s="38" t="s">
        <v>1326</v>
      </c>
      <c r="F99">
        <v>435592319</v>
      </c>
    </row>
    <row r="100" spans="2:6" x14ac:dyDescent="0.35">
      <c r="B100" s="37" t="s">
        <v>1151</v>
      </c>
      <c r="C100" s="38" t="s">
        <v>1152</v>
      </c>
      <c r="D100" s="38" t="s">
        <v>1125</v>
      </c>
      <c r="E100" s="38" t="s">
        <v>1126</v>
      </c>
      <c r="F100">
        <v>766798562</v>
      </c>
    </row>
    <row r="101" spans="2:6" x14ac:dyDescent="0.35">
      <c r="B101" s="37" t="s">
        <v>1021</v>
      </c>
      <c r="C101" s="38" t="s">
        <v>1022</v>
      </c>
      <c r="D101" s="38" t="s">
        <v>1001</v>
      </c>
      <c r="E101" s="38" t="s">
        <v>1008</v>
      </c>
      <c r="F101">
        <v>236537660</v>
      </c>
    </row>
    <row r="102" spans="2:6" x14ac:dyDescent="0.35">
      <c r="B102" s="37" t="s">
        <v>1781</v>
      </c>
      <c r="C102" s="38" t="s">
        <v>1782</v>
      </c>
      <c r="D102" s="38" t="s">
        <v>1766</v>
      </c>
      <c r="E102" s="38" t="s">
        <v>1766</v>
      </c>
      <c r="F102">
        <v>410297145</v>
      </c>
    </row>
    <row r="103" spans="2:6" x14ac:dyDescent="0.35">
      <c r="B103" s="37" t="s">
        <v>1764</v>
      </c>
      <c r="C103" s="38" t="s">
        <v>1765</v>
      </c>
      <c r="D103" s="38" t="s">
        <v>1766</v>
      </c>
      <c r="E103" s="38" t="s">
        <v>1766</v>
      </c>
      <c r="F103">
        <v>3078485693</v>
      </c>
    </row>
    <row r="104" spans="2:6" x14ac:dyDescent="0.35">
      <c r="B104" s="37" t="s">
        <v>1500</v>
      </c>
      <c r="C104" s="38" t="s">
        <v>1501</v>
      </c>
      <c r="D104" s="38" t="s">
        <v>1484</v>
      </c>
      <c r="E104" s="38" t="s">
        <v>1485</v>
      </c>
      <c r="F104">
        <v>905929171</v>
      </c>
    </row>
    <row r="105" spans="2:6" x14ac:dyDescent="0.35">
      <c r="B105" s="37" t="s">
        <v>496</v>
      </c>
      <c r="C105" s="38" t="s">
        <v>497</v>
      </c>
      <c r="D105" s="38" t="s">
        <v>483</v>
      </c>
      <c r="E105" s="38" t="s">
        <v>487</v>
      </c>
      <c r="F105">
        <v>17187088515</v>
      </c>
    </row>
    <row r="106" spans="2:6" x14ac:dyDescent="0.35">
      <c r="B106" s="37" t="s">
        <v>1832</v>
      </c>
      <c r="C106" s="38" t="s">
        <v>1833</v>
      </c>
      <c r="D106" s="38" t="s">
        <v>1803</v>
      </c>
      <c r="E106" s="38" t="s">
        <v>1827</v>
      </c>
      <c r="F106">
        <v>1753913933</v>
      </c>
    </row>
    <row r="107" spans="2:6" x14ac:dyDescent="0.35">
      <c r="B107" s="37" t="s">
        <v>761</v>
      </c>
      <c r="C107" s="38" t="s">
        <v>762</v>
      </c>
      <c r="D107" s="38" t="s">
        <v>509</v>
      </c>
      <c r="E107" s="38" t="s">
        <v>746</v>
      </c>
      <c r="F107">
        <v>244688955</v>
      </c>
    </row>
    <row r="108" spans="2:6" x14ac:dyDescent="0.35">
      <c r="B108" s="37" t="s">
        <v>997</v>
      </c>
      <c r="C108" s="38" t="s">
        <v>998</v>
      </c>
      <c r="D108" s="38" t="s">
        <v>771</v>
      </c>
      <c r="E108" s="38" t="s">
        <v>960</v>
      </c>
      <c r="F108">
        <v>329289142</v>
      </c>
    </row>
    <row r="109" spans="2:6" x14ac:dyDescent="0.35">
      <c r="B109" s="37" t="s">
        <v>961</v>
      </c>
      <c r="C109" s="38" t="s">
        <v>962</v>
      </c>
      <c r="D109" s="38" t="s">
        <v>771</v>
      </c>
      <c r="E109" s="38" t="s">
        <v>960</v>
      </c>
      <c r="F109">
        <v>592968489</v>
      </c>
    </row>
    <row r="110" spans="2:6" x14ac:dyDescent="0.35">
      <c r="B110" s="37" t="s">
        <v>1149</v>
      </c>
      <c r="C110" s="38" t="s">
        <v>1150</v>
      </c>
      <c r="D110" s="38" t="s">
        <v>1125</v>
      </c>
      <c r="E110" s="38" t="s">
        <v>1126</v>
      </c>
      <c r="F110">
        <v>1411607580</v>
      </c>
    </row>
    <row r="111" spans="2:6" x14ac:dyDescent="0.35">
      <c r="B111" s="37" t="s">
        <v>1746</v>
      </c>
      <c r="C111" s="38" t="s">
        <v>1747</v>
      </c>
      <c r="D111" s="38" t="s">
        <v>1484</v>
      </c>
      <c r="E111" s="38" t="s">
        <v>1677</v>
      </c>
      <c r="F111">
        <v>231411103</v>
      </c>
    </row>
    <row r="112" spans="2:6" x14ac:dyDescent="0.35">
      <c r="B112" s="37" t="s">
        <v>635</v>
      </c>
      <c r="C112" s="38" t="s">
        <v>636</v>
      </c>
      <c r="D112" s="38" t="s">
        <v>509</v>
      </c>
      <c r="E112" s="38" t="s">
        <v>612</v>
      </c>
      <c r="F112">
        <v>3829433042</v>
      </c>
    </row>
    <row r="113" spans="2:6" x14ac:dyDescent="0.35">
      <c r="B113" s="37" t="s">
        <v>639</v>
      </c>
      <c r="C113" s="38" t="s">
        <v>640</v>
      </c>
      <c r="D113" s="38" t="s">
        <v>509</v>
      </c>
      <c r="E113" s="38" t="s">
        <v>612</v>
      </c>
      <c r="F113">
        <v>1391957830</v>
      </c>
    </row>
    <row r="114" spans="2:6" x14ac:dyDescent="0.35">
      <c r="B114" s="37" t="s">
        <v>1684</v>
      </c>
      <c r="C114" s="38" t="s">
        <v>1685</v>
      </c>
      <c r="D114" s="38" t="s">
        <v>1484</v>
      </c>
      <c r="E114" s="38" t="s">
        <v>1677</v>
      </c>
      <c r="F114">
        <v>2291427906</v>
      </c>
    </row>
    <row r="115" spans="2:6" x14ac:dyDescent="0.35">
      <c r="B115" s="37" t="s">
        <v>490</v>
      </c>
      <c r="C115" s="38" t="s">
        <v>491</v>
      </c>
      <c r="D115" s="38" t="s">
        <v>483</v>
      </c>
      <c r="E115" s="38" t="s">
        <v>487</v>
      </c>
      <c r="F115">
        <v>1071359221</v>
      </c>
    </row>
    <row r="116" spans="2:6" x14ac:dyDescent="0.35">
      <c r="B116" s="37" t="s">
        <v>1801</v>
      </c>
      <c r="C116" s="38" t="s">
        <v>1802</v>
      </c>
      <c r="D116" s="38" t="s">
        <v>1803</v>
      </c>
      <c r="E116" s="38" t="s">
        <v>1804</v>
      </c>
      <c r="F116">
        <v>2173620716</v>
      </c>
    </row>
    <row r="117" spans="2:6" x14ac:dyDescent="0.35">
      <c r="B117" s="37" t="s">
        <v>824</v>
      </c>
      <c r="C117" s="38" t="s">
        <v>825</v>
      </c>
      <c r="D117" s="38" t="s">
        <v>771</v>
      </c>
      <c r="E117" s="38" t="s">
        <v>799</v>
      </c>
      <c r="F117">
        <v>675921219</v>
      </c>
    </row>
    <row r="118" spans="2:6" x14ac:dyDescent="0.35">
      <c r="B118" s="37" t="s">
        <v>818</v>
      </c>
      <c r="C118" s="38" t="s">
        <v>819</v>
      </c>
      <c r="D118" s="38" t="s">
        <v>771</v>
      </c>
      <c r="E118" s="38" t="s">
        <v>799</v>
      </c>
      <c r="F118">
        <v>940492719</v>
      </c>
    </row>
    <row r="119" spans="2:6" x14ac:dyDescent="0.35">
      <c r="B119" s="37" t="s">
        <v>834</v>
      </c>
      <c r="C119" s="38" t="s">
        <v>835</v>
      </c>
      <c r="D119" s="38" t="s">
        <v>771</v>
      </c>
      <c r="E119" s="38" t="s">
        <v>799</v>
      </c>
      <c r="F119">
        <v>400594301</v>
      </c>
    </row>
    <row r="120" spans="2:6" x14ac:dyDescent="0.35">
      <c r="B120" s="37" t="s">
        <v>846</v>
      </c>
      <c r="C120" s="38" t="s">
        <v>847</v>
      </c>
      <c r="D120" s="38" t="s">
        <v>771</v>
      </c>
      <c r="E120" s="38" t="s">
        <v>799</v>
      </c>
      <c r="F120">
        <v>400954000</v>
      </c>
    </row>
    <row r="121" spans="2:6" x14ac:dyDescent="0.35">
      <c r="B121" s="37" t="s">
        <v>828</v>
      </c>
      <c r="C121" s="38" t="s">
        <v>829</v>
      </c>
      <c r="D121" s="38" t="s">
        <v>771</v>
      </c>
      <c r="E121" s="38" t="s">
        <v>799</v>
      </c>
      <c r="F121">
        <v>540707195</v>
      </c>
    </row>
    <row r="122" spans="2:6" x14ac:dyDescent="0.35">
      <c r="B122" s="37" t="s">
        <v>836</v>
      </c>
      <c r="C122" s="38" t="s">
        <v>837</v>
      </c>
      <c r="D122" s="38" t="s">
        <v>771</v>
      </c>
      <c r="E122" s="38" t="s">
        <v>799</v>
      </c>
      <c r="F122">
        <v>461218260</v>
      </c>
    </row>
    <row r="123" spans="2:6" x14ac:dyDescent="0.35">
      <c r="B123" s="37" t="s">
        <v>830</v>
      </c>
      <c r="C123" s="38" t="s">
        <v>831</v>
      </c>
      <c r="D123" s="38" t="s">
        <v>771</v>
      </c>
      <c r="E123" s="38" t="s">
        <v>799</v>
      </c>
      <c r="F123">
        <v>640926518</v>
      </c>
    </row>
    <row r="124" spans="2:6" x14ac:dyDescent="0.35">
      <c r="B124" s="37" t="s">
        <v>850</v>
      </c>
      <c r="C124" s="38" t="s">
        <v>851</v>
      </c>
      <c r="D124" s="38" t="s">
        <v>771</v>
      </c>
      <c r="E124" s="38" t="s">
        <v>799</v>
      </c>
      <c r="F124">
        <v>249263423</v>
      </c>
    </row>
    <row r="125" spans="2:6" x14ac:dyDescent="0.35">
      <c r="B125" s="37" t="s">
        <v>820</v>
      </c>
      <c r="C125" s="38" t="s">
        <v>821</v>
      </c>
      <c r="D125" s="38" t="s">
        <v>771</v>
      </c>
      <c r="E125" s="38" t="s">
        <v>799</v>
      </c>
      <c r="F125">
        <v>696285917</v>
      </c>
    </row>
    <row r="126" spans="2:6" x14ac:dyDescent="0.35">
      <c r="B126" s="37" t="s">
        <v>804</v>
      </c>
      <c r="C126" s="38" t="s">
        <v>805</v>
      </c>
      <c r="D126" s="38" t="s">
        <v>771</v>
      </c>
      <c r="E126" s="38" t="s">
        <v>799</v>
      </c>
      <c r="F126">
        <v>2030587000</v>
      </c>
    </row>
    <row r="127" spans="2:6" x14ac:dyDescent="0.35">
      <c r="B127" s="37" t="s">
        <v>806</v>
      </c>
      <c r="C127" s="38" t="s">
        <v>807</v>
      </c>
      <c r="D127" s="38" t="s">
        <v>771</v>
      </c>
      <c r="E127" s="38" t="s">
        <v>799</v>
      </c>
      <c r="F127">
        <v>1622066610</v>
      </c>
    </row>
    <row r="128" spans="2:6" x14ac:dyDescent="0.35">
      <c r="B128" s="37" t="s">
        <v>812</v>
      </c>
      <c r="C128" s="38" t="s">
        <v>813</v>
      </c>
      <c r="D128" s="38" t="s">
        <v>771</v>
      </c>
      <c r="E128" s="38" t="s">
        <v>799</v>
      </c>
      <c r="F128">
        <v>1056385808</v>
      </c>
    </row>
    <row r="129" spans="2:6" x14ac:dyDescent="0.35">
      <c r="B129" s="37" t="s">
        <v>646</v>
      </c>
      <c r="C129" s="38" t="s">
        <v>647</v>
      </c>
      <c r="D129" s="38" t="s">
        <v>509</v>
      </c>
      <c r="E129" s="38" t="s">
        <v>645</v>
      </c>
      <c r="F129">
        <v>545972583</v>
      </c>
    </row>
    <row r="130" spans="2:6" x14ac:dyDescent="0.35">
      <c r="B130" s="37" t="s">
        <v>1506</v>
      </c>
      <c r="C130" s="38" t="s">
        <v>1507</v>
      </c>
      <c r="D130" s="38" t="s">
        <v>1484</v>
      </c>
      <c r="E130" s="38" t="s">
        <v>1485</v>
      </c>
      <c r="F130">
        <v>512932905</v>
      </c>
    </row>
    <row r="131" spans="2:6" x14ac:dyDescent="0.35">
      <c r="B131" s="37" t="s">
        <v>1532</v>
      </c>
      <c r="C131" s="38" t="s">
        <v>1533</v>
      </c>
      <c r="D131" s="38" t="s">
        <v>1484</v>
      </c>
      <c r="E131" s="38" t="s">
        <v>1485</v>
      </c>
      <c r="F131">
        <v>392400500</v>
      </c>
    </row>
    <row r="132" spans="2:6" x14ac:dyDescent="0.35">
      <c r="B132" s="37" t="s">
        <v>1451</v>
      </c>
      <c r="C132" s="38" t="s">
        <v>1452</v>
      </c>
      <c r="D132" s="38" t="s">
        <v>1389</v>
      </c>
      <c r="E132" s="38" t="s">
        <v>1446</v>
      </c>
      <c r="F132">
        <v>500216121</v>
      </c>
    </row>
    <row r="133" spans="2:6" x14ac:dyDescent="0.35">
      <c r="B133" s="37" t="s">
        <v>1455</v>
      </c>
      <c r="C133" s="38" t="s">
        <v>1456</v>
      </c>
      <c r="D133" s="38" t="s">
        <v>1389</v>
      </c>
      <c r="E133" s="38" t="s">
        <v>1446</v>
      </c>
      <c r="F133">
        <v>600515589</v>
      </c>
    </row>
    <row r="134" spans="2:6" x14ac:dyDescent="0.35">
      <c r="B134" s="37" t="s">
        <v>856</v>
      </c>
      <c r="C134" s="38" t="s">
        <v>857</v>
      </c>
      <c r="D134" s="38" t="s">
        <v>771</v>
      </c>
      <c r="E134" s="38" t="s">
        <v>799</v>
      </c>
      <c r="F134">
        <v>623896793</v>
      </c>
    </row>
    <row r="135" spans="2:6" x14ac:dyDescent="0.35">
      <c r="B135" s="37" t="s">
        <v>901</v>
      </c>
      <c r="C135" s="38" t="s">
        <v>902</v>
      </c>
      <c r="D135" s="38" t="s">
        <v>771</v>
      </c>
      <c r="E135" s="38" t="s">
        <v>881</v>
      </c>
      <c r="F135">
        <v>426498669</v>
      </c>
    </row>
    <row r="136" spans="2:6" x14ac:dyDescent="0.35">
      <c r="B136" s="37" t="s">
        <v>1473</v>
      </c>
      <c r="C136" s="38" t="s">
        <v>1474</v>
      </c>
      <c r="D136" s="38" t="s">
        <v>1389</v>
      </c>
      <c r="E136" s="38" t="s">
        <v>1446</v>
      </c>
      <c r="F136">
        <v>245763992</v>
      </c>
    </row>
    <row r="137" spans="2:6" x14ac:dyDescent="0.35">
      <c r="B137" s="37" t="s">
        <v>542</v>
      </c>
      <c r="C137" s="38" t="s">
        <v>543</v>
      </c>
      <c r="D137" s="38" t="s">
        <v>509</v>
      </c>
      <c r="E137" s="38" t="s">
        <v>529</v>
      </c>
      <c r="F137">
        <v>692102303</v>
      </c>
    </row>
    <row r="138" spans="2:6" x14ac:dyDescent="0.35">
      <c r="B138" s="37" t="s">
        <v>633</v>
      </c>
      <c r="C138" s="38" t="s">
        <v>634</v>
      </c>
      <c r="D138" s="38" t="s">
        <v>509</v>
      </c>
      <c r="E138" s="38" t="s">
        <v>612</v>
      </c>
      <c r="F138">
        <v>318038861</v>
      </c>
    </row>
    <row r="139" spans="2:6" x14ac:dyDescent="0.35">
      <c r="B139" s="37" t="s">
        <v>1393</v>
      </c>
      <c r="C139" s="38" t="s">
        <v>1394</v>
      </c>
      <c r="D139" s="38" t="s">
        <v>1389</v>
      </c>
      <c r="E139" s="38" t="s">
        <v>1390</v>
      </c>
      <c r="F139">
        <v>1120394392</v>
      </c>
    </row>
    <row r="140" spans="2:6" x14ac:dyDescent="0.35">
      <c r="B140" s="37" t="s">
        <v>1369</v>
      </c>
      <c r="C140" s="38" t="s">
        <v>1370</v>
      </c>
      <c r="D140" s="38" t="s">
        <v>1125</v>
      </c>
      <c r="E140" s="38" t="s">
        <v>1326</v>
      </c>
      <c r="F140">
        <v>325819839</v>
      </c>
    </row>
    <row r="141" spans="2:6" x14ac:dyDescent="0.35">
      <c r="B141" s="37" t="s">
        <v>1367</v>
      </c>
      <c r="C141" s="38" t="s">
        <v>1368</v>
      </c>
      <c r="D141" s="38" t="s">
        <v>1125</v>
      </c>
      <c r="E141" s="38" t="s">
        <v>1326</v>
      </c>
      <c r="F141">
        <v>334113685</v>
      </c>
    </row>
    <row r="142" spans="2:6" x14ac:dyDescent="0.35">
      <c r="B142" s="37" t="s">
        <v>693</v>
      </c>
      <c r="C142" s="38" t="s">
        <v>694</v>
      </c>
      <c r="D142" s="38" t="s">
        <v>509</v>
      </c>
      <c r="E142" s="38" t="s">
        <v>666</v>
      </c>
      <c r="F142">
        <v>283055139</v>
      </c>
    </row>
    <row r="143" spans="2:6" x14ac:dyDescent="0.35">
      <c r="B143" s="37" t="s">
        <v>1627</v>
      </c>
      <c r="C143" s="38" t="s">
        <v>1628</v>
      </c>
      <c r="D143" s="38" t="s">
        <v>1484</v>
      </c>
      <c r="E143" s="38" t="s">
        <v>1566</v>
      </c>
      <c r="F143">
        <v>384242449</v>
      </c>
    </row>
    <row r="144" spans="2:6" x14ac:dyDescent="0.35">
      <c r="B144" s="37" t="s">
        <v>530</v>
      </c>
      <c r="C144" s="38" t="s">
        <v>531</v>
      </c>
      <c r="D144" s="38" t="s">
        <v>509</v>
      </c>
      <c r="E144" s="38" t="s">
        <v>529</v>
      </c>
      <c r="F144">
        <v>4262882808</v>
      </c>
    </row>
    <row r="145" spans="2:6" x14ac:dyDescent="0.35">
      <c r="B145" s="37" t="s">
        <v>944</v>
      </c>
      <c r="C145" s="38" t="s">
        <v>945</v>
      </c>
      <c r="D145" s="38" t="s">
        <v>771</v>
      </c>
      <c r="E145" s="38" t="s">
        <v>941</v>
      </c>
      <c r="F145">
        <v>4363758647</v>
      </c>
    </row>
    <row r="146" spans="2:6" x14ac:dyDescent="0.35">
      <c r="B146" s="37" t="s">
        <v>939</v>
      </c>
      <c r="C146" s="38" t="s">
        <v>940</v>
      </c>
      <c r="D146" s="38" t="s">
        <v>771</v>
      </c>
      <c r="E146" s="38" t="s">
        <v>941</v>
      </c>
      <c r="F146">
        <v>21322678969</v>
      </c>
    </row>
    <row r="147" spans="2:6" x14ac:dyDescent="0.35">
      <c r="B147" s="37" t="s">
        <v>1669</v>
      </c>
      <c r="C147" s="38" t="s">
        <v>1670</v>
      </c>
      <c r="D147" s="38" t="s">
        <v>1484</v>
      </c>
      <c r="E147" s="38" t="s">
        <v>1566</v>
      </c>
      <c r="F147">
        <v>328702619</v>
      </c>
    </row>
    <row r="148" spans="2:6" x14ac:dyDescent="0.35">
      <c r="B148" s="37" t="s">
        <v>1322</v>
      </c>
      <c r="C148" s="38" t="s">
        <v>1323</v>
      </c>
      <c r="D148" s="38" t="s">
        <v>1125</v>
      </c>
      <c r="E148" s="38" t="s">
        <v>1315</v>
      </c>
      <c r="F148">
        <v>291162619</v>
      </c>
    </row>
    <row r="149" spans="2:6" x14ac:dyDescent="0.35">
      <c r="B149" s="37" t="s">
        <v>903</v>
      </c>
      <c r="C149" s="38" t="s">
        <v>904</v>
      </c>
      <c r="D149" s="38" t="s">
        <v>771</v>
      </c>
      <c r="E149" s="38" t="s">
        <v>881</v>
      </c>
      <c r="F149">
        <v>520945549</v>
      </c>
    </row>
    <row r="150" spans="2:6" x14ac:dyDescent="0.35">
      <c r="B150" s="37" t="s">
        <v>898</v>
      </c>
      <c r="C150" s="38" t="s">
        <v>16</v>
      </c>
      <c r="D150" s="38" t="s">
        <v>771</v>
      </c>
      <c r="E150" s="38" t="s">
        <v>881</v>
      </c>
      <c r="F150">
        <v>646117620</v>
      </c>
    </row>
    <row r="151" spans="2:6" x14ac:dyDescent="0.35">
      <c r="B151" s="37" t="s">
        <v>1469</v>
      </c>
      <c r="C151" s="38" t="s">
        <v>1470</v>
      </c>
      <c r="D151" s="38" t="s">
        <v>1389</v>
      </c>
      <c r="E151" s="38" t="s">
        <v>1446</v>
      </c>
      <c r="F151">
        <v>372676974</v>
      </c>
    </row>
    <row r="152" spans="2:6" x14ac:dyDescent="0.35">
      <c r="B152" s="37" t="s">
        <v>1309</v>
      </c>
      <c r="C152" s="38" t="s">
        <v>1310</v>
      </c>
      <c r="D152" s="38" t="s">
        <v>1125</v>
      </c>
      <c r="E152" s="38" t="s">
        <v>1174</v>
      </c>
      <c r="F152">
        <v>3214679738</v>
      </c>
    </row>
    <row r="153" spans="2:6" x14ac:dyDescent="0.35">
      <c r="B153" s="37" t="s">
        <v>858</v>
      </c>
      <c r="C153" s="38" t="s">
        <v>859</v>
      </c>
      <c r="D153" s="38" t="s">
        <v>771</v>
      </c>
      <c r="E153" s="38" t="s">
        <v>799</v>
      </c>
      <c r="F153">
        <v>906579910</v>
      </c>
    </row>
    <row r="154" spans="2:6" x14ac:dyDescent="0.35">
      <c r="B154" s="37" t="s">
        <v>1371</v>
      </c>
      <c r="C154" s="38" t="s">
        <v>1372</v>
      </c>
      <c r="D154" s="38" t="s">
        <v>1125</v>
      </c>
      <c r="E154" s="38" t="s">
        <v>1326</v>
      </c>
      <c r="F154">
        <v>263112816</v>
      </c>
    </row>
    <row r="155" spans="2:6" x14ac:dyDescent="0.35">
      <c r="B155" s="37" t="s">
        <v>1494</v>
      </c>
      <c r="C155" s="38" t="s">
        <v>1495</v>
      </c>
      <c r="D155" s="38" t="s">
        <v>1484</v>
      </c>
      <c r="E155" s="38" t="s">
        <v>1485</v>
      </c>
      <c r="F155">
        <v>1250819181</v>
      </c>
    </row>
    <row r="156" spans="2:6" x14ac:dyDescent="0.35">
      <c r="B156" s="37" t="s">
        <v>1560</v>
      </c>
      <c r="C156" s="38" t="s">
        <v>1561</v>
      </c>
      <c r="D156" s="38" t="s">
        <v>1484</v>
      </c>
      <c r="E156" s="38" t="s">
        <v>1485</v>
      </c>
      <c r="F156">
        <v>968831446</v>
      </c>
    </row>
    <row r="157" spans="2:6" x14ac:dyDescent="0.35">
      <c r="B157" s="37" t="s">
        <v>751</v>
      </c>
      <c r="C157" s="38" t="s">
        <v>752</v>
      </c>
      <c r="D157" s="38" t="s">
        <v>509</v>
      </c>
      <c r="E157" s="38" t="s">
        <v>746</v>
      </c>
      <c r="F157">
        <v>857404774</v>
      </c>
    </row>
    <row r="158" spans="2:6" x14ac:dyDescent="0.35">
      <c r="B158" s="37" t="s">
        <v>1508</v>
      </c>
      <c r="C158" s="38" t="s">
        <v>1509</v>
      </c>
      <c r="D158" s="38" t="s">
        <v>1484</v>
      </c>
      <c r="E158" s="38" t="s">
        <v>1485</v>
      </c>
      <c r="F158">
        <v>625879421</v>
      </c>
    </row>
    <row r="159" spans="2:6" x14ac:dyDescent="0.35">
      <c r="B159" s="37" t="s">
        <v>1538</v>
      </c>
      <c r="C159" s="38" t="s">
        <v>1539</v>
      </c>
      <c r="D159" s="38" t="s">
        <v>1484</v>
      </c>
      <c r="E159" s="38" t="s">
        <v>1485</v>
      </c>
      <c r="F159">
        <v>351828400</v>
      </c>
    </row>
    <row r="160" spans="2:6" x14ac:dyDescent="0.35">
      <c r="B160" s="37" t="s">
        <v>627</v>
      </c>
      <c r="C160" s="38" t="s">
        <v>628</v>
      </c>
      <c r="D160" s="38" t="s">
        <v>509</v>
      </c>
      <c r="E160" s="38" t="s">
        <v>612</v>
      </c>
      <c r="F160">
        <v>435207879</v>
      </c>
    </row>
    <row r="161" spans="2:6" x14ac:dyDescent="0.35">
      <c r="B161" s="37" t="s">
        <v>717</v>
      </c>
      <c r="C161" s="38" t="s">
        <v>718</v>
      </c>
      <c r="D161" s="38" t="s">
        <v>509</v>
      </c>
      <c r="E161" s="38" t="s">
        <v>666</v>
      </c>
      <c r="F161">
        <v>229153361</v>
      </c>
    </row>
    <row r="162" spans="2:6" x14ac:dyDescent="0.35">
      <c r="B162" s="37" t="s">
        <v>719</v>
      </c>
      <c r="C162" s="38" t="s">
        <v>720</v>
      </c>
      <c r="D162" s="38" t="s">
        <v>509</v>
      </c>
      <c r="E162" s="38" t="s">
        <v>666</v>
      </c>
      <c r="F162">
        <v>223403453</v>
      </c>
    </row>
    <row r="163" spans="2:6" x14ac:dyDescent="0.35">
      <c r="B163" s="37" t="s">
        <v>1405</v>
      </c>
      <c r="C163" s="38" t="s">
        <v>1406</v>
      </c>
      <c r="D163" s="38" t="s">
        <v>1389</v>
      </c>
      <c r="E163" s="38" t="s">
        <v>1390</v>
      </c>
      <c r="F163">
        <v>812671099</v>
      </c>
    </row>
    <row r="164" spans="2:6" x14ac:dyDescent="0.35">
      <c r="B164" s="37" t="s">
        <v>1621</v>
      </c>
      <c r="C164" s="38" t="s">
        <v>1622</v>
      </c>
      <c r="D164" s="38" t="s">
        <v>1484</v>
      </c>
      <c r="E164" s="38" t="s">
        <v>1566</v>
      </c>
      <c r="F164">
        <v>281251642</v>
      </c>
    </row>
    <row r="165" spans="2:6" x14ac:dyDescent="0.35">
      <c r="B165" s="37" t="s">
        <v>848</v>
      </c>
      <c r="C165" s="38" t="s">
        <v>849</v>
      </c>
      <c r="D165" s="38" t="s">
        <v>771</v>
      </c>
      <c r="E165" s="38" t="s">
        <v>799</v>
      </c>
      <c r="F165">
        <v>363560613</v>
      </c>
    </row>
    <row r="166" spans="2:6" x14ac:dyDescent="0.35">
      <c r="B166" s="37" t="s">
        <v>1267</v>
      </c>
      <c r="C166" s="38" t="s">
        <v>1268</v>
      </c>
      <c r="D166" s="38" t="s">
        <v>1125</v>
      </c>
      <c r="E166" s="38" t="s">
        <v>1174</v>
      </c>
      <c r="F166">
        <v>270937475</v>
      </c>
    </row>
    <row r="167" spans="2:6" x14ac:dyDescent="0.35">
      <c r="B167" s="37" t="s">
        <v>1179</v>
      </c>
      <c r="C167" s="38" t="s">
        <v>1180</v>
      </c>
      <c r="D167" s="38" t="s">
        <v>1125</v>
      </c>
      <c r="E167" s="38" t="s">
        <v>1174</v>
      </c>
      <c r="F167">
        <v>2967660924</v>
      </c>
    </row>
    <row r="168" spans="2:6" x14ac:dyDescent="0.35">
      <c r="B168" s="37" t="s">
        <v>860</v>
      </c>
      <c r="C168" s="38" t="s">
        <v>861</v>
      </c>
      <c r="D168" s="38" t="s">
        <v>771</v>
      </c>
      <c r="E168" s="38" t="s">
        <v>799</v>
      </c>
      <c r="F168">
        <v>369935241</v>
      </c>
    </row>
    <row r="169" spans="2:6" x14ac:dyDescent="0.35">
      <c r="B169" s="37" t="s">
        <v>1301</v>
      </c>
      <c r="C169" s="38" t="s">
        <v>1302</v>
      </c>
      <c r="D169" s="38" t="s">
        <v>1125</v>
      </c>
      <c r="E169" s="38" t="s">
        <v>1174</v>
      </c>
      <c r="F169">
        <v>292643699</v>
      </c>
    </row>
    <row r="170" spans="2:6" x14ac:dyDescent="0.35">
      <c r="B170" s="37" t="s">
        <v>781</v>
      </c>
      <c r="C170" s="38" t="s">
        <v>782</v>
      </c>
      <c r="D170" s="38" t="s">
        <v>771</v>
      </c>
      <c r="E170" s="38" t="s">
        <v>783</v>
      </c>
      <c r="F170">
        <v>450925241</v>
      </c>
    </row>
    <row r="171" spans="2:6" x14ac:dyDescent="0.35">
      <c r="B171" s="37" t="s">
        <v>1655</v>
      </c>
      <c r="C171" s="38" t="s">
        <v>1656</v>
      </c>
      <c r="D171" s="38" t="s">
        <v>1484</v>
      </c>
      <c r="E171" s="38" t="s">
        <v>1566</v>
      </c>
      <c r="F171">
        <v>12841385162</v>
      </c>
    </row>
    <row r="172" spans="2:6" x14ac:dyDescent="0.35">
      <c r="B172" s="37" t="s">
        <v>1546</v>
      </c>
      <c r="C172" s="38" t="s">
        <v>1547</v>
      </c>
      <c r="D172" s="38" t="s">
        <v>1484</v>
      </c>
      <c r="E172" s="38" t="s">
        <v>1485</v>
      </c>
      <c r="F172">
        <v>364437638</v>
      </c>
    </row>
    <row r="173" spans="2:6" x14ac:dyDescent="0.35">
      <c r="B173" s="37" t="s">
        <v>1017</v>
      </c>
      <c r="C173" s="38" t="s">
        <v>1018</v>
      </c>
      <c r="D173" s="38" t="s">
        <v>1001</v>
      </c>
      <c r="E173" s="38" t="s">
        <v>1008</v>
      </c>
      <c r="F173">
        <v>309846621</v>
      </c>
    </row>
    <row r="174" spans="2:6" x14ac:dyDescent="0.35">
      <c r="B174" s="37" t="s">
        <v>894</v>
      </c>
      <c r="C174" s="38" t="s">
        <v>895</v>
      </c>
      <c r="D174" s="38" t="s">
        <v>771</v>
      </c>
      <c r="E174" s="38" t="s">
        <v>881</v>
      </c>
      <c r="F174">
        <v>1438250618</v>
      </c>
    </row>
    <row r="175" spans="2:6" x14ac:dyDescent="0.35">
      <c r="B175" s="37" t="s">
        <v>1639</v>
      </c>
      <c r="C175" s="38" t="s">
        <v>1640</v>
      </c>
      <c r="D175" s="38" t="s">
        <v>1484</v>
      </c>
      <c r="E175" s="38" t="s">
        <v>1566</v>
      </c>
      <c r="F175">
        <v>301863927</v>
      </c>
    </row>
    <row r="176" spans="2:6" x14ac:dyDescent="0.35">
      <c r="B176" s="37" t="s">
        <v>1665</v>
      </c>
      <c r="C176" s="38" t="s">
        <v>1666</v>
      </c>
      <c r="D176" s="38" t="s">
        <v>1484</v>
      </c>
      <c r="E176" s="38" t="s">
        <v>1566</v>
      </c>
      <c r="F176">
        <v>298020039</v>
      </c>
    </row>
    <row r="177" spans="2:6" x14ac:dyDescent="0.35">
      <c r="B177" s="37" t="s">
        <v>648</v>
      </c>
      <c r="C177" s="38" t="s">
        <v>649</v>
      </c>
      <c r="D177" s="38" t="s">
        <v>509</v>
      </c>
      <c r="E177" s="38" t="s">
        <v>645</v>
      </c>
      <c r="F177">
        <v>421097960</v>
      </c>
    </row>
    <row r="178" spans="2:6" x14ac:dyDescent="0.35">
      <c r="B178" s="37" t="s">
        <v>615</v>
      </c>
      <c r="C178" s="38" t="s">
        <v>616</v>
      </c>
      <c r="D178" s="38" t="s">
        <v>509</v>
      </c>
      <c r="E178" s="38" t="s">
        <v>612</v>
      </c>
      <c r="F178">
        <v>1044789986</v>
      </c>
    </row>
    <row r="179" spans="2:6" x14ac:dyDescent="0.35">
      <c r="B179" s="37" t="s">
        <v>625</v>
      </c>
      <c r="C179" s="38" t="s">
        <v>626</v>
      </c>
      <c r="D179" s="38" t="s">
        <v>509</v>
      </c>
      <c r="E179" s="38" t="s">
        <v>612</v>
      </c>
      <c r="F179">
        <v>505852252</v>
      </c>
    </row>
    <row r="180" spans="2:6" x14ac:dyDescent="0.35">
      <c r="B180" s="37" t="s">
        <v>732</v>
      </c>
      <c r="C180" s="38" t="s">
        <v>733</v>
      </c>
      <c r="D180" s="38" t="s">
        <v>509</v>
      </c>
      <c r="E180" s="38" t="s">
        <v>731</v>
      </c>
      <c r="F180">
        <v>10052291518</v>
      </c>
    </row>
    <row r="181" spans="2:6" x14ac:dyDescent="0.35">
      <c r="B181" s="37" t="s">
        <v>1530</v>
      </c>
      <c r="C181" s="38" t="s">
        <v>1531</v>
      </c>
      <c r="D181" s="38" t="s">
        <v>1484</v>
      </c>
      <c r="E181" s="38" t="s">
        <v>1485</v>
      </c>
      <c r="F181">
        <v>272273981</v>
      </c>
    </row>
    <row r="182" spans="2:6" x14ac:dyDescent="0.35">
      <c r="B182" s="37" t="s">
        <v>623</v>
      </c>
      <c r="C182" s="38" t="s">
        <v>624</v>
      </c>
      <c r="D182" s="38" t="s">
        <v>509</v>
      </c>
      <c r="E182" s="38" t="s">
        <v>612</v>
      </c>
      <c r="F182">
        <v>648666220</v>
      </c>
    </row>
    <row r="183" spans="2:6" x14ac:dyDescent="0.35">
      <c r="B183" s="37" t="s">
        <v>786</v>
      </c>
      <c r="C183" s="38" t="s">
        <v>787</v>
      </c>
      <c r="D183" s="38" t="s">
        <v>771</v>
      </c>
      <c r="E183" s="38" t="s">
        <v>783</v>
      </c>
      <c r="F183">
        <v>321229983</v>
      </c>
    </row>
    <row r="184" spans="2:6" x14ac:dyDescent="0.35">
      <c r="B184" s="37" t="s">
        <v>967</v>
      </c>
      <c r="C184" s="38" t="s">
        <v>968</v>
      </c>
      <c r="D184" s="38" t="s">
        <v>771</v>
      </c>
      <c r="E184" s="38" t="s">
        <v>960</v>
      </c>
      <c r="F184">
        <v>565154280</v>
      </c>
    </row>
    <row r="185" spans="2:6" x14ac:dyDescent="0.35">
      <c r="B185" s="37" t="s">
        <v>1809</v>
      </c>
      <c r="C185" s="38" t="s">
        <v>1810</v>
      </c>
      <c r="D185" s="38" t="s">
        <v>1803</v>
      </c>
      <c r="E185" s="38" t="s">
        <v>1804</v>
      </c>
      <c r="F185">
        <v>871108185</v>
      </c>
    </row>
    <row r="186" spans="2:6" x14ac:dyDescent="0.35">
      <c r="B186" s="37" t="s">
        <v>757</v>
      </c>
      <c r="C186" s="38" t="s">
        <v>758</v>
      </c>
      <c r="D186" s="38" t="s">
        <v>509</v>
      </c>
      <c r="E186" s="38" t="s">
        <v>746</v>
      </c>
      <c r="F186">
        <v>338668408</v>
      </c>
    </row>
    <row r="187" spans="2:6" x14ac:dyDescent="0.35">
      <c r="B187" s="37" t="s">
        <v>1605</v>
      </c>
      <c r="C187" s="38" t="s">
        <v>1606</v>
      </c>
      <c r="D187" s="38" t="s">
        <v>1484</v>
      </c>
      <c r="E187" s="38" t="s">
        <v>1566</v>
      </c>
      <c r="F187">
        <v>606007079</v>
      </c>
    </row>
    <row r="188" spans="2:6" x14ac:dyDescent="0.35">
      <c r="B188" s="37" t="s">
        <v>1324</v>
      </c>
      <c r="C188" s="38" t="s">
        <v>1325</v>
      </c>
      <c r="D188" s="38" t="s">
        <v>1125</v>
      </c>
      <c r="E188" s="38" t="s">
        <v>1326</v>
      </c>
      <c r="F188">
        <v>12402527282</v>
      </c>
    </row>
    <row r="189" spans="2:6" x14ac:dyDescent="0.35">
      <c r="B189" s="37" t="s">
        <v>604</v>
      </c>
      <c r="C189" s="38" t="s">
        <v>605</v>
      </c>
      <c r="D189" s="38" t="s">
        <v>509</v>
      </c>
      <c r="E189" s="38" t="s">
        <v>529</v>
      </c>
      <c r="F189">
        <v>1157617187</v>
      </c>
    </row>
    <row r="190" spans="2:6" x14ac:dyDescent="0.35">
      <c r="B190" s="37" t="s">
        <v>1427</v>
      </c>
      <c r="C190" s="38" t="s">
        <v>1428</v>
      </c>
      <c r="D190" s="38" t="s">
        <v>1389</v>
      </c>
      <c r="E190" s="38" t="s">
        <v>1390</v>
      </c>
      <c r="F190">
        <v>310725099</v>
      </c>
    </row>
    <row r="191" spans="2:6" x14ac:dyDescent="0.35">
      <c r="B191" s="37" t="s">
        <v>1413</v>
      </c>
      <c r="C191" s="38" t="s">
        <v>1414</v>
      </c>
      <c r="D191" s="38" t="s">
        <v>1389</v>
      </c>
      <c r="E191" s="38" t="s">
        <v>1390</v>
      </c>
      <c r="F191">
        <v>426756728</v>
      </c>
    </row>
    <row r="192" spans="2:6" x14ac:dyDescent="0.35">
      <c r="B192" s="37" t="s">
        <v>1409</v>
      </c>
      <c r="C192" s="38" t="s">
        <v>1410</v>
      </c>
      <c r="D192" s="38" t="s">
        <v>1389</v>
      </c>
      <c r="E192" s="38" t="s">
        <v>1390</v>
      </c>
      <c r="F192">
        <v>537127977</v>
      </c>
    </row>
    <row r="193" spans="2:6" x14ac:dyDescent="0.35">
      <c r="B193" s="37" t="s">
        <v>1425</v>
      </c>
      <c r="C193" s="38" t="s">
        <v>1426</v>
      </c>
      <c r="D193" s="38" t="s">
        <v>1389</v>
      </c>
      <c r="E193" s="38" t="s">
        <v>1390</v>
      </c>
      <c r="F193">
        <v>300336293</v>
      </c>
    </row>
    <row r="194" spans="2:6" x14ac:dyDescent="0.35">
      <c r="B194" s="37" t="s">
        <v>562</v>
      </c>
      <c r="C194" s="38" t="s">
        <v>563</v>
      </c>
      <c r="D194" s="38" t="s">
        <v>509</v>
      </c>
      <c r="E194" s="38" t="s">
        <v>529</v>
      </c>
      <c r="F194">
        <v>244148017</v>
      </c>
    </row>
    <row r="195" spans="2:6" x14ac:dyDescent="0.35">
      <c r="B195" s="37" t="s">
        <v>586</v>
      </c>
      <c r="C195" s="38" t="s">
        <v>587</v>
      </c>
      <c r="D195" s="38" t="s">
        <v>509</v>
      </c>
      <c r="E195" s="38" t="s">
        <v>529</v>
      </c>
      <c r="F195">
        <v>188758861</v>
      </c>
    </row>
    <row r="196" spans="2:6" x14ac:dyDescent="0.35">
      <c r="B196" s="37" t="s">
        <v>564</v>
      </c>
      <c r="C196" s="38" t="s">
        <v>565</v>
      </c>
      <c r="D196" s="38" t="s">
        <v>509</v>
      </c>
      <c r="E196" s="38" t="s">
        <v>529</v>
      </c>
      <c r="F196">
        <v>327083539</v>
      </c>
    </row>
    <row r="197" spans="2:6" x14ac:dyDescent="0.35">
      <c r="B197" s="37" t="s">
        <v>1522</v>
      </c>
      <c r="C197" s="38" t="s">
        <v>1523</v>
      </c>
      <c r="D197" s="38" t="s">
        <v>1484</v>
      </c>
      <c r="E197" s="38" t="s">
        <v>1485</v>
      </c>
      <c r="F197">
        <v>489086630</v>
      </c>
    </row>
    <row r="198" spans="2:6" x14ac:dyDescent="0.35">
      <c r="B198" s="37" t="s">
        <v>1797</v>
      </c>
      <c r="C198" s="38" t="s">
        <v>1798</v>
      </c>
      <c r="D198" s="38" t="s">
        <v>1766</v>
      </c>
      <c r="E198" s="38" t="s">
        <v>1766</v>
      </c>
      <c r="F198">
        <v>1811868369</v>
      </c>
    </row>
    <row r="199" spans="2:6" x14ac:dyDescent="0.35">
      <c r="B199" s="37" t="s">
        <v>1055</v>
      </c>
      <c r="C199" s="38" t="s">
        <v>1056</v>
      </c>
      <c r="D199" s="38" t="s">
        <v>1001</v>
      </c>
      <c r="E199" s="38" t="s">
        <v>1052</v>
      </c>
      <c r="F199">
        <v>2556513690</v>
      </c>
    </row>
    <row r="200" spans="2:6" x14ac:dyDescent="0.35">
      <c r="B200" s="37" t="s">
        <v>1475</v>
      </c>
      <c r="C200" s="38" t="s">
        <v>1476</v>
      </c>
      <c r="D200" s="38" t="s">
        <v>1389</v>
      </c>
      <c r="E200" s="38" t="s">
        <v>1446</v>
      </c>
      <c r="F200">
        <v>270797464</v>
      </c>
    </row>
    <row r="201" spans="2:6" x14ac:dyDescent="0.35">
      <c r="B201" s="37" t="s">
        <v>1783</v>
      </c>
      <c r="C201" s="38" t="s">
        <v>1784</v>
      </c>
      <c r="D201" s="38" t="s">
        <v>1766</v>
      </c>
      <c r="E201" s="38" t="s">
        <v>1766</v>
      </c>
      <c r="F201">
        <v>356725698</v>
      </c>
    </row>
    <row r="202" spans="2:6" x14ac:dyDescent="0.35">
      <c r="B202" s="37" t="s">
        <v>1712</v>
      </c>
      <c r="C202" s="38" t="s">
        <v>1713</v>
      </c>
      <c r="D202" s="38" t="s">
        <v>1484</v>
      </c>
      <c r="E202" s="38" t="s">
        <v>1677</v>
      </c>
      <c r="F202">
        <v>565436211</v>
      </c>
    </row>
    <row r="203" spans="2:6" x14ac:dyDescent="0.35">
      <c r="B203" s="37" t="s">
        <v>1490</v>
      </c>
      <c r="C203" s="38" t="s">
        <v>1491</v>
      </c>
      <c r="D203" s="38" t="s">
        <v>1484</v>
      </c>
      <c r="E203" s="38" t="s">
        <v>1485</v>
      </c>
      <c r="F203">
        <v>2472992047</v>
      </c>
    </row>
    <row r="204" spans="2:6" x14ac:dyDescent="0.35">
      <c r="B204" s="37" t="s">
        <v>759</v>
      </c>
      <c r="C204" s="38" t="s">
        <v>760</v>
      </c>
      <c r="D204" s="38" t="s">
        <v>509</v>
      </c>
      <c r="E204" s="38" t="s">
        <v>746</v>
      </c>
      <c r="F204">
        <v>253157616</v>
      </c>
    </row>
    <row r="205" spans="2:6" x14ac:dyDescent="0.35">
      <c r="B205" s="37" t="s">
        <v>1435</v>
      </c>
      <c r="C205" s="38" t="s">
        <v>1436</v>
      </c>
      <c r="D205" s="38" t="s">
        <v>1389</v>
      </c>
      <c r="E205" s="38" t="s">
        <v>1437</v>
      </c>
      <c r="F205">
        <v>1232945577</v>
      </c>
    </row>
    <row r="206" spans="2:6" x14ac:dyDescent="0.35">
      <c r="B206" s="37" t="s">
        <v>915</v>
      </c>
      <c r="C206" s="38" t="s">
        <v>916</v>
      </c>
      <c r="D206" s="38" t="s">
        <v>771</v>
      </c>
      <c r="E206" s="38" t="s">
        <v>881</v>
      </c>
      <c r="F206">
        <v>328012805</v>
      </c>
    </row>
    <row r="207" spans="2:6" x14ac:dyDescent="0.35">
      <c r="B207" s="37" t="s">
        <v>905</v>
      </c>
      <c r="C207" s="38" t="s">
        <v>906</v>
      </c>
      <c r="D207" s="38" t="s">
        <v>771</v>
      </c>
      <c r="E207" s="38" t="s">
        <v>881</v>
      </c>
      <c r="F207">
        <v>659282531</v>
      </c>
    </row>
    <row r="208" spans="2:6" x14ac:dyDescent="0.35">
      <c r="B208" s="37" t="s">
        <v>921</v>
      </c>
      <c r="C208" s="38" t="s">
        <v>922</v>
      </c>
      <c r="D208" s="38" t="s">
        <v>771</v>
      </c>
      <c r="E208" s="38" t="s">
        <v>881</v>
      </c>
      <c r="F208">
        <v>291131455</v>
      </c>
    </row>
    <row r="209" spans="2:6" x14ac:dyDescent="0.35">
      <c r="B209" s="37" t="s">
        <v>917</v>
      </c>
      <c r="C209" s="38" t="s">
        <v>918</v>
      </c>
      <c r="D209" s="38" t="s">
        <v>771</v>
      </c>
      <c r="E209" s="38" t="s">
        <v>881</v>
      </c>
      <c r="F209">
        <v>191506667</v>
      </c>
    </row>
    <row r="210" spans="2:6" x14ac:dyDescent="0.35">
      <c r="B210" s="37" t="s">
        <v>929</v>
      </c>
      <c r="C210" s="38" t="s">
        <v>930</v>
      </c>
      <c r="D210" s="38" t="s">
        <v>771</v>
      </c>
      <c r="E210" s="38" t="s">
        <v>881</v>
      </c>
      <c r="F210">
        <v>276304968</v>
      </c>
    </row>
    <row r="211" spans="2:6" x14ac:dyDescent="0.35">
      <c r="B211" s="37" t="s">
        <v>1754</v>
      </c>
      <c r="C211" s="38" t="s">
        <v>1755</v>
      </c>
      <c r="D211" s="38" t="s">
        <v>1484</v>
      </c>
      <c r="E211" s="38" t="s">
        <v>1677</v>
      </c>
      <c r="F211">
        <v>946303290</v>
      </c>
    </row>
    <row r="212" spans="2:6" x14ac:dyDescent="0.35">
      <c r="B212" s="37" t="s">
        <v>1215</v>
      </c>
      <c r="C212" s="38" t="s">
        <v>1216</v>
      </c>
      <c r="D212" s="38" t="s">
        <v>1125</v>
      </c>
      <c r="E212" s="38" t="s">
        <v>1174</v>
      </c>
      <c r="F212">
        <v>829071816</v>
      </c>
    </row>
    <row r="213" spans="2:6" x14ac:dyDescent="0.35">
      <c r="B213" s="37" t="s">
        <v>884</v>
      </c>
      <c r="C213" s="38" t="s">
        <v>885</v>
      </c>
      <c r="D213" s="38" t="s">
        <v>771</v>
      </c>
      <c r="E213" s="38" t="s">
        <v>881</v>
      </c>
      <c r="F213">
        <v>2841329589</v>
      </c>
    </row>
    <row r="214" spans="2:6" x14ac:dyDescent="0.35">
      <c r="B214" s="37" t="s">
        <v>566</v>
      </c>
      <c r="C214" s="38" t="s">
        <v>567</v>
      </c>
      <c r="D214" s="38" t="s">
        <v>509</v>
      </c>
      <c r="E214" s="38" t="s">
        <v>529</v>
      </c>
      <c r="F214">
        <v>388346370</v>
      </c>
    </row>
    <row r="215" spans="2:6" x14ac:dyDescent="0.35">
      <c r="B215" s="37" t="s">
        <v>784</v>
      </c>
      <c r="C215" s="38" t="s">
        <v>785</v>
      </c>
      <c r="D215" s="38" t="s">
        <v>771</v>
      </c>
      <c r="E215" s="38" t="s">
        <v>783</v>
      </c>
      <c r="F215">
        <v>284642437</v>
      </c>
    </row>
    <row r="216" spans="2:6" x14ac:dyDescent="0.35">
      <c r="B216" s="37" t="s">
        <v>1694</v>
      </c>
      <c r="C216" s="38" t="s">
        <v>1695</v>
      </c>
      <c r="D216" s="38" t="s">
        <v>1484</v>
      </c>
      <c r="E216" s="38" t="s">
        <v>1677</v>
      </c>
      <c r="F216">
        <v>663732824</v>
      </c>
    </row>
    <row r="217" spans="2:6" x14ac:dyDescent="0.35">
      <c r="B217" s="37" t="s">
        <v>1567</v>
      </c>
      <c r="C217" s="38" t="s">
        <v>1568</v>
      </c>
      <c r="D217" s="38" t="s">
        <v>1484</v>
      </c>
      <c r="E217" s="38" t="s">
        <v>1566</v>
      </c>
      <c r="F217">
        <v>7845465216</v>
      </c>
    </row>
    <row r="218" spans="2:6" x14ac:dyDescent="0.35">
      <c r="B218" s="37" t="s">
        <v>1172</v>
      </c>
      <c r="C218" s="38" t="s">
        <v>1173</v>
      </c>
      <c r="D218" s="38" t="s">
        <v>1125</v>
      </c>
      <c r="E218" s="38" t="s">
        <v>1174</v>
      </c>
      <c r="F218">
        <v>11552207805</v>
      </c>
    </row>
    <row r="219" spans="2:6" x14ac:dyDescent="0.35">
      <c r="B219" s="37" t="s">
        <v>1079</v>
      </c>
      <c r="C219" s="38" t="s">
        <v>1080</v>
      </c>
      <c r="D219" s="38" t="s">
        <v>1001</v>
      </c>
      <c r="E219" s="38" t="s">
        <v>1052</v>
      </c>
      <c r="F219">
        <v>648346354</v>
      </c>
    </row>
    <row r="220" spans="2:6" x14ac:dyDescent="0.35">
      <c r="B220" s="37" t="s">
        <v>1795</v>
      </c>
      <c r="C220" s="38" t="s">
        <v>1796</v>
      </c>
      <c r="D220" s="38" t="s">
        <v>1766</v>
      </c>
      <c r="E220" s="38" t="s">
        <v>1766</v>
      </c>
      <c r="F220">
        <v>1062825009</v>
      </c>
    </row>
    <row r="221" spans="2:6" x14ac:dyDescent="0.35">
      <c r="B221" s="37" t="s">
        <v>687</v>
      </c>
      <c r="C221" s="38" t="s">
        <v>688</v>
      </c>
      <c r="D221" s="38" t="s">
        <v>509</v>
      </c>
      <c r="E221" s="38" t="s">
        <v>666</v>
      </c>
      <c r="F221">
        <v>721286661</v>
      </c>
    </row>
    <row r="222" spans="2:6" x14ac:dyDescent="0.35">
      <c r="B222" s="37" t="s">
        <v>1583</v>
      </c>
      <c r="C222" s="38" t="s">
        <v>1584</v>
      </c>
      <c r="D222" s="38" t="s">
        <v>1484</v>
      </c>
      <c r="E222" s="38" t="s">
        <v>1566</v>
      </c>
      <c r="F222">
        <v>1000819297</v>
      </c>
    </row>
    <row r="223" spans="2:6" x14ac:dyDescent="0.35">
      <c r="B223" s="37" t="s">
        <v>1363</v>
      </c>
      <c r="C223" s="38" t="s">
        <v>1364</v>
      </c>
      <c r="D223" s="38" t="s">
        <v>1125</v>
      </c>
      <c r="E223" s="38" t="s">
        <v>1326</v>
      </c>
      <c r="F223">
        <v>362769049</v>
      </c>
    </row>
    <row r="224" spans="2:6" x14ac:dyDescent="0.35">
      <c r="B224" s="37" t="s">
        <v>1552</v>
      </c>
      <c r="C224" s="38" t="s">
        <v>1553</v>
      </c>
      <c r="D224" s="38" t="s">
        <v>1484</v>
      </c>
      <c r="E224" s="38" t="s">
        <v>1485</v>
      </c>
      <c r="F224">
        <v>204274007</v>
      </c>
    </row>
    <row r="225" spans="2:6" x14ac:dyDescent="0.35">
      <c r="B225" s="37" t="s">
        <v>1710</v>
      </c>
      <c r="C225" s="38" t="s">
        <v>1711</v>
      </c>
      <c r="D225" s="38" t="s">
        <v>1484</v>
      </c>
      <c r="E225" s="38" t="s">
        <v>1677</v>
      </c>
      <c r="F225">
        <v>639207747</v>
      </c>
    </row>
    <row r="226" spans="2:6" x14ac:dyDescent="0.35">
      <c r="B226" s="37" t="s">
        <v>1653</v>
      </c>
      <c r="C226" s="38" t="s">
        <v>1654</v>
      </c>
      <c r="D226" s="38" t="s">
        <v>1484</v>
      </c>
      <c r="E226" s="38" t="s">
        <v>1566</v>
      </c>
      <c r="F226">
        <v>214295682</v>
      </c>
    </row>
    <row r="227" spans="2:6" x14ac:dyDescent="0.35">
      <c r="B227" s="37" t="s">
        <v>1528</v>
      </c>
      <c r="C227" s="38" t="s">
        <v>1529</v>
      </c>
      <c r="D227" s="38" t="s">
        <v>1484</v>
      </c>
      <c r="E227" s="38" t="s">
        <v>1485</v>
      </c>
      <c r="F227">
        <v>306782740</v>
      </c>
    </row>
    <row r="228" spans="2:6" x14ac:dyDescent="0.35">
      <c r="B228" s="37" t="s">
        <v>1467</v>
      </c>
      <c r="C228" s="38" t="s">
        <v>1468</v>
      </c>
      <c r="D228" s="38" t="s">
        <v>1389</v>
      </c>
      <c r="E228" s="38" t="s">
        <v>1446</v>
      </c>
      <c r="F228">
        <v>407701057</v>
      </c>
    </row>
    <row r="229" spans="2:6" x14ac:dyDescent="0.35">
      <c r="B229" s="37" t="s">
        <v>1277</v>
      </c>
      <c r="C229" s="38" t="s">
        <v>1278</v>
      </c>
      <c r="D229" s="38" t="s">
        <v>1125</v>
      </c>
      <c r="E229" s="38" t="s">
        <v>1174</v>
      </c>
      <c r="F229">
        <v>200072454</v>
      </c>
    </row>
    <row r="230" spans="2:6" x14ac:dyDescent="0.35">
      <c r="B230" s="37" t="s">
        <v>1645</v>
      </c>
      <c r="C230" s="38" t="s">
        <v>1646</v>
      </c>
      <c r="D230" s="38" t="s">
        <v>1484</v>
      </c>
      <c r="E230" s="38" t="s">
        <v>1566</v>
      </c>
      <c r="F230">
        <v>227609814</v>
      </c>
    </row>
    <row r="231" spans="2:6" x14ac:dyDescent="0.35">
      <c r="B231" s="37" t="s">
        <v>1540</v>
      </c>
      <c r="C231" s="38" t="s">
        <v>1541</v>
      </c>
      <c r="D231" s="38" t="s">
        <v>1484</v>
      </c>
      <c r="E231" s="38" t="s">
        <v>1485</v>
      </c>
      <c r="F231">
        <v>294595716</v>
      </c>
    </row>
    <row r="232" spans="2:6" x14ac:dyDescent="0.35">
      <c r="B232" s="37" t="s">
        <v>1589</v>
      </c>
      <c r="C232" s="38" t="s">
        <v>1590</v>
      </c>
      <c r="D232" s="38" t="s">
        <v>1484</v>
      </c>
      <c r="E232" s="38" t="s">
        <v>1566</v>
      </c>
      <c r="F232">
        <v>1080025044</v>
      </c>
    </row>
    <row r="233" spans="2:6" x14ac:dyDescent="0.35">
      <c r="B233" s="37" t="s">
        <v>1243</v>
      </c>
      <c r="C233" s="38" t="s">
        <v>1244</v>
      </c>
      <c r="D233" s="38" t="s">
        <v>1125</v>
      </c>
      <c r="E233" s="38" t="s">
        <v>1174</v>
      </c>
      <c r="F233">
        <v>443680925</v>
      </c>
    </row>
    <row r="234" spans="2:6" x14ac:dyDescent="0.35">
      <c r="B234" s="37" t="s">
        <v>1556</v>
      </c>
      <c r="C234" s="38" t="s">
        <v>1557</v>
      </c>
      <c r="D234" s="38" t="s">
        <v>1484</v>
      </c>
      <c r="E234" s="38" t="s">
        <v>1485</v>
      </c>
      <c r="F234">
        <v>217958265</v>
      </c>
    </row>
    <row r="235" spans="2:6" x14ac:dyDescent="0.35">
      <c r="B235" s="37" t="s">
        <v>503</v>
      </c>
      <c r="C235" s="38" t="s">
        <v>504</v>
      </c>
      <c r="D235" s="38" t="s">
        <v>483</v>
      </c>
      <c r="E235" s="38" t="s">
        <v>500</v>
      </c>
      <c r="F235">
        <v>1366355817</v>
      </c>
    </row>
    <row r="236" spans="2:6" x14ac:dyDescent="0.35">
      <c r="B236" s="37" t="s">
        <v>1591</v>
      </c>
      <c r="C236" s="38" t="s">
        <v>1592</v>
      </c>
      <c r="D236" s="38" t="s">
        <v>1484</v>
      </c>
      <c r="E236" s="38" t="s">
        <v>1566</v>
      </c>
      <c r="F236">
        <v>736011577</v>
      </c>
    </row>
    <row r="237" spans="2:6" x14ac:dyDescent="0.35">
      <c r="B237" s="37" t="s">
        <v>1558</v>
      </c>
      <c r="C237" s="38" t="s">
        <v>1559</v>
      </c>
      <c r="D237" s="38" t="s">
        <v>1484</v>
      </c>
      <c r="E237" s="38" t="s">
        <v>1485</v>
      </c>
      <c r="F237">
        <v>2403912510</v>
      </c>
    </row>
    <row r="238" spans="2:6" x14ac:dyDescent="0.35">
      <c r="B238" s="37" t="s">
        <v>1177</v>
      </c>
      <c r="C238" s="38" t="s">
        <v>1178</v>
      </c>
      <c r="D238" s="38" t="s">
        <v>1125</v>
      </c>
      <c r="E238" s="38" t="s">
        <v>1174</v>
      </c>
      <c r="F238">
        <v>5127374315</v>
      </c>
    </row>
    <row r="239" spans="2:6" x14ac:dyDescent="0.35">
      <c r="B239" s="37" t="s">
        <v>1183</v>
      </c>
      <c r="C239" s="38" t="s">
        <v>1184</v>
      </c>
      <c r="D239" s="38" t="s">
        <v>1125</v>
      </c>
      <c r="E239" s="38" t="s">
        <v>1174</v>
      </c>
      <c r="F239">
        <v>2385495385</v>
      </c>
    </row>
    <row r="240" spans="2:6" x14ac:dyDescent="0.35">
      <c r="B240" s="37" t="s">
        <v>1377</v>
      </c>
      <c r="C240" s="38" t="s">
        <v>1378</v>
      </c>
      <c r="D240" s="38" t="s">
        <v>1125</v>
      </c>
      <c r="E240" s="38" t="s">
        <v>1326</v>
      </c>
      <c r="F240">
        <v>5106525211</v>
      </c>
    </row>
    <row r="241" spans="2:6" x14ac:dyDescent="0.35">
      <c r="B241" s="37" t="s">
        <v>594</v>
      </c>
      <c r="C241" s="38" t="s">
        <v>595</v>
      </c>
      <c r="D241" s="38" t="s">
        <v>509</v>
      </c>
      <c r="E241" s="38" t="s">
        <v>529</v>
      </c>
      <c r="F241">
        <v>418398076</v>
      </c>
    </row>
    <row r="242" spans="2:6" x14ac:dyDescent="0.35">
      <c r="B242" s="37" t="s">
        <v>658</v>
      </c>
      <c r="C242" s="38" t="s">
        <v>659</v>
      </c>
      <c r="D242" s="38" t="s">
        <v>509</v>
      </c>
      <c r="E242" s="38" t="s">
        <v>645</v>
      </c>
      <c r="F242">
        <v>340801717</v>
      </c>
    </row>
    <row r="243" spans="2:6" x14ac:dyDescent="0.35">
      <c r="B243" s="37" t="s">
        <v>1123</v>
      </c>
      <c r="C243" s="38" t="s">
        <v>1124</v>
      </c>
      <c r="D243" s="38" t="s">
        <v>1125</v>
      </c>
      <c r="E243" s="38" t="s">
        <v>1126</v>
      </c>
      <c r="F243">
        <v>3717844563</v>
      </c>
    </row>
    <row r="244" spans="2:6" x14ac:dyDescent="0.35">
      <c r="B244" s="37" t="s">
        <v>1843</v>
      </c>
      <c r="C244" s="38" t="s">
        <v>1844</v>
      </c>
      <c r="D244" s="38" t="s">
        <v>1803</v>
      </c>
      <c r="E244" s="38" t="s">
        <v>1838</v>
      </c>
      <c r="F244">
        <v>636369507</v>
      </c>
    </row>
    <row r="245" spans="2:6" x14ac:dyDescent="0.35">
      <c r="B245" s="37" t="s">
        <v>1159</v>
      </c>
      <c r="C245" s="38" t="s">
        <v>1160</v>
      </c>
      <c r="D245" s="38" t="s">
        <v>1125</v>
      </c>
      <c r="E245" s="38" t="s">
        <v>1126</v>
      </c>
      <c r="F245">
        <v>148141097</v>
      </c>
    </row>
    <row r="246" spans="2:6" x14ac:dyDescent="0.35">
      <c r="B246" s="37" t="s">
        <v>1744</v>
      </c>
      <c r="C246" s="38" t="s">
        <v>1745</v>
      </c>
      <c r="D246" s="38" t="s">
        <v>1484</v>
      </c>
      <c r="E246" s="38" t="s">
        <v>1677</v>
      </c>
      <c r="F246">
        <v>257785715</v>
      </c>
    </row>
    <row r="247" spans="2:6" x14ac:dyDescent="0.35">
      <c r="B247" s="37" t="s">
        <v>576</v>
      </c>
      <c r="C247" s="38" t="s">
        <v>577</v>
      </c>
      <c r="D247" s="38" t="s">
        <v>509</v>
      </c>
      <c r="E247" s="38" t="s">
        <v>529</v>
      </c>
      <c r="F247">
        <v>268991391</v>
      </c>
    </row>
    <row r="248" spans="2:6" x14ac:dyDescent="0.35">
      <c r="B248" s="37" t="s">
        <v>1813</v>
      </c>
      <c r="C248" s="38" t="s">
        <v>1814</v>
      </c>
      <c r="D248" s="38" t="s">
        <v>1803</v>
      </c>
      <c r="E248" s="38" t="s">
        <v>1804</v>
      </c>
      <c r="F248">
        <v>357556904</v>
      </c>
    </row>
    <row r="249" spans="2:6" x14ac:dyDescent="0.35">
      <c r="B249" s="37" t="s">
        <v>679</v>
      </c>
      <c r="C249" s="38" t="s">
        <v>680</v>
      </c>
      <c r="D249" s="38" t="s">
        <v>509</v>
      </c>
      <c r="E249" s="38" t="s">
        <v>666</v>
      </c>
      <c r="F249">
        <v>1184742775</v>
      </c>
    </row>
    <row r="250" spans="2:6" x14ac:dyDescent="0.35">
      <c r="B250" s="37" t="s">
        <v>927</v>
      </c>
      <c r="C250" s="38" t="s">
        <v>928</v>
      </c>
      <c r="D250" s="38" t="s">
        <v>771</v>
      </c>
      <c r="E250" s="38" t="s">
        <v>881</v>
      </c>
      <c r="F250">
        <v>245300696</v>
      </c>
    </row>
    <row r="251" spans="2:6" x14ac:dyDescent="0.35">
      <c r="B251" s="37" t="s">
        <v>1708</v>
      </c>
      <c r="C251" s="38" t="s">
        <v>1709</v>
      </c>
      <c r="D251" s="38" t="s">
        <v>1484</v>
      </c>
      <c r="E251" s="38" t="s">
        <v>1677</v>
      </c>
      <c r="F251">
        <v>188234591</v>
      </c>
    </row>
    <row r="252" spans="2:6" x14ac:dyDescent="0.35">
      <c r="B252" s="37" t="s">
        <v>1706</v>
      </c>
      <c r="C252" s="38" t="s">
        <v>1707</v>
      </c>
      <c r="D252" s="38" t="s">
        <v>1484</v>
      </c>
      <c r="E252" s="38" t="s">
        <v>1677</v>
      </c>
      <c r="F252">
        <v>638853873</v>
      </c>
    </row>
    <row r="253" spans="2:6" x14ac:dyDescent="0.35">
      <c r="B253" s="37" t="s">
        <v>621</v>
      </c>
      <c r="C253" s="38" t="s">
        <v>622</v>
      </c>
      <c r="D253" s="38" t="s">
        <v>509</v>
      </c>
      <c r="E253" s="38" t="s">
        <v>612</v>
      </c>
      <c r="F253">
        <v>614534448</v>
      </c>
    </row>
    <row r="254" spans="2:6" x14ac:dyDescent="0.35">
      <c r="B254" s="37" t="s">
        <v>1791</v>
      </c>
      <c r="C254" s="38" t="s">
        <v>1792</v>
      </c>
      <c r="D254" s="38" t="s">
        <v>1766</v>
      </c>
      <c r="E254" s="38" t="s">
        <v>1766</v>
      </c>
      <c r="F254">
        <v>231370239</v>
      </c>
    </row>
    <row r="255" spans="2:6" x14ac:dyDescent="0.35">
      <c r="B255" s="37" t="s">
        <v>1023</v>
      </c>
      <c r="C255" s="38" t="s">
        <v>1024</v>
      </c>
      <c r="D255" s="38" t="s">
        <v>1001</v>
      </c>
      <c r="E255" s="38" t="s">
        <v>1008</v>
      </c>
      <c r="F255">
        <v>390753452</v>
      </c>
    </row>
    <row r="256" spans="2:6" x14ac:dyDescent="0.35">
      <c r="B256" s="37" t="s">
        <v>1625</v>
      </c>
      <c r="C256" s="38" t="s">
        <v>1626</v>
      </c>
      <c r="D256" s="38" t="s">
        <v>1484</v>
      </c>
      <c r="E256" s="38" t="s">
        <v>1566</v>
      </c>
      <c r="F256">
        <v>283558743</v>
      </c>
    </row>
    <row r="257" spans="2:6" x14ac:dyDescent="0.35">
      <c r="B257" s="37" t="s">
        <v>1767</v>
      </c>
      <c r="C257" s="38" t="s">
        <v>1768</v>
      </c>
      <c r="D257" s="38" t="s">
        <v>1766</v>
      </c>
      <c r="E257" s="38" t="s">
        <v>1766</v>
      </c>
      <c r="F257">
        <v>2439109728</v>
      </c>
    </row>
    <row r="258" spans="2:6" x14ac:dyDescent="0.35">
      <c r="B258" s="37" t="s">
        <v>1587</v>
      </c>
      <c r="C258" s="38" t="s">
        <v>1588</v>
      </c>
      <c r="D258" s="38" t="s">
        <v>1484</v>
      </c>
      <c r="E258" s="38" t="s">
        <v>1566</v>
      </c>
      <c r="F258">
        <v>1343512978</v>
      </c>
    </row>
    <row r="259" spans="2:6" x14ac:dyDescent="0.35">
      <c r="B259" s="37" t="s">
        <v>1161</v>
      </c>
      <c r="C259" s="38" t="s">
        <v>1162</v>
      </c>
      <c r="D259" s="38" t="s">
        <v>1125</v>
      </c>
      <c r="E259" s="38" t="s">
        <v>1163</v>
      </c>
      <c r="F259">
        <v>2948364302</v>
      </c>
    </row>
    <row r="260" spans="2:6" x14ac:dyDescent="0.35">
      <c r="B260" s="37" t="s">
        <v>1482</v>
      </c>
      <c r="C260" s="38" t="s">
        <v>1483</v>
      </c>
      <c r="D260" s="38" t="s">
        <v>1484</v>
      </c>
      <c r="E260" s="38" t="s">
        <v>1485</v>
      </c>
      <c r="F260">
        <v>4999447640</v>
      </c>
    </row>
    <row r="261" spans="2:6" x14ac:dyDescent="0.35">
      <c r="B261" s="37" t="s">
        <v>1407</v>
      </c>
      <c r="C261" s="38" t="s">
        <v>1408</v>
      </c>
      <c r="D261" s="38" t="s">
        <v>1389</v>
      </c>
      <c r="E261" s="38" t="s">
        <v>1390</v>
      </c>
      <c r="F261">
        <v>784610347</v>
      </c>
    </row>
    <row r="262" spans="2:6" x14ac:dyDescent="0.35">
      <c r="B262" s="37" t="s">
        <v>1391</v>
      </c>
      <c r="C262" s="38" t="s">
        <v>1392</v>
      </c>
      <c r="D262" s="38" t="s">
        <v>1389</v>
      </c>
      <c r="E262" s="38" t="s">
        <v>1390</v>
      </c>
      <c r="F262">
        <v>1539938565</v>
      </c>
    </row>
    <row r="263" spans="2:6" x14ac:dyDescent="0.35">
      <c r="B263" s="37" t="s">
        <v>580</v>
      </c>
      <c r="C263" s="38" t="s">
        <v>581</v>
      </c>
      <c r="D263" s="38" t="s">
        <v>509</v>
      </c>
      <c r="E263" s="38" t="s">
        <v>529</v>
      </c>
      <c r="F263">
        <v>194490274</v>
      </c>
    </row>
    <row r="264" spans="2:6" x14ac:dyDescent="0.35">
      <c r="B264" s="37" t="s">
        <v>1756</v>
      </c>
      <c r="C264" s="38" t="s">
        <v>1757</v>
      </c>
      <c r="D264" s="38" t="s">
        <v>1484</v>
      </c>
      <c r="E264" s="38" t="s">
        <v>1677</v>
      </c>
      <c r="F264">
        <v>1024830000</v>
      </c>
    </row>
    <row r="265" spans="2:6" x14ac:dyDescent="0.35">
      <c r="B265" s="37" t="s">
        <v>1512</v>
      </c>
      <c r="C265" s="38" t="s">
        <v>1513</v>
      </c>
      <c r="D265" s="38" t="s">
        <v>1484</v>
      </c>
      <c r="E265" s="38" t="s">
        <v>1485</v>
      </c>
      <c r="F265">
        <v>406346713</v>
      </c>
    </row>
    <row r="266" spans="2:6" x14ac:dyDescent="0.35">
      <c r="B266" s="37" t="s">
        <v>965</v>
      </c>
      <c r="C266" s="38" t="s">
        <v>966</v>
      </c>
      <c r="D266" s="38" t="s">
        <v>771</v>
      </c>
      <c r="E266" s="38" t="s">
        <v>960</v>
      </c>
      <c r="F266">
        <v>834578137</v>
      </c>
    </row>
    <row r="267" spans="2:6" x14ac:dyDescent="0.35">
      <c r="B267" s="37" t="s">
        <v>1257</v>
      </c>
      <c r="C267" s="38" t="s">
        <v>1258</v>
      </c>
      <c r="D267" s="38" t="s">
        <v>1125</v>
      </c>
      <c r="E267" s="38" t="s">
        <v>1174</v>
      </c>
      <c r="F267">
        <v>306452040</v>
      </c>
    </row>
    <row r="268" spans="2:6" x14ac:dyDescent="0.35">
      <c r="B268" s="37" t="s">
        <v>1299</v>
      </c>
      <c r="C268" s="38" t="s">
        <v>1300</v>
      </c>
      <c r="D268" s="38" t="s">
        <v>1125</v>
      </c>
      <c r="E268" s="38" t="s">
        <v>1174</v>
      </c>
      <c r="F268">
        <v>225407277</v>
      </c>
    </row>
    <row r="269" spans="2:6" x14ac:dyDescent="0.35">
      <c r="B269" s="37" t="s">
        <v>1197</v>
      </c>
      <c r="C269" s="38" t="s">
        <v>1198</v>
      </c>
      <c r="D269" s="38" t="s">
        <v>1125</v>
      </c>
      <c r="E269" s="38" t="s">
        <v>1174</v>
      </c>
      <c r="F269">
        <v>964016649</v>
      </c>
    </row>
    <row r="270" spans="2:6" x14ac:dyDescent="0.35">
      <c r="B270" s="37" t="s">
        <v>1249</v>
      </c>
      <c r="C270" s="38" t="s">
        <v>1250</v>
      </c>
      <c r="D270" s="38" t="s">
        <v>1125</v>
      </c>
      <c r="E270" s="38" t="s">
        <v>1174</v>
      </c>
      <c r="F270">
        <v>365495239</v>
      </c>
    </row>
    <row r="271" spans="2:6" x14ac:dyDescent="0.35">
      <c r="B271" s="37" t="s">
        <v>1253</v>
      </c>
      <c r="C271" s="38" t="s">
        <v>1254</v>
      </c>
      <c r="D271" s="38" t="s">
        <v>1125</v>
      </c>
      <c r="E271" s="38" t="s">
        <v>1174</v>
      </c>
      <c r="F271">
        <v>361397514</v>
      </c>
    </row>
    <row r="272" spans="2:6" x14ac:dyDescent="0.35">
      <c r="B272" s="37" t="s">
        <v>1279</v>
      </c>
      <c r="C272" s="38" t="s">
        <v>1280</v>
      </c>
      <c r="D272" s="38" t="s">
        <v>1125</v>
      </c>
      <c r="E272" s="38" t="s">
        <v>1174</v>
      </c>
      <c r="F272">
        <v>254180736</v>
      </c>
    </row>
    <row r="273" spans="2:6" x14ac:dyDescent="0.35">
      <c r="B273" s="37" t="s">
        <v>1219</v>
      </c>
      <c r="C273" s="38" t="s">
        <v>1220</v>
      </c>
      <c r="D273" s="38" t="s">
        <v>1125</v>
      </c>
      <c r="E273" s="38" t="s">
        <v>1174</v>
      </c>
      <c r="F273">
        <v>676028164</v>
      </c>
    </row>
    <row r="274" spans="2:6" x14ac:dyDescent="0.35">
      <c r="B274" s="37" t="s">
        <v>1227</v>
      </c>
      <c r="C274" s="38" t="s">
        <v>1228</v>
      </c>
      <c r="D274" s="38" t="s">
        <v>1125</v>
      </c>
      <c r="E274" s="38" t="s">
        <v>1174</v>
      </c>
      <c r="F274">
        <v>552149609</v>
      </c>
    </row>
    <row r="275" spans="2:6" x14ac:dyDescent="0.35">
      <c r="B275" s="37" t="s">
        <v>1271</v>
      </c>
      <c r="C275" s="38" t="s">
        <v>1272</v>
      </c>
      <c r="D275" s="38" t="s">
        <v>1125</v>
      </c>
      <c r="E275" s="38" t="s">
        <v>1174</v>
      </c>
      <c r="F275">
        <v>281448990</v>
      </c>
    </row>
    <row r="276" spans="2:6" x14ac:dyDescent="0.35">
      <c r="B276" s="37" t="s">
        <v>1207</v>
      </c>
      <c r="C276" s="38" t="s">
        <v>1208</v>
      </c>
      <c r="D276" s="38" t="s">
        <v>1125</v>
      </c>
      <c r="E276" s="38" t="s">
        <v>1174</v>
      </c>
      <c r="F276">
        <v>943701056</v>
      </c>
    </row>
    <row r="277" spans="2:6" x14ac:dyDescent="0.35">
      <c r="B277" s="37" t="s">
        <v>1175</v>
      </c>
      <c r="C277" s="38" t="s">
        <v>1176</v>
      </c>
      <c r="D277" s="38" t="s">
        <v>1125</v>
      </c>
      <c r="E277" s="38" t="s">
        <v>1174</v>
      </c>
      <c r="F277">
        <v>5814317715</v>
      </c>
    </row>
    <row r="278" spans="2:6" x14ac:dyDescent="0.35">
      <c r="B278" s="37" t="s">
        <v>1203</v>
      </c>
      <c r="C278" s="38" t="s">
        <v>1204</v>
      </c>
      <c r="D278" s="38" t="s">
        <v>1125</v>
      </c>
      <c r="E278" s="38" t="s">
        <v>1174</v>
      </c>
      <c r="F278">
        <v>930785178</v>
      </c>
    </row>
    <row r="279" spans="2:6" x14ac:dyDescent="0.35">
      <c r="B279" s="37" t="s">
        <v>1251</v>
      </c>
      <c r="C279" s="38" t="s">
        <v>1252</v>
      </c>
      <c r="D279" s="38" t="s">
        <v>1125</v>
      </c>
      <c r="E279" s="38" t="s">
        <v>1174</v>
      </c>
      <c r="F279">
        <v>466007692</v>
      </c>
    </row>
    <row r="280" spans="2:6" x14ac:dyDescent="0.35">
      <c r="B280" s="37" t="s">
        <v>1199</v>
      </c>
      <c r="C280" s="38" t="s">
        <v>1200</v>
      </c>
      <c r="D280" s="38" t="s">
        <v>1125</v>
      </c>
      <c r="E280" s="38" t="s">
        <v>1174</v>
      </c>
      <c r="F280">
        <v>1134865213</v>
      </c>
    </row>
    <row r="281" spans="2:6" x14ac:dyDescent="0.35">
      <c r="B281" s="37" t="s">
        <v>1311</v>
      </c>
      <c r="C281" s="38" t="s">
        <v>1312</v>
      </c>
      <c r="D281" s="38" t="s">
        <v>1125</v>
      </c>
      <c r="E281" s="38" t="s">
        <v>1174</v>
      </c>
      <c r="F281">
        <v>948915837</v>
      </c>
    </row>
    <row r="282" spans="2:6" x14ac:dyDescent="0.35">
      <c r="B282" s="37" t="s">
        <v>1313</v>
      </c>
      <c r="C282" s="38" t="s">
        <v>1314</v>
      </c>
      <c r="D282" s="38" t="s">
        <v>1125</v>
      </c>
      <c r="E282" s="38" t="s">
        <v>1315</v>
      </c>
      <c r="F282">
        <v>1951573208</v>
      </c>
    </row>
    <row r="283" spans="2:6" x14ac:dyDescent="0.35">
      <c r="B283" s="37" t="s">
        <v>1320</v>
      </c>
      <c r="C283" s="38" t="s">
        <v>1321</v>
      </c>
      <c r="D283" s="38" t="s">
        <v>1125</v>
      </c>
      <c r="E283" s="38" t="s">
        <v>1315</v>
      </c>
      <c r="F283">
        <v>255326355</v>
      </c>
    </row>
    <row r="284" spans="2:6" x14ac:dyDescent="0.35">
      <c r="B284" s="37" t="s">
        <v>810</v>
      </c>
      <c r="C284" s="38" t="s">
        <v>811</v>
      </c>
      <c r="D284" s="38" t="s">
        <v>771</v>
      </c>
      <c r="E284" s="38" t="s">
        <v>799</v>
      </c>
      <c r="F284">
        <v>1174280759</v>
      </c>
    </row>
    <row r="285" spans="2:6" x14ac:dyDescent="0.35">
      <c r="B285" s="37" t="s">
        <v>1671</v>
      </c>
      <c r="C285" s="38" t="s">
        <v>1672</v>
      </c>
      <c r="D285" s="38" t="s">
        <v>1484</v>
      </c>
      <c r="E285" s="38" t="s">
        <v>1566</v>
      </c>
      <c r="F285">
        <v>472046201</v>
      </c>
    </row>
    <row r="286" spans="2:6" x14ac:dyDescent="0.35">
      <c r="B286" s="37" t="s">
        <v>1760</v>
      </c>
      <c r="C286" s="38" t="s">
        <v>1761</v>
      </c>
      <c r="D286" s="38" t="s">
        <v>1484</v>
      </c>
      <c r="E286" s="38" t="s">
        <v>1677</v>
      </c>
      <c r="F286">
        <v>549675650</v>
      </c>
    </row>
    <row r="287" spans="2:6" x14ac:dyDescent="0.35">
      <c r="B287" s="37" t="s">
        <v>1678</v>
      </c>
      <c r="C287" s="38" t="s">
        <v>1679</v>
      </c>
      <c r="D287" s="38" t="s">
        <v>1484</v>
      </c>
      <c r="E287" s="38" t="s">
        <v>1677</v>
      </c>
      <c r="F287">
        <v>5844703170</v>
      </c>
    </row>
    <row r="288" spans="2:6" x14ac:dyDescent="0.35">
      <c r="B288" s="37" t="s">
        <v>669</v>
      </c>
      <c r="C288" s="38" t="s">
        <v>670</v>
      </c>
      <c r="D288" s="38" t="s">
        <v>509</v>
      </c>
      <c r="E288" s="38" t="s">
        <v>666</v>
      </c>
      <c r="F288">
        <v>1884539632</v>
      </c>
    </row>
    <row r="289" spans="2:6" x14ac:dyDescent="0.35">
      <c r="B289" s="37" t="s">
        <v>1736</v>
      </c>
      <c r="C289" s="38" t="s">
        <v>1737</v>
      </c>
      <c r="D289" s="38" t="s">
        <v>1484</v>
      </c>
      <c r="E289" s="38" t="s">
        <v>1677</v>
      </c>
      <c r="F289">
        <v>373147039</v>
      </c>
    </row>
    <row r="290" spans="2:6" x14ac:dyDescent="0.35">
      <c r="B290" s="37" t="s">
        <v>1740</v>
      </c>
      <c r="C290" s="38" t="s">
        <v>1741</v>
      </c>
      <c r="D290" s="38" t="s">
        <v>1484</v>
      </c>
      <c r="E290" s="38" t="s">
        <v>1677</v>
      </c>
      <c r="F290">
        <v>311189253</v>
      </c>
    </row>
    <row r="291" spans="2:6" x14ac:dyDescent="0.35">
      <c r="B291" s="37" t="s">
        <v>1579</v>
      </c>
      <c r="C291" s="38" t="s">
        <v>1580</v>
      </c>
      <c r="D291" s="38" t="s">
        <v>1484</v>
      </c>
      <c r="E291" s="38" t="s">
        <v>1566</v>
      </c>
      <c r="F291">
        <v>2488880107</v>
      </c>
    </row>
    <row r="292" spans="2:6" x14ac:dyDescent="0.35">
      <c r="B292" s="37" t="s">
        <v>596</v>
      </c>
      <c r="C292" s="38" t="s">
        <v>597</v>
      </c>
      <c r="D292" s="38" t="s">
        <v>509</v>
      </c>
      <c r="E292" s="38" t="s">
        <v>529</v>
      </c>
      <c r="F292">
        <v>565820044</v>
      </c>
    </row>
    <row r="293" spans="2:6" x14ac:dyDescent="0.35">
      <c r="B293" s="37" t="s">
        <v>683</v>
      </c>
      <c r="C293" s="38" t="s">
        <v>684</v>
      </c>
      <c r="D293" s="38" t="s">
        <v>509</v>
      </c>
      <c r="E293" s="38" t="s">
        <v>666</v>
      </c>
      <c r="F293">
        <v>826484366</v>
      </c>
    </row>
    <row r="294" spans="2:6" x14ac:dyDescent="0.35">
      <c r="B294" s="37" t="s">
        <v>1395</v>
      </c>
      <c r="C294" s="38" t="s">
        <v>1396</v>
      </c>
      <c r="D294" s="38" t="s">
        <v>1389</v>
      </c>
      <c r="E294" s="38" t="s">
        <v>1390</v>
      </c>
      <c r="F294">
        <v>542314126</v>
      </c>
    </row>
    <row r="295" spans="2:6" x14ac:dyDescent="0.35">
      <c r="B295" s="37" t="s">
        <v>1775</v>
      </c>
      <c r="C295" s="38" t="s">
        <v>1776</v>
      </c>
      <c r="D295" s="38" t="s">
        <v>1766</v>
      </c>
      <c r="E295" s="38" t="s">
        <v>1766</v>
      </c>
      <c r="F295">
        <v>672988230</v>
      </c>
    </row>
    <row r="296" spans="2:6" x14ac:dyDescent="0.35">
      <c r="B296" s="37" t="s">
        <v>1819</v>
      </c>
      <c r="C296" s="38" t="s">
        <v>1820</v>
      </c>
      <c r="D296" s="38" t="s">
        <v>1803</v>
      </c>
      <c r="E296" s="38" t="s">
        <v>1804</v>
      </c>
      <c r="F296">
        <v>275859190</v>
      </c>
    </row>
    <row r="297" spans="2:6" x14ac:dyDescent="0.35">
      <c r="B297" s="37" t="s">
        <v>948</v>
      </c>
      <c r="C297" s="38" t="s">
        <v>949</v>
      </c>
      <c r="D297" s="38" t="s">
        <v>771</v>
      </c>
      <c r="E297" s="38" t="s">
        <v>941</v>
      </c>
      <c r="F297">
        <v>958882185</v>
      </c>
    </row>
    <row r="298" spans="2:6" x14ac:dyDescent="0.35">
      <c r="B298" s="37" t="s">
        <v>911</v>
      </c>
      <c r="C298" s="38" t="s">
        <v>912</v>
      </c>
      <c r="D298" s="38" t="s">
        <v>771</v>
      </c>
      <c r="E298" s="38" t="s">
        <v>881</v>
      </c>
      <c r="F298">
        <v>265172544</v>
      </c>
    </row>
    <row r="299" spans="2:6" x14ac:dyDescent="0.35">
      <c r="B299" s="37" t="s">
        <v>1237</v>
      </c>
      <c r="C299" s="38" t="s">
        <v>1238</v>
      </c>
      <c r="D299" s="38" t="s">
        <v>1125</v>
      </c>
      <c r="E299" s="38" t="s">
        <v>1174</v>
      </c>
      <c r="F299">
        <v>557668495</v>
      </c>
    </row>
    <row r="300" spans="2:6" x14ac:dyDescent="0.35">
      <c r="B300" s="37" t="s">
        <v>1516</v>
      </c>
      <c r="C300" s="38" t="s">
        <v>1517</v>
      </c>
      <c r="D300" s="38" t="s">
        <v>1484</v>
      </c>
      <c r="E300" s="38" t="s">
        <v>1485</v>
      </c>
      <c r="F300">
        <v>423335745</v>
      </c>
    </row>
    <row r="301" spans="2:6" x14ac:dyDescent="0.35">
      <c r="B301" s="37" t="s">
        <v>1836</v>
      </c>
      <c r="C301" s="38" t="s">
        <v>1837</v>
      </c>
      <c r="D301" s="38" t="s">
        <v>1803</v>
      </c>
      <c r="E301" s="38" t="s">
        <v>1838</v>
      </c>
      <c r="F301">
        <v>4660612613</v>
      </c>
    </row>
    <row r="302" spans="2:6" x14ac:dyDescent="0.35">
      <c r="B302" s="37" t="s">
        <v>1421</v>
      </c>
      <c r="C302" s="38" t="s">
        <v>1422</v>
      </c>
      <c r="D302" s="38" t="s">
        <v>1389</v>
      </c>
      <c r="E302" s="38" t="s">
        <v>1390</v>
      </c>
      <c r="F302">
        <v>512566650</v>
      </c>
    </row>
    <row r="303" spans="2:6" x14ac:dyDescent="0.35">
      <c r="B303" s="37" t="s">
        <v>1403</v>
      </c>
      <c r="C303" s="38" t="s">
        <v>1404</v>
      </c>
      <c r="D303" s="38" t="s">
        <v>1389</v>
      </c>
      <c r="E303" s="38" t="s">
        <v>1390</v>
      </c>
      <c r="F303">
        <v>820758554</v>
      </c>
    </row>
    <row r="304" spans="2:6" x14ac:dyDescent="0.35">
      <c r="B304" s="37" t="s">
        <v>677</v>
      </c>
      <c r="C304" s="38" t="s">
        <v>678</v>
      </c>
      <c r="D304" s="38" t="s">
        <v>509</v>
      </c>
      <c r="E304" s="38" t="s">
        <v>666</v>
      </c>
      <c r="F304">
        <v>531412432</v>
      </c>
    </row>
    <row r="305" spans="2:6" x14ac:dyDescent="0.35">
      <c r="B305" s="37" t="s">
        <v>1619</v>
      </c>
      <c r="C305" s="38" t="s">
        <v>1620</v>
      </c>
      <c r="D305" s="38" t="s">
        <v>1484</v>
      </c>
      <c r="E305" s="38" t="s">
        <v>1566</v>
      </c>
      <c r="F305">
        <v>387976357</v>
      </c>
    </row>
    <row r="306" spans="2:6" x14ac:dyDescent="0.35">
      <c r="B306" s="37" t="s">
        <v>1716</v>
      </c>
      <c r="C306" s="38" t="s">
        <v>1717</v>
      </c>
      <c r="D306" s="38" t="s">
        <v>1484</v>
      </c>
      <c r="E306" s="38" t="s">
        <v>1677</v>
      </c>
      <c r="F306">
        <v>476835337</v>
      </c>
    </row>
    <row r="307" spans="2:6" x14ac:dyDescent="0.35">
      <c r="B307" s="37" t="s">
        <v>662</v>
      </c>
      <c r="C307" s="38" t="s">
        <v>663</v>
      </c>
      <c r="D307" s="38" t="s">
        <v>509</v>
      </c>
      <c r="E307" s="38" t="s">
        <v>645</v>
      </c>
      <c r="F307">
        <v>281416328</v>
      </c>
    </row>
    <row r="308" spans="2:6" x14ac:dyDescent="0.35">
      <c r="B308" s="37" t="s">
        <v>1524</v>
      </c>
      <c r="C308" s="38" t="s">
        <v>1525</v>
      </c>
      <c r="D308" s="38" t="s">
        <v>1484</v>
      </c>
      <c r="E308" s="38" t="s">
        <v>1485</v>
      </c>
      <c r="F308">
        <v>303499789</v>
      </c>
    </row>
    <row r="309" spans="2:6" x14ac:dyDescent="0.35">
      <c r="B309" s="37" t="s">
        <v>613</v>
      </c>
      <c r="C309" s="38" t="s">
        <v>614</v>
      </c>
      <c r="D309" s="38" t="s">
        <v>509</v>
      </c>
      <c r="E309" s="38" t="s">
        <v>612</v>
      </c>
      <c r="F309">
        <v>2231266634</v>
      </c>
    </row>
    <row r="310" spans="2:6" x14ac:dyDescent="0.35">
      <c r="B310" s="37" t="s">
        <v>1649</v>
      </c>
      <c r="C310" s="38" t="s">
        <v>1650</v>
      </c>
      <c r="D310" s="38" t="s">
        <v>1484</v>
      </c>
      <c r="E310" s="38" t="s">
        <v>1566</v>
      </c>
      <c r="F310">
        <v>264109674</v>
      </c>
    </row>
    <row r="311" spans="2:6" x14ac:dyDescent="0.35">
      <c r="B311" s="37" t="s">
        <v>779</v>
      </c>
      <c r="C311" s="38" t="s">
        <v>780</v>
      </c>
      <c r="D311" s="38" t="s">
        <v>771</v>
      </c>
      <c r="E311" s="38" t="s">
        <v>772</v>
      </c>
      <c r="F311">
        <v>9935029650</v>
      </c>
    </row>
    <row r="312" spans="2:6" x14ac:dyDescent="0.35">
      <c r="B312" s="37" t="s">
        <v>1562</v>
      </c>
      <c r="C312" s="38" t="s">
        <v>1563</v>
      </c>
      <c r="D312" s="38" t="s">
        <v>1484</v>
      </c>
      <c r="E312" s="38" t="s">
        <v>1485</v>
      </c>
      <c r="F312">
        <v>497605244</v>
      </c>
    </row>
    <row r="313" spans="2:6" x14ac:dyDescent="0.35">
      <c r="B313" s="37" t="s">
        <v>1287</v>
      </c>
      <c r="C313" s="38" t="s">
        <v>1288</v>
      </c>
      <c r="D313" s="38" t="s">
        <v>1125</v>
      </c>
      <c r="E313" s="38" t="s">
        <v>1174</v>
      </c>
      <c r="F313">
        <v>1272276116</v>
      </c>
    </row>
    <row r="314" spans="2:6" x14ac:dyDescent="0.35">
      <c r="B314" s="37" t="s">
        <v>1486</v>
      </c>
      <c r="C314" s="38" t="s">
        <v>1487</v>
      </c>
      <c r="D314" s="38" t="s">
        <v>1484</v>
      </c>
      <c r="E314" s="38" t="s">
        <v>1485</v>
      </c>
      <c r="F314">
        <v>6511290782</v>
      </c>
    </row>
    <row r="315" spans="2:6" x14ac:dyDescent="0.35">
      <c r="B315" s="37" t="s">
        <v>1601</v>
      </c>
      <c r="C315" s="38" t="s">
        <v>1602</v>
      </c>
      <c r="D315" s="38" t="s">
        <v>1484</v>
      </c>
      <c r="E315" s="38" t="s">
        <v>1566</v>
      </c>
      <c r="F315">
        <v>606085181</v>
      </c>
    </row>
    <row r="316" spans="2:6" x14ac:dyDescent="0.35">
      <c r="B316" s="37" t="s">
        <v>494</v>
      </c>
      <c r="C316" s="38" t="s">
        <v>495</v>
      </c>
      <c r="D316" s="38" t="s">
        <v>483</v>
      </c>
      <c r="E316" s="38" t="s">
        <v>487</v>
      </c>
      <c r="F316">
        <v>248993633</v>
      </c>
    </row>
    <row r="317" spans="2:6" x14ac:dyDescent="0.35">
      <c r="B317" s="37" t="s">
        <v>654</v>
      </c>
      <c r="C317" s="38" t="s">
        <v>655</v>
      </c>
      <c r="D317" s="38" t="s">
        <v>509</v>
      </c>
      <c r="E317" s="38" t="s">
        <v>645</v>
      </c>
      <c r="F317">
        <v>187413403</v>
      </c>
    </row>
    <row r="318" spans="2:6" x14ac:dyDescent="0.35">
      <c r="B318" s="37" t="s">
        <v>570</v>
      </c>
      <c r="C318" s="38" t="s">
        <v>571</v>
      </c>
      <c r="D318" s="38" t="s">
        <v>509</v>
      </c>
      <c r="E318" s="38" t="s">
        <v>529</v>
      </c>
      <c r="F318">
        <v>411670216</v>
      </c>
    </row>
    <row r="319" spans="2:6" x14ac:dyDescent="0.35">
      <c r="B319" s="37" t="s">
        <v>1127</v>
      </c>
      <c r="C319" s="38" t="s">
        <v>1128</v>
      </c>
      <c r="D319" s="38" t="s">
        <v>1125</v>
      </c>
      <c r="E319" s="38" t="s">
        <v>1126</v>
      </c>
      <c r="F319">
        <v>3396198891</v>
      </c>
    </row>
    <row r="320" spans="2:6" x14ac:dyDescent="0.35">
      <c r="B320" s="37" t="s">
        <v>1465</v>
      </c>
      <c r="C320" s="38" t="s">
        <v>1466</v>
      </c>
      <c r="D320" s="38" t="s">
        <v>1389</v>
      </c>
      <c r="E320" s="38" t="s">
        <v>1446</v>
      </c>
      <c r="F320">
        <v>353786933</v>
      </c>
    </row>
    <row r="321" spans="2:6" x14ac:dyDescent="0.35">
      <c r="B321" s="37" t="s">
        <v>1006</v>
      </c>
      <c r="C321" s="38" t="s">
        <v>1007</v>
      </c>
      <c r="D321" s="38" t="s">
        <v>1001</v>
      </c>
      <c r="E321" s="38" t="s">
        <v>1008</v>
      </c>
      <c r="F321">
        <v>2308720638</v>
      </c>
    </row>
    <row r="322" spans="2:6" x14ac:dyDescent="0.35">
      <c r="B322" s="37" t="s">
        <v>1459</v>
      </c>
      <c r="C322" s="38" t="s">
        <v>1460</v>
      </c>
      <c r="D322" s="38" t="s">
        <v>1389</v>
      </c>
      <c r="E322" s="38" t="s">
        <v>1446</v>
      </c>
      <c r="F322">
        <v>364437754</v>
      </c>
    </row>
    <row r="323" spans="2:6" x14ac:dyDescent="0.35">
      <c r="B323" s="37" t="s">
        <v>755</v>
      </c>
      <c r="C323" s="38" t="s">
        <v>756</v>
      </c>
      <c r="D323" s="38" t="s">
        <v>509</v>
      </c>
      <c r="E323" s="38" t="s">
        <v>746</v>
      </c>
      <c r="F323">
        <v>1118631311</v>
      </c>
    </row>
    <row r="324" spans="2:6" x14ac:dyDescent="0.35">
      <c r="B324" s="37" t="s">
        <v>1554</v>
      </c>
      <c r="C324" s="38" t="s">
        <v>1555</v>
      </c>
      <c r="D324" s="38" t="s">
        <v>1484</v>
      </c>
      <c r="E324" s="38" t="s">
        <v>1485</v>
      </c>
      <c r="F324">
        <v>275863424</v>
      </c>
    </row>
    <row r="325" spans="2:6" x14ac:dyDescent="0.35">
      <c r="B325" s="37" t="s">
        <v>1657</v>
      </c>
      <c r="C325" s="38" t="s">
        <v>1658</v>
      </c>
      <c r="D325" s="38" t="s">
        <v>1484</v>
      </c>
      <c r="E325" s="38" t="s">
        <v>1566</v>
      </c>
      <c r="F325">
        <v>1877119925</v>
      </c>
    </row>
    <row r="326" spans="2:6" x14ac:dyDescent="0.35">
      <c r="B326" s="37" t="s">
        <v>1261</v>
      </c>
      <c r="C326" s="38" t="s">
        <v>1262</v>
      </c>
      <c r="D326" s="38" t="s">
        <v>1125</v>
      </c>
      <c r="E326" s="38" t="s">
        <v>1174</v>
      </c>
      <c r="F326">
        <v>316452991</v>
      </c>
    </row>
    <row r="327" spans="2:6" x14ac:dyDescent="0.35">
      <c r="B327" s="37" t="s">
        <v>1815</v>
      </c>
      <c r="C327" s="38" t="s">
        <v>1816</v>
      </c>
      <c r="D327" s="38" t="s">
        <v>1803</v>
      </c>
      <c r="E327" s="38" t="s">
        <v>1804</v>
      </c>
      <c r="F327">
        <v>343564565</v>
      </c>
    </row>
    <row r="328" spans="2:6" x14ac:dyDescent="0.35">
      <c r="B328" s="37" t="s">
        <v>1419</v>
      </c>
      <c r="C328" s="38" t="s">
        <v>1420</v>
      </c>
      <c r="D328" s="38" t="s">
        <v>1389</v>
      </c>
      <c r="E328" s="38" t="s">
        <v>1390</v>
      </c>
      <c r="F328">
        <v>558914228</v>
      </c>
    </row>
    <row r="329" spans="2:6" x14ac:dyDescent="0.35">
      <c r="B329" s="37" t="s">
        <v>1564</v>
      </c>
      <c r="C329" s="38" t="s">
        <v>1565</v>
      </c>
      <c r="D329" s="38" t="s">
        <v>1484</v>
      </c>
      <c r="E329" s="38" t="s">
        <v>1566</v>
      </c>
      <c r="F329">
        <v>9726696396</v>
      </c>
    </row>
    <row r="330" spans="2:6" x14ac:dyDescent="0.35">
      <c r="B330" s="37" t="s">
        <v>600</v>
      </c>
      <c r="C330" s="38" t="s">
        <v>601</v>
      </c>
      <c r="D330" s="38" t="s">
        <v>509</v>
      </c>
      <c r="E330" s="38" t="s">
        <v>529</v>
      </c>
      <c r="F330">
        <v>413114777</v>
      </c>
    </row>
    <row r="331" spans="2:6" x14ac:dyDescent="0.35">
      <c r="B331" s="37" t="s">
        <v>558</v>
      </c>
      <c r="C331" s="38" t="s">
        <v>559</v>
      </c>
      <c r="D331" s="38" t="s">
        <v>509</v>
      </c>
      <c r="E331" s="38" t="s">
        <v>529</v>
      </c>
      <c r="F331">
        <v>412630452</v>
      </c>
    </row>
    <row r="332" spans="2:6" x14ac:dyDescent="0.35">
      <c r="B332" s="37" t="s">
        <v>1536</v>
      </c>
      <c r="C332" s="38" t="s">
        <v>1537</v>
      </c>
      <c r="D332" s="38" t="s">
        <v>1484</v>
      </c>
      <c r="E332" s="38" t="s">
        <v>1485</v>
      </c>
      <c r="F332">
        <v>199349455</v>
      </c>
    </row>
    <row r="333" spans="2:6" x14ac:dyDescent="0.35">
      <c r="B333" s="37" t="s">
        <v>822</v>
      </c>
      <c r="C333" s="38" t="s">
        <v>823</v>
      </c>
      <c r="D333" s="38" t="s">
        <v>771</v>
      </c>
      <c r="E333" s="38" t="s">
        <v>799</v>
      </c>
      <c r="F333">
        <v>792287814</v>
      </c>
    </row>
    <row r="334" spans="2:6" x14ac:dyDescent="0.35">
      <c r="B334" s="37" t="s">
        <v>773</v>
      </c>
      <c r="C334" s="38" t="s">
        <v>774</v>
      </c>
      <c r="D334" s="38" t="s">
        <v>771</v>
      </c>
      <c r="E334" s="38" t="s">
        <v>772</v>
      </c>
      <c r="F334">
        <v>1097418489</v>
      </c>
    </row>
    <row r="335" spans="2:6" x14ac:dyDescent="0.35">
      <c r="B335" s="37" t="s">
        <v>1345</v>
      </c>
      <c r="C335" s="38" t="s">
        <v>1346</v>
      </c>
      <c r="D335" s="38" t="s">
        <v>1125</v>
      </c>
      <c r="E335" s="38" t="s">
        <v>1326</v>
      </c>
      <c r="F335">
        <v>1364050974</v>
      </c>
    </row>
    <row r="336" spans="2:6" x14ac:dyDescent="0.35">
      <c r="B336" s="37" t="s">
        <v>1353</v>
      </c>
      <c r="C336" s="38" t="s">
        <v>1354</v>
      </c>
      <c r="D336" s="38" t="s">
        <v>1125</v>
      </c>
      <c r="E336" s="38" t="s">
        <v>1326</v>
      </c>
      <c r="F336">
        <v>1197727442</v>
      </c>
    </row>
    <row r="337" spans="2:6" x14ac:dyDescent="0.35">
      <c r="B337" s="37" t="s">
        <v>1355</v>
      </c>
      <c r="C337" s="38" t="s">
        <v>1356</v>
      </c>
      <c r="D337" s="38" t="s">
        <v>1125</v>
      </c>
      <c r="E337" s="38" t="s">
        <v>1326</v>
      </c>
      <c r="F337">
        <v>883555891</v>
      </c>
    </row>
    <row r="338" spans="2:6" x14ac:dyDescent="0.35">
      <c r="B338" s="37" t="s">
        <v>697</v>
      </c>
      <c r="C338" s="38" t="s">
        <v>698</v>
      </c>
      <c r="D338" s="38" t="s">
        <v>509</v>
      </c>
      <c r="E338" s="38" t="s">
        <v>666</v>
      </c>
      <c r="F338">
        <v>381110580</v>
      </c>
    </row>
    <row r="339" spans="2:6" x14ac:dyDescent="0.35">
      <c r="B339" s="37" t="s">
        <v>987</v>
      </c>
      <c r="C339" s="38" t="s">
        <v>988</v>
      </c>
      <c r="D339" s="38" t="s">
        <v>771</v>
      </c>
      <c r="E339" s="38" t="s">
        <v>960</v>
      </c>
      <c r="F339">
        <v>230512871</v>
      </c>
    </row>
    <row r="340" spans="2:6" x14ac:dyDescent="0.35">
      <c r="B340" s="37" t="s">
        <v>993</v>
      </c>
      <c r="C340" s="38" t="s">
        <v>994</v>
      </c>
      <c r="D340" s="38" t="s">
        <v>771</v>
      </c>
      <c r="E340" s="38" t="s">
        <v>960</v>
      </c>
      <c r="F340">
        <v>437336530</v>
      </c>
    </row>
    <row r="341" spans="2:6" x14ac:dyDescent="0.35">
      <c r="B341" s="37" t="s">
        <v>1003</v>
      </c>
      <c r="C341" s="38" t="s">
        <v>1004</v>
      </c>
      <c r="D341" s="38" t="s">
        <v>1001</v>
      </c>
      <c r="E341" s="38" t="s">
        <v>1005</v>
      </c>
      <c r="F341">
        <v>216134058</v>
      </c>
    </row>
    <row r="342" spans="2:6" x14ac:dyDescent="0.35">
      <c r="B342" s="37" t="s">
        <v>1758</v>
      </c>
      <c r="C342" s="38" t="s">
        <v>1759</v>
      </c>
      <c r="D342" s="38" t="s">
        <v>1484</v>
      </c>
      <c r="E342" s="38" t="s">
        <v>1677</v>
      </c>
      <c r="F342">
        <v>657631102</v>
      </c>
    </row>
    <row r="343" spans="2:6" x14ac:dyDescent="0.35">
      <c r="B343" s="37" t="s">
        <v>1799</v>
      </c>
      <c r="C343" s="38" t="s">
        <v>1800</v>
      </c>
      <c r="D343" s="38" t="s">
        <v>1766</v>
      </c>
      <c r="E343" s="38" t="s">
        <v>1766</v>
      </c>
      <c r="F343">
        <v>1286188318</v>
      </c>
    </row>
    <row r="344" spans="2:6" x14ac:dyDescent="0.35">
      <c r="B344" s="37" t="s">
        <v>525</v>
      </c>
      <c r="C344" s="38" t="s">
        <v>526</v>
      </c>
      <c r="D344" s="38" t="s">
        <v>509</v>
      </c>
      <c r="E344" s="38" t="s">
        <v>510</v>
      </c>
      <c r="F344">
        <v>229876259</v>
      </c>
    </row>
    <row r="345" spans="2:6" x14ac:dyDescent="0.35">
      <c r="B345" s="37" t="s">
        <v>517</v>
      </c>
      <c r="C345" s="38" t="s">
        <v>518</v>
      </c>
      <c r="D345" s="38" t="s">
        <v>509</v>
      </c>
      <c r="E345" s="38" t="s">
        <v>510</v>
      </c>
      <c r="F345">
        <v>427480568</v>
      </c>
    </row>
    <row r="346" spans="2:6" x14ac:dyDescent="0.35">
      <c r="B346" s="37" t="s">
        <v>519</v>
      </c>
      <c r="C346" s="38" t="s">
        <v>520</v>
      </c>
      <c r="D346" s="38" t="s">
        <v>509</v>
      </c>
      <c r="E346" s="38" t="s">
        <v>510</v>
      </c>
      <c r="F346">
        <v>294981023</v>
      </c>
    </row>
    <row r="347" spans="2:6" x14ac:dyDescent="0.35">
      <c r="B347" s="37" t="s">
        <v>963</v>
      </c>
      <c r="C347" s="38" t="s">
        <v>964</v>
      </c>
      <c r="D347" s="38" t="s">
        <v>771</v>
      </c>
      <c r="E347" s="38" t="s">
        <v>960</v>
      </c>
      <c r="F347">
        <v>913411579</v>
      </c>
    </row>
    <row r="348" spans="2:6" x14ac:dyDescent="0.35">
      <c r="B348" s="37" t="s">
        <v>1327</v>
      </c>
      <c r="C348" s="38" t="s">
        <v>1328</v>
      </c>
      <c r="D348" s="38" t="s">
        <v>1125</v>
      </c>
      <c r="E348" s="38" t="s">
        <v>1326</v>
      </c>
      <c r="F348">
        <v>6673756108</v>
      </c>
    </row>
    <row r="349" spans="2:6" x14ac:dyDescent="0.35">
      <c r="B349" s="37" t="s">
        <v>1341</v>
      </c>
      <c r="C349" s="38" t="s">
        <v>1342</v>
      </c>
      <c r="D349" s="38" t="s">
        <v>1125</v>
      </c>
      <c r="E349" s="38" t="s">
        <v>1326</v>
      </c>
      <c r="F349">
        <v>1782443094</v>
      </c>
    </row>
    <row r="350" spans="2:6" x14ac:dyDescent="0.35">
      <c r="B350" s="37" t="s">
        <v>1357</v>
      </c>
      <c r="C350" s="38" t="s">
        <v>1358</v>
      </c>
      <c r="D350" s="38" t="s">
        <v>1125</v>
      </c>
      <c r="E350" s="38" t="s">
        <v>1326</v>
      </c>
      <c r="F350">
        <v>584743811</v>
      </c>
    </row>
    <row r="351" spans="2:6" x14ac:dyDescent="0.35">
      <c r="B351" s="37" t="s">
        <v>1147</v>
      </c>
      <c r="C351" s="38" t="s">
        <v>1148</v>
      </c>
      <c r="D351" s="38" t="s">
        <v>1125</v>
      </c>
      <c r="E351" s="38" t="s">
        <v>1126</v>
      </c>
      <c r="F351">
        <v>808810128</v>
      </c>
    </row>
    <row r="352" spans="2:6" x14ac:dyDescent="0.35">
      <c r="B352" s="37" t="s">
        <v>1752</v>
      </c>
      <c r="C352" s="38" t="s">
        <v>1753</v>
      </c>
      <c r="D352" s="38" t="s">
        <v>1484</v>
      </c>
      <c r="E352" s="38" t="s">
        <v>1677</v>
      </c>
      <c r="F352">
        <v>236647489</v>
      </c>
    </row>
    <row r="353" spans="2:6" x14ac:dyDescent="0.35">
      <c r="B353" s="37" t="s">
        <v>1381</v>
      </c>
      <c r="C353" s="38" t="s">
        <v>1382</v>
      </c>
      <c r="D353" s="38" t="s">
        <v>1125</v>
      </c>
      <c r="E353" s="38" t="s">
        <v>1326</v>
      </c>
      <c r="F353">
        <v>606024616</v>
      </c>
    </row>
    <row r="354" spans="2:6" x14ac:dyDescent="0.35">
      <c r="B354" s="37" t="s">
        <v>1383</v>
      </c>
      <c r="C354" s="38" t="s">
        <v>1384</v>
      </c>
      <c r="D354" s="38" t="s">
        <v>1125</v>
      </c>
      <c r="E354" s="38" t="s">
        <v>1326</v>
      </c>
      <c r="F354">
        <v>399774967</v>
      </c>
    </row>
    <row r="355" spans="2:6" x14ac:dyDescent="0.35">
      <c r="B355" s="37" t="s">
        <v>1373</v>
      </c>
      <c r="C355" s="38" t="s">
        <v>1374</v>
      </c>
      <c r="D355" s="38" t="s">
        <v>1125</v>
      </c>
      <c r="E355" s="38" t="s">
        <v>1326</v>
      </c>
      <c r="F355">
        <v>239586732</v>
      </c>
    </row>
    <row r="356" spans="2:6" x14ac:dyDescent="0.35">
      <c r="B356" s="37" t="s">
        <v>1289</v>
      </c>
      <c r="C356" s="38" t="s">
        <v>1290</v>
      </c>
      <c r="D356" s="38" t="s">
        <v>1125</v>
      </c>
      <c r="E356" s="38" t="s">
        <v>1174</v>
      </c>
      <c r="F356">
        <v>963544389</v>
      </c>
    </row>
    <row r="357" spans="2:6" x14ac:dyDescent="0.35">
      <c r="B357" s="37" t="s">
        <v>1335</v>
      </c>
      <c r="C357" s="38" t="s">
        <v>1336</v>
      </c>
      <c r="D357" s="38" t="s">
        <v>1125</v>
      </c>
      <c r="E357" s="38" t="s">
        <v>1326</v>
      </c>
      <c r="F357">
        <v>2525368461</v>
      </c>
    </row>
    <row r="358" spans="2:6" x14ac:dyDescent="0.35">
      <c r="B358" s="37" t="s">
        <v>1191</v>
      </c>
      <c r="C358" s="38" t="s">
        <v>1192</v>
      </c>
      <c r="D358" s="38" t="s">
        <v>1125</v>
      </c>
      <c r="E358" s="38" t="s">
        <v>1174</v>
      </c>
      <c r="F358">
        <v>1695442491</v>
      </c>
    </row>
    <row r="359" spans="2:6" x14ac:dyDescent="0.35">
      <c r="B359" s="37" t="s">
        <v>546</v>
      </c>
      <c r="C359" s="38" t="s">
        <v>547</v>
      </c>
      <c r="D359" s="38" t="s">
        <v>509</v>
      </c>
      <c r="E359" s="38" t="s">
        <v>529</v>
      </c>
      <c r="F359">
        <v>859720044</v>
      </c>
    </row>
    <row r="360" spans="2:6" x14ac:dyDescent="0.35">
      <c r="B360" s="37" t="s">
        <v>1696</v>
      </c>
      <c r="C360" s="38" t="s">
        <v>1697</v>
      </c>
      <c r="D360" s="38" t="s">
        <v>1484</v>
      </c>
      <c r="E360" s="38" t="s">
        <v>1677</v>
      </c>
      <c r="F360">
        <v>997888463</v>
      </c>
    </row>
    <row r="361" spans="2:6" x14ac:dyDescent="0.35">
      <c r="B361" s="37" t="s">
        <v>1686</v>
      </c>
      <c r="C361" s="38" t="s">
        <v>1687</v>
      </c>
      <c r="D361" s="38" t="s">
        <v>1484</v>
      </c>
      <c r="E361" s="38" t="s">
        <v>1677</v>
      </c>
      <c r="F361">
        <v>2009499169</v>
      </c>
    </row>
    <row r="362" spans="2:6" x14ac:dyDescent="0.35">
      <c r="B362" s="37" t="s">
        <v>1714</v>
      </c>
      <c r="C362" s="38" t="s">
        <v>1715</v>
      </c>
      <c r="D362" s="38" t="s">
        <v>1484</v>
      </c>
      <c r="E362" s="38" t="s">
        <v>1677</v>
      </c>
      <c r="F362">
        <v>568844443</v>
      </c>
    </row>
    <row r="363" spans="2:6" x14ac:dyDescent="0.35">
      <c r="B363" s="37" t="s">
        <v>1675</v>
      </c>
      <c r="C363" s="38" t="s">
        <v>1676</v>
      </c>
      <c r="D363" s="38" t="s">
        <v>1484</v>
      </c>
      <c r="E363" s="38" t="s">
        <v>1677</v>
      </c>
      <c r="F363">
        <v>6766497887</v>
      </c>
    </row>
    <row r="364" spans="2:6" x14ac:dyDescent="0.35">
      <c r="B364" s="37" t="s">
        <v>725</v>
      </c>
      <c r="C364" s="38" t="s">
        <v>726</v>
      </c>
      <c r="D364" s="38" t="s">
        <v>509</v>
      </c>
      <c r="E364" s="38" t="s">
        <v>666</v>
      </c>
      <c r="F364">
        <v>676649362</v>
      </c>
    </row>
    <row r="365" spans="2:6" x14ac:dyDescent="0.35">
      <c r="B365" s="37" t="s">
        <v>977</v>
      </c>
      <c r="C365" s="38" t="s">
        <v>978</v>
      </c>
      <c r="D365" s="38" t="s">
        <v>771</v>
      </c>
      <c r="E365" s="38" t="s">
        <v>960</v>
      </c>
      <c r="F365">
        <v>249177425</v>
      </c>
    </row>
    <row r="366" spans="2:6" x14ac:dyDescent="0.35">
      <c r="B366" s="37" t="s">
        <v>701</v>
      </c>
      <c r="C366" s="38" t="s">
        <v>702</v>
      </c>
      <c r="D366" s="38" t="s">
        <v>509</v>
      </c>
      <c r="E366" s="38" t="s">
        <v>666</v>
      </c>
      <c r="F366">
        <v>394203629</v>
      </c>
    </row>
    <row r="367" spans="2:6" x14ac:dyDescent="0.35">
      <c r="B367" s="37" t="s">
        <v>1318</v>
      </c>
      <c r="C367" s="38" t="s">
        <v>1319</v>
      </c>
      <c r="D367" s="38" t="s">
        <v>1125</v>
      </c>
      <c r="E367" s="38" t="s">
        <v>1315</v>
      </c>
      <c r="F367">
        <v>524680305</v>
      </c>
    </row>
    <row r="368" spans="2:6" x14ac:dyDescent="0.35">
      <c r="B368" s="37" t="s">
        <v>1722</v>
      </c>
      <c r="C368" s="38" t="s">
        <v>1723</v>
      </c>
      <c r="D368" s="38" t="s">
        <v>1484</v>
      </c>
      <c r="E368" s="38" t="s">
        <v>1677</v>
      </c>
      <c r="F368">
        <v>295091247</v>
      </c>
    </row>
    <row r="369" spans="2:6" x14ac:dyDescent="0.35">
      <c r="B369" s="37" t="s">
        <v>1629</v>
      </c>
      <c r="C369" s="38" t="s">
        <v>1630</v>
      </c>
      <c r="D369" s="38" t="s">
        <v>1484</v>
      </c>
      <c r="E369" s="38" t="s">
        <v>1566</v>
      </c>
      <c r="F369">
        <v>243930711</v>
      </c>
    </row>
    <row r="370" spans="2:6" x14ac:dyDescent="0.35">
      <c r="B370" s="37" t="s">
        <v>1595</v>
      </c>
      <c r="C370" s="38" t="s">
        <v>1596</v>
      </c>
      <c r="D370" s="38" t="s">
        <v>1484</v>
      </c>
      <c r="E370" s="38" t="s">
        <v>1566</v>
      </c>
      <c r="F370">
        <v>848971817</v>
      </c>
    </row>
    <row r="371" spans="2:6" x14ac:dyDescent="0.35">
      <c r="B371" s="37" t="s">
        <v>1718</v>
      </c>
      <c r="C371" s="38" t="s">
        <v>1719</v>
      </c>
      <c r="D371" s="38" t="s">
        <v>1484</v>
      </c>
      <c r="E371" s="38" t="s">
        <v>1677</v>
      </c>
      <c r="F371">
        <v>370802100</v>
      </c>
    </row>
    <row r="372" spans="2:6" x14ac:dyDescent="0.35">
      <c r="B372" s="37" t="s">
        <v>1734</v>
      </c>
      <c r="C372" s="38" t="s">
        <v>1735</v>
      </c>
      <c r="D372" s="38" t="s">
        <v>1484</v>
      </c>
      <c r="E372" s="38" t="s">
        <v>1677</v>
      </c>
      <c r="F372">
        <v>319621085</v>
      </c>
    </row>
    <row r="373" spans="2:6" x14ac:dyDescent="0.35">
      <c r="B373" s="37" t="s">
        <v>1698</v>
      </c>
      <c r="C373" s="38" t="s">
        <v>1699</v>
      </c>
      <c r="D373" s="38" t="s">
        <v>1484</v>
      </c>
      <c r="E373" s="38" t="s">
        <v>1677</v>
      </c>
      <c r="F373">
        <v>908811256</v>
      </c>
    </row>
    <row r="374" spans="2:6" x14ac:dyDescent="0.35">
      <c r="B374" s="37" t="s">
        <v>1738</v>
      </c>
      <c r="C374" s="38" t="s">
        <v>1739</v>
      </c>
      <c r="D374" s="38" t="s">
        <v>1484</v>
      </c>
      <c r="E374" s="38" t="s">
        <v>1677</v>
      </c>
      <c r="F374">
        <v>252687692</v>
      </c>
    </row>
    <row r="375" spans="2:6" x14ac:dyDescent="0.35">
      <c r="B375" s="37" t="s">
        <v>1217</v>
      </c>
      <c r="C375" s="38" t="s">
        <v>1218</v>
      </c>
      <c r="D375" s="38" t="s">
        <v>1125</v>
      </c>
      <c r="E375" s="38" t="s">
        <v>1174</v>
      </c>
      <c r="F375">
        <v>849297198</v>
      </c>
    </row>
    <row r="376" spans="2:6" x14ac:dyDescent="0.35">
      <c r="B376" s="37" t="s">
        <v>1295</v>
      </c>
      <c r="C376" s="38" t="s">
        <v>1296</v>
      </c>
      <c r="D376" s="38" t="s">
        <v>1125</v>
      </c>
      <c r="E376" s="38" t="s">
        <v>1174</v>
      </c>
      <c r="F376">
        <v>602223588</v>
      </c>
    </row>
    <row r="377" spans="2:6" x14ac:dyDescent="0.35">
      <c r="B377" s="37" t="s">
        <v>1185</v>
      </c>
      <c r="C377" s="38" t="s">
        <v>1186</v>
      </c>
      <c r="D377" s="38" t="s">
        <v>1125</v>
      </c>
      <c r="E377" s="38" t="s">
        <v>1174</v>
      </c>
      <c r="F377">
        <v>2463242980</v>
      </c>
    </row>
    <row r="378" spans="2:6" x14ac:dyDescent="0.35">
      <c r="B378" s="37" t="s">
        <v>1305</v>
      </c>
      <c r="C378" s="38" t="s">
        <v>1306</v>
      </c>
      <c r="D378" s="38" t="s">
        <v>1125</v>
      </c>
      <c r="E378" s="38" t="s">
        <v>1174</v>
      </c>
      <c r="F378">
        <v>546675720</v>
      </c>
    </row>
    <row r="379" spans="2:6" x14ac:dyDescent="0.35">
      <c r="B379" s="37" t="s">
        <v>958</v>
      </c>
      <c r="C379" s="38" t="s">
        <v>959</v>
      </c>
      <c r="D379" s="38" t="s">
        <v>771</v>
      </c>
      <c r="E379" s="38" t="s">
        <v>960</v>
      </c>
      <c r="F379">
        <v>5248180843</v>
      </c>
    </row>
    <row r="380" spans="2:6" x14ac:dyDescent="0.35">
      <c r="B380" s="37" t="s">
        <v>923</v>
      </c>
      <c r="C380" s="38" t="s">
        <v>924</v>
      </c>
      <c r="D380" s="38" t="s">
        <v>771</v>
      </c>
      <c r="E380" s="38" t="s">
        <v>881</v>
      </c>
      <c r="F380">
        <v>225392961</v>
      </c>
    </row>
    <row r="381" spans="2:6" x14ac:dyDescent="0.35">
      <c r="B381" s="37" t="s">
        <v>1101</v>
      </c>
      <c r="C381" s="38" t="s">
        <v>1102</v>
      </c>
      <c r="D381" s="38" t="s">
        <v>1001</v>
      </c>
      <c r="E381" s="38" t="s">
        <v>1052</v>
      </c>
      <c r="F381">
        <v>350479054</v>
      </c>
    </row>
    <row r="382" spans="2:6" x14ac:dyDescent="0.35">
      <c r="B382" s="37" t="s">
        <v>1117</v>
      </c>
      <c r="C382" s="38" t="s">
        <v>1118</v>
      </c>
      <c r="D382" s="38" t="s">
        <v>1001</v>
      </c>
      <c r="E382" s="38" t="s">
        <v>1052</v>
      </c>
      <c r="F382">
        <v>253157091</v>
      </c>
    </row>
    <row r="383" spans="2:6" x14ac:dyDescent="0.35">
      <c r="B383" s="37" t="s">
        <v>1119</v>
      </c>
      <c r="C383" s="38" t="s">
        <v>1120</v>
      </c>
      <c r="D383" s="38" t="s">
        <v>1001</v>
      </c>
      <c r="E383" s="38" t="s">
        <v>1052</v>
      </c>
      <c r="F383">
        <v>323895960</v>
      </c>
    </row>
    <row r="384" spans="2:6" x14ac:dyDescent="0.35">
      <c r="B384" s="37" t="s">
        <v>598</v>
      </c>
      <c r="C384" s="38" t="s">
        <v>599</v>
      </c>
      <c r="D384" s="38" t="s">
        <v>509</v>
      </c>
      <c r="E384" s="38" t="s">
        <v>529</v>
      </c>
      <c r="F384">
        <v>404554033</v>
      </c>
    </row>
    <row r="385" spans="2:6" x14ac:dyDescent="0.35">
      <c r="B385" s="37" t="s">
        <v>826</v>
      </c>
      <c r="C385" s="38" t="s">
        <v>827</v>
      </c>
      <c r="D385" s="38" t="s">
        <v>771</v>
      </c>
      <c r="E385" s="38" t="s">
        <v>799</v>
      </c>
      <c r="F385">
        <v>610814835</v>
      </c>
    </row>
    <row r="386" spans="2:6" x14ac:dyDescent="0.35">
      <c r="B386" s="37" t="s">
        <v>983</v>
      </c>
      <c r="C386" s="38" t="s">
        <v>984</v>
      </c>
      <c r="D386" s="38" t="s">
        <v>771</v>
      </c>
      <c r="E386" s="38" t="s">
        <v>960</v>
      </c>
      <c r="F386">
        <v>264746268</v>
      </c>
    </row>
    <row r="387" spans="2:6" x14ac:dyDescent="0.35">
      <c r="B387" s="37" t="s">
        <v>1726</v>
      </c>
      <c r="C387" s="38" t="s">
        <v>1727</v>
      </c>
      <c r="D387" s="38" t="s">
        <v>1484</v>
      </c>
      <c r="E387" s="38" t="s">
        <v>1677</v>
      </c>
      <c r="F387">
        <v>348395267</v>
      </c>
    </row>
    <row r="388" spans="2:6" x14ac:dyDescent="0.35">
      <c r="B388" s="37" t="s">
        <v>1688</v>
      </c>
      <c r="C388" s="38" t="s">
        <v>1689</v>
      </c>
      <c r="D388" s="38" t="s">
        <v>1484</v>
      </c>
      <c r="E388" s="38" t="s">
        <v>1677</v>
      </c>
      <c r="F388">
        <v>1201150235</v>
      </c>
    </row>
    <row r="389" spans="2:6" x14ac:dyDescent="0.35">
      <c r="B389" s="37" t="s">
        <v>1704</v>
      </c>
      <c r="C389" s="38" t="s">
        <v>1705</v>
      </c>
      <c r="D389" s="38" t="s">
        <v>1484</v>
      </c>
      <c r="E389" s="38" t="s">
        <v>1677</v>
      </c>
      <c r="F389">
        <v>696003257</v>
      </c>
    </row>
    <row r="390" spans="2:6" x14ac:dyDescent="0.35">
      <c r="B390" s="37" t="s">
        <v>738</v>
      </c>
      <c r="C390" s="38" t="s">
        <v>739</v>
      </c>
      <c r="D390" s="38" t="s">
        <v>509</v>
      </c>
      <c r="E390" s="38" t="s">
        <v>731</v>
      </c>
      <c r="F390">
        <v>442749211</v>
      </c>
    </row>
    <row r="391" spans="2:6" x14ac:dyDescent="0.35">
      <c r="B391" s="37" t="s">
        <v>498</v>
      </c>
      <c r="C391" s="38" t="s">
        <v>499</v>
      </c>
      <c r="D391" s="38" t="s">
        <v>483</v>
      </c>
      <c r="E391" s="38" t="s">
        <v>500</v>
      </c>
      <c r="F391">
        <v>6036818128</v>
      </c>
    </row>
    <row r="392" spans="2:6" x14ac:dyDescent="0.35">
      <c r="B392" s="37" t="s">
        <v>656</v>
      </c>
      <c r="C392" s="38" t="s">
        <v>657</v>
      </c>
      <c r="D392" s="38" t="s">
        <v>509</v>
      </c>
      <c r="E392" s="38" t="s">
        <v>645</v>
      </c>
      <c r="F392">
        <v>716276652</v>
      </c>
    </row>
    <row r="393" spans="2:6" x14ac:dyDescent="0.35">
      <c r="B393" s="37" t="s">
        <v>1821</v>
      </c>
      <c r="C393" s="38" t="s">
        <v>1822</v>
      </c>
      <c r="D393" s="38" t="s">
        <v>1803</v>
      </c>
      <c r="E393" s="38" t="s">
        <v>1804</v>
      </c>
      <c r="F393">
        <v>911848017</v>
      </c>
    </row>
    <row r="394" spans="2:6" x14ac:dyDescent="0.35">
      <c r="B394" s="37" t="s">
        <v>552</v>
      </c>
      <c r="C394" s="38" t="s">
        <v>553</v>
      </c>
      <c r="D394" s="38" t="s">
        <v>509</v>
      </c>
      <c r="E394" s="38" t="s">
        <v>529</v>
      </c>
      <c r="F394">
        <v>604299278</v>
      </c>
    </row>
    <row r="395" spans="2:6" x14ac:dyDescent="0.35">
      <c r="B395" s="37" t="s">
        <v>1659</v>
      </c>
      <c r="C395" s="38" t="s">
        <v>1660</v>
      </c>
      <c r="D395" s="38" t="s">
        <v>1484</v>
      </c>
      <c r="E395" s="38" t="s">
        <v>1566</v>
      </c>
      <c r="F395">
        <v>1374523505</v>
      </c>
    </row>
    <row r="396" spans="2:6" x14ac:dyDescent="0.35">
      <c r="B396" s="37" t="s">
        <v>707</v>
      </c>
      <c r="C396" s="38" t="s">
        <v>708</v>
      </c>
      <c r="D396" s="38" t="s">
        <v>509</v>
      </c>
      <c r="E396" s="38" t="s">
        <v>666</v>
      </c>
      <c r="F396">
        <v>365819842</v>
      </c>
    </row>
    <row r="397" spans="2:6" x14ac:dyDescent="0.35">
      <c r="B397" s="37" t="s">
        <v>1423</v>
      </c>
      <c r="C397" s="38" t="s">
        <v>1424</v>
      </c>
      <c r="D397" s="38" t="s">
        <v>1389</v>
      </c>
      <c r="E397" s="38" t="s">
        <v>1390</v>
      </c>
      <c r="F397">
        <v>373935499</v>
      </c>
    </row>
    <row r="398" spans="2:6" x14ac:dyDescent="0.35">
      <c r="B398" s="37" t="s">
        <v>935</v>
      </c>
      <c r="C398" s="38" t="s">
        <v>936</v>
      </c>
      <c r="D398" s="38" t="s">
        <v>771</v>
      </c>
      <c r="E398" s="38" t="s">
        <v>881</v>
      </c>
      <c r="F398">
        <v>309197466</v>
      </c>
    </row>
    <row r="399" spans="2:6" x14ac:dyDescent="0.35">
      <c r="B399" s="37" t="s">
        <v>1748</v>
      </c>
      <c r="C399" s="38" t="s">
        <v>1749</v>
      </c>
      <c r="D399" s="38" t="s">
        <v>1484</v>
      </c>
      <c r="E399" s="38" t="s">
        <v>1677</v>
      </c>
      <c r="F399">
        <v>382955454</v>
      </c>
    </row>
    <row r="400" spans="2:6" x14ac:dyDescent="0.35">
      <c r="B400" s="37" t="s">
        <v>925</v>
      </c>
      <c r="C400" s="38" t="s">
        <v>926</v>
      </c>
      <c r="D400" s="38" t="s">
        <v>771</v>
      </c>
      <c r="E400" s="38" t="s">
        <v>881</v>
      </c>
      <c r="F400">
        <v>299974418</v>
      </c>
    </row>
    <row r="401" spans="2:6" x14ac:dyDescent="0.35">
      <c r="B401" s="37" t="s">
        <v>1461</v>
      </c>
      <c r="C401" s="38" t="s">
        <v>1462</v>
      </c>
      <c r="D401" s="38" t="s">
        <v>1389</v>
      </c>
      <c r="E401" s="38" t="s">
        <v>1446</v>
      </c>
      <c r="F401">
        <v>252643560</v>
      </c>
    </row>
    <row r="402" spans="2:6" x14ac:dyDescent="0.35">
      <c r="B402" s="37" t="s">
        <v>1433</v>
      </c>
      <c r="C402" s="38" t="s">
        <v>1434</v>
      </c>
      <c r="D402" s="38" t="s">
        <v>1389</v>
      </c>
      <c r="E402" s="38" t="s">
        <v>1390</v>
      </c>
      <c r="F402">
        <v>366464475</v>
      </c>
    </row>
    <row r="403" spans="2:6" x14ac:dyDescent="0.35">
      <c r="B403" s="37" t="s">
        <v>1046</v>
      </c>
      <c r="C403" s="38" t="s">
        <v>1047</v>
      </c>
      <c r="D403" s="38" t="s">
        <v>1001</v>
      </c>
      <c r="E403" s="38" t="s">
        <v>1037</v>
      </c>
      <c r="F403">
        <v>1270906000</v>
      </c>
    </row>
    <row r="404" spans="2:6" x14ac:dyDescent="0.35">
      <c r="B404" s="37" t="s">
        <v>619</v>
      </c>
      <c r="C404" s="38" t="s">
        <v>620</v>
      </c>
      <c r="D404" s="38" t="s">
        <v>509</v>
      </c>
      <c r="E404" s="38" t="s">
        <v>612</v>
      </c>
      <c r="F404">
        <v>471343047</v>
      </c>
    </row>
    <row r="405" spans="2:6" x14ac:dyDescent="0.35">
      <c r="B405" s="37" t="s">
        <v>989</v>
      </c>
      <c r="C405" s="38" t="s">
        <v>990</v>
      </c>
      <c r="D405" s="38" t="s">
        <v>771</v>
      </c>
      <c r="E405" s="38" t="s">
        <v>960</v>
      </c>
      <c r="F405">
        <v>458061166</v>
      </c>
    </row>
    <row r="406" spans="2:6" x14ac:dyDescent="0.35">
      <c r="B406" s="37" t="s">
        <v>797</v>
      </c>
      <c r="C406" s="38" t="s">
        <v>798</v>
      </c>
      <c r="D406" s="38" t="s">
        <v>771</v>
      </c>
      <c r="E406" s="38" t="s">
        <v>799</v>
      </c>
      <c r="F406">
        <v>19636806566</v>
      </c>
    </row>
    <row r="407" spans="2:6" x14ac:dyDescent="0.35">
      <c r="B407" s="37" t="s">
        <v>1059</v>
      </c>
      <c r="C407" s="38" t="s">
        <v>1060</v>
      </c>
      <c r="D407" s="38" t="s">
        <v>1001</v>
      </c>
      <c r="E407" s="38" t="s">
        <v>1052</v>
      </c>
      <c r="F407">
        <v>1620970314</v>
      </c>
    </row>
    <row r="408" spans="2:6" x14ac:dyDescent="0.35">
      <c r="B408" s="37" t="s">
        <v>1550</v>
      </c>
      <c r="C408" s="38" t="s">
        <v>1551</v>
      </c>
      <c r="D408" s="38" t="s">
        <v>1484</v>
      </c>
      <c r="E408" s="38" t="s">
        <v>1485</v>
      </c>
      <c r="F408">
        <v>257294582</v>
      </c>
    </row>
    <row r="409" spans="2:6" x14ac:dyDescent="0.35">
      <c r="B409" s="37" t="s">
        <v>899</v>
      </c>
      <c r="C409" s="38" t="s">
        <v>900</v>
      </c>
      <c r="D409" s="38" t="s">
        <v>771</v>
      </c>
      <c r="E409" s="38" t="s">
        <v>881</v>
      </c>
      <c r="F409">
        <v>618408544</v>
      </c>
    </row>
    <row r="410" spans="2:6" x14ac:dyDescent="0.35">
      <c r="B410" s="37" t="s">
        <v>1447</v>
      </c>
      <c r="C410" s="38" t="s">
        <v>1448</v>
      </c>
      <c r="D410" s="38" t="s">
        <v>1389</v>
      </c>
      <c r="E410" s="38" t="s">
        <v>1446</v>
      </c>
      <c r="F410">
        <v>1712841487</v>
      </c>
    </row>
    <row r="411" spans="2:6" x14ac:dyDescent="0.35">
      <c r="B411" s="37" t="s">
        <v>793</v>
      </c>
      <c r="C411" s="38" t="s">
        <v>794</v>
      </c>
      <c r="D411" s="38" t="s">
        <v>771</v>
      </c>
      <c r="E411" s="38" t="s">
        <v>790</v>
      </c>
      <c r="F411">
        <v>860733660</v>
      </c>
    </row>
    <row r="412" spans="2:6" x14ac:dyDescent="0.35">
      <c r="B412" s="37" t="s">
        <v>795</v>
      </c>
      <c r="C412" s="38" t="s">
        <v>796</v>
      </c>
      <c r="D412" s="38" t="s">
        <v>771</v>
      </c>
      <c r="E412" s="38" t="s">
        <v>790</v>
      </c>
      <c r="F412">
        <v>486529072</v>
      </c>
    </row>
    <row r="413" spans="2:6" x14ac:dyDescent="0.35">
      <c r="B413" s="37" t="s">
        <v>791</v>
      </c>
      <c r="C413" s="38" t="s">
        <v>792</v>
      </c>
      <c r="D413" s="38" t="s">
        <v>771</v>
      </c>
      <c r="E413" s="38" t="s">
        <v>790</v>
      </c>
      <c r="F413">
        <v>1682590657</v>
      </c>
    </row>
    <row r="414" spans="2:6" x14ac:dyDescent="0.35">
      <c r="B414" s="37" t="s">
        <v>1275</v>
      </c>
      <c r="C414" s="38" t="s">
        <v>1276</v>
      </c>
      <c r="D414" s="38" t="s">
        <v>1125</v>
      </c>
      <c r="E414" s="38" t="s">
        <v>1174</v>
      </c>
      <c r="F414">
        <v>237071110</v>
      </c>
    </row>
    <row r="415" spans="2:6" x14ac:dyDescent="0.35">
      <c r="B415" s="37" t="s">
        <v>1195</v>
      </c>
      <c r="C415" s="38" t="s">
        <v>1196</v>
      </c>
      <c r="D415" s="38" t="s">
        <v>1125</v>
      </c>
      <c r="E415" s="38" t="s">
        <v>1174</v>
      </c>
      <c r="F415">
        <v>1644599017</v>
      </c>
    </row>
    <row r="416" spans="2:6" x14ac:dyDescent="0.35">
      <c r="B416" s="37" t="s">
        <v>667</v>
      </c>
      <c r="C416" s="38" t="s">
        <v>668</v>
      </c>
      <c r="D416" s="38" t="s">
        <v>509</v>
      </c>
      <c r="E416" s="38" t="s">
        <v>666</v>
      </c>
      <c r="F416">
        <v>2636041306</v>
      </c>
    </row>
    <row r="417" spans="2:6" x14ac:dyDescent="0.35">
      <c r="B417" s="37" t="s">
        <v>933</v>
      </c>
      <c r="C417" s="38" t="s">
        <v>934</v>
      </c>
      <c r="D417" s="38" t="s">
        <v>771</v>
      </c>
      <c r="E417" s="38" t="s">
        <v>881</v>
      </c>
      <c r="F417">
        <v>1086800561</v>
      </c>
    </row>
    <row r="418" spans="2:6" x14ac:dyDescent="0.35">
      <c r="B418" s="37" t="s">
        <v>675</v>
      </c>
      <c r="C418" s="38" t="s">
        <v>676</v>
      </c>
      <c r="D418" s="38" t="s">
        <v>509</v>
      </c>
      <c r="E418" s="38" t="s">
        <v>666</v>
      </c>
      <c r="F418">
        <v>1438309034</v>
      </c>
    </row>
    <row r="419" spans="2:6" x14ac:dyDescent="0.35">
      <c r="B419" s="37" t="s">
        <v>610</v>
      </c>
      <c r="C419" s="38" t="s">
        <v>611</v>
      </c>
      <c r="D419" s="38" t="s">
        <v>509</v>
      </c>
      <c r="E419" s="38" t="s">
        <v>612</v>
      </c>
      <c r="F419">
        <v>8675599289</v>
      </c>
    </row>
    <row r="420" spans="2:6" x14ac:dyDescent="0.35">
      <c r="B420" s="37" t="s">
        <v>882</v>
      </c>
      <c r="C420" s="38" t="s">
        <v>883</v>
      </c>
      <c r="D420" s="38" t="s">
        <v>771</v>
      </c>
      <c r="E420" s="38" t="s">
        <v>881</v>
      </c>
      <c r="F420">
        <v>5580652917</v>
      </c>
    </row>
    <row r="421" spans="2:6" x14ac:dyDescent="0.35">
      <c r="B421" s="37" t="s">
        <v>723</v>
      </c>
      <c r="C421" s="38" t="s">
        <v>724</v>
      </c>
      <c r="D421" s="38" t="s">
        <v>509</v>
      </c>
      <c r="E421" s="38" t="s">
        <v>666</v>
      </c>
      <c r="F421">
        <v>1382608779</v>
      </c>
    </row>
    <row r="422" spans="2:6" x14ac:dyDescent="0.35">
      <c r="B422" s="37" t="s">
        <v>1444</v>
      </c>
      <c r="C422" s="38" t="s">
        <v>1445</v>
      </c>
      <c r="D422" s="38" t="s">
        <v>1389</v>
      </c>
      <c r="E422" s="38" t="s">
        <v>1446</v>
      </c>
      <c r="F422">
        <v>2339329293</v>
      </c>
    </row>
    <row r="423" spans="2:6" x14ac:dyDescent="0.35">
      <c r="B423" s="37" t="s">
        <v>919</v>
      </c>
      <c r="C423" s="38" t="s">
        <v>920</v>
      </c>
      <c r="D423" s="38" t="s">
        <v>771</v>
      </c>
      <c r="E423" s="38" t="s">
        <v>881</v>
      </c>
      <c r="F423">
        <v>237680771</v>
      </c>
    </row>
    <row r="424" spans="2:6" x14ac:dyDescent="0.35">
      <c r="B424" s="37" t="s">
        <v>1477</v>
      </c>
      <c r="C424" s="38" t="s">
        <v>1478</v>
      </c>
      <c r="D424" s="38" t="s">
        <v>1389</v>
      </c>
      <c r="E424" s="38" t="s">
        <v>1479</v>
      </c>
      <c r="F424">
        <v>2477939305</v>
      </c>
    </row>
    <row r="425" spans="2:6" x14ac:dyDescent="0.35">
      <c r="B425" s="37" t="s">
        <v>643</v>
      </c>
      <c r="C425" s="38" t="s">
        <v>644</v>
      </c>
      <c r="D425" s="38" t="s">
        <v>509</v>
      </c>
      <c r="E425" s="38" t="s">
        <v>645</v>
      </c>
      <c r="F425">
        <v>3412719149</v>
      </c>
    </row>
    <row r="426" spans="2:6" x14ac:dyDescent="0.35">
      <c r="B426" s="37" t="s">
        <v>1107</v>
      </c>
      <c r="C426" s="38" t="s">
        <v>1108</v>
      </c>
      <c r="D426" s="38" t="s">
        <v>1001</v>
      </c>
      <c r="E426" s="38" t="s">
        <v>1052</v>
      </c>
      <c r="F426">
        <v>353643441</v>
      </c>
    </row>
    <row r="427" spans="2:6" x14ac:dyDescent="0.35">
      <c r="B427" s="37" t="s">
        <v>1091</v>
      </c>
      <c r="C427" s="38" t="s">
        <v>1092</v>
      </c>
      <c r="D427" s="38" t="s">
        <v>1001</v>
      </c>
      <c r="E427" s="38" t="s">
        <v>1052</v>
      </c>
      <c r="F427">
        <v>448219438</v>
      </c>
    </row>
    <row r="428" spans="2:6" x14ac:dyDescent="0.35">
      <c r="B428" s="37" t="s">
        <v>753</v>
      </c>
      <c r="C428" s="38" t="s">
        <v>754</v>
      </c>
      <c r="D428" s="38" t="s">
        <v>509</v>
      </c>
      <c r="E428" s="38" t="s">
        <v>746</v>
      </c>
      <c r="F428">
        <v>752815791</v>
      </c>
    </row>
    <row r="429" spans="2:6" x14ac:dyDescent="0.35">
      <c r="B429" s="37" t="s">
        <v>749</v>
      </c>
      <c r="C429" s="38" t="s">
        <v>750</v>
      </c>
      <c r="D429" s="38" t="s">
        <v>509</v>
      </c>
      <c r="E429" s="38" t="s">
        <v>746</v>
      </c>
      <c r="F429">
        <v>836265073</v>
      </c>
    </row>
    <row r="430" spans="2:6" x14ac:dyDescent="0.35">
      <c r="B430" s="37" t="s">
        <v>1520</v>
      </c>
      <c r="C430" s="38" t="s">
        <v>1521</v>
      </c>
      <c r="D430" s="38" t="s">
        <v>1484</v>
      </c>
      <c r="E430" s="38" t="s">
        <v>1485</v>
      </c>
      <c r="F430">
        <v>538699382</v>
      </c>
    </row>
    <row r="431" spans="2:6" x14ac:dyDescent="0.35">
      <c r="B431" s="37" t="s">
        <v>1853</v>
      </c>
      <c r="C431" s="38" t="s">
        <v>1854</v>
      </c>
      <c r="D431" s="38" t="s">
        <v>1803</v>
      </c>
      <c r="E431" s="38" t="s">
        <v>1838</v>
      </c>
      <c r="F431">
        <v>280557007</v>
      </c>
    </row>
    <row r="432" spans="2:6" x14ac:dyDescent="0.35">
      <c r="B432" s="37" t="s">
        <v>1857</v>
      </c>
      <c r="C432" s="38" t="s">
        <v>1858</v>
      </c>
      <c r="D432" s="38" t="s">
        <v>1803</v>
      </c>
      <c r="E432" s="38" t="s">
        <v>1838</v>
      </c>
      <c r="F432">
        <v>315786975</v>
      </c>
    </row>
    <row r="433" spans="2:6" x14ac:dyDescent="0.35">
      <c r="B433" s="37" t="s">
        <v>1845</v>
      </c>
      <c r="C433" s="38" t="s">
        <v>1846</v>
      </c>
      <c r="D433" s="38" t="s">
        <v>1803</v>
      </c>
      <c r="E433" s="38" t="s">
        <v>1838</v>
      </c>
      <c r="F433">
        <v>458598315</v>
      </c>
    </row>
    <row r="434" spans="2:6" x14ac:dyDescent="0.35">
      <c r="B434" s="37" t="s">
        <v>1849</v>
      </c>
      <c r="C434" s="38" t="s">
        <v>1850</v>
      </c>
      <c r="D434" s="38" t="s">
        <v>1803</v>
      </c>
      <c r="E434" s="38" t="s">
        <v>1838</v>
      </c>
      <c r="F434">
        <v>297702025</v>
      </c>
    </row>
    <row r="435" spans="2:6" x14ac:dyDescent="0.35">
      <c r="B435" s="37" t="s">
        <v>1789</v>
      </c>
      <c r="C435" s="38" t="s">
        <v>1790</v>
      </c>
      <c r="D435" s="38" t="s">
        <v>1766</v>
      </c>
      <c r="E435" s="38" t="s">
        <v>1766</v>
      </c>
      <c r="F435">
        <v>199763575</v>
      </c>
    </row>
    <row r="436" spans="2:6" x14ac:dyDescent="0.35">
      <c r="B436" s="37" t="s">
        <v>1009</v>
      </c>
      <c r="C436" s="38" t="s">
        <v>1010</v>
      </c>
      <c r="D436" s="38" t="s">
        <v>1001</v>
      </c>
      <c r="E436" s="38" t="s">
        <v>1008</v>
      </c>
      <c r="F436">
        <v>3263205115</v>
      </c>
    </row>
    <row r="437" spans="2:6" x14ac:dyDescent="0.35">
      <c r="B437" s="37" t="s">
        <v>1181</v>
      </c>
      <c r="C437" s="38" t="s">
        <v>1182</v>
      </c>
      <c r="D437" s="38" t="s">
        <v>1125</v>
      </c>
      <c r="E437" s="38" t="s">
        <v>1174</v>
      </c>
      <c r="F437">
        <v>3232430726</v>
      </c>
    </row>
    <row r="438" spans="2:6" x14ac:dyDescent="0.35">
      <c r="B438" s="37" t="s">
        <v>1121</v>
      </c>
      <c r="C438" s="38" t="s">
        <v>1122</v>
      </c>
      <c r="D438" s="38" t="s">
        <v>1001</v>
      </c>
      <c r="E438" s="38" t="s">
        <v>1052</v>
      </c>
      <c r="F438">
        <v>538185367</v>
      </c>
    </row>
    <row r="439" spans="2:6" x14ac:dyDescent="0.35">
      <c r="B439" s="37" t="s">
        <v>1779</v>
      </c>
      <c r="C439" s="38" t="s">
        <v>1780</v>
      </c>
      <c r="D439" s="38" t="s">
        <v>1766</v>
      </c>
      <c r="E439" s="38" t="s">
        <v>1766</v>
      </c>
      <c r="F439">
        <v>532174132</v>
      </c>
    </row>
    <row r="440" spans="2:6" x14ac:dyDescent="0.35">
      <c r="B440" s="37" t="s">
        <v>1847</v>
      </c>
      <c r="C440" s="38" t="s">
        <v>1848</v>
      </c>
      <c r="D440" s="38" t="s">
        <v>1803</v>
      </c>
      <c r="E440" s="38" t="s">
        <v>1838</v>
      </c>
      <c r="F440">
        <v>369335426</v>
      </c>
    </row>
    <row r="441" spans="2:6" x14ac:dyDescent="0.35">
      <c r="B441" s="37" t="s">
        <v>1839</v>
      </c>
      <c r="C441" s="38" t="s">
        <v>1840</v>
      </c>
      <c r="D441" s="38" t="s">
        <v>1803</v>
      </c>
      <c r="E441" s="38" t="s">
        <v>1838</v>
      </c>
      <c r="F441">
        <v>2257071981</v>
      </c>
    </row>
    <row r="442" spans="2:6" x14ac:dyDescent="0.35">
      <c r="B442" s="37" t="s">
        <v>1769</v>
      </c>
      <c r="C442" s="38" t="s">
        <v>1770</v>
      </c>
      <c r="D442" s="38" t="s">
        <v>1766</v>
      </c>
      <c r="E442" s="38" t="s">
        <v>1766</v>
      </c>
      <c r="F442">
        <v>1669218470</v>
      </c>
    </row>
    <row r="443" spans="2:6" x14ac:dyDescent="0.35">
      <c r="B443" s="37" t="s">
        <v>1777</v>
      </c>
      <c r="C443" s="38" t="s">
        <v>1778</v>
      </c>
      <c r="D443" s="38" t="s">
        <v>1766</v>
      </c>
      <c r="E443" s="38" t="s">
        <v>1766</v>
      </c>
      <c r="F443">
        <v>556539913</v>
      </c>
    </row>
    <row r="444" spans="2:6" x14ac:dyDescent="0.35">
      <c r="B444" s="37" t="s">
        <v>1575</v>
      </c>
      <c r="C444" s="38" t="s">
        <v>1576</v>
      </c>
      <c r="D444" s="38" t="s">
        <v>1484</v>
      </c>
      <c r="E444" s="38" t="s">
        <v>1566</v>
      </c>
      <c r="F444">
        <v>2141073297</v>
      </c>
    </row>
    <row r="445" spans="2:6" x14ac:dyDescent="0.35">
      <c r="B445" s="37" t="s">
        <v>721</v>
      </c>
      <c r="C445" s="38" t="s">
        <v>722</v>
      </c>
      <c r="D445" s="38" t="s">
        <v>509</v>
      </c>
      <c r="E445" s="38" t="s">
        <v>666</v>
      </c>
      <c r="F445">
        <v>1983271404</v>
      </c>
    </row>
    <row r="446" spans="2:6" x14ac:dyDescent="0.35">
      <c r="B446" s="37" t="s">
        <v>1033</v>
      </c>
      <c r="C446" s="38" t="s">
        <v>1034</v>
      </c>
      <c r="D446" s="38" t="s">
        <v>1001</v>
      </c>
      <c r="E446" s="38" t="s">
        <v>1008</v>
      </c>
      <c r="F446">
        <v>142057029</v>
      </c>
    </row>
    <row r="447" spans="2:6" x14ac:dyDescent="0.35">
      <c r="B447" s="37" t="s">
        <v>1823</v>
      </c>
      <c r="C447" s="38" t="s">
        <v>1824</v>
      </c>
      <c r="D447" s="38" t="s">
        <v>1803</v>
      </c>
      <c r="E447" s="38" t="s">
        <v>1804</v>
      </c>
      <c r="F447">
        <v>369766515</v>
      </c>
    </row>
    <row r="448" spans="2:6" x14ac:dyDescent="0.35">
      <c r="B448" s="37" t="s">
        <v>631</v>
      </c>
      <c r="C448" s="38" t="s">
        <v>632</v>
      </c>
      <c r="D448" s="38" t="s">
        <v>509</v>
      </c>
      <c r="E448" s="38" t="s">
        <v>612</v>
      </c>
      <c r="F448">
        <v>324934141</v>
      </c>
    </row>
    <row r="449" spans="2:6" x14ac:dyDescent="0.35">
      <c r="B449" s="37" t="s">
        <v>744</v>
      </c>
      <c r="C449" s="38" t="s">
        <v>745</v>
      </c>
      <c r="D449" s="38" t="s">
        <v>509</v>
      </c>
      <c r="E449" s="38" t="s">
        <v>746</v>
      </c>
      <c r="F449">
        <v>18810883262</v>
      </c>
    </row>
    <row r="450" spans="2:6" x14ac:dyDescent="0.35">
      <c r="B450" s="37" t="s">
        <v>511</v>
      </c>
      <c r="C450" s="38" t="s">
        <v>512</v>
      </c>
      <c r="D450" s="38" t="s">
        <v>509</v>
      </c>
      <c r="E450" s="38" t="s">
        <v>510</v>
      </c>
      <c r="F450">
        <v>1584697712</v>
      </c>
    </row>
    <row r="451" spans="2:6" x14ac:dyDescent="0.35">
      <c r="B451" s="37" t="s">
        <v>865</v>
      </c>
      <c r="C451" s="38" t="s">
        <v>866</v>
      </c>
      <c r="D451" s="38" t="s">
        <v>771</v>
      </c>
      <c r="E451" s="38" t="s">
        <v>864</v>
      </c>
      <c r="F451">
        <v>1994642386</v>
      </c>
    </row>
    <row r="452" spans="2:6" x14ac:dyDescent="0.35">
      <c r="B452" s="37" t="s">
        <v>877</v>
      </c>
      <c r="C452" s="38" t="s">
        <v>878</v>
      </c>
      <c r="D452" s="38" t="s">
        <v>771</v>
      </c>
      <c r="E452" s="38" t="s">
        <v>864</v>
      </c>
      <c r="F452">
        <v>2813206092</v>
      </c>
    </row>
    <row r="453" spans="2:6" x14ac:dyDescent="0.35">
      <c r="B453" s="37" t="s">
        <v>536</v>
      </c>
      <c r="C453" s="38" t="s">
        <v>537</v>
      </c>
      <c r="D453" s="38" t="s">
        <v>509</v>
      </c>
      <c r="E453" s="38" t="s">
        <v>529</v>
      </c>
      <c r="F453">
        <v>1037043625</v>
      </c>
    </row>
    <row r="454" spans="2:6" x14ac:dyDescent="0.35">
      <c r="B454" s="37" t="s">
        <v>608</v>
      </c>
      <c r="C454" s="38" t="s">
        <v>609</v>
      </c>
      <c r="D454" s="38" t="s">
        <v>509</v>
      </c>
      <c r="E454" s="38" t="s">
        <v>529</v>
      </c>
      <c r="F454">
        <v>540318823</v>
      </c>
    </row>
    <row r="455" spans="2:6" x14ac:dyDescent="0.35">
      <c r="B455" s="37" t="s">
        <v>1771</v>
      </c>
      <c r="C455" s="38" t="s">
        <v>1772</v>
      </c>
      <c r="D455" s="38" t="s">
        <v>1766</v>
      </c>
      <c r="E455" s="38" t="s">
        <v>1766</v>
      </c>
      <c r="F455">
        <v>637120282</v>
      </c>
    </row>
    <row r="456" spans="2:6" x14ac:dyDescent="0.35">
      <c r="B456" s="37" t="s">
        <v>1137</v>
      </c>
      <c r="C456" s="38" t="s">
        <v>1138</v>
      </c>
      <c r="D456" s="38" t="s">
        <v>1125</v>
      </c>
      <c r="E456" s="38" t="s">
        <v>1126</v>
      </c>
      <c r="F456">
        <v>780874037</v>
      </c>
    </row>
    <row r="457" spans="2:6" x14ac:dyDescent="0.35">
      <c r="B457" s="37" t="s">
        <v>513</v>
      </c>
      <c r="C457" s="38" t="s">
        <v>514</v>
      </c>
      <c r="D457" s="38" t="s">
        <v>509</v>
      </c>
      <c r="E457" s="38" t="s">
        <v>510</v>
      </c>
      <c r="F457">
        <v>1417301100</v>
      </c>
    </row>
    <row r="458" spans="2:6" x14ac:dyDescent="0.35">
      <c r="B458" s="37" t="s">
        <v>523</v>
      </c>
      <c r="C458" s="38" t="s">
        <v>524</v>
      </c>
      <c r="D458" s="38" t="s">
        <v>509</v>
      </c>
      <c r="E458" s="38" t="s">
        <v>510</v>
      </c>
      <c r="F458">
        <v>357642423</v>
      </c>
    </row>
    <row r="459" spans="2:6" x14ac:dyDescent="0.35">
      <c r="B459" s="37" t="s">
        <v>534</v>
      </c>
      <c r="C459" s="38" t="s">
        <v>535</v>
      </c>
      <c r="D459" s="38" t="s">
        <v>509</v>
      </c>
      <c r="E459" s="38" t="s">
        <v>529</v>
      </c>
      <c r="F459">
        <v>1167560499</v>
      </c>
    </row>
    <row r="460" spans="2:6" x14ac:dyDescent="0.35">
      <c r="B460" s="37" t="s">
        <v>507</v>
      </c>
      <c r="C460" s="38" t="s">
        <v>508</v>
      </c>
      <c r="D460" s="38" t="s">
        <v>509</v>
      </c>
      <c r="E460" s="38" t="s">
        <v>510</v>
      </c>
      <c r="F460">
        <v>2658168075</v>
      </c>
    </row>
    <row r="461" spans="2:6" x14ac:dyDescent="0.35">
      <c r="B461" s="37" t="s">
        <v>1635</v>
      </c>
      <c r="C461" s="38" t="s">
        <v>1636</v>
      </c>
      <c r="D461" s="38" t="s">
        <v>1484</v>
      </c>
      <c r="E461" s="38" t="s">
        <v>1566</v>
      </c>
      <c r="F461">
        <v>279403023</v>
      </c>
    </row>
    <row r="462" spans="2:6" x14ac:dyDescent="0.35">
      <c r="B462" s="37" t="s">
        <v>1339</v>
      </c>
      <c r="C462" s="38" t="s">
        <v>1340</v>
      </c>
      <c r="D462" s="38" t="s">
        <v>1125</v>
      </c>
      <c r="E462" s="38" t="s">
        <v>1326</v>
      </c>
      <c r="F462">
        <v>1000370987</v>
      </c>
    </row>
    <row r="463" spans="2:6" x14ac:dyDescent="0.35">
      <c r="B463" s="37" t="s">
        <v>1297</v>
      </c>
      <c r="C463" s="38" t="s">
        <v>1298</v>
      </c>
      <c r="D463" s="38" t="s">
        <v>1125</v>
      </c>
      <c r="E463" s="38" t="s">
        <v>1174</v>
      </c>
      <c r="F463">
        <v>393561966</v>
      </c>
    </row>
    <row r="464" spans="2:6" x14ac:dyDescent="0.35">
      <c r="B464" s="37" t="s">
        <v>942</v>
      </c>
      <c r="C464" s="38" t="s">
        <v>943</v>
      </c>
      <c r="D464" s="38" t="s">
        <v>771</v>
      </c>
      <c r="E464" s="38" t="s">
        <v>941</v>
      </c>
      <c r="F464">
        <v>8525134887</v>
      </c>
    </row>
    <row r="465" spans="2:6" x14ac:dyDescent="0.35">
      <c r="B465" s="37" t="s">
        <v>950</v>
      </c>
      <c r="C465" s="38" t="s">
        <v>951</v>
      </c>
      <c r="D465" s="38" t="s">
        <v>771</v>
      </c>
      <c r="E465" s="38" t="s">
        <v>941</v>
      </c>
      <c r="F465">
        <v>1235125606</v>
      </c>
    </row>
    <row r="466" spans="2:6" x14ac:dyDescent="0.35">
      <c r="B466" s="37" t="s">
        <v>971</v>
      </c>
      <c r="C466" s="38" t="s">
        <v>972</v>
      </c>
      <c r="D466" s="38" t="s">
        <v>771</v>
      </c>
      <c r="E466" s="38" t="s">
        <v>960</v>
      </c>
      <c r="F466">
        <v>515473414</v>
      </c>
    </row>
    <row r="467" spans="2:6" x14ac:dyDescent="0.35">
      <c r="B467" s="37" t="s">
        <v>538</v>
      </c>
      <c r="C467" s="38" t="s">
        <v>539</v>
      </c>
      <c r="D467" s="38" t="s">
        <v>509</v>
      </c>
      <c r="E467" s="38" t="s">
        <v>529</v>
      </c>
      <c r="F467">
        <v>726157753</v>
      </c>
    </row>
    <row r="468" spans="2:6" x14ac:dyDescent="0.35">
      <c r="B468" s="37" t="s">
        <v>1229</v>
      </c>
      <c r="C468" s="38" t="s">
        <v>1230</v>
      </c>
      <c r="D468" s="38" t="s">
        <v>1125</v>
      </c>
      <c r="E468" s="38" t="s">
        <v>1174</v>
      </c>
      <c r="F468">
        <v>542494080</v>
      </c>
    </row>
    <row r="469" spans="2:6" x14ac:dyDescent="0.35">
      <c r="B469" s="37" t="s">
        <v>560</v>
      </c>
      <c r="C469" s="38" t="s">
        <v>561</v>
      </c>
      <c r="D469" s="38" t="s">
        <v>509</v>
      </c>
      <c r="E469" s="38" t="s">
        <v>529</v>
      </c>
      <c r="F469">
        <v>502660053</v>
      </c>
    </row>
    <row r="470" spans="2:6" x14ac:dyDescent="0.35">
      <c r="B470" s="37" t="s">
        <v>1720</v>
      </c>
      <c r="C470" s="38" t="s">
        <v>1721</v>
      </c>
      <c r="D470" s="38" t="s">
        <v>1484</v>
      </c>
      <c r="E470" s="38" t="s">
        <v>1677</v>
      </c>
      <c r="F470">
        <v>448438368</v>
      </c>
    </row>
    <row r="471" spans="2:6" x14ac:dyDescent="0.35">
      <c r="B471" s="37" t="s">
        <v>1035</v>
      </c>
      <c r="C471" s="38" t="s">
        <v>1036</v>
      </c>
      <c r="D471" s="38" t="s">
        <v>1001</v>
      </c>
      <c r="E471" s="38" t="s">
        <v>1037</v>
      </c>
      <c r="F471">
        <v>6877735000</v>
      </c>
    </row>
    <row r="472" spans="2:6" x14ac:dyDescent="0.35">
      <c r="B472" s="37" t="s">
        <v>1113</v>
      </c>
      <c r="C472" s="38" t="s">
        <v>1114</v>
      </c>
      <c r="D472" s="38" t="s">
        <v>1001</v>
      </c>
      <c r="E472" s="38" t="s">
        <v>1052</v>
      </c>
      <c r="F472">
        <v>245301667</v>
      </c>
    </row>
    <row r="473" spans="2:6" x14ac:dyDescent="0.35">
      <c r="B473" s="37" t="s">
        <v>1048</v>
      </c>
      <c r="C473" s="38" t="s">
        <v>1049</v>
      </c>
      <c r="D473" s="38" t="s">
        <v>1001</v>
      </c>
      <c r="E473" s="38" t="s">
        <v>1037</v>
      </c>
      <c r="F473">
        <v>639840628</v>
      </c>
    </row>
    <row r="474" spans="2:6" x14ac:dyDescent="0.35">
      <c r="B474" s="37" t="s">
        <v>1042</v>
      </c>
      <c r="C474" s="38" t="s">
        <v>1043</v>
      </c>
      <c r="D474" s="38" t="s">
        <v>1001</v>
      </c>
      <c r="E474" s="38" t="s">
        <v>1037</v>
      </c>
      <c r="F474">
        <v>288865252</v>
      </c>
    </row>
    <row r="475" spans="2:6" x14ac:dyDescent="0.35">
      <c r="B475" s="37" t="s">
        <v>532</v>
      </c>
      <c r="C475" s="38" t="s">
        <v>533</v>
      </c>
      <c r="D475" s="38" t="s">
        <v>509</v>
      </c>
      <c r="E475" s="38" t="s">
        <v>529</v>
      </c>
      <c r="F475">
        <v>1780988494</v>
      </c>
    </row>
    <row r="476" spans="2:6" x14ac:dyDescent="0.35">
      <c r="B476" s="37" t="s">
        <v>1081</v>
      </c>
      <c r="C476" s="38" t="s">
        <v>1082</v>
      </c>
      <c r="D476" s="38" t="s">
        <v>1001</v>
      </c>
      <c r="E476" s="38" t="s">
        <v>1052</v>
      </c>
      <c r="F476">
        <v>676297716</v>
      </c>
    </row>
    <row r="477" spans="2:6" x14ac:dyDescent="0.35">
      <c r="B477" s="37" t="s">
        <v>1085</v>
      </c>
      <c r="C477" s="38" t="s">
        <v>1086</v>
      </c>
      <c r="D477" s="38" t="s">
        <v>1001</v>
      </c>
      <c r="E477" s="38" t="s">
        <v>1052</v>
      </c>
      <c r="F477">
        <v>497794117</v>
      </c>
    </row>
    <row r="478" spans="2:6" x14ac:dyDescent="0.35">
      <c r="B478" s="37" t="s">
        <v>1089</v>
      </c>
      <c r="C478" s="38" t="s">
        <v>1090</v>
      </c>
      <c r="D478" s="38" t="s">
        <v>1001</v>
      </c>
      <c r="E478" s="38" t="s">
        <v>1052</v>
      </c>
      <c r="F478">
        <v>501240452</v>
      </c>
    </row>
    <row r="479" spans="2:6" x14ac:dyDescent="0.35">
      <c r="B479" s="37" t="s">
        <v>1075</v>
      </c>
      <c r="C479" s="38" t="s">
        <v>1076</v>
      </c>
      <c r="D479" s="38" t="s">
        <v>1001</v>
      </c>
      <c r="E479" s="38" t="s">
        <v>1052</v>
      </c>
      <c r="F479">
        <v>734628233</v>
      </c>
    </row>
    <row r="480" spans="2:6" x14ac:dyDescent="0.35">
      <c r="B480" s="37" t="s">
        <v>544</v>
      </c>
      <c r="C480" s="38" t="s">
        <v>545</v>
      </c>
      <c r="D480" s="38" t="s">
        <v>509</v>
      </c>
      <c r="E480" s="38" t="s">
        <v>529</v>
      </c>
      <c r="F480">
        <v>990418874</v>
      </c>
    </row>
    <row r="481" spans="2:6" x14ac:dyDescent="0.35">
      <c r="B481" s="37" t="s">
        <v>1855</v>
      </c>
      <c r="C481" s="38" t="s">
        <v>1856</v>
      </c>
      <c r="D481" s="38" t="s">
        <v>1803</v>
      </c>
      <c r="E481" s="38" t="s">
        <v>1838</v>
      </c>
      <c r="F481">
        <v>247354097</v>
      </c>
    </row>
    <row r="482" spans="2:6" x14ac:dyDescent="0.35">
      <c r="B482" s="37" t="s">
        <v>937</v>
      </c>
      <c r="C482" s="38" t="s">
        <v>938</v>
      </c>
      <c r="D482" s="38" t="s">
        <v>771</v>
      </c>
      <c r="E482" s="38" t="s">
        <v>881</v>
      </c>
      <c r="F482">
        <v>1162218708</v>
      </c>
    </row>
    <row r="483" spans="2:6" x14ac:dyDescent="0.35">
      <c r="B483" s="37" t="s">
        <v>572</v>
      </c>
      <c r="C483" s="38" t="s">
        <v>573</v>
      </c>
      <c r="D483" s="38" t="s">
        <v>509</v>
      </c>
      <c r="E483" s="38" t="s">
        <v>529</v>
      </c>
      <c r="F483">
        <v>290247535</v>
      </c>
    </row>
    <row r="484" spans="2:6" x14ac:dyDescent="0.35">
      <c r="B484" s="37" t="s">
        <v>1015</v>
      </c>
      <c r="C484" s="38" t="s">
        <v>1016</v>
      </c>
      <c r="D484" s="38" t="s">
        <v>1001</v>
      </c>
      <c r="E484" s="38" t="s">
        <v>1008</v>
      </c>
      <c r="F484">
        <v>709024042</v>
      </c>
    </row>
    <row r="485" spans="2:6" x14ac:dyDescent="0.35">
      <c r="B485" s="37" t="s">
        <v>973</v>
      </c>
      <c r="C485" s="38" t="s">
        <v>974</v>
      </c>
      <c r="D485" s="38" t="s">
        <v>771</v>
      </c>
      <c r="E485" s="38" t="s">
        <v>960</v>
      </c>
      <c r="F485">
        <v>550200077</v>
      </c>
    </row>
    <row r="486" spans="2:6" x14ac:dyDescent="0.35">
      <c r="B486" s="37" t="s">
        <v>584</v>
      </c>
      <c r="C486" s="38" t="s">
        <v>585</v>
      </c>
      <c r="D486" s="38" t="s">
        <v>509</v>
      </c>
      <c r="E486" s="38" t="s">
        <v>529</v>
      </c>
      <c r="F486">
        <v>245201841</v>
      </c>
    </row>
    <row r="487" spans="2:6" x14ac:dyDescent="0.35">
      <c r="B487" s="37" t="s">
        <v>840</v>
      </c>
      <c r="C487" s="38" t="s">
        <v>841</v>
      </c>
      <c r="D487" s="38" t="s">
        <v>771</v>
      </c>
      <c r="E487" s="38" t="s">
        <v>799</v>
      </c>
      <c r="F487">
        <v>410700415</v>
      </c>
    </row>
    <row r="488" spans="2:6" x14ac:dyDescent="0.35">
      <c r="B488" s="37" t="s">
        <v>1103</v>
      </c>
      <c r="C488" s="38" t="s">
        <v>1104</v>
      </c>
      <c r="D488" s="38" t="s">
        <v>1001</v>
      </c>
      <c r="E488" s="38" t="s">
        <v>1052</v>
      </c>
      <c r="F488">
        <v>278107475</v>
      </c>
    </row>
    <row r="489" spans="2:6" x14ac:dyDescent="0.35">
      <c r="B489" s="37" t="s">
        <v>1093</v>
      </c>
      <c r="C489" s="38" t="s">
        <v>1094</v>
      </c>
      <c r="D489" s="38" t="s">
        <v>1001</v>
      </c>
      <c r="E489" s="38" t="s">
        <v>1052</v>
      </c>
      <c r="F489">
        <v>353581138</v>
      </c>
    </row>
    <row r="490" spans="2:6" x14ac:dyDescent="0.35">
      <c r="B490" s="37" t="s">
        <v>1651</v>
      </c>
      <c r="C490" s="38" t="s">
        <v>1652</v>
      </c>
      <c r="D490" s="38" t="s">
        <v>1484</v>
      </c>
      <c r="E490" s="38" t="s">
        <v>1566</v>
      </c>
      <c r="F490">
        <v>199362674</v>
      </c>
    </row>
    <row r="491" spans="2:6" x14ac:dyDescent="0.35">
      <c r="B491" s="37" t="s">
        <v>1692</v>
      </c>
      <c r="C491" s="38" t="s">
        <v>1693</v>
      </c>
      <c r="D491" s="38" t="s">
        <v>1484</v>
      </c>
      <c r="E491" s="38" t="s">
        <v>1677</v>
      </c>
      <c r="F491">
        <v>896493128</v>
      </c>
    </row>
    <row r="492" spans="2:6" x14ac:dyDescent="0.35">
      <c r="B492" s="37" t="s">
        <v>1457</v>
      </c>
      <c r="C492" s="38" t="s">
        <v>1458</v>
      </c>
      <c r="D492" s="38" t="s">
        <v>1389</v>
      </c>
      <c r="E492" s="38" t="s">
        <v>1446</v>
      </c>
      <c r="F492">
        <v>775506821</v>
      </c>
    </row>
    <row r="493" spans="2:6" x14ac:dyDescent="0.35">
      <c r="B493" s="37" t="s">
        <v>548</v>
      </c>
      <c r="C493" s="38" t="s">
        <v>549</v>
      </c>
      <c r="D493" s="38" t="s">
        <v>509</v>
      </c>
      <c r="E493" s="38" t="s">
        <v>529</v>
      </c>
      <c r="F493">
        <v>865089691</v>
      </c>
    </row>
    <row r="494" spans="2:6" x14ac:dyDescent="0.35">
      <c r="B494" s="37" t="s">
        <v>501</v>
      </c>
      <c r="C494" s="38" t="s">
        <v>502</v>
      </c>
      <c r="D494" s="38" t="s">
        <v>483</v>
      </c>
      <c r="E494" s="38" t="s">
        <v>500</v>
      </c>
      <c r="F494">
        <v>1018712441</v>
      </c>
    </row>
    <row r="495" spans="2:6" x14ac:dyDescent="0.35">
      <c r="B495" s="37" t="s">
        <v>1241</v>
      </c>
      <c r="C495" s="38" t="s">
        <v>1242</v>
      </c>
      <c r="D495" s="38" t="s">
        <v>1125</v>
      </c>
      <c r="E495" s="38" t="s">
        <v>1174</v>
      </c>
      <c r="F495">
        <v>627988951</v>
      </c>
    </row>
    <row r="496" spans="2:6" x14ac:dyDescent="0.35">
      <c r="B496" s="37" t="s">
        <v>1807</v>
      </c>
      <c r="C496" s="38" t="s">
        <v>1808</v>
      </c>
      <c r="D496" s="38" t="s">
        <v>1803</v>
      </c>
      <c r="E496" s="38" t="s">
        <v>1804</v>
      </c>
      <c r="F496">
        <v>1179434673</v>
      </c>
    </row>
    <row r="497" spans="2:6" x14ac:dyDescent="0.35">
      <c r="B497" s="37" t="s">
        <v>681</v>
      </c>
      <c r="C497" s="38" t="s">
        <v>682</v>
      </c>
      <c r="D497" s="38" t="s">
        <v>509</v>
      </c>
      <c r="E497" s="38" t="s">
        <v>666</v>
      </c>
      <c r="F497">
        <v>1130049837</v>
      </c>
    </row>
    <row r="498" spans="2:6" x14ac:dyDescent="0.35">
      <c r="B498" s="37" t="s">
        <v>695</v>
      </c>
      <c r="C498" s="38" t="s">
        <v>696</v>
      </c>
      <c r="D498" s="38" t="s">
        <v>509</v>
      </c>
      <c r="E498" s="38" t="s">
        <v>666</v>
      </c>
      <c r="F498">
        <v>468860342</v>
      </c>
    </row>
    <row r="499" spans="2:6" x14ac:dyDescent="0.35">
      <c r="B499" s="37" t="s">
        <v>1139</v>
      </c>
      <c r="C499" s="38" t="s">
        <v>1140</v>
      </c>
      <c r="D499" s="38" t="s">
        <v>1125</v>
      </c>
      <c r="E499" s="38" t="s">
        <v>1126</v>
      </c>
      <c r="F499">
        <v>1246310493</v>
      </c>
    </row>
    <row r="500" spans="2:6" x14ac:dyDescent="0.35">
      <c r="B500" s="37" t="s">
        <v>660</v>
      </c>
      <c r="C500" s="38" t="s">
        <v>661</v>
      </c>
      <c r="D500" s="38" t="s">
        <v>509</v>
      </c>
      <c r="E500" s="38" t="s">
        <v>645</v>
      </c>
      <c r="F500">
        <v>266344840</v>
      </c>
    </row>
    <row r="501" spans="2:6" x14ac:dyDescent="0.35">
      <c r="B501" s="37" t="s">
        <v>650</v>
      </c>
      <c r="C501" s="38" t="s">
        <v>651</v>
      </c>
      <c r="D501" s="38" t="s">
        <v>509</v>
      </c>
      <c r="E501" s="38" t="s">
        <v>645</v>
      </c>
      <c r="F501">
        <v>268528466</v>
      </c>
    </row>
    <row r="502" spans="2:6" x14ac:dyDescent="0.35">
      <c r="B502" s="37" t="s">
        <v>588</v>
      </c>
      <c r="C502" s="38" t="s">
        <v>589</v>
      </c>
      <c r="D502" s="38" t="s">
        <v>509</v>
      </c>
      <c r="E502" s="38" t="s">
        <v>529</v>
      </c>
      <c r="F502">
        <v>391015666</v>
      </c>
    </row>
    <row r="503" spans="2:6" x14ac:dyDescent="0.35">
      <c r="B503" s="37" t="s">
        <v>1825</v>
      </c>
      <c r="C503" s="38" t="s">
        <v>1826</v>
      </c>
      <c r="D503" s="38" t="s">
        <v>1803</v>
      </c>
      <c r="E503" s="38" t="s">
        <v>1827</v>
      </c>
      <c r="F503">
        <v>20419118537</v>
      </c>
    </row>
    <row r="504" spans="2:6" x14ac:dyDescent="0.35">
      <c r="B504" s="37" t="s">
        <v>1661</v>
      </c>
      <c r="C504" s="38" t="s">
        <v>1662</v>
      </c>
      <c r="D504" s="38" t="s">
        <v>1484</v>
      </c>
      <c r="E504" s="38" t="s">
        <v>1566</v>
      </c>
      <c r="F504">
        <v>426343840</v>
      </c>
    </row>
    <row r="505" spans="2:6" x14ac:dyDescent="0.35">
      <c r="B505" s="37" t="s">
        <v>952</v>
      </c>
      <c r="C505" s="38" t="s">
        <v>953</v>
      </c>
      <c r="D505" s="38" t="s">
        <v>771</v>
      </c>
      <c r="E505" s="38" t="s">
        <v>941</v>
      </c>
      <c r="F505">
        <v>540045431</v>
      </c>
    </row>
    <row r="506" spans="2:6" x14ac:dyDescent="0.35">
      <c r="B506" s="37" t="s">
        <v>1609</v>
      </c>
      <c r="C506" s="38" t="s">
        <v>1610</v>
      </c>
      <c r="D506" s="38" t="s">
        <v>1484</v>
      </c>
      <c r="E506" s="38" t="s">
        <v>1566</v>
      </c>
      <c r="F506">
        <v>230939779</v>
      </c>
    </row>
    <row r="507" spans="2:6" x14ac:dyDescent="0.35">
      <c r="B507" s="37" t="s">
        <v>892</v>
      </c>
      <c r="C507" s="38" t="s">
        <v>893</v>
      </c>
      <c r="D507" s="38" t="s">
        <v>771</v>
      </c>
      <c r="E507" s="38" t="s">
        <v>881</v>
      </c>
      <c r="F507">
        <v>1385607795</v>
      </c>
    </row>
    <row r="508" spans="2:6" x14ac:dyDescent="0.35">
      <c r="B508" s="37" t="s">
        <v>1680</v>
      </c>
      <c r="C508" s="38" t="s">
        <v>1681</v>
      </c>
      <c r="D508" s="38" t="s">
        <v>1484</v>
      </c>
      <c r="E508" s="38" t="s">
        <v>1677</v>
      </c>
      <c r="F508">
        <v>6306258987</v>
      </c>
    </row>
    <row r="509" spans="2:6" x14ac:dyDescent="0.35">
      <c r="B509" s="37" t="s">
        <v>1492</v>
      </c>
      <c r="C509" s="38" t="s">
        <v>1493</v>
      </c>
      <c r="D509" s="38" t="s">
        <v>1484</v>
      </c>
      <c r="E509" s="38" t="s">
        <v>1485</v>
      </c>
      <c r="F509">
        <v>1777406352</v>
      </c>
    </row>
    <row r="510" spans="2:6" x14ac:dyDescent="0.35">
      <c r="B510" s="37" t="s">
        <v>1647</v>
      </c>
      <c r="C510" s="38" t="s">
        <v>1648</v>
      </c>
      <c r="D510" s="38" t="s">
        <v>1484</v>
      </c>
      <c r="E510" s="38" t="s">
        <v>1566</v>
      </c>
      <c r="F510">
        <v>195538924</v>
      </c>
    </row>
    <row r="511" spans="2:6" x14ac:dyDescent="0.35">
      <c r="B511" s="37" t="s">
        <v>1750</v>
      </c>
      <c r="C511" s="38" t="s">
        <v>1751</v>
      </c>
      <c r="D511" s="38" t="s">
        <v>1484</v>
      </c>
      <c r="E511" s="38" t="s">
        <v>1677</v>
      </c>
      <c r="F511">
        <v>185876644</v>
      </c>
    </row>
    <row r="512" spans="2:6" x14ac:dyDescent="0.35">
      <c r="B512" s="37" t="s">
        <v>742</v>
      </c>
      <c r="C512" s="38" t="s">
        <v>743</v>
      </c>
      <c r="D512" s="38" t="s">
        <v>509</v>
      </c>
      <c r="E512" s="38" t="s">
        <v>731</v>
      </c>
      <c r="F512">
        <v>274761579</v>
      </c>
    </row>
    <row r="513" spans="2:6" x14ac:dyDescent="0.35">
      <c r="B513" s="37" t="s">
        <v>602</v>
      </c>
      <c r="C513" s="38" t="s">
        <v>603</v>
      </c>
      <c r="D513" s="38" t="s">
        <v>509</v>
      </c>
      <c r="E513" s="38" t="s">
        <v>529</v>
      </c>
      <c r="F513">
        <v>1299378884</v>
      </c>
    </row>
    <row r="514" spans="2:6" x14ac:dyDescent="0.35">
      <c r="B514" s="37" t="s">
        <v>1641</v>
      </c>
      <c r="C514" s="38" t="s">
        <v>1642</v>
      </c>
      <c r="D514" s="38" t="s">
        <v>1484</v>
      </c>
      <c r="E514" s="38" t="s">
        <v>1566</v>
      </c>
      <c r="F514">
        <v>252206648</v>
      </c>
    </row>
    <row r="515" spans="2:6" x14ac:dyDescent="0.35">
      <c r="B515" s="37" t="s">
        <v>1245</v>
      </c>
      <c r="C515" s="38" t="s">
        <v>1246</v>
      </c>
      <c r="D515" s="38" t="s">
        <v>1125</v>
      </c>
      <c r="E515" s="38" t="s">
        <v>1174</v>
      </c>
      <c r="F515">
        <v>378991985</v>
      </c>
    </row>
    <row r="516" spans="2:6" x14ac:dyDescent="0.35">
      <c r="B516" s="37" t="s">
        <v>1633</v>
      </c>
      <c r="C516" s="38" t="s">
        <v>1634</v>
      </c>
      <c r="D516" s="38" t="s">
        <v>1484</v>
      </c>
      <c r="E516" s="38" t="s">
        <v>1566</v>
      </c>
      <c r="F516">
        <v>327946836</v>
      </c>
    </row>
    <row r="517" spans="2:6" x14ac:dyDescent="0.35">
      <c r="B517" s="37" t="s">
        <v>1038</v>
      </c>
      <c r="C517" s="38" t="s">
        <v>1039</v>
      </c>
      <c r="D517" s="38" t="s">
        <v>1001</v>
      </c>
      <c r="E517" s="38" t="s">
        <v>1037</v>
      </c>
      <c r="F517">
        <v>779064615</v>
      </c>
    </row>
    <row r="518" spans="2:6" x14ac:dyDescent="0.35">
      <c r="B518" s="37" t="s">
        <v>734</v>
      </c>
      <c r="C518" s="38" t="s">
        <v>735</v>
      </c>
      <c r="D518" s="38" t="s">
        <v>509</v>
      </c>
      <c r="E518" s="38" t="s">
        <v>731</v>
      </c>
      <c r="F518">
        <v>2858864643</v>
      </c>
    </row>
    <row r="519" spans="2:6" x14ac:dyDescent="0.35">
      <c r="B519" s="37" t="s">
        <v>578</v>
      </c>
      <c r="C519" s="38" t="s">
        <v>579</v>
      </c>
      <c r="D519" s="38" t="s">
        <v>509</v>
      </c>
      <c r="E519" s="38" t="s">
        <v>529</v>
      </c>
      <c r="F519">
        <v>280453291</v>
      </c>
    </row>
    <row r="520" spans="2:6" x14ac:dyDescent="0.35">
      <c r="B520" s="37" t="s">
        <v>485</v>
      </c>
      <c r="C520" s="38" t="s">
        <v>486</v>
      </c>
      <c r="D520" s="38" t="s">
        <v>483</v>
      </c>
      <c r="E520" s="38" t="s">
        <v>487</v>
      </c>
      <c r="F520">
        <v>26412927183</v>
      </c>
    </row>
    <row r="521" spans="2:6" x14ac:dyDescent="0.35">
      <c r="B521" s="37" t="s">
        <v>1496</v>
      </c>
      <c r="C521" s="38" t="s">
        <v>1497</v>
      </c>
      <c r="D521" s="38" t="s">
        <v>1484</v>
      </c>
      <c r="E521" s="38" t="s">
        <v>1485</v>
      </c>
      <c r="F521">
        <v>1158524112</v>
      </c>
    </row>
    <row r="522" spans="2:6" x14ac:dyDescent="0.35">
      <c r="B522" s="37" t="s">
        <v>1548</v>
      </c>
      <c r="C522" s="38" t="s">
        <v>1549</v>
      </c>
      <c r="D522" s="38" t="s">
        <v>1484</v>
      </c>
      <c r="E522" s="38" t="s">
        <v>1485</v>
      </c>
      <c r="F522">
        <v>244401676</v>
      </c>
    </row>
    <row r="523" spans="2:6" x14ac:dyDescent="0.35">
      <c r="B523" s="37" t="s">
        <v>1518</v>
      </c>
      <c r="C523" s="38" t="s">
        <v>1519</v>
      </c>
      <c r="D523" s="38" t="s">
        <v>1484</v>
      </c>
      <c r="E523" s="38" t="s">
        <v>1485</v>
      </c>
      <c r="F523">
        <v>512786904</v>
      </c>
    </row>
    <row r="524" spans="2:6" x14ac:dyDescent="0.35">
      <c r="B524" s="37" t="s">
        <v>1542</v>
      </c>
      <c r="C524" s="38" t="s">
        <v>1543</v>
      </c>
      <c r="D524" s="38" t="s">
        <v>1484</v>
      </c>
      <c r="E524" s="38" t="s">
        <v>1485</v>
      </c>
      <c r="F524">
        <v>235441270</v>
      </c>
    </row>
    <row r="525" spans="2:6" x14ac:dyDescent="0.35">
      <c r="B525" s="37" t="s">
        <v>1526</v>
      </c>
      <c r="C525" s="38" t="s">
        <v>1527</v>
      </c>
      <c r="D525" s="38" t="s">
        <v>1484</v>
      </c>
      <c r="E525" s="38" t="s">
        <v>1485</v>
      </c>
      <c r="F525">
        <v>396391436</v>
      </c>
    </row>
    <row r="526" spans="2:6" x14ac:dyDescent="0.35">
      <c r="B526" s="37" t="s">
        <v>664</v>
      </c>
      <c r="C526" s="38" t="s">
        <v>665</v>
      </c>
      <c r="D526" s="38" t="s">
        <v>509</v>
      </c>
      <c r="E526" s="38" t="s">
        <v>666</v>
      </c>
      <c r="F526">
        <v>1255421302</v>
      </c>
    </row>
    <row r="527" spans="2:6" x14ac:dyDescent="0.35">
      <c r="B527" s="37" t="s">
        <v>1690</v>
      </c>
      <c r="C527" s="38" t="s">
        <v>1691</v>
      </c>
      <c r="D527" s="38" t="s">
        <v>1484</v>
      </c>
      <c r="E527" s="38" t="s">
        <v>1677</v>
      </c>
      <c r="F527">
        <v>1237863355</v>
      </c>
    </row>
    <row r="528" spans="2:6" x14ac:dyDescent="0.35">
      <c r="B528" s="37" t="s">
        <v>1135</v>
      </c>
      <c r="C528" s="38" t="s">
        <v>1136</v>
      </c>
      <c r="D528" s="38" t="s">
        <v>1125</v>
      </c>
      <c r="E528" s="38" t="s">
        <v>1126</v>
      </c>
      <c r="F528">
        <v>1120009595</v>
      </c>
    </row>
    <row r="529" spans="2:6" x14ac:dyDescent="0.35">
      <c r="B529" s="37" t="s">
        <v>1307</v>
      </c>
      <c r="C529" s="38" t="s">
        <v>1308</v>
      </c>
      <c r="D529" s="38" t="s">
        <v>1125</v>
      </c>
      <c r="E529" s="38" t="s">
        <v>1174</v>
      </c>
      <c r="F529">
        <v>590667677</v>
      </c>
    </row>
    <row r="530" spans="2:6" x14ac:dyDescent="0.35">
      <c r="B530" s="37" t="s">
        <v>1762</v>
      </c>
      <c r="C530" s="38" t="s">
        <v>1763</v>
      </c>
      <c r="D530" s="38" t="s">
        <v>1484</v>
      </c>
      <c r="E530" s="38" t="s">
        <v>1677</v>
      </c>
      <c r="F530">
        <v>726305139</v>
      </c>
    </row>
    <row r="531" spans="2:6" x14ac:dyDescent="0.35">
      <c r="B531" s="37" t="s">
        <v>832</v>
      </c>
      <c r="C531" s="38" t="s">
        <v>833</v>
      </c>
      <c r="D531" s="38" t="s">
        <v>771</v>
      </c>
      <c r="E531" s="38" t="s">
        <v>799</v>
      </c>
      <c r="F531">
        <v>572083161</v>
      </c>
    </row>
    <row r="532" spans="2:6" x14ac:dyDescent="0.35">
      <c r="B532" s="37" t="s">
        <v>550</v>
      </c>
      <c r="C532" s="38" t="s">
        <v>551</v>
      </c>
      <c r="D532" s="38" t="s">
        <v>509</v>
      </c>
      <c r="E532" s="38" t="s">
        <v>529</v>
      </c>
      <c r="F532">
        <v>581408227</v>
      </c>
    </row>
    <row r="533" spans="2:6" x14ac:dyDescent="0.35">
      <c r="B533" s="37" t="s">
        <v>1463</v>
      </c>
      <c r="C533" s="38" t="s">
        <v>1464</v>
      </c>
      <c r="D533" s="38" t="s">
        <v>1389</v>
      </c>
      <c r="E533" s="38" t="s">
        <v>1446</v>
      </c>
      <c r="F533">
        <v>598405201</v>
      </c>
    </row>
    <row r="534" spans="2:6" x14ac:dyDescent="0.35">
      <c r="B534" s="37" t="s">
        <v>1263</v>
      </c>
      <c r="C534" s="38" t="s">
        <v>1264</v>
      </c>
      <c r="D534" s="38" t="s">
        <v>1125</v>
      </c>
      <c r="E534" s="38" t="s">
        <v>1174</v>
      </c>
      <c r="F534">
        <v>196556667</v>
      </c>
    </row>
    <row r="535" spans="2:6" x14ac:dyDescent="0.35">
      <c r="B535" s="37" t="s">
        <v>1031</v>
      </c>
      <c r="C535" s="38" t="s">
        <v>1032</v>
      </c>
      <c r="D535" s="38" t="s">
        <v>1001</v>
      </c>
      <c r="E535" s="38" t="s">
        <v>1008</v>
      </c>
      <c r="F535">
        <v>449845000</v>
      </c>
    </row>
    <row r="536" spans="2:6" x14ac:dyDescent="0.35">
      <c r="B536" s="37" t="s">
        <v>1742</v>
      </c>
      <c r="C536" s="38" t="s">
        <v>1743</v>
      </c>
      <c r="D536" s="38" t="s">
        <v>1484</v>
      </c>
      <c r="E536" s="38" t="s">
        <v>1677</v>
      </c>
      <c r="F536">
        <v>228635151</v>
      </c>
    </row>
    <row r="537" spans="2:6" x14ac:dyDescent="0.35">
      <c r="B537" s="37" t="s">
        <v>995</v>
      </c>
      <c r="C537" s="38" t="s">
        <v>996</v>
      </c>
      <c r="D537" s="38" t="s">
        <v>771</v>
      </c>
      <c r="E537" s="38" t="s">
        <v>960</v>
      </c>
      <c r="F537">
        <v>342486264</v>
      </c>
    </row>
    <row r="538" spans="2:6" x14ac:dyDescent="0.35">
      <c r="B538" s="37" t="s">
        <v>527</v>
      </c>
      <c r="C538" s="38" t="s">
        <v>528</v>
      </c>
      <c r="D538" s="38" t="s">
        <v>509</v>
      </c>
      <c r="E538" s="38" t="s">
        <v>529</v>
      </c>
      <c r="F538">
        <v>39672772870</v>
      </c>
    </row>
    <row r="539" spans="2:6" x14ac:dyDescent="0.35">
      <c r="B539" s="37" t="s">
        <v>999</v>
      </c>
      <c r="C539" s="38" t="s">
        <v>1000</v>
      </c>
      <c r="D539" s="38" t="s">
        <v>1001</v>
      </c>
      <c r="E539" s="38" t="s">
        <v>1002</v>
      </c>
      <c r="F539">
        <v>549810288</v>
      </c>
    </row>
    <row r="540" spans="2:6" x14ac:dyDescent="0.35">
      <c r="B540" s="37" t="s">
        <v>1281</v>
      </c>
      <c r="C540" s="38" t="s">
        <v>1282</v>
      </c>
      <c r="D540" s="38" t="s">
        <v>1125</v>
      </c>
      <c r="E540" s="38" t="s">
        <v>1174</v>
      </c>
      <c r="F540">
        <v>175564291</v>
      </c>
    </row>
    <row r="541" spans="2:6" x14ac:dyDescent="0.35">
      <c r="B541" s="37" t="s">
        <v>1347</v>
      </c>
      <c r="C541" s="38" t="s">
        <v>1348</v>
      </c>
      <c r="D541" s="38" t="s">
        <v>1125</v>
      </c>
      <c r="E541" s="38" t="s">
        <v>1326</v>
      </c>
      <c r="F541">
        <v>867261612</v>
      </c>
    </row>
    <row r="542" spans="2:6" x14ac:dyDescent="0.35">
      <c r="B542" s="37" t="s">
        <v>765</v>
      </c>
      <c r="C542" s="38" t="s">
        <v>766</v>
      </c>
      <c r="D542" s="38" t="s">
        <v>509</v>
      </c>
      <c r="E542" s="38" t="s">
        <v>746</v>
      </c>
      <c r="F542">
        <v>719943297</v>
      </c>
    </row>
    <row r="543" spans="2:6" x14ac:dyDescent="0.35">
      <c r="B543" s="37" t="s">
        <v>568</v>
      </c>
      <c r="C543" s="38" t="s">
        <v>569</v>
      </c>
      <c r="D543" s="38" t="s">
        <v>509</v>
      </c>
      <c r="E543" s="38" t="s">
        <v>529</v>
      </c>
      <c r="F543">
        <v>318063914</v>
      </c>
    </row>
    <row r="544" spans="2:6" x14ac:dyDescent="0.35">
      <c r="B544" s="37" t="s">
        <v>913</v>
      </c>
      <c r="C544" s="38" t="s">
        <v>914</v>
      </c>
      <c r="D544" s="38" t="s">
        <v>771</v>
      </c>
      <c r="E544" s="38" t="s">
        <v>881</v>
      </c>
      <c r="F544">
        <v>377675509</v>
      </c>
    </row>
    <row r="545" spans="2:6" x14ac:dyDescent="0.35">
      <c r="B545" s="37" t="s">
        <v>1471</v>
      </c>
      <c r="C545" s="38" t="s">
        <v>1472</v>
      </c>
      <c r="D545" s="38" t="s">
        <v>1389</v>
      </c>
      <c r="E545" s="38" t="s">
        <v>1446</v>
      </c>
      <c r="F545">
        <v>328551805</v>
      </c>
    </row>
    <row r="546" spans="2:6" x14ac:dyDescent="0.35">
      <c r="B546" s="37" t="s">
        <v>1613</v>
      </c>
      <c r="C546" s="38" t="s">
        <v>1614</v>
      </c>
      <c r="D546" s="38" t="s">
        <v>1484</v>
      </c>
      <c r="E546" s="38" t="s">
        <v>1566</v>
      </c>
      <c r="F546">
        <v>400574153</v>
      </c>
    </row>
    <row r="547" spans="2:6" x14ac:dyDescent="0.35">
      <c r="B547" s="37" t="s">
        <v>1673</v>
      </c>
      <c r="C547" s="38" t="s">
        <v>1674</v>
      </c>
      <c r="D547" s="38" t="s">
        <v>1484</v>
      </c>
      <c r="E547" s="38" t="s">
        <v>1566</v>
      </c>
      <c r="F547">
        <v>1036253436</v>
      </c>
    </row>
    <row r="548" spans="2:6" x14ac:dyDescent="0.35">
      <c r="B548" s="37" t="s">
        <v>896</v>
      </c>
      <c r="C548" s="38" t="s">
        <v>897</v>
      </c>
      <c r="D548" s="38" t="s">
        <v>771</v>
      </c>
      <c r="E548" s="38" t="s">
        <v>881</v>
      </c>
      <c r="F548">
        <v>1141575586</v>
      </c>
    </row>
    <row r="549" spans="2:6" x14ac:dyDescent="0.35">
      <c r="B549" s="37" t="s">
        <v>1111</v>
      </c>
      <c r="C549" s="38" t="s">
        <v>1112</v>
      </c>
      <c r="D549" s="38" t="s">
        <v>1001</v>
      </c>
      <c r="E549" s="38" t="s">
        <v>1052</v>
      </c>
      <c r="F549">
        <v>377159115</v>
      </c>
    </row>
    <row r="550" spans="2:6" x14ac:dyDescent="0.35">
      <c r="B550" s="37" t="s">
        <v>1585</v>
      </c>
      <c r="C550" s="38" t="s">
        <v>1586</v>
      </c>
      <c r="D550" s="38" t="s">
        <v>1484</v>
      </c>
      <c r="E550" s="38" t="s">
        <v>1566</v>
      </c>
      <c r="F550">
        <v>1401950241</v>
      </c>
    </row>
    <row r="551" spans="2:6" x14ac:dyDescent="0.35">
      <c r="B551" s="37" t="s">
        <v>979</v>
      </c>
      <c r="C551" s="38" t="s">
        <v>980</v>
      </c>
      <c r="D551" s="38" t="s">
        <v>771</v>
      </c>
      <c r="E551" s="38" t="s">
        <v>960</v>
      </c>
      <c r="F551">
        <v>346008114</v>
      </c>
    </row>
    <row r="552" spans="2:6" x14ac:dyDescent="0.35">
      <c r="B552" s="37" t="s">
        <v>582</v>
      </c>
      <c r="C552" s="38" t="s">
        <v>583</v>
      </c>
      <c r="D552" s="38" t="s">
        <v>509</v>
      </c>
      <c r="E552" s="38" t="s">
        <v>529</v>
      </c>
      <c r="F552">
        <v>280212434</v>
      </c>
    </row>
    <row r="553" spans="2:6" x14ac:dyDescent="0.35">
      <c r="B553" s="37" t="s">
        <v>869</v>
      </c>
      <c r="C553" s="38" t="s">
        <v>870</v>
      </c>
      <c r="D553" s="38" t="s">
        <v>771</v>
      </c>
      <c r="E553" s="38" t="s">
        <v>864</v>
      </c>
      <c r="F553">
        <v>402869156</v>
      </c>
    </row>
    <row r="554" spans="2:6" x14ac:dyDescent="0.35">
      <c r="B554" s="37" t="s">
        <v>1209</v>
      </c>
      <c r="C554" s="38" t="s">
        <v>1210</v>
      </c>
      <c r="D554" s="38" t="s">
        <v>1125</v>
      </c>
      <c r="E554" s="38" t="s">
        <v>1174</v>
      </c>
      <c r="F554">
        <v>1314562296</v>
      </c>
    </row>
    <row r="555" spans="2:6" x14ac:dyDescent="0.35">
      <c r="B555" s="37" t="s">
        <v>713</v>
      </c>
      <c r="C555" s="38" t="s">
        <v>714</v>
      </c>
      <c r="D555" s="38" t="s">
        <v>509</v>
      </c>
      <c r="E555" s="38" t="s">
        <v>666</v>
      </c>
      <c r="F555">
        <v>712975037</v>
      </c>
    </row>
    <row r="556" spans="2:6" x14ac:dyDescent="0.35">
      <c r="B556" s="37" t="s">
        <v>886</v>
      </c>
      <c r="C556" s="38" t="s">
        <v>887</v>
      </c>
      <c r="D556" s="38" t="s">
        <v>771</v>
      </c>
      <c r="E556" s="38" t="s">
        <v>881</v>
      </c>
      <c r="F556">
        <v>2624399467</v>
      </c>
    </row>
    <row r="557" spans="2:6" x14ac:dyDescent="0.35">
      <c r="B557" s="37" t="s">
        <v>1593</v>
      </c>
      <c r="C557" s="38" t="s">
        <v>1594</v>
      </c>
      <c r="D557" s="38" t="s">
        <v>1484</v>
      </c>
      <c r="E557" s="38" t="s">
        <v>1566</v>
      </c>
      <c r="F557">
        <v>883678119</v>
      </c>
    </row>
    <row r="558" spans="2:6" x14ac:dyDescent="0.35">
      <c r="B558" s="37" t="s">
        <v>1211</v>
      </c>
      <c r="C558" s="38" t="s">
        <v>1212</v>
      </c>
      <c r="D558" s="38" t="s">
        <v>1125</v>
      </c>
      <c r="E558" s="38" t="s">
        <v>1174</v>
      </c>
      <c r="F558">
        <v>1358904969</v>
      </c>
    </row>
    <row r="559" spans="2:6" x14ac:dyDescent="0.35">
      <c r="B559" s="37" t="s">
        <v>1534</v>
      </c>
      <c r="C559" s="38" t="s">
        <v>1535</v>
      </c>
      <c r="D559" s="38" t="s">
        <v>1484</v>
      </c>
      <c r="E559" s="38" t="s">
        <v>1485</v>
      </c>
      <c r="F559">
        <v>817053774</v>
      </c>
    </row>
    <row r="560" spans="2:6" x14ac:dyDescent="0.35">
      <c r="B560" s="37" t="s">
        <v>862</v>
      </c>
      <c r="C560" s="38" t="s">
        <v>863</v>
      </c>
      <c r="D560" s="38" t="s">
        <v>771</v>
      </c>
      <c r="E560" s="38" t="s">
        <v>864</v>
      </c>
      <c r="F560">
        <v>14325496487</v>
      </c>
    </row>
    <row r="561" spans="2:6" x14ac:dyDescent="0.35">
      <c r="B561" s="37" t="s">
        <v>1498</v>
      </c>
      <c r="C561" s="38" t="s">
        <v>1499</v>
      </c>
      <c r="D561" s="38" t="s">
        <v>1484</v>
      </c>
      <c r="E561" s="38" t="s">
        <v>1485</v>
      </c>
      <c r="F561">
        <v>1152883950</v>
      </c>
    </row>
    <row r="562" spans="2:6" x14ac:dyDescent="0.35">
      <c r="B562" s="37" t="s">
        <v>1573</v>
      </c>
      <c r="C562" s="38" t="s">
        <v>1574</v>
      </c>
      <c r="D562" s="38" t="s">
        <v>1484</v>
      </c>
      <c r="E562" s="38" t="s">
        <v>1566</v>
      </c>
      <c r="F562">
        <v>4209927562</v>
      </c>
    </row>
    <row r="563" spans="2:6" x14ac:dyDescent="0.35">
      <c r="B563" s="37" t="s">
        <v>1166</v>
      </c>
      <c r="C563" s="38" t="s">
        <v>1167</v>
      </c>
      <c r="D563" s="38" t="s">
        <v>1125</v>
      </c>
      <c r="E563" s="38" t="s">
        <v>1163</v>
      </c>
      <c r="F563">
        <v>1874138601</v>
      </c>
    </row>
    <row r="564" spans="2:6" x14ac:dyDescent="0.35">
      <c r="B564" s="37" t="s">
        <v>1164</v>
      </c>
      <c r="C564" s="38" t="s">
        <v>1165</v>
      </c>
      <c r="D564" s="38" t="s">
        <v>1125</v>
      </c>
      <c r="E564" s="38" t="s">
        <v>1163</v>
      </c>
      <c r="F564">
        <v>2871676104</v>
      </c>
    </row>
    <row r="565" spans="2:6" x14ac:dyDescent="0.35">
      <c r="B565" s="37" t="s">
        <v>1637</v>
      </c>
      <c r="C565" s="38" t="s">
        <v>1638</v>
      </c>
      <c r="D565" s="38" t="s">
        <v>1484</v>
      </c>
      <c r="E565" s="38" t="s">
        <v>1566</v>
      </c>
      <c r="F565">
        <v>260494605</v>
      </c>
    </row>
    <row r="566" spans="2:6" x14ac:dyDescent="0.35">
      <c r="B566" s="37" t="s">
        <v>985</v>
      </c>
      <c r="C566" s="38" t="s">
        <v>986</v>
      </c>
      <c r="D566" s="38" t="s">
        <v>771</v>
      </c>
      <c r="E566" s="38" t="s">
        <v>960</v>
      </c>
      <c r="F566">
        <v>219339669</v>
      </c>
    </row>
    <row r="567" spans="2:6" x14ac:dyDescent="0.35">
      <c r="B567" s="37" t="s">
        <v>838</v>
      </c>
      <c r="C567" s="38" t="s">
        <v>839</v>
      </c>
      <c r="D567" s="38" t="s">
        <v>771</v>
      </c>
      <c r="E567" s="38" t="s">
        <v>799</v>
      </c>
      <c r="F567">
        <v>418364454</v>
      </c>
    </row>
    <row r="568" spans="2:6" x14ac:dyDescent="0.35">
      <c r="B568" s="37" t="s">
        <v>1223</v>
      </c>
      <c r="C568" s="38" t="s">
        <v>1224</v>
      </c>
      <c r="D568" s="38" t="s">
        <v>1125</v>
      </c>
      <c r="E568" s="38" t="s">
        <v>1174</v>
      </c>
      <c r="F568">
        <v>561481181</v>
      </c>
    </row>
    <row r="569" spans="2:6" x14ac:dyDescent="0.35">
      <c r="B569" s="37" t="s">
        <v>867</v>
      </c>
      <c r="C569" s="38" t="s">
        <v>868</v>
      </c>
      <c r="D569" s="38" t="s">
        <v>771</v>
      </c>
      <c r="E569" s="38" t="s">
        <v>864</v>
      </c>
      <c r="F569">
        <v>322059981</v>
      </c>
    </row>
    <row r="570" spans="2:6" x14ac:dyDescent="0.35">
      <c r="B570" s="37" t="s">
        <v>875</v>
      </c>
      <c r="C570" s="38" t="s">
        <v>876</v>
      </c>
      <c r="D570" s="38" t="s">
        <v>771</v>
      </c>
      <c r="E570" s="38" t="s">
        <v>864</v>
      </c>
      <c r="F570">
        <v>4439844289</v>
      </c>
    </row>
    <row r="571" spans="2:6" x14ac:dyDescent="0.35">
      <c r="B571" s="37" t="s">
        <v>1617</v>
      </c>
      <c r="C571" s="38" t="s">
        <v>1618</v>
      </c>
      <c r="D571" s="38" t="s">
        <v>1484</v>
      </c>
      <c r="E571" s="38" t="s">
        <v>1566</v>
      </c>
      <c r="F571">
        <v>351555925</v>
      </c>
    </row>
    <row r="572" spans="2:6" x14ac:dyDescent="0.35">
      <c r="B572" s="37" t="s">
        <v>909</v>
      </c>
      <c r="C572" s="38" t="s">
        <v>910</v>
      </c>
      <c r="D572" s="38" t="s">
        <v>771</v>
      </c>
      <c r="E572" s="38" t="s">
        <v>881</v>
      </c>
      <c r="F572">
        <v>448234771</v>
      </c>
    </row>
    <row r="573" spans="2:6" x14ac:dyDescent="0.35">
      <c r="B573" s="37" t="s">
        <v>1411</v>
      </c>
      <c r="C573" s="38" t="s">
        <v>1412</v>
      </c>
      <c r="D573" s="38" t="s">
        <v>1389</v>
      </c>
      <c r="E573" s="38" t="s">
        <v>1390</v>
      </c>
      <c r="F573">
        <v>626143990</v>
      </c>
    </row>
    <row r="574" spans="2:6" x14ac:dyDescent="0.35">
      <c r="B574" s="37" t="s">
        <v>1514</v>
      </c>
      <c r="C574" s="38" t="s">
        <v>1515</v>
      </c>
      <c r="D574" s="38" t="s">
        <v>1484</v>
      </c>
      <c r="E574" s="38" t="s">
        <v>1485</v>
      </c>
      <c r="F574">
        <v>626121324</v>
      </c>
    </row>
    <row r="575" spans="2:6" x14ac:dyDescent="0.35">
      <c r="B575" s="37" t="s">
        <v>1417</v>
      </c>
      <c r="C575" s="38" t="s">
        <v>1418</v>
      </c>
      <c r="D575" s="38" t="s">
        <v>1389</v>
      </c>
      <c r="E575" s="38" t="s">
        <v>1390</v>
      </c>
      <c r="F575">
        <v>561989502</v>
      </c>
    </row>
    <row r="576" spans="2:6" x14ac:dyDescent="0.35">
      <c r="B576" s="37" t="s">
        <v>1221</v>
      </c>
      <c r="C576" s="38" t="s">
        <v>1222</v>
      </c>
      <c r="D576" s="38" t="s">
        <v>1125</v>
      </c>
      <c r="E576" s="38" t="s">
        <v>1174</v>
      </c>
      <c r="F576">
        <v>770874162</v>
      </c>
    </row>
    <row r="577" spans="2:6" x14ac:dyDescent="0.35">
      <c r="B577" s="37" t="s">
        <v>1189</v>
      </c>
      <c r="C577" s="38" t="s">
        <v>1190</v>
      </c>
      <c r="D577" s="38" t="s">
        <v>1125</v>
      </c>
      <c r="E577" s="38" t="s">
        <v>1174</v>
      </c>
      <c r="F577">
        <v>2465894564</v>
      </c>
    </row>
    <row r="578" spans="2:6" x14ac:dyDescent="0.35">
      <c r="B578" s="37" t="s">
        <v>1187</v>
      </c>
      <c r="C578" s="38" t="s">
        <v>1188</v>
      </c>
      <c r="D578" s="38" t="s">
        <v>1125</v>
      </c>
      <c r="E578" s="38" t="s">
        <v>1174</v>
      </c>
      <c r="F578">
        <v>2520403157</v>
      </c>
    </row>
    <row r="579" spans="2:6" x14ac:dyDescent="0.35">
      <c r="B579" s="37" t="s">
        <v>1265</v>
      </c>
      <c r="C579" s="38" t="s">
        <v>1266</v>
      </c>
      <c r="D579" s="38" t="s">
        <v>1125</v>
      </c>
      <c r="E579" s="38" t="s">
        <v>1174</v>
      </c>
      <c r="F579">
        <v>407595211</v>
      </c>
    </row>
    <row r="580" spans="2:6" x14ac:dyDescent="0.35">
      <c r="B580" s="37" t="s">
        <v>1247</v>
      </c>
      <c r="C580" s="38" t="s">
        <v>1248</v>
      </c>
      <c r="D580" s="38" t="s">
        <v>1125</v>
      </c>
      <c r="E580" s="38" t="s">
        <v>1174</v>
      </c>
      <c r="F580">
        <v>431918722</v>
      </c>
    </row>
    <row r="581" spans="2:6" x14ac:dyDescent="0.35">
      <c r="B581" s="37" t="s">
        <v>1225</v>
      </c>
      <c r="C581" s="38" t="s">
        <v>1226</v>
      </c>
      <c r="D581" s="38" t="s">
        <v>1125</v>
      </c>
      <c r="E581" s="38" t="s">
        <v>1174</v>
      </c>
      <c r="F581">
        <v>928151689</v>
      </c>
    </row>
    <row r="582" spans="2:6" x14ac:dyDescent="0.35">
      <c r="B582" s="37" t="s">
        <v>1213</v>
      </c>
      <c r="C582" s="38" t="s">
        <v>1214</v>
      </c>
      <c r="D582" s="38" t="s">
        <v>1125</v>
      </c>
      <c r="E582" s="38" t="s">
        <v>1174</v>
      </c>
      <c r="F582">
        <v>1309075266</v>
      </c>
    </row>
    <row r="583" spans="2:6" x14ac:dyDescent="0.35">
      <c r="B583" s="37" t="s">
        <v>1193</v>
      </c>
      <c r="C583" s="38" t="s">
        <v>1194</v>
      </c>
      <c r="D583" s="38" t="s">
        <v>1125</v>
      </c>
      <c r="E583" s="38" t="s">
        <v>1174</v>
      </c>
      <c r="F583">
        <v>1691925101</v>
      </c>
    </row>
    <row r="584" spans="2:6" x14ac:dyDescent="0.35">
      <c r="B584" s="37" t="s">
        <v>1205</v>
      </c>
      <c r="C584" s="38" t="s">
        <v>1206</v>
      </c>
      <c r="D584" s="38" t="s">
        <v>1125</v>
      </c>
      <c r="E584" s="38" t="s">
        <v>1174</v>
      </c>
      <c r="F584">
        <v>801034325</v>
      </c>
    </row>
    <row r="585" spans="2:6" x14ac:dyDescent="0.35">
      <c r="B585" s="37" t="s">
        <v>1273</v>
      </c>
      <c r="C585" s="38" t="s">
        <v>1274</v>
      </c>
      <c r="D585" s="38" t="s">
        <v>1125</v>
      </c>
      <c r="E585" s="38" t="s">
        <v>1174</v>
      </c>
      <c r="F585">
        <v>255099147</v>
      </c>
    </row>
    <row r="586" spans="2:6" x14ac:dyDescent="0.35">
      <c r="B586" s="37" t="s">
        <v>1269</v>
      </c>
      <c r="C586" s="38" t="s">
        <v>1270</v>
      </c>
      <c r="D586" s="38" t="s">
        <v>1125</v>
      </c>
      <c r="E586" s="38" t="s">
        <v>1174</v>
      </c>
      <c r="F586">
        <v>410501424</v>
      </c>
    </row>
    <row r="587" spans="2:6" x14ac:dyDescent="0.35">
      <c r="B587" s="37" t="s">
        <v>1239</v>
      </c>
      <c r="C587" s="38" t="s">
        <v>1240</v>
      </c>
      <c r="D587" s="38" t="s">
        <v>1125</v>
      </c>
      <c r="E587" s="38" t="s">
        <v>1174</v>
      </c>
      <c r="F587">
        <v>728348770</v>
      </c>
    </row>
    <row r="588" spans="2:6" x14ac:dyDescent="0.35">
      <c r="B588" s="37" t="s">
        <v>1231</v>
      </c>
      <c r="C588" s="38" t="s">
        <v>1232</v>
      </c>
      <c r="D588" s="38" t="s">
        <v>1125</v>
      </c>
      <c r="E588" s="38" t="s">
        <v>1174</v>
      </c>
      <c r="F588">
        <v>775225295</v>
      </c>
    </row>
    <row r="589" spans="2:6" x14ac:dyDescent="0.35">
      <c r="B589" s="37" t="s">
        <v>1235</v>
      </c>
      <c r="C589" s="38" t="s">
        <v>1236</v>
      </c>
      <c r="D589" s="38" t="s">
        <v>1125</v>
      </c>
      <c r="E589" s="38" t="s">
        <v>1174</v>
      </c>
      <c r="F589">
        <v>770309036</v>
      </c>
    </row>
    <row r="590" spans="2:6" x14ac:dyDescent="0.35">
      <c r="B590" s="37" t="s">
        <v>1283</v>
      </c>
      <c r="C590" s="38" t="s">
        <v>1284</v>
      </c>
      <c r="D590" s="38" t="s">
        <v>1125</v>
      </c>
      <c r="E590" s="38" t="s">
        <v>1174</v>
      </c>
      <c r="F590">
        <v>318951216</v>
      </c>
    </row>
    <row r="591" spans="2:6" x14ac:dyDescent="0.35">
      <c r="B591" s="37" t="s">
        <v>1303</v>
      </c>
      <c r="C591" s="38" t="s">
        <v>1304</v>
      </c>
      <c r="D591" s="38" t="s">
        <v>1125</v>
      </c>
      <c r="E591" s="38" t="s">
        <v>1174</v>
      </c>
      <c r="F591">
        <v>314932056</v>
      </c>
    </row>
    <row r="592" spans="2:6" x14ac:dyDescent="0.35">
      <c r="B592" s="37" t="s">
        <v>1291</v>
      </c>
      <c r="C592" s="38" t="s">
        <v>1292</v>
      </c>
      <c r="D592" s="38" t="s">
        <v>1125</v>
      </c>
      <c r="E592" s="38" t="s">
        <v>1174</v>
      </c>
      <c r="F592">
        <v>1055729281</v>
      </c>
    </row>
    <row r="593" spans="2:6" x14ac:dyDescent="0.35">
      <c r="B593" s="37" t="s">
        <v>1255</v>
      </c>
      <c r="C593" s="38" t="s">
        <v>1256</v>
      </c>
      <c r="D593" s="38" t="s">
        <v>1125</v>
      </c>
      <c r="E593" s="38" t="s">
        <v>1174</v>
      </c>
      <c r="F593">
        <v>489981658</v>
      </c>
    </row>
    <row r="594" spans="2:6" x14ac:dyDescent="0.35">
      <c r="B594" s="37" t="s">
        <v>1259</v>
      </c>
      <c r="C594" s="38" t="s">
        <v>1260</v>
      </c>
      <c r="D594" s="38" t="s">
        <v>1125</v>
      </c>
      <c r="E594" s="38" t="s">
        <v>1174</v>
      </c>
      <c r="F594">
        <v>523539487</v>
      </c>
    </row>
    <row r="595" spans="2:6" x14ac:dyDescent="0.35">
      <c r="B595" s="37" t="s">
        <v>1201</v>
      </c>
      <c r="C595" s="38" t="s">
        <v>1202</v>
      </c>
      <c r="D595" s="38" t="s">
        <v>1125</v>
      </c>
      <c r="E595" s="38" t="s">
        <v>1174</v>
      </c>
      <c r="F595">
        <v>902866576</v>
      </c>
    </row>
    <row r="596" spans="2:6" x14ac:dyDescent="0.35">
      <c r="B596" s="37" t="s">
        <v>481</v>
      </c>
      <c r="C596" s="38" t="s">
        <v>482</v>
      </c>
      <c r="D596" s="38" t="s">
        <v>483</v>
      </c>
      <c r="E596" s="38" t="s">
        <v>484</v>
      </c>
      <c r="F596">
        <v>365487323</v>
      </c>
    </row>
    <row r="597" spans="2:6" x14ac:dyDescent="0.35">
      <c r="B597" s="37" t="s">
        <v>1153</v>
      </c>
      <c r="C597" s="38" t="s">
        <v>1154</v>
      </c>
      <c r="D597" s="38" t="s">
        <v>1125</v>
      </c>
      <c r="E597" s="38" t="s">
        <v>1126</v>
      </c>
      <c r="F597">
        <v>820606674</v>
      </c>
    </row>
    <row r="598" spans="2:6" x14ac:dyDescent="0.35">
      <c r="B598" s="37" t="s">
        <v>505</v>
      </c>
      <c r="C598" s="38" t="s">
        <v>506</v>
      </c>
      <c r="D598" s="38" t="s">
        <v>483</v>
      </c>
      <c r="E598" s="38" t="s">
        <v>500</v>
      </c>
      <c r="F598">
        <v>437801317</v>
      </c>
    </row>
    <row r="599" spans="2:6" x14ac:dyDescent="0.35">
      <c r="B599" s="37" t="s">
        <v>879</v>
      </c>
      <c r="C599" s="38" t="s">
        <v>880</v>
      </c>
      <c r="D599" s="38" t="s">
        <v>771</v>
      </c>
      <c r="E599" s="38" t="s">
        <v>881</v>
      </c>
      <c r="F599">
        <v>14408727066</v>
      </c>
    </row>
    <row r="600" spans="2:6" x14ac:dyDescent="0.35">
      <c r="B600" s="37" t="s">
        <v>1504</v>
      </c>
      <c r="C600" s="38" t="s">
        <v>1505</v>
      </c>
      <c r="D600" s="38" t="s">
        <v>1484</v>
      </c>
      <c r="E600" s="38" t="s">
        <v>1485</v>
      </c>
      <c r="F600">
        <v>794879983</v>
      </c>
    </row>
    <row r="601" spans="2:6" x14ac:dyDescent="0.35">
      <c r="B601" s="37" t="s">
        <v>1361</v>
      </c>
      <c r="C601" s="38" t="s">
        <v>1362</v>
      </c>
      <c r="D601" s="38" t="s">
        <v>1125</v>
      </c>
      <c r="E601" s="38" t="s">
        <v>1326</v>
      </c>
      <c r="F601">
        <v>429129443</v>
      </c>
    </row>
    <row r="602" spans="2:6" x14ac:dyDescent="0.35">
      <c r="B602" s="37" t="s">
        <v>1343</v>
      </c>
      <c r="C602" s="38" t="s">
        <v>1344</v>
      </c>
      <c r="D602" s="38" t="s">
        <v>1125</v>
      </c>
      <c r="E602" s="38" t="s">
        <v>1326</v>
      </c>
      <c r="F602">
        <v>1868965262</v>
      </c>
    </row>
    <row r="603" spans="2:6" x14ac:dyDescent="0.35">
      <c r="B603" s="37" t="s">
        <v>1333</v>
      </c>
      <c r="C603" s="38" t="s">
        <v>1334</v>
      </c>
      <c r="D603" s="38" t="s">
        <v>1125</v>
      </c>
      <c r="E603" s="38" t="s">
        <v>1326</v>
      </c>
      <c r="F603">
        <v>2615756282</v>
      </c>
    </row>
    <row r="604" spans="2:6" x14ac:dyDescent="0.35">
      <c r="B604" s="37" t="s">
        <v>1143</v>
      </c>
      <c r="C604" s="38" t="s">
        <v>1144</v>
      </c>
      <c r="D604" s="38" t="s">
        <v>1125</v>
      </c>
      <c r="E604" s="38" t="s">
        <v>1126</v>
      </c>
      <c r="F604">
        <v>1004573778</v>
      </c>
    </row>
    <row r="605" spans="2:6" x14ac:dyDescent="0.35">
      <c r="B605" s="37" t="s">
        <v>1129</v>
      </c>
      <c r="C605" s="38" t="s">
        <v>1130</v>
      </c>
      <c r="D605" s="38" t="s">
        <v>1125</v>
      </c>
      <c r="E605" s="38" t="s">
        <v>1126</v>
      </c>
      <c r="F605">
        <v>2219211336</v>
      </c>
    </row>
    <row r="606" spans="2:6" x14ac:dyDescent="0.35">
      <c r="B606" s="37" t="s">
        <v>1385</v>
      </c>
      <c r="C606" s="38" t="s">
        <v>1386</v>
      </c>
      <c r="D606" s="38" t="s">
        <v>1125</v>
      </c>
      <c r="E606" s="38" t="s">
        <v>1326</v>
      </c>
      <c r="F606">
        <v>507052658</v>
      </c>
    </row>
    <row r="607" spans="2:6" x14ac:dyDescent="0.35">
      <c r="B607" s="37" t="s">
        <v>1337</v>
      </c>
      <c r="C607" s="38" t="s">
        <v>1338</v>
      </c>
      <c r="D607" s="38" t="s">
        <v>1125</v>
      </c>
      <c r="E607" s="38" t="s">
        <v>1326</v>
      </c>
      <c r="F607">
        <v>2979667044</v>
      </c>
    </row>
    <row r="608" spans="2:6" x14ac:dyDescent="0.35">
      <c r="B608" s="37" t="s">
        <v>1379</v>
      </c>
      <c r="C608" s="38" t="s">
        <v>1380</v>
      </c>
      <c r="D608" s="38" t="s">
        <v>1125</v>
      </c>
      <c r="E608" s="38" t="s">
        <v>1326</v>
      </c>
      <c r="F608">
        <v>913114550</v>
      </c>
    </row>
    <row r="609" spans="2:6" x14ac:dyDescent="0.35">
      <c r="B609" s="37" t="s">
        <v>1157</v>
      </c>
      <c r="C609" s="38" t="s">
        <v>1158</v>
      </c>
      <c r="D609" s="38" t="s">
        <v>1125</v>
      </c>
      <c r="E609" s="38" t="s">
        <v>1126</v>
      </c>
      <c r="F609">
        <v>241662819</v>
      </c>
    </row>
    <row r="610" spans="2:6" x14ac:dyDescent="0.35">
      <c r="B610" s="37" t="s">
        <v>1145</v>
      </c>
      <c r="C610" s="38" t="s">
        <v>1146</v>
      </c>
      <c r="D610" s="38" t="s">
        <v>1125</v>
      </c>
      <c r="E610" s="38" t="s">
        <v>1126</v>
      </c>
      <c r="F610">
        <v>630762174</v>
      </c>
    </row>
    <row r="611" spans="2:6" x14ac:dyDescent="0.35">
      <c r="B611" s="37" t="s">
        <v>1349</v>
      </c>
      <c r="C611" s="38" t="s">
        <v>1350</v>
      </c>
      <c r="D611" s="38" t="s">
        <v>1125</v>
      </c>
      <c r="E611" s="38" t="s">
        <v>1326</v>
      </c>
      <c r="F611">
        <v>1620647684</v>
      </c>
    </row>
    <row r="612" spans="2:6" x14ac:dyDescent="0.35">
      <c r="B612" s="37" t="s">
        <v>1631</v>
      </c>
      <c r="C612" s="38" t="s">
        <v>1632</v>
      </c>
      <c r="D612" s="38" t="s">
        <v>1484</v>
      </c>
      <c r="E612" s="38" t="s">
        <v>1566</v>
      </c>
      <c r="F612">
        <v>288047921</v>
      </c>
    </row>
    <row r="613" spans="2:6" x14ac:dyDescent="0.35">
      <c r="B613" s="37" t="s">
        <v>873</v>
      </c>
      <c r="C613" s="38" t="s">
        <v>874</v>
      </c>
      <c r="D613" s="38" t="s">
        <v>771</v>
      </c>
      <c r="E613" s="38" t="s">
        <v>864</v>
      </c>
      <c r="F613">
        <v>195868766</v>
      </c>
    </row>
    <row r="614" spans="2:6" x14ac:dyDescent="0.35">
      <c r="B614" s="37" t="s">
        <v>954</v>
      </c>
      <c r="C614" s="38" t="s">
        <v>955</v>
      </c>
      <c r="D614" s="38" t="s">
        <v>771</v>
      </c>
      <c r="E614" s="38" t="s">
        <v>941</v>
      </c>
      <c r="F614">
        <v>393673763</v>
      </c>
    </row>
    <row r="615" spans="2:6" x14ac:dyDescent="0.35">
      <c r="B615" s="37" t="s">
        <v>574</v>
      </c>
      <c r="C615" s="38" t="s">
        <v>575</v>
      </c>
      <c r="D615" s="38" t="s">
        <v>509</v>
      </c>
      <c r="E615" s="38" t="s">
        <v>529</v>
      </c>
      <c r="F615">
        <v>269838345</v>
      </c>
    </row>
    <row r="616" spans="2:6" x14ac:dyDescent="0.35">
      <c r="B616" s="37" t="s">
        <v>1607</v>
      </c>
      <c r="C616" s="38" t="s">
        <v>1608</v>
      </c>
      <c r="D616" s="38" t="s">
        <v>1484</v>
      </c>
      <c r="E616" s="38" t="s">
        <v>1566</v>
      </c>
      <c r="F616">
        <v>528511707</v>
      </c>
    </row>
    <row r="617" spans="2:6" x14ac:dyDescent="0.35">
      <c r="B617" s="37" t="s">
        <v>1569</v>
      </c>
      <c r="C617" s="38" t="s">
        <v>1570</v>
      </c>
      <c r="D617" s="38" t="s">
        <v>1484</v>
      </c>
      <c r="E617" s="38" t="s">
        <v>1566</v>
      </c>
      <c r="F617">
        <v>7148288283</v>
      </c>
    </row>
    <row r="618" spans="2:6" x14ac:dyDescent="0.35">
      <c r="B618" s="37" t="s">
        <v>540</v>
      </c>
      <c r="C618" s="38" t="s">
        <v>541</v>
      </c>
      <c r="D618" s="38" t="s">
        <v>509</v>
      </c>
      <c r="E618" s="38" t="s">
        <v>529</v>
      </c>
      <c r="F618">
        <v>754542610</v>
      </c>
    </row>
    <row r="619" spans="2:6" x14ac:dyDescent="0.35">
      <c r="B619" s="37" t="s">
        <v>1155</v>
      </c>
      <c r="C619" s="38" t="s">
        <v>1156</v>
      </c>
      <c r="D619" s="38" t="s">
        <v>1125</v>
      </c>
      <c r="E619" s="38" t="s">
        <v>1126</v>
      </c>
      <c r="F619">
        <v>605334666</v>
      </c>
    </row>
    <row r="620" spans="2:6" x14ac:dyDescent="0.35">
      <c r="B620" s="37" t="s">
        <v>1453</v>
      </c>
      <c r="C620" s="38" t="s">
        <v>1454</v>
      </c>
      <c r="D620" s="38" t="s">
        <v>1389</v>
      </c>
      <c r="E620" s="38" t="s">
        <v>1446</v>
      </c>
      <c r="F620">
        <v>514209529</v>
      </c>
    </row>
    <row r="621" spans="2:6" x14ac:dyDescent="0.35">
      <c r="B621" s="37" t="s">
        <v>1615</v>
      </c>
      <c r="C621" s="38" t="s">
        <v>1616</v>
      </c>
      <c r="D621" s="38" t="s">
        <v>1484</v>
      </c>
      <c r="E621" s="38" t="s">
        <v>1566</v>
      </c>
      <c r="F621">
        <v>468407563</v>
      </c>
    </row>
    <row r="622" spans="2:6" x14ac:dyDescent="0.35">
      <c r="B622" s="37" t="s">
        <v>788</v>
      </c>
      <c r="C622" s="38" t="s">
        <v>789</v>
      </c>
      <c r="D622" s="38" t="s">
        <v>771</v>
      </c>
      <c r="E622" s="38" t="s">
        <v>790</v>
      </c>
      <c r="F622">
        <v>2916677119</v>
      </c>
    </row>
    <row r="623" spans="2:6" x14ac:dyDescent="0.35">
      <c r="B623" s="37" t="s">
        <v>709</v>
      </c>
      <c r="C623" s="38" t="s">
        <v>710</v>
      </c>
      <c r="D623" s="38" t="s">
        <v>509</v>
      </c>
      <c r="E623" s="38" t="s">
        <v>666</v>
      </c>
      <c r="F623">
        <v>212432401</v>
      </c>
    </row>
    <row r="624" spans="2:6" x14ac:dyDescent="0.35">
      <c r="B624" s="37" t="s">
        <v>1623</v>
      </c>
      <c r="C624" s="38" t="s">
        <v>1624</v>
      </c>
      <c r="D624" s="38" t="s">
        <v>1484</v>
      </c>
      <c r="E624" s="38" t="s">
        <v>1566</v>
      </c>
      <c r="F624">
        <v>284073229</v>
      </c>
    </row>
    <row r="625" spans="2:6" x14ac:dyDescent="0.35">
      <c r="B625" s="37" t="s">
        <v>606</v>
      </c>
      <c r="C625" s="38" t="s">
        <v>607</v>
      </c>
      <c r="D625" s="38" t="s">
        <v>509</v>
      </c>
      <c r="E625" s="38" t="s">
        <v>529</v>
      </c>
      <c r="F625">
        <v>1064269844</v>
      </c>
    </row>
    <row r="626" spans="2:6" x14ac:dyDescent="0.35">
      <c r="B626" s="37" t="s">
        <v>1480</v>
      </c>
      <c r="C626" s="38" t="s">
        <v>1481</v>
      </c>
      <c r="D626" s="38" t="s">
        <v>1389</v>
      </c>
      <c r="E626" s="38" t="s">
        <v>1479</v>
      </c>
      <c r="F626">
        <v>824915368</v>
      </c>
    </row>
    <row r="627" spans="2:6" x14ac:dyDescent="0.35">
      <c r="B627" s="37" t="s">
        <v>1133</v>
      </c>
      <c r="C627" s="38" t="s">
        <v>1134</v>
      </c>
      <c r="D627" s="38" t="s">
        <v>1125</v>
      </c>
      <c r="E627" s="38" t="s">
        <v>1126</v>
      </c>
      <c r="F627">
        <v>1973318609</v>
      </c>
    </row>
    <row r="628" spans="2:6" x14ac:dyDescent="0.35">
      <c r="B628" s="37" t="s">
        <v>1724</v>
      </c>
      <c r="C628" s="38" t="s">
        <v>1725</v>
      </c>
      <c r="D628" s="38" t="s">
        <v>1484</v>
      </c>
      <c r="E628" s="38" t="s">
        <v>1677</v>
      </c>
      <c r="F628">
        <v>453881892</v>
      </c>
    </row>
    <row r="629" spans="2:6" x14ac:dyDescent="0.35">
      <c r="B629" s="37" t="s">
        <v>727</v>
      </c>
      <c r="C629" s="38" t="s">
        <v>728</v>
      </c>
      <c r="D629" s="38" t="s">
        <v>509</v>
      </c>
      <c r="E629" s="38" t="s">
        <v>666</v>
      </c>
      <c r="F629">
        <v>312860590</v>
      </c>
    </row>
    <row r="630" spans="2:6" x14ac:dyDescent="0.35">
      <c r="B630" s="37" t="s">
        <v>1787</v>
      </c>
      <c r="C630" s="38" t="s">
        <v>1788</v>
      </c>
      <c r="D630" s="38" t="s">
        <v>1766</v>
      </c>
      <c r="E630" s="38" t="s">
        <v>1766</v>
      </c>
      <c r="F630">
        <v>252435531</v>
      </c>
    </row>
    <row r="631" spans="2:6" x14ac:dyDescent="0.35">
      <c r="B631" s="37" t="s">
        <v>740</v>
      </c>
      <c r="C631" s="38" t="s">
        <v>741</v>
      </c>
      <c r="D631" s="38" t="s">
        <v>509</v>
      </c>
      <c r="E631" s="38" t="s">
        <v>731</v>
      </c>
      <c r="F631">
        <v>393638422</v>
      </c>
    </row>
    <row r="632" spans="2:6" x14ac:dyDescent="0.35">
      <c r="B632" s="37" t="s">
        <v>736</v>
      </c>
      <c r="C632" s="38" t="s">
        <v>737</v>
      </c>
      <c r="D632" s="38" t="s">
        <v>509</v>
      </c>
      <c r="E632" s="38" t="s">
        <v>731</v>
      </c>
      <c r="F632">
        <v>540533163</v>
      </c>
    </row>
    <row r="633" spans="2:6" x14ac:dyDescent="0.35">
      <c r="B633" s="37" t="s">
        <v>1397</v>
      </c>
      <c r="C633" s="38" t="s">
        <v>1398</v>
      </c>
      <c r="D633" s="38" t="s">
        <v>1389</v>
      </c>
      <c r="E633" s="38" t="s">
        <v>1390</v>
      </c>
      <c r="F633">
        <v>881963621</v>
      </c>
    </row>
    <row r="634" spans="2:6" x14ac:dyDescent="0.35">
      <c r="B634" s="37" t="s">
        <v>1785</v>
      </c>
      <c r="C634" s="38" t="s">
        <v>1786</v>
      </c>
      <c r="D634" s="38" t="s">
        <v>1766</v>
      </c>
      <c r="E634" s="38" t="s">
        <v>1766</v>
      </c>
      <c r="F634">
        <v>222644346</v>
      </c>
    </row>
    <row r="635" spans="2:6" x14ac:dyDescent="0.35">
      <c r="B635" s="37" t="s">
        <v>699</v>
      </c>
      <c r="C635" s="38" t="s">
        <v>700</v>
      </c>
      <c r="D635" s="38" t="s">
        <v>509</v>
      </c>
      <c r="E635" s="38" t="s">
        <v>666</v>
      </c>
      <c r="F635">
        <v>447987762</v>
      </c>
    </row>
    <row r="636" spans="2:6" x14ac:dyDescent="0.35">
      <c r="B636" s="37" t="s">
        <v>1141</v>
      </c>
      <c r="C636" s="38" t="s">
        <v>1142</v>
      </c>
      <c r="D636" s="38" t="s">
        <v>1125</v>
      </c>
      <c r="E636" s="38" t="s">
        <v>1126</v>
      </c>
      <c r="F636">
        <v>861378536</v>
      </c>
    </row>
    <row r="637" spans="2:6" x14ac:dyDescent="0.35">
      <c r="B637" s="37" t="s">
        <v>808</v>
      </c>
      <c r="C637" s="38" t="s">
        <v>809</v>
      </c>
      <c r="D637" s="38" t="s">
        <v>771</v>
      </c>
      <c r="E637" s="38" t="s">
        <v>799</v>
      </c>
      <c r="F637">
        <v>1428209089</v>
      </c>
    </row>
    <row r="638" spans="2:6" x14ac:dyDescent="0.35">
      <c r="B638" s="37" t="s">
        <v>946</v>
      </c>
      <c r="C638" s="38" t="s">
        <v>947</v>
      </c>
      <c r="D638" s="38" t="s">
        <v>771</v>
      </c>
      <c r="E638" s="38" t="s">
        <v>941</v>
      </c>
      <c r="F638">
        <v>1954429611</v>
      </c>
    </row>
    <row r="639" spans="2:6" x14ac:dyDescent="0.35">
      <c r="B639" s="37" t="s">
        <v>1577</v>
      </c>
      <c r="C639" s="38" t="s">
        <v>1578</v>
      </c>
      <c r="D639" s="38" t="s">
        <v>1484</v>
      </c>
      <c r="E639" s="38" t="s">
        <v>1566</v>
      </c>
      <c r="F639">
        <v>2336227616</v>
      </c>
    </row>
    <row r="640" spans="2:6" x14ac:dyDescent="0.35">
      <c r="B640" s="37" t="s">
        <v>729</v>
      </c>
      <c r="C640" s="38" t="s">
        <v>730</v>
      </c>
      <c r="D640" s="38" t="s">
        <v>509</v>
      </c>
      <c r="E640" s="38" t="s">
        <v>731</v>
      </c>
      <c r="F640">
        <v>10991847316</v>
      </c>
    </row>
    <row r="641" spans="2:6" x14ac:dyDescent="0.35">
      <c r="B641" s="37" t="s">
        <v>1828</v>
      </c>
      <c r="C641" s="38" t="s">
        <v>1829</v>
      </c>
      <c r="D641" s="38" t="s">
        <v>1803</v>
      </c>
      <c r="E641" s="38" t="s">
        <v>1827</v>
      </c>
      <c r="F641">
        <v>5580305313</v>
      </c>
    </row>
    <row r="642" spans="2:6" x14ac:dyDescent="0.35">
      <c r="B642" s="37" t="s">
        <v>802</v>
      </c>
      <c r="C642" s="38" t="s">
        <v>803</v>
      </c>
      <c r="D642" s="38" t="s">
        <v>771</v>
      </c>
      <c r="E642" s="38" t="s">
        <v>799</v>
      </c>
      <c r="F642">
        <v>2028169016</v>
      </c>
    </row>
    <row r="643" spans="2:6" x14ac:dyDescent="0.35">
      <c r="B643" s="37" t="s">
        <v>1811</v>
      </c>
      <c r="C643" s="38" t="s">
        <v>1812</v>
      </c>
      <c r="D643" s="38" t="s">
        <v>1803</v>
      </c>
      <c r="E643" s="38" t="s">
        <v>1804</v>
      </c>
      <c r="F643">
        <v>594783988</v>
      </c>
    </row>
    <row r="644" spans="2:6" x14ac:dyDescent="0.35">
      <c r="B644" s="37" t="s">
        <v>689</v>
      </c>
      <c r="C644" s="38" t="s">
        <v>690</v>
      </c>
      <c r="D644" s="38" t="s">
        <v>509</v>
      </c>
      <c r="E644" s="38" t="s">
        <v>666</v>
      </c>
      <c r="F644">
        <v>658381612</v>
      </c>
    </row>
    <row r="645" spans="2:6" x14ac:dyDescent="0.35">
      <c r="B645" s="37" t="s">
        <v>1077</v>
      </c>
      <c r="C645" s="38" t="s">
        <v>1078</v>
      </c>
      <c r="D645" s="38" t="s">
        <v>1001</v>
      </c>
      <c r="E645" s="38" t="s">
        <v>1052</v>
      </c>
      <c r="F645">
        <v>593823236</v>
      </c>
    </row>
    <row r="646" spans="2:6" x14ac:dyDescent="0.35">
      <c r="B646" s="37" t="s">
        <v>1293</v>
      </c>
      <c r="C646" s="38" t="s">
        <v>1294</v>
      </c>
      <c r="D646" s="38" t="s">
        <v>1125</v>
      </c>
      <c r="E646" s="38" t="s">
        <v>1174</v>
      </c>
      <c r="F646">
        <v>591160490</v>
      </c>
    </row>
    <row r="647" spans="2:6" x14ac:dyDescent="0.35">
      <c r="B647" s="37" t="s">
        <v>1571</v>
      </c>
      <c r="C647" s="38" t="s">
        <v>1572</v>
      </c>
      <c r="D647" s="38" t="s">
        <v>1484</v>
      </c>
      <c r="E647" s="38" t="s">
        <v>1566</v>
      </c>
      <c r="F647">
        <v>4628071802</v>
      </c>
    </row>
    <row r="648" spans="2:6" x14ac:dyDescent="0.35">
      <c r="B648" s="37" t="s">
        <v>711</v>
      </c>
      <c r="C648" s="38" t="s">
        <v>712</v>
      </c>
      <c r="D648" s="38" t="s">
        <v>509</v>
      </c>
      <c r="E648" s="38" t="s">
        <v>666</v>
      </c>
      <c r="F648">
        <v>389679390</v>
      </c>
    </row>
    <row r="649" spans="2:6" x14ac:dyDescent="0.35">
      <c r="B649" s="37" t="s">
        <v>1095</v>
      </c>
      <c r="C649" s="38" t="s">
        <v>1096</v>
      </c>
      <c r="D649" s="38" t="s">
        <v>1001</v>
      </c>
      <c r="E649" s="38" t="s">
        <v>1052</v>
      </c>
      <c r="F649">
        <v>557138873</v>
      </c>
    </row>
    <row r="650" spans="2:6" x14ac:dyDescent="0.35">
      <c r="B650" s="37" t="s">
        <v>763</v>
      </c>
      <c r="C650" s="38" t="s">
        <v>764</v>
      </c>
      <c r="D650" s="38" t="s">
        <v>509</v>
      </c>
      <c r="E650" s="38" t="s">
        <v>746</v>
      </c>
      <c r="F650">
        <v>292823962</v>
      </c>
    </row>
    <row r="651" spans="2:6" x14ac:dyDescent="0.35">
      <c r="B651" s="37" t="s">
        <v>991</v>
      </c>
      <c r="C651" s="38" t="s">
        <v>992</v>
      </c>
      <c r="D651" s="38" t="s">
        <v>771</v>
      </c>
      <c r="E651" s="38" t="s">
        <v>960</v>
      </c>
      <c r="F651">
        <v>392090548</v>
      </c>
    </row>
    <row r="652" spans="2:6" x14ac:dyDescent="0.35">
      <c r="B652" s="37" t="s">
        <v>1170</v>
      </c>
      <c r="C652" s="38" t="s">
        <v>1171</v>
      </c>
      <c r="D652" s="38" t="s">
        <v>1125</v>
      </c>
      <c r="E652" s="38" t="s">
        <v>1163</v>
      </c>
      <c r="F652">
        <v>107865615</v>
      </c>
    </row>
    <row r="653" spans="2:6" x14ac:dyDescent="0.35">
      <c r="B653" s="37" t="s">
        <v>1440</v>
      </c>
      <c r="C653" s="38" t="s">
        <v>1441</v>
      </c>
      <c r="D653" s="38" t="s">
        <v>1389</v>
      </c>
      <c r="E653" s="38" t="s">
        <v>1437</v>
      </c>
      <c r="F653">
        <v>179462689</v>
      </c>
    </row>
    <row r="654" spans="2:6" x14ac:dyDescent="0.35">
      <c r="B654" s="37" t="s">
        <v>814</v>
      </c>
      <c r="C654" s="38" t="s">
        <v>815</v>
      </c>
      <c r="D654" s="38" t="s">
        <v>771</v>
      </c>
      <c r="E654" s="38" t="s">
        <v>799</v>
      </c>
      <c r="F654">
        <v>769952048</v>
      </c>
    </row>
    <row r="655" spans="2:6" x14ac:dyDescent="0.35">
      <c r="B655" s="37" t="s">
        <v>816</v>
      </c>
      <c r="C655" s="38" t="s">
        <v>817</v>
      </c>
      <c r="D655" s="38" t="s">
        <v>771</v>
      </c>
      <c r="E655" s="38" t="s">
        <v>799</v>
      </c>
      <c r="F655">
        <v>489535355</v>
      </c>
    </row>
    <row r="656" spans="2:6" x14ac:dyDescent="0.35">
      <c r="B656" s="37" t="s">
        <v>969</v>
      </c>
      <c r="C656" s="38" t="s">
        <v>970</v>
      </c>
      <c r="D656" s="38" t="s">
        <v>771</v>
      </c>
      <c r="E656" s="38" t="s">
        <v>960</v>
      </c>
      <c r="F656">
        <v>574072872</v>
      </c>
    </row>
    <row r="657" spans="2:6" x14ac:dyDescent="0.35">
      <c r="B657" s="37" t="s">
        <v>1044</v>
      </c>
      <c r="C657" s="38" t="s">
        <v>1045</v>
      </c>
      <c r="D657" s="38" t="s">
        <v>1001</v>
      </c>
      <c r="E657" s="38" t="s">
        <v>1037</v>
      </c>
      <c r="F657">
        <v>146166764</v>
      </c>
    </row>
    <row r="658" spans="2:6" x14ac:dyDescent="0.35">
      <c r="B658" s="37" t="s">
        <v>1597</v>
      </c>
      <c r="C658" s="38" t="s">
        <v>1598</v>
      </c>
      <c r="D658" s="38" t="s">
        <v>1484</v>
      </c>
      <c r="E658" s="38" t="s">
        <v>1566</v>
      </c>
      <c r="F658">
        <v>994615528</v>
      </c>
    </row>
    <row r="659" spans="2:6" x14ac:dyDescent="0.35">
      <c r="B659" s="37" t="s">
        <v>488</v>
      </c>
      <c r="C659" s="38" t="s">
        <v>489</v>
      </c>
      <c r="D659" s="38" t="s">
        <v>483</v>
      </c>
      <c r="E659" s="38" t="s">
        <v>487</v>
      </c>
      <c r="F659">
        <v>1349818709</v>
      </c>
    </row>
    <row r="660" spans="2:6" x14ac:dyDescent="0.35">
      <c r="B660" s="37" t="s">
        <v>1063</v>
      </c>
      <c r="C660" s="38" t="s">
        <v>1064</v>
      </c>
      <c r="D660" s="38" t="s">
        <v>1001</v>
      </c>
      <c r="E660" s="38" t="s">
        <v>1052</v>
      </c>
      <c r="F660">
        <v>2721157891</v>
      </c>
    </row>
    <row r="661" spans="2:6" x14ac:dyDescent="0.35">
      <c r="B661" s="37" t="s">
        <v>1233</v>
      </c>
      <c r="C661" s="38" t="s">
        <v>1234</v>
      </c>
      <c r="D661" s="38" t="s">
        <v>1125</v>
      </c>
      <c r="E661" s="38" t="s">
        <v>1174</v>
      </c>
      <c r="F661">
        <v>527294445</v>
      </c>
    </row>
    <row r="662" spans="2:6" x14ac:dyDescent="0.35">
      <c r="B662" s="37" t="s">
        <v>1611</v>
      </c>
      <c r="C662" s="38" t="s">
        <v>1612</v>
      </c>
      <c r="D662" s="38" t="s">
        <v>1484</v>
      </c>
      <c r="E662" s="38" t="s">
        <v>1566</v>
      </c>
      <c r="F662">
        <v>391112114</v>
      </c>
    </row>
    <row r="663" spans="2:6" x14ac:dyDescent="0.35">
      <c r="B663" s="37" t="s">
        <v>590</v>
      </c>
      <c r="C663" s="38" t="s">
        <v>591</v>
      </c>
      <c r="D663" s="38" t="s">
        <v>509</v>
      </c>
      <c r="E663" s="38" t="s">
        <v>529</v>
      </c>
      <c r="F663">
        <v>157498316</v>
      </c>
    </row>
    <row r="664" spans="2:6" x14ac:dyDescent="0.35">
      <c r="B664" s="37" t="s">
        <v>975</v>
      </c>
      <c r="C664" s="38" t="s">
        <v>976</v>
      </c>
      <c r="D664" s="38" t="s">
        <v>771</v>
      </c>
      <c r="E664" s="38" t="s">
        <v>960</v>
      </c>
      <c r="F664">
        <v>285521435</v>
      </c>
    </row>
    <row r="665" spans="2:6" x14ac:dyDescent="0.35">
      <c r="B665" s="37" t="s">
        <v>515</v>
      </c>
      <c r="C665" s="38" t="s">
        <v>516</v>
      </c>
      <c r="D665" s="38" t="s">
        <v>509</v>
      </c>
      <c r="E665" s="38" t="s">
        <v>510</v>
      </c>
      <c r="F665">
        <v>626423506</v>
      </c>
    </row>
    <row r="666" spans="2:6" x14ac:dyDescent="0.35">
      <c r="B666" s="37" t="s">
        <v>1442</v>
      </c>
      <c r="C666" s="38" t="s">
        <v>1443</v>
      </c>
      <c r="D666" s="38" t="s">
        <v>1389</v>
      </c>
      <c r="E666" s="38" t="s">
        <v>1437</v>
      </c>
      <c r="F666">
        <v>233138698</v>
      </c>
    </row>
    <row r="667" spans="2:6" x14ac:dyDescent="0.35">
      <c r="B667" s="37" t="s">
        <v>1805</v>
      </c>
      <c r="C667" s="38" t="s">
        <v>1806</v>
      </c>
      <c r="D667" s="38" t="s">
        <v>1803</v>
      </c>
      <c r="E667" s="38" t="s">
        <v>1804</v>
      </c>
      <c r="F667">
        <v>1743419531</v>
      </c>
    </row>
    <row r="668" spans="2:6" x14ac:dyDescent="0.35">
      <c r="B668" s="37" t="s">
        <v>1728</v>
      </c>
      <c r="C668" s="38" t="s">
        <v>1729</v>
      </c>
      <c r="D668" s="38" t="s">
        <v>1484</v>
      </c>
      <c r="E668" s="38" t="s">
        <v>1677</v>
      </c>
      <c r="F668">
        <v>337539129</v>
      </c>
    </row>
    <row r="669" spans="2:6" x14ac:dyDescent="0.35">
      <c r="B669" s="37" t="s">
        <v>800</v>
      </c>
      <c r="C669" s="38" t="s">
        <v>801</v>
      </c>
      <c r="D669" s="38" t="s">
        <v>771</v>
      </c>
      <c r="E669" s="38" t="s">
        <v>799</v>
      </c>
      <c r="F669">
        <v>2285374872</v>
      </c>
    </row>
    <row r="670" spans="2:6" x14ac:dyDescent="0.35">
      <c r="B670" s="37" t="s">
        <v>685</v>
      </c>
      <c r="C670" s="38" t="s">
        <v>686</v>
      </c>
      <c r="D670" s="38" t="s">
        <v>509</v>
      </c>
      <c r="E670" s="38" t="s">
        <v>666</v>
      </c>
      <c r="F670">
        <v>542682879</v>
      </c>
    </row>
    <row r="671" spans="2:6" x14ac:dyDescent="0.35">
      <c r="B671" s="37" t="s">
        <v>671</v>
      </c>
      <c r="C671" s="38" t="s">
        <v>672</v>
      </c>
      <c r="D671" s="38" t="s">
        <v>509</v>
      </c>
      <c r="E671" s="38" t="s">
        <v>666</v>
      </c>
      <c r="F671">
        <v>1216286985</v>
      </c>
    </row>
    <row r="672" spans="2:6" x14ac:dyDescent="0.35">
      <c r="B672" s="37" t="s">
        <v>617</v>
      </c>
      <c r="C672" s="38" t="s">
        <v>618</v>
      </c>
      <c r="D672" s="38" t="s">
        <v>509</v>
      </c>
      <c r="E672" s="38" t="s">
        <v>612</v>
      </c>
      <c r="F672">
        <v>944861141</v>
      </c>
    </row>
    <row r="673" spans="2:6" x14ac:dyDescent="0.35">
      <c r="B673" s="37" t="s">
        <v>1351</v>
      </c>
      <c r="C673" s="38" t="s">
        <v>1352</v>
      </c>
      <c r="D673" s="38" t="s">
        <v>1125</v>
      </c>
      <c r="E673" s="38" t="s">
        <v>1326</v>
      </c>
      <c r="F673">
        <v>663045770</v>
      </c>
    </row>
    <row r="674" spans="2:6" x14ac:dyDescent="0.35">
      <c r="B674" s="37" t="s">
        <v>1331</v>
      </c>
      <c r="C674" s="38" t="s">
        <v>1332</v>
      </c>
      <c r="D674" s="38" t="s">
        <v>1125</v>
      </c>
      <c r="E674" s="38" t="s">
        <v>1326</v>
      </c>
      <c r="F674">
        <v>2994110612</v>
      </c>
    </row>
    <row r="675" spans="2:6" x14ac:dyDescent="0.35">
      <c r="B675" s="37" t="s">
        <v>1316</v>
      </c>
      <c r="C675" s="38" t="s">
        <v>1317</v>
      </c>
      <c r="D675" s="38" t="s">
        <v>1125</v>
      </c>
      <c r="E675" s="38" t="s">
        <v>1315</v>
      </c>
      <c r="F675">
        <v>930539175</v>
      </c>
    </row>
    <row r="676" spans="2:6" x14ac:dyDescent="0.35">
      <c r="B676" s="37" t="s">
        <v>981</v>
      </c>
      <c r="C676" s="38" t="s">
        <v>982</v>
      </c>
      <c r="D676" s="38" t="s">
        <v>771</v>
      </c>
      <c r="E676" s="38" t="s">
        <v>960</v>
      </c>
      <c r="F676">
        <v>632389156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D25" sqref="D25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A.L.V.A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441940905</v>
      </c>
    </row>
    <row r="8" spans="3:5" x14ac:dyDescent="0.35">
      <c r="C8" s="12" t="s">
        <v>466</v>
      </c>
      <c r="D8" s="12" t="s">
        <v>24</v>
      </c>
      <c r="E8" s="27">
        <f>Analyse!$AA$4</f>
        <v>-2.4856671734765277E-4</v>
      </c>
    </row>
    <row r="9" spans="3:5" x14ac:dyDescent="0.35">
      <c r="C9" s="12" t="s">
        <v>53916</v>
      </c>
      <c r="D9" s="12" t="s">
        <v>53917</v>
      </c>
      <c r="E9" s="27">
        <f>Analyse!$AA$5</f>
        <v>-2.2112476265131485E-2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-1964502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88841339</v>
      </c>
    </row>
    <row r="12" spans="3:5" x14ac:dyDescent="0.35">
      <c r="C12" s="12" t="s">
        <v>459</v>
      </c>
      <c r="D12" s="12" t="s">
        <v>468</v>
      </c>
      <c r="E12" s="31">
        <f>Analyse!$G$4</f>
        <v>5.4368346043396354E-2</v>
      </c>
    </row>
    <row r="13" spans="3:5" x14ac:dyDescent="0.35">
      <c r="C13" s="12" t="s">
        <v>460</v>
      </c>
      <c r="D13" s="12" t="s">
        <v>469</v>
      </c>
      <c r="E13" s="31" t="str">
        <f>Analyse!$R$4</f>
        <v>NA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2017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2023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Fabrication d’huiles et graisses végétales et animales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Fabrication d'huiles et graisses brutes</v>
      </c>
    </row>
    <row r="18" spans="3:5" x14ac:dyDescent="0.35">
      <c r="C18" s="12" t="s">
        <v>53911</v>
      </c>
      <c r="D18" s="12"/>
      <c r="E18" s="32" t="str">
        <f>INDEX(Image!$C:$C,MATCH($E$17,Image!B:B,0))</f>
        <v>Graisses</v>
      </c>
    </row>
    <row r="19" spans="3:5" x14ac:dyDescent="0.35">
      <c r="C19" s="12" t="s">
        <v>5</v>
      </c>
      <c r="D19" s="12" t="s">
        <v>446</v>
      </c>
      <c r="E19" s="20">
        <f ca="1">TODAY()</f>
        <v>45932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E13" sqref="E13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1</v>
      </c>
      <c r="D6" s="17">
        <v>4</v>
      </c>
      <c r="E6" s="15" t="str" cm="1">
        <f t="array" ref="E6">INDEX(Table1[Nom],Loop[[#This Row],[Itération]])</f>
        <v>A.L.V.A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5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43100</v>
      </c>
      <c r="F2" s="24">
        <f>MIN(_xlfn.ANCHORARRAY($E$7))</f>
        <v>2017</v>
      </c>
      <c r="G2" s="28">
        <f>INDEX(_xlfn.ANCHORARRAY(C$7),MATCH(F2,_xlfn.ANCHORARRAY(E$7),0))</f>
        <v>64663758</v>
      </c>
      <c r="Q2" s="24">
        <f>MIN(_xlfn.ANCHORARRAY($E$7))</f>
        <v>2017</v>
      </c>
      <c r="R2" s="28">
        <f>INDEX(_xlfn.ANCHORARRAY(N$7),MATCH(Q2,_xlfn.ANCHORARRAY(P$7),0))</f>
        <v>3555695</v>
      </c>
    </row>
    <row r="3" spans="2:37" x14ac:dyDescent="0.4">
      <c r="E3" s="34">
        <f>MAX(_xlfn.ANCHORARRAY(B7))</f>
        <v>45291</v>
      </c>
      <c r="F3" s="24">
        <f>MAX(_xlfn.ANCHORARRAY($E$7))</f>
        <v>2023</v>
      </c>
      <c r="G3" s="28">
        <f>INDEX(_xlfn.ANCHORARRAY(C$7),MATCH(F3,_xlfn.ANCHORARRAY(E$7),0))</f>
        <v>88841339</v>
      </c>
      <c r="Q3" s="24">
        <f>MAX(_xlfn.ANCHORARRAY($E$7))</f>
        <v>2023</v>
      </c>
      <c r="R3" s="28">
        <f>INDEX(_xlfn.ANCHORARRAY(N$7),MATCH(Q3,_xlfn.ANCHORARRAY(P$7),0))</f>
        <v>-22083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A.L.V.A</v>
      </c>
      <c r="F4" s="24" t="str">
        <f>"CAGR entre "&amp;$F$2&amp;" et "&amp;$F$3</f>
        <v>CAGR entre 2017 et 2023</v>
      </c>
      <c r="G4" s="31">
        <f>IFERROR((G3/G2)^(1/(F3-F2))-1,"NA")</f>
        <v>5.4368346043396354E-2</v>
      </c>
      <c r="M4" s="22" t="str">
        <f>Entreprise</f>
        <v>A.L.V.A</v>
      </c>
      <c r="Q4" s="24" t="str">
        <f>"CAGR entre "&amp;$F$2&amp;" et "&amp;$F$3</f>
        <v>CAGR entre 2017 et 2023</v>
      </c>
      <c r="R4" s="31" t="str">
        <f>IFERROR((R3/R2)^(1/(Q3-Q2))-1,"NA")</f>
        <v>NA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-2.4856671734765277E-4</v>
      </c>
      <c r="AB4" s="30">
        <f>1-AA4</f>
        <v>1.0002485667173477</v>
      </c>
      <c r="AE4" t="s">
        <v>449</v>
      </c>
      <c r="AF4" s="28">
        <f>SUMIFS(Performance[Chiffre_d_affaires],Performance[Entreprises.Nom],Entreprise,Performance[date_cloture_exercice],$E$3)</f>
        <v>88841339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-2.2112476265131485E-2</v>
      </c>
      <c r="AB5" s="30">
        <f>1-AA5</f>
        <v>1.0221124762651315</v>
      </c>
      <c r="AE5" t="s">
        <v>478</v>
      </c>
      <c r="AF5" s="28">
        <f>AF6-AF4</f>
        <v>-58523421</v>
      </c>
      <c r="AG5" s="35">
        <f t="shared" si="0"/>
        <v>-0.6587408706210518</v>
      </c>
      <c r="AI5" s="3">
        <f>AH6</f>
        <v>0.34125912937894826</v>
      </c>
      <c r="AJ5">
        <f>IF($AG5&gt;0,$AG5,0)</f>
        <v>0</v>
      </c>
      <c r="AK5" s="36">
        <f>ABS(IF($AG5&lt;0,$AG5,0))</f>
        <v>0.6587408706210518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30317918</v>
      </c>
      <c r="AG6" s="35">
        <f t="shared" si="0"/>
        <v>0.34125912937894826</v>
      </c>
      <c r="AH6" s="3">
        <f>AG6</f>
        <v>0.34125912937894826</v>
      </c>
      <c r="AK6" s="36"/>
    </row>
    <row r="7" spans="2:37" x14ac:dyDescent="0.4">
      <c r="B7" s="25" cm="1">
        <f t="array" ref="B7:B13">Années</f>
        <v>43100</v>
      </c>
      <c r="C7" s="26" cm="1">
        <f t="array" ref="C7:C13">SUMIFS(Performance[Chiffre_d_affaires],Performance[Entreprises.Nom],Entreprise,Performance[date_cloture_exercice],_xlfn.ANCHORARRAY($B7))</f>
        <v>64663758</v>
      </c>
      <c r="D7" s="24" cm="1">
        <f t="array" ref="D7:D13">IF(_xlfn.ANCHORARRAY($E$7)=$F$2,0,IFERROR(YEAR(INDEX(_xlfn.ANCHORARRAY(B7),_xlfn.SEQUENCE(COUNTA(_xlfn.ANCHORARRAY($B$7)))-1)),0))</f>
        <v>0</v>
      </c>
      <c r="E7" s="24" cm="1">
        <f t="array" ref="E7:E13">YEAR(_xlfn.ANCHORARRAY(B7))</f>
        <v>2017</v>
      </c>
      <c r="F7" s="28" cm="1">
        <f t="array" ref="F7:F13">IF(_xlfn.ANCHORARRAY($E$7)=$F$2,0,IFERROR(INDEX(_xlfn.ANCHORARRAY($C$7),_xlfn.SEQUENCE(COUNTA(_xlfn.ANCHORARRAY($B$7)))-1),0))</f>
        <v>0</v>
      </c>
      <c r="G7" s="27" cm="1">
        <f t="array" ref="G7:G13">IFERROR((_xlfn.ANCHORARRAY(C7)/_xlfn.ANCHORARRAY(F7))^(1/(_xlfn.ANCHORARRAY(E7)-_xlfn.ANCHORARRAY(D7)))-1,0)</f>
        <v>0</v>
      </c>
      <c r="H7" s="24" t="e" cm="1">
        <f t="array" ref="H7:H13">IF(_xlfn.ANCHORARRAY(G7)&gt;0,1,NA())</f>
        <v>#N/A</v>
      </c>
      <c r="I7" s="24" t="e" cm="1">
        <f t="array" ref="I7:I13">IF(_xlfn.ANCHORARRAY(G7)&lt;0,1,NA())</f>
        <v>#N/A</v>
      </c>
      <c r="J7" t="str" cm="1">
        <f t="array" ref="J7:J13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3">Années</f>
        <v>43100</v>
      </c>
      <c r="N7" s="26" cm="1">
        <f t="array" ref="N7:N13">SUMIFS(Performance[EBE],Performance[Entreprises.Nom],Entreprise,Performance[date_cloture_exercice],_xlfn.ANCHORARRAY($B7))</f>
        <v>3555695</v>
      </c>
      <c r="O7" s="24" cm="1">
        <f t="array" ref="O7:O13">IF(_xlfn.ANCHORARRAY($E$7)=$F$2,0,IFERROR(YEAR(INDEX(_xlfn.ANCHORARRAY(M7),_xlfn.SEQUENCE(COUNTA(_xlfn.ANCHORARRAY($B$7)))-1)),0))</f>
        <v>0</v>
      </c>
      <c r="P7" s="24" cm="1">
        <f t="array" ref="P7:P13">YEAR(_xlfn.ANCHORARRAY(M7))</f>
        <v>2017</v>
      </c>
      <c r="Q7" s="28" cm="1">
        <f t="array" ref="Q7:Q13">IF(_xlfn.ANCHORARRAY(P7)=$F$2,0,IFERROR(INDEX(_xlfn.ANCHORARRAY(N7),_xlfn.SEQUENCE(COUNTA(_xlfn.ANCHORARRAY(M7)))-1),0))</f>
        <v>0</v>
      </c>
      <c r="R7" s="27" cm="1">
        <f t="array" ref="R7:R13">IFERROR((_xlfn.ANCHORARRAY(N7)/_xlfn.ANCHORARRAY(Q7))^(1/(_xlfn.ANCHORARRAY(P7)-_xlfn.ANCHORARRAY(O7)))-1,0)</f>
        <v>0</v>
      </c>
      <c r="S7" s="24" t="e" cm="1">
        <f t="array" ref="S7:S13">IF(_xlfn.ANCHORARRAY(R7)&gt;0,1,NA())</f>
        <v>#N/A</v>
      </c>
      <c r="T7" s="24" t="e" cm="1">
        <f t="array" ref="T7:T13">IF(_xlfn.ANCHORARRAY(R7)&lt;0,1,NA())</f>
        <v>#N/A</v>
      </c>
      <c r="U7" t="str" cm="1">
        <f t="array" ref="U7:U13">IF(((_xlfn.ANCHORARRAY(P7)=_xlfn.ANCHORARRAY(O7)+1)+(_xlfn.ANCHORARRAY(O7)=0)&gt;0),"","CAGR "&amp;_xlfn.ANCHORARRAY(O7)&amp;"
")&amp;TEXT(_xlfn.ANCHORARRAY(R7),"+0%;-0%;-")</f>
        <v>-</v>
      </c>
      <c r="V7" s="28" cm="1">
        <f t="array" ref="V7:V13">SUMIFS(Performance[EBE],Performance[Entreprises.Nom],Entreprise,Performance[date_cloture_exercice],_xlfn.ANCHORARRAY($B7))</f>
        <v>3555695</v>
      </c>
      <c r="W7" s="3" cm="1">
        <f t="array" ref="W7:W13">_xlfn.ANCHORARRAY(V7)/_xlfn.ANCHORARRAY(C7)</f>
        <v>5.4987447528181084E-2</v>
      </c>
      <c r="AE7" t="s">
        <v>479</v>
      </c>
      <c r="AF7" s="28">
        <f>AF8-AF6</f>
        <v>-30340001</v>
      </c>
      <c r="AG7" s="35">
        <f t="shared" si="0"/>
        <v>-0.34150769609629589</v>
      </c>
      <c r="AI7" s="3">
        <f>AH8</f>
        <v>-2.4856671734765277E-4</v>
      </c>
      <c r="AJ7">
        <f>IF($AG7&gt;0,$AG7,0)</f>
        <v>0</v>
      </c>
      <c r="AK7" s="36">
        <f>ABS(IF($AG7&lt;0,$AG7,0))</f>
        <v>0.34150769609629589</v>
      </c>
    </row>
    <row r="8" spans="2:37" x14ac:dyDescent="0.4">
      <c r="B8" s="25">
        <v>43465</v>
      </c>
      <c r="C8" s="26">
        <v>60434845</v>
      </c>
      <c r="D8" s="24">
        <v>2017</v>
      </c>
      <c r="E8" s="24">
        <v>2018</v>
      </c>
      <c r="F8" s="28">
        <v>64663758</v>
      </c>
      <c r="G8" s="27">
        <v>-6.5398503439902167E-2</v>
      </c>
      <c r="H8" s="24" t="e">
        <v>#N/A</v>
      </c>
      <c r="I8" s="24">
        <v>1</v>
      </c>
      <c r="J8" t="str">
        <v>-7%</v>
      </c>
      <c r="K8" s="28"/>
      <c r="M8" s="25">
        <v>43465</v>
      </c>
      <c r="N8" s="26">
        <v>1817472</v>
      </c>
      <c r="O8" s="24">
        <v>2017</v>
      </c>
      <c r="P8" s="24">
        <v>2018</v>
      </c>
      <c r="Q8" s="28">
        <v>3555695</v>
      </c>
      <c r="R8" s="27">
        <v>-0.48885604642692915</v>
      </c>
      <c r="S8" s="24" t="e">
        <v>#N/A</v>
      </c>
      <c r="T8" s="24">
        <v>1</v>
      </c>
      <c r="U8" t="str">
        <v>-49%</v>
      </c>
      <c r="V8" s="28">
        <v>1817472</v>
      </c>
      <c r="W8" s="3">
        <v>3.0073246651000758E-2</v>
      </c>
      <c r="AE8" t="s">
        <v>24</v>
      </c>
      <c r="AF8" s="28">
        <f>SUMIFS(Performance[EBE],Performance[Entreprises.Nom],Entreprise,Performance[date_cloture_exercice],$E$3)</f>
        <v>-22083</v>
      </c>
      <c r="AG8" s="35">
        <f t="shared" si="0"/>
        <v>-2.4856671734765277E-4</v>
      </c>
      <c r="AH8" s="3">
        <f>AG8</f>
        <v>-2.4856671734765277E-4</v>
      </c>
      <c r="AK8" s="36"/>
    </row>
    <row r="9" spans="2:37" x14ac:dyDescent="0.4">
      <c r="B9" s="25">
        <v>43830</v>
      </c>
      <c r="C9" s="26">
        <v>57868245</v>
      </c>
      <c r="D9" s="24">
        <v>2018</v>
      </c>
      <c r="E9" s="24">
        <v>2019</v>
      </c>
      <c r="F9" s="28">
        <v>60434845</v>
      </c>
      <c r="G9" s="27">
        <v>-4.2468877019540607E-2</v>
      </c>
      <c r="H9" s="24" t="e">
        <v>#N/A</v>
      </c>
      <c r="I9" s="24">
        <v>1</v>
      </c>
      <c r="J9" t="str">
        <v>-4%</v>
      </c>
      <c r="K9" s="28"/>
      <c r="M9" s="25">
        <v>43830</v>
      </c>
      <c r="N9" s="26">
        <v>2324099</v>
      </c>
      <c r="O9" s="24">
        <v>2018</v>
      </c>
      <c r="P9" s="24">
        <v>2019</v>
      </c>
      <c r="Q9" s="28">
        <v>1817472</v>
      </c>
      <c r="R9" s="27">
        <v>0.27875367543488982</v>
      </c>
      <c r="S9" s="24">
        <v>1</v>
      </c>
      <c r="T9" s="24" t="e">
        <v>#N/A</v>
      </c>
      <c r="U9" t="str">
        <v>+28%</v>
      </c>
      <c r="V9" s="28">
        <v>2324099</v>
      </c>
      <c r="W9" s="3">
        <v>4.0161905722214314E-2</v>
      </c>
      <c r="AE9" t="s">
        <v>480</v>
      </c>
      <c r="AF9" s="28">
        <f>AF10-AF8</f>
        <v>-1942419</v>
      </c>
      <c r="AG9" s="35">
        <f t="shared" si="0"/>
        <v>-2.186390954778383E-2</v>
      </c>
      <c r="AI9" s="3">
        <f>AH10</f>
        <v>-2.2112476265131485E-2</v>
      </c>
      <c r="AJ9">
        <f>IF($AG9&gt;0,$AG9,0)</f>
        <v>0</v>
      </c>
      <c r="AK9" s="36">
        <f>ABS(IF($AG9&lt;0,$AG9,0))</f>
        <v>2.186390954778383E-2</v>
      </c>
    </row>
    <row r="10" spans="2:37" x14ac:dyDescent="0.4">
      <c r="B10" s="25">
        <v>44196</v>
      </c>
      <c r="C10" s="26">
        <v>63106880</v>
      </c>
      <c r="D10" s="24">
        <v>2019</v>
      </c>
      <c r="E10" s="24">
        <v>2020</v>
      </c>
      <c r="F10" s="28">
        <v>57868245</v>
      </c>
      <c r="G10" s="27">
        <v>9.0526937528518481E-2</v>
      </c>
      <c r="H10" s="24">
        <v>1</v>
      </c>
      <c r="I10" s="24" t="e">
        <v>#N/A</v>
      </c>
      <c r="J10" t="str">
        <v>+9%</v>
      </c>
      <c r="K10" s="28"/>
      <c r="M10" s="25">
        <v>44196</v>
      </c>
      <c r="N10" s="26">
        <v>4164222</v>
      </c>
      <c r="O10" s="24">
        <v>2019</v>
      </c>
      <c r="P10" s="24">
        <v>2020</v>
      </c>
      <c r="Q10" s="28">
        <v>2324099</v>
      </c>
      <c r="R10" s="27">
        <v>0.79175758003424113</v>
      </c>
      <c r="S10" s="24">
        <v>1</v>
      </c>
      <c r="T10" s="24" t="e">
        <v>#N/A</v>
      </c>
      <c r="U10" t="str">
        <v>+79%</v>
      </c>
      <c r="V10" s="28">
        <v>4164222</v>
      </c>
      <c r="W10" s="3">
        <v>6.5986814749833936E-2</v>
      </c>
      <c r="AE10" t="s">
        <v>471</v>
      </c>
      <c r="AF10" s="28">
        <f>SUMIFS(Performance[Resultat_net],Performance[Entreprises.Nom],Entreprise,Performance[date_cloture_exercice],$E$3)</f>
        <v>-1964502</v>
      </c>
      <c r="AG10" s="35">
        <f t="shared" si="0"/>
        <v>-2.2112476265131485E-2</v>
      </c>
      <c r="AH10" s="3">
        <f>AG10</f>
        <v>-2.2112476265131485E-2</v>
      </c>
    </row>
    <row r="11" spans="2:37" x14ac:dyDescent="0.4">
      <c r="B11" s="25">
        <v>44561</v>
      </c>
      <c r="C11" s="26">
        <v>79825110</v>
      </c>
      <c r="D11" s="24">
        <v>2020</v>
      </c>
      <c r="E11" s="24">
        <v>2021</v>
      </c>
      <c r="F11" s="28">
        <v>63106880</v>
      </c>
      <c r="G11" s="27">
        <v>0.26491929247650958</v>
      </c>
      <c r="H11" s="24">
        <v>1</v>
      </c>
      <c r="I11" s="24" t="e">
        <v>#N/A</v>
      </c>
      <c r="J11" t="str">
        <v>+26%</v>
      </c>
      <c r="K11" s="28"/>
      <c r="M11" s="25">
        <v>44561</v>
      </c>
      <c r="N11" s="26">
        <v>7405719</v>
      </c>
      <c r="O11" s="24">
        <v>2020</v>
      </c>
      <c r="P11" s="24">
        <v>2021</v>
      </c>
      <c r="Q11" s="28">
        <v>4164222</v>
      </c>
      <c r="R11" s="27">
        <v>0.7784159922309617</v>
      </c>
      <c r="S11" s="24">
        <v>1</v>
      </c>
      <c r="T11" s="24" t="e">
        <v>#N/A</v>
      </c>
      <c r="U11" t="str">
        <v>+78%</v>
      </c>
      <c r="V11" s="28">
        <v>7405719</v>
      </c>
      <c r="W11" s="3">
        <v>9.2774303724730223E-2</v>
      </c>
    </row>
    <row r="12" spans="2:37" x14ac:dyDescent="0.4">
      <c r="B12" s="25">
        <v>44926</v>
      </c>
      <c r="C12" s="26">
        <v>104858943</v>
      </c>
      <c r="D12" s="24">
        <v>2021</v>
      </c>
      <c r="E12" s="24">
        <v>2022</v>
      </c>
      <c r="F12" s="28">
        <v>79825110</v>
      </c>
      <c r="G12" s="27">
        <v>0.31360849988180406</v>
      </c>
      <c r="H12" s="24">
        <v>1</v>
      </c>
      <c r="I12" s="24" t="e">
        <v>#N/A</v>
      </c>
      <c r="J12" t="str">
        <v>+31%</v>
      </c>
      <c r="K12" s="28"/>
      <c r="M12" s="25">
        <v>44926</v>
      </c>
      <c r="N12" s="26">
        <v>6505492</v>
      </c>
      <c r="O12" s="24">
        <v>2021</v>
      </c>
      <c r="P12" s="24">
        <v>2022</v>
      </c>
      <c r="Q12" s="28">
        <v>7405719</v>
      </c>
      <c r="R12" s="27">
        <v>-0.12155835240305501</v>
      </c>
      <c r="S12" s="24" t="e">
        <v>#N/A</v>
      </c>
      <c r="T12" s="24">
        <v>1</v>
      </c>
      <c r="U12" t="str">
        <v>-12%</v>
      </c>
      <c r="V12" s="28">
        <v>6505492</v>
      </c>
      <c r="W12" s="3">
        <v>6.2040411755819432E-2</v>
      </c>
    </row>
    <row r="13" spans="2:37" x14ac:dyDescent="0.4">
      <c r="B13" s="25">
        <v>45291</v>
      </c>
      <c r="C13" s="26">
        <v>88841339</v>
      </c>
      <c r="D13" s="24">
        <v>2022</v>
      </c>
      <c r="E13" s="24">
        <v>2023</v>
      </c>
      <c r="F13" s="28">
        <v>104858943</v>
      </c>
      <c r="G13" s="27">
        <v>-0.15275381900425988</v>
      </c>
      <c r="H13" s="24" t="e">
        <v>#N/A</v>
      </c>
      <c r="I13" s="24">
        <v>1</v>
      </c>
      <c r="J13" t="str">
        <v>-15%</v>
      </c>
      <c r="K13" s="28"/>
      <c r="M13" s="25">
        <v>45291</v>
      </c>
      <c r="N13" s="26">
        <v>-22083</v>
      </c>
      <c r="O13" s="24">
        <v>2022</v>
      </c>
      <c r="P13" s="24">
        <v>2023</v>
      </c>
      <c r="Q13" s="28">
        <v>6505492</v>
      </c>
      <c r="R13" s="27">
        <v>-1.0033945165100502</v>
      </c>
      <c r="S13" s="24" t="e">
        <v>#N/A</v>
      </c>
      <c r="T13" s="24">
        <v>1</v>
      </c>
      <c r="U13" t="str">
        <v>-100%</v>
      </c>
      <c r="V13" s="28">
        <v>-22083</v>
      </c>
      <c r="W13" s="3">
        <v>-2.4856671734765277E-4</v>
      </c>
    </row>
    <row r="14" spans="2:37" x14ac:dyDescent="0.4">
      <c r="B14" s="25"/>
      <c r="C14" s="26"/>
      <c r="E14" s="24"/>
      <c r="F14" s="28"/>
      <c r="G14" s="27"/>
      <c r="H14" s="24"/>
      <c r="I14" s="24"/>
      <c r="K14" s="28"/>
      <c r="M14" s="25"/>
      <c r="N14" s="26"/>
      <c r="P14" s="24"/>
      <c r="Q14" s="28"/>
      <c r="R14" s="27"/>
      <c r="S14" s="24"/>
      <c r="T14" s="24"/>
      <c r="V14" s="28"/>
    </row>
    <row r="15" spans="2:37" x14ac:dyDescent="0.4">
      <c r="F15" s="28"/>
      <c r="K15" s="28"/>
      <c r="N15" s="26"/>
      <c r="Q15" s="28"/>
      <c r="R15" s="27"/>
      <c r="V15" s="2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2025-10-02T16:06:15Z</dcterms:modified>
</cp:coreProperties>
</file>