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un\Downloads\"/>
    </mc:Choice>
  </mc:AlternateContent>
  <xr:revisionPtr revIDLastSave="0" documentId="13_ncr:1_{A9A7ABF5-45CC-482A-902C-BCCCA1AE4F0A}" xr6:coauthVersionLast="47" xr6:coauthVersionMax="47" xr10:uidLastSave="{00000000-0000-0000-0000-000000000000}"/>
  <bookViews>
    <workbookView xWindow="-110" yWindow="-110" windowWidth="25820" windowHeight="15500" tabRatio="754" xr2:uid="{88D75A90-26BD-438C-8A87-D80F31A6A432}"/>
  </bookViews>
  <sheets>
    <sheet name="Dashboard" sheetId="6" r:id="rId1"/>
    <sheet name="MAIN" sheetId="1" r:id="rId2"/>
    <sheet name="Top 10 accounts CAGR Sales" sheetId="5" r:id="rId3"/>
    <sheet name="Unit sales by year" sheetId="4" r:id="rId4"/>
    <sheet name="Sales by Marketing Programs" sheetId="2" r:id="rId5"/>
    <sheet name="Sales by Account Type" sheetId="3" r:id="rId6"/>
  </sheets>
  <calcPr calcId="191028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P65" i="1"/>
  <c r="O65" i="1"/>
  <c r="N65" i="1"/>
  <c r="M65" i="1"/>
  <c r="R35" i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</calcChain>
</file>

<file path=xl/sharedStrings.xml><?xml version="1.0" encoding="utf-8"?>
<sst xmlns="http://schemas.openxmlformats.org/spreadsheetml/2006/main" count="797" uniqueCount="276">
  <si>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</si>
  <si>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</si>
  <si>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</si>
  <si>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</si>
  <si>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</si>
  <si>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</si>
  <si>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</si>
  <si>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</si>
  <si>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</si>
  <si>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</si>
  <si>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</si>
  <si>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</si>
  <si>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</si>
  <si>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</si>
  <si>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</si>
  <si>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</si>
  <si>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</si>
  <si>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</si>
  <si>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</si>
  <si>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</si>
  <si>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</si>
  <si>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</si>
  <si>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</si>
  <si>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</si>
  <si>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</si>
  <si>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</si>
  <si>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</si>
  <si>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</si>
  <si>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</si>
  <si>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</si>
  <si>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</si>
  <si>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</si>
  <si>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</si>
  <si>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</si>
  <si>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</si>
  <si>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</si>
  <si>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</si>
  <si>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</si>
  <si>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</si>
  <si>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</si>
  <si>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</si>
  <si>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</si>
  <si>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</si>
  <si>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</si>
  <si>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</si>
  <si>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</si>
  <si>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</si>
  <si>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</si>
  <si>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</si>
  <si>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</si>
  <si>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</si>
  <si>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</si>
  <si>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</si>
  <si>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</si>
  <si>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</si>
  <si>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</si>
  <si>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</si>
  <si>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</si>
  <si>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</si>
  <si>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</si>
  <si>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</si>
  <si>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</si>
  <si>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</si>
  <si>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</si>
  <si>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</si>
  <si>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</si>
  <si>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</si>
  <si>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</si>
  <si>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</si>
  <si>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</si>
  <si>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</si>
  <si>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</si>
  <si>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</si>
  <si>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</si>
  <si>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</si>
  <si>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</si>
  <si>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</si>
  <si>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</si>
  <si>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</si>
  <si>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</si>
  <si>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</si>
  <si>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</si>
  <si>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</si>
  <si>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</si>
  <si>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</si>
  <si>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</si>
  <si>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</si>
  <si>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</si>
  <si>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</si>
  <si>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</si>
  <si>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</si>
  <si>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</si>
  <si>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</si>
  <si>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</si>
  <si>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</si>
  <si>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</si>
  <si>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</si>
  <si>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</si>
  <si>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</si>
  <si>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</si>
  <si>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</si>
  <si>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</si>
  <si>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</si>
  <si>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</si>
  <si>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</si>
  <si>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</si>
  <si>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</si>
  <si>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</si>
  <si>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</si>
  <si>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</si>
  <si>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</si>
  <si>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</si>
  <si>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</si>
  <si>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</si>
  <si>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</si>
  <si>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</si>
  <si>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</si>
  <si>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</si>
  <si>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</si>
  <si>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</si>
  <si>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</si>
  <si>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</si>
  <si>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</si>
  <si>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</si>
  <si>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</si>
  <si>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</si>
  <si>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</si>
  <si>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</si>
  <si>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</si>
  <si>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</si>
  <si>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</si>
  <si>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</si>
  <si>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</si>
  <si>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</si>
  <si>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</si>
  <si>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</si>
  <si>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</si>
  <si>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</si>
  <si>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</si>
  <si>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</si>
  <si>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</si>
  <si>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</si>
  <si>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</si>
  <si>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</si>
  <si>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</si>
  <si>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</si>
  <si>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</si>
  <si>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</si>
  <si>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</si>
  <si>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</si>
  <si>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</si>
  <si>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</si>
  <si>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</si>
  <si>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</si>
  <si>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</si>
  <si>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</si>
  <si>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</si>
  <si>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</si>
  <si>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</si>
  <si>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</si>
  <si>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</si>
  <si>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</si>
  <si>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</si>
  <si>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</si>
  <si>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</si>
  <si>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</si>
  <si>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</si>
  <si>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</si>
  <si>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</si>
  <si>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</si>
  <si>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</si>
  <si>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</si>
  <si>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</si>
  <si>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</si>
  <si>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</si>
  <si>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</si>
  <si>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</si>
  <si>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</si>
  <si>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</si>
  <si>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</si>
  <si>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</si>
  <si>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</si>
  <si>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</si>
  <si>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</si>
  <si>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</si>
  <si>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</si>
  <si>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</si>
  <si>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</si>
  <si>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</si>
  <si>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</si>
  <si>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</si>
  <si>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</si>
  <si>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</si>
  <si>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</si>
  <si>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</si>
  <si>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</si>
  <si>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</si>
  <si>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</si>
  <si>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</si>
  <si>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</si>
  <si>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</si>
  <si>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</si>
  <si>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</si>
  <si>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</si>
  <si>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</si>
  <si>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</si>
  <si>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</si>
  <si>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</si>
  <si>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</si>
  <si>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</si>
  <si>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</si>
  <si>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</si>
  <si>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</si>
  <si>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</si>
  <si>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</si>
  <si>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</si>
  <si>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</si>
  <si>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</si>
  <si>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</si>
  <si>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</si>
  <si>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</si>
  <si>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</si>
  <si>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</si>
  <si>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</si>
  <si>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</si>
  <si>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</si>
  <si>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</si>
  <si>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</si>
  <si>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</si>
  <si>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</si>
  <si>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</si>
  <si>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</si>
  <si>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</si>
  <si>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</si>
  <si>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</si>
  <si>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</si>
  <si>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</si>
  <si>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</si>
  <si>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</si>
  <si>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</si>
  <si>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</si>
  <si>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</si>
  <si>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</si>
  <si>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</si>
  <si>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</si>
  <si>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</si>
  <si>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</si>
  <si>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</si>
  <si>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</si>
  <si>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</si>
  <si>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</si>
  <si>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</si>
  <si>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</si>
  <si>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</si>
  <si>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</si>
  <si>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</si>
  <si>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</si>
  <si>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</si>
  <si>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</si>
  <si>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</si>
  <si>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</si>
  <si>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</si>
  <si>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</si>
  <si>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</si>
  <si>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</si>
  <si>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</si>
  <si>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</si>
  <si>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</si>
  <si>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Sum of 2017</t>
  </si>
  <si>
    <t>Sum of 2018</t>
  </si>
  <si>
    <t>Sum of 2019</t>
  </si>
  <si>
    <t>Sum of 2020</t>
  </si>
  <si>
    <t>Sum of 2021</t>
  </si>
  <si>
    <t>Values</t>
  </si>
  <si>
    <t>`1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</si>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</sst>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0" borderId="0" xfId="0" pivotButton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MAIN!$M$5:$M$14</c:f>
              <c:numCache>
                <c:formatCode>General</c:formatCode>
                <c:ptCount val="10"/>
                <c:pt idx="0">
                  <c:v>24</c:v>
                </c:pt>
                <c:pt idx="1">
                  <c:v>73</c:v>
                </c:pt>
                <c:pt idx="2">
                  <c:v>138</c:v>
                </c:pt>
                <c:pt idx="3">
                  <c:v>128</c:v>
                </c:pt>
                <c:pt idx="4">
                  <c:v>209</c:v>
                </c:pt>
                <c:pt idx="5">
                  <c:v>238</c:v>
                </c:pt>
                <c:pt idx="6">
                  <c:v>299</c:v>
                </c:pt>
                <c:pt idx="7">
                  <c:v>376</c:v>
                </c:pt>
                <c:pt idx="8">
                  <c:v>431</c:v>
                </c:pt>
                <c:pt idx="9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2E3-9097-4A33C1051C28}"/>
            </c:ext>
          </c:extLst>
        </c:ser>
        <c:ser>
          <c:idx val="1"/>
          <c:order val="1"/>
          <c:tx>
            <c:strRef>
              <c:f>MAIN!$N$4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MAIN!$N$5:$N$14</c:f>
              <c:numCache>
                <c:formatCode>General</c:formatCode>
                <c:ptCount val="10"/>
                <c:pt idx="0">
                  <c:v>1797</c:v>
                </c:pt>
                <c:pt idx="1">
                  <c:v>3485</c:v>
                </c:pt>
                <c:pt idx="2">
                  <c:v>286</c:v>
                </c:pt>
                <c:pt idx="3">
                  <c:v>416</c:v>
                </c:pt>
                <c:pt idx="4">
                  <c:v>621</c:v>
                </c:pt>
                <c:pt idx="5">
                  <c:v>1235</c:v>
                </c:pt>
                <c:pt idx="6">
                  <c:v>657</c:v>
                </c:pt>
                <c:pt idx="7">
                  <c:v>889</c:v>
                </c:pt>
                <c:pt idx="8">
                  <c:v>6231</c:v>
                </c:pt>
                <c:pt idx="9">
                  <c:v>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42E3-9097-4A33C1051C28}"/>
            </c:ext>
          </c:extLst>
        </c:ser>
        <c:ser>
          <c:idx val="2"/>
          <c:order val="2"/>
          <c:tx>
            <c:strRef>
              <c:f>MAIN!$O$4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MAIN!$O$5:$O$14</c:f>
              <c:numCache>
                <c:formatCode>General</c:formatCode>
                <c:ptCount val="10"/>
                <c:pt idx="0">
                  <c:v>3548</c:v>
                </c:pt>
                <c:pt idx="1">
                  <c:v>4592</c:v>
                </c:pt>
                <c:pt idx="2">
                  <c:v>6750</c:v>
                </c:pt>
                <c:pt idx="3">
                  <c:v>747</c:v>
                </c:pt>
                <c:pt idx="4">
                  <c:v>3098</c:v>
                </c:pt>
                <c:pt idx="5">
                  <c:v>1822</c:v>
                </c:pt>
                <c:pt idx="6">
                  <c:v>6238</c:v>
                </c:pt>
                <c:pt idx="7">
                  <c:v>4373</c:v>
                </c:pt>
                <c:pt idx="8">
                  <c:v>7478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42E3-9097-4A33C1051C28}"/>
            </c:ext>
          </c:extLst>
        </c:ser>
        <c:ser>
          <c:idx val="3"/>
          <c:order val="3"/>
          <c:tx>
            <c:strRef>
              <c:f>MAIN!$P$4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MAIN!$P$5:$P$14</c:f>
              <c:numCache>
                <c:formatCode>General</c:formatCode>
                <c:ptCount val="10"/>
                <c:pt idx="0">
                  <c:v>3668</c:v>
                </c:pt>
                <c:pt idx="1">
                  <c:v>5143</c:v>
                </c:pt>
                <c:pt idx="2">
                  <c:v>8254</c:v>
                </c:pt>
                <c:pt idx="3">
                  <c:v>1028</c:v>
                </c:pt>
                <c:pt idx="4">
                  <c:v>7118</c:v>
                </c:pt>
                <c:pt idx="5">
                  <c:v>7074</c:v>
                </c:pt>
                <c:pt idx="6">
                  <c:v>8922</c:v>
                </c:pt>
                <c:pt idx="7">
                  <c:v>6803</c:v>
                </c:pt>
                <c:pt idx="8">
                  <c:v>8039</c:v>
                </c:pt>
                <c:pt idx="9">
                  <c:v>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42E3-9097-4A33C1051C28}"/>
            </c:ext>
          </c:extLst>
        </c:ser>
        <c:ser>
          <c:idx val="4"/>
          <c:order val="4"/>
          <c:tx>
            <c:strRef>
              <c:f>MAIN!$Q$4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MAIN!$Q$5:$Q$14</c:f>
              <c:numCache>
                <c:formatCode>General</c:formatCode>
                <c:ptCount val="10"/>
                <c:pt idx="0">
                  <c:v>8592</c:v>
                </c:pt>
                <c:pt idx="1">
                  <c:v>8100</c:v>
                </c:pt>
                <c:pt idx="2">
                  <c:v>8656</c:v>
                </c:pt>
                <c:pt idx="3">
                  <c:v>6357</c:v>
                </c:pt>
                <c:pt idx="4">
                  <c:v>8433</c:v>
                </c:pt>
                <c:pt idx="5">
                  <c:v>8207</c:v>
                </c:pt>
                <c:pt idx="6">
                  <c:v>9081</c:v>
                </c:pt>
                <c:pt idx="7">
                  <c:v>7578</c:v>
                </c:pt>
                <c:pt idx="8">
                  <c:v>8271</c:v>
                </c:pt>
                <c:pt idx="9">
                  <c:v>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8-42E3-9097-4A33C105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95119"/>
        <c:axId val="15165311"/>
      </c:barChart>
      <c:lineChart>
        <c:grouping val="standard"/>
        <c:varyColors val="0"/>
        <c:ser>
          <c:idx val="5"/>
          <c:order val="5"/>
          <c:tx>
            <c:strRef>
              <c:f>MAIN!$R$4</c:f>
              <c:strCache>
                <c:ptCount val="1"/>
                <c:pt idx="0">
                  <c:v>5 YR CAGR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MAIN!$R$5:$R$14</c:f>
              <c:numCache>
                <c:formatCode>0%</c:formatCode>
                <c:ptCount val="10"/>
                <c:pt idx="0">
                  <c:v>3.3498147004699526</c:v>
                </c:pt>
                <c:pt idx="1">
                  <c:v>2.2455667067018901</c:v>
                </c:pt>
                <c:pt idx="2">
                  <c:v>1.8142296888697582</c:v>
                </c:pt>
                <c:pt idx="3">
                  <c:v>1.6546701130112136</c:v>
                </c:pt>
                <c:pt idx="4">
                  <c:v>1.5203389637502625</c:v>
                </c:pt>
                <c:pt idx="5">
                  <c:v>1.4232703532020747</c:v>
                </c:pt>
                <c:pt idx="6">
                  <c:v>1.3475541667800686</c:v>
                </c:pt>
                <c:pt idx="7">
                  <c:v>1.1188084145320056</c:v>
                </c:pt>
                <c:pt idx="8">
                  <c:v>1.0930046233022455</c:v>
                </c:pt>
                <c:pt idx="9">
                  <c:v>1.084072328017021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8-42E3-9097-4A33C105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11439"/>
        <c:axId val="15162335"/>
      </c:lineChart>
      <c:catAx>
        <c:axId val="29159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11"/>
        <c:crosses val="autoZero"/>
        <c:auto val="1"/>
        <c:lblAlgn val="ctr"/>
        <c:lblOffset val="100"/>
        <c:noMultiLvlLbl val="0"/>
      </c:catAx>
      <c:valAx>
        <c:axId val="151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5119"/>
        <c:crosses val="autoZero"/>
        <c:crossBetween val="between"/>
      </c:valAx>
      <c:valAx>
        <c:axId val="15162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1439"/>
        <c:crosses val="max"/>
        <c:crossBetween val="between"/>
      </c:valAx>
      <c:catAx>
        <c:axId val="29161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6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cap="none" normalizeH="0" baseline="0">
                <a:effectLst/>
              </a:rPr>
              <a:t>Unit sales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MAIN!$M$65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8-4B67-8899-1EA2F7B78F84}"/>
            </c:ext>
          </c:extLst>
        </c:ser>
        <c:ser>
          <c:idx val="1"/>
          <c:order val="1"/>
          <c:tx>
            <c:strRef>
              <c:f>MAIN!$N$4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MAIN!$N$65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8-4B67-8899-1EA2F7B78F84}"/>
            </c:ext>
          </c:extLst>
        </c:ser>
        <c:ser>
          <c:idx val="2"/>
          <c:order val="2"/>
          <c:tx>
            <c:strRef>
              <c:f>MAIN!$O$4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MAIN!$O$65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8-4B67-8899-1EA2F7B78F84}"/>
            </c:ext>
          </c:extLst>
        </c:ser>
        <c:ser>
          <c:idx val="3"/>
          <c:order val="3"/>
          <c:tx>
            <c:strRef>
              <c:f>MAIN!$P$4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MAIN!$P$65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8-4B67-8899-1EA2F7B78F84}"/>
            </c:ext>
          </c:extLst>
        </c:ser>
        <c:ser>
          <c:idx val="4"/>
          <c:order val="4"/>
          <c:tx>
            <c:strRef>
              <c:f>MAIN!$Q$4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MAIN!$Q$65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8-4B67-8899-1EA2F7B78F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91612399"/>
        <c:axId val="19664351"/>
      </c:barChart>
      <c:catAx>
        <c:axId val="2916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351"/>
        <c:crosses val="autoZero"/>
        <c:auto val="1"/>
        <c:lblAlgn val="ctr"/>
        <c:lblOffset val="100"/>
        <c:noMultiLvlLbl val="0"/>
      </c:catAx>
      <c:valAx>
        <c:axId val="19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2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4.xlsx]Sales by Marketing Programs!PivotTable51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2018 by Coupons and Social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Marketing Programs'!$D$3:$D$5</c:f>
              <c:strCache>
                <c:ptCount val="1"/>
                <c:pt idx="0">
                  <c:v>No - Sum of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Programs'!$D$6:$D$11</c:f>
              <c:numCache>
                <c:formatCode>General</c:formatCode>
                <c:ptCount val="6"/>
                <c:pt idx="0">
                  <c:v>64369</c:v>
                </c:pt>
                <c:pt idx="1">
                  <c:v>55822</c:v>
                </c:pt>
                <c:pt idx="2">
                  <c:v>29905</c:v>
                </c:pt>
                <c:pt idx="3">
                  <c:v>13777</c:v>
                </c:pt>
                <c:pt idx="4">
                  <c:v>6105</c:v>
                </c:pt>
                <c:pt idx="5">
                  <c:v>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A-4B83-AFFA-2376AADC7447}"/>
            </c:ext>
          </c:extLst>
        </c:ser>
        <c:ser>
          <c:idx val="1"/>
          <c:order val="1"/>
          <c:tx>
            <c:strRef>
              <c:f>'Sales by Marketing Programs'!$E$3:$E$5</c:f>
              <c:strCache>
                <c:ptCount val="1"/>
                <c:pt idx="0">
                  <c:v>No - 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Programs'!$E$6:$E$11</c:f>
              <c:numCache>
                <c:formatCode>General</c:formatCode>
                <c:ptCount val="6"/>
                <c:pt idx="0">
                  <c:v>69783</c:v>
                </c:pt>
                <c:pt idx="1">
                  <c:v>61696</c:v>
                </c:pt>
                <c:pt idx="2">
                  <c:v>24952</c:v>
                </c:pt>
                <c:pt idx="3">
                  <c:v>11743</c:v>
                </c:pt>
                <c:pt idx="4">
                  <c:v>7777</c:v>
                </c:pt>
                <c:pt idx="5">
                  <c:v>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A-4B83-AFFA-2376AADC7447}"/>
            </c:ext>
          </c:extLst>
        </c:ser>
        <c:ser>
          <c:idx val="2"/>
          <c:order val="2"/>
          <c:tx>
            <c:strRef>
              <c:f>'Sales by Marketing Programs'!$F$3:$F$5</c:f>
              <c:strCache>
                <c:ptCount val="1"/>
                <c:pt idx="0">
                  <c:v>No - Sum of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Programs'!$F$6:$F$11</c:f>
              <c:numCache>
                <c:formatCode>General</c:formatCode>
                <c:ptCount val="6"/>
                <c:pt idx="0">
                  <c:v>70701</c:v>
                </c:pt>
                <c:pt idx="1">
                  <c:v>72596</c:v>
                </c:pt>
                <c:pt idx="2">
                  <c:v>30853</c:v>
                </c:pt>
                <c:pt idx="3">
                  <c:v>3757</c:v>
                </c:pt>
                <c:pt idx="4">
                  <c:v>7891</c:v>
                </c:pt>
                <c:pt idx="5">
                  <c:v>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A-4B83-AFFA-2376AADC7447}"/>
            </c:ext>
          </c:extLst>
        </c:ser>
        <c:ser>
          <c:idx val="3"/>
          <c:order val="3"/>
          <c:tx>
            <c:strRef>
              <c:f>'Sales by Marketing Programs'!$G$3:$G$5</c:f>
              <c:strCache>
                <c:ptCount val="1"/>
                <c:pt idx="0">
                  <c:v>No - 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Programs'!$G$6:$G$11</c:f>
              <c:numCache>
                <c:formatCode>General</c:formatCode>
                <c:ptCount val="6"/>
                <c:pt idx="0">
                  <c:v>67862</c:v>
                </c:pt>
                <c:pt idx="1">
                  <c:v>85377</c:v>
                </c:pt>
                <c:pt idx="2">
                  <c:v>27934</c:v>
                </c:pt>
                <c:pt idx="3">
                  <c:v>1344</c:v>
                </c:pt>
                <c:pt idx="4">
                  <c:v>8758</c:v>
                </c:pt>
                <c:pt idx="5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A-4B83-AFFA-2376AADC7447}"/>
            </c:ext>
          </c:extLst>
        </c:ser>
        <c:ser>
          <c:idx val="4"/>
          <c:order val="4"/>
          <c:tx>
            <c:strRef>
              <c:f>'Sales by Marketing Programs'!$H$3:$H$5</c:f>
              <c:strCache>
                <c:ptCount val="1"/>
                <c:pt idx="0">
                  <c:v>No - Sum of 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Programs'!$H$6:$H$11</c:f>
              <c:numCache>
                <c:formatCode>General</c:formatCode>
                <c:ptCount val="6"/>
                <c:pt idx="0">
                  <c:v>64268</c:v>
                </c:pt>
                <c:pt idx="1">
                  <c:v>55082</c:v>
                </c:pt>
                <c:pt idx="2">
                  <c:v>30254</c:v>
                </c:pt>
                <c:pt idx="3">
                  <c:v>14487</c:v>
                </c:pt>
                <c:pt idx="4">
                  <c:v>2341</c:v>
                </c:pt>
                <c:pt idx="5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9A-4B83-AFFA-2376AADC7447}"/>
            </c:ext>
          </c:extLst>
        </c:ser>
        <c:ser>
          <c:idx val="5"/>
          <c:order val="5"/>
          <c:tx>
            <c:strRef>
              <c:f>'Sales by Marketing Programs'!$I$3:$I$5</c:f>
              <c:strCache>
                <c:ptCount val="1"/>
                <c:pt idx="0">
                  <c:v>Yes - Sum of 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Programs'!$I$6:$I$11</c:f>
              <c:numCache>
                <c:formatCode>General</c:formatCode>
                <c:ptCount val="6"/>
                <c:pt idx="0">
                  <c:v>4033</c:v>
                </c:pt>
                <c:pt idx="1">
                  <c:v>24489</c:v>
                </c:pt>
                <c:pt idx="3">
                  <c:v>6231</c:v>
                </c:pt>
                <c:pt idx="4">
                  <c:v>4353</c:v>
                </c:pt>
                <c:pt idx="5">
                  <c:v>30107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9A-4B83-AFFA-2376AADC7447}"/>
            </c:ext>
          </c:extLst>
        </c:ser>
        <c:ser>
          <c:idx val="6"/>
          <c:order val="6"/>
          <c:tx>
            <c:strRef>
              <c:f>'Sales by Marketing Programs'!$J$3:$J$5</c:f>
              <c:strCache>
                <c:ptCount val="1"/>
                <c:pt idx="0">
                  <c:v>Yes - Sum of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Programs'!$J$6:$J$11</c:f>
              <c:numCache>
                <c:formatCode>General</c:formatCode>
                <c:ptCount val="6"/>
                <c:pt idx="0">
                  <c:v>6956</c:v>
                </c:pt>
                <c:pt idx="1">
                  <c:v>31892</c:v>
                </c:pt>
                <c:pt idx="3">
                  <c:v>7478</c:v>
                </c:pt>
                <c:pt idx="4">
                  <c:v>19971</c:v>
                </c:pt>
                <c:pt idx="5">
                  <c:v>42080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9A-4B83-AFFA-2376AADC7447}"/>
            </c:ext>
          </c:extLst>
        </c:ser>
        <c:ser>
          <c:idx val="7"/>
          <c:order val="7"/>
          <c:tx>
            <c:strRef>
              <c:f>'Sales by Marketing Programs'!$K$3:$K$5</c:f>
              <c:strCache>
                <c:ptCount val="1"/>
                <c:pt idx="0">
                  <c:v>Yes - Sum of 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Programs'!$K$6:$K$11</c:f>
              <c:numCache>
                <c:formatCode>General</c:formatCode>
                <c:ptCount val="6"/>
                <c:pt idx="0">
                  <c:v>7929</c:v>
                </c:pt>
                <c:pt idx="1">
                  <c:v>47587</c:v>
                </c:pt>
                <c:pt idx="3">
                  <c:v>8039</c:v>
                </c:pt>
                <c:pt idx="4">
                  <c:v>30692</c:v>
                </c:pt>
                <c:pt idx="5">
                  <c:v>63979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9A-4B83-AFFA-2376AADC7447}"/>
            </c:ext>
          </c:extLst>
        </c:ser>
        <c:ser>
          <c:idx val="8"/>
          <c:order val="8"/>
          <c:tx>
            <c:strRef>
              <c:f>'Sales by Marketing Programs'!$L$3:$L$5</c:f>
              <c:strCache>
                <c:ptCount val="1"/>
                <c:pt idx="0">
                  <c:v>Yes - Sum of 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Programs'!$L$6:$L$11</c:f>
              <c:numCache>
                <c:formatCode>General</c:formatCode>
                <c:ptCount val="6"/>
                <c:pt idx="0">
                  <c:v>8834</c:v>
                </c:pt>
                <c:pt idx="1">
                  <c:v>59886</c:v>
                </c:pt>
                <c:pt idx="3">
                  <c:v>8271</c:v>
                </c:pt>
                <c:pt idx="4">
                  <c:v>36230</c:v>
                </c:pt>
                <c:pt idx="5">
                  <c:v>97789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A-4B83-AFFA-2376AADC7447}"/>
            </c:ext>
          </c:extLst>
        </c:ser>
        <c:ser>
          <c:idx val="9"/>
          <c:order val="9"/>
          <c:tx>
            <c:strRef>
              <c:f>'Sales by Marketing Programs'!$M$3:$M$5</c:f>
              <c:strCache>
                <c:ptCount val="1"/>
                <c:pt idx="0">
                  <c:v>Yes - Sum of 2017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Programs'!$M$6:$M$11</c:f>
              <c:numCache>
                <c:formatCode>General</c:formatCode>
                <c:ptCount val="6"/>
                <c:pt idx="0">
                  <c:v>1290</c:v>
                </c:pt>
                <c:pt idx="1">
                  <c:v>6202</c:v>
                </c:pt>
                <c:pt idx="3">
                  <c:v>431</c:v>
                </c:pt>
                <c:pt idx="4">
                  <c:v>2696</c:v>
                </c:pt>
                <c:pt idx="5">
                  <c:v>10139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9A-4B83-AFFA-2376AADC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20559"/>
        <c:axId val="176003535"/>
      </c:barChart>
      <c:catAx>
        <c:axId val="2916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3535"/>
        <c:crosses val="autoZero"/>
        <c:auto val="1"/>
        <c:lblAlgn val="ctr"/>
        <c:lblOffset val="100"/>
        <c:noMultiLvlLbl val="0"/>
      </c:catAx>
      <c:valAx>
        <c:axId val="1760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4.xlsx]Sales by Account Type!PivotTable70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2017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Account Type'!$B$3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Type'!$B$4:$B$7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46D5-94AE-86D0F8E128F6}"/>
            </c:ext>
          </c:extLst>
        </c:ser>
        <c:ser>
          <c:idx val="1"/>
          <c:order val="1"/>
          <c:tx>
            <c:strRef>
              <c:f>'Sales by Account Type'!$C$3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Type'!$C$4:$C$7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C-46D5-94AE-86D0F8E128F6}"/>
            </c:ext>
          </c:extLst>
        </c:ser>
        <c:ser>
          <c:idx val="2"/>
          <c:order val="2"/>
          <c:tx>
            <c:strRef>
              <c:f>'Sales by Account Type'!$D$3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Type'!$D$4:$D$7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C-46D5-94AE-86D0F8E128F6}"/>
            </c:ext>
          </c:extLst>
        </c:ser>
        <c:ser>
          <c:idx val="3"/>
          <c:order val="3"/>
          <c:tx>
            <c:strRef>
              <c:f>'Sales by Account Type'!$E$3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Type'!$E$4:$E$7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C-46D5-94AE-86D0F8E128F6}"/>
            </c:ext>
          </c:extLst>
        </c:ser>
        <c:ser>
          <c:idx val="4"/>
          <c:order val="4"/>
          <c:tx>
            <c:strRef>
              <c:f>'Sales by Account Type'!$F$3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Type'!$F$4:$F$7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C-46D5-94AE-86D0F8E1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79727"/>
        <c:axId val="256409791"/>
      </c:barChart>
      <c:catAx>
        <c:axId val="1527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9791"/>
        <c:crosses val="autoZero"/>
        <c:auto val="1"/>
        <c:lblAlgn val="ctr"/>
        <c:lblOffset val="100"/>
        <c:noMultiLvlLbl val="0"/>
      </c:catAx>
      <c:valAx>
        <c:axId val="25640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MAIN!$M$5:$M$14</c:f>
              <c:numCache>
                <c:formatCode>General</c:formatCode>
                <c:ptCount val="10"/>
                <c:pt idx="0">
                  <c:v>24</c:v>
                </c:pt>
                <c:pt idx="1">
                  <c:v>73</c:v>
                </c:pt>
                <c:pt idx="2">
                  <c:v>138</c:v>
                </c:pt>
                <c:pt idx="3">
                  <c:v>128</c:v>
                </c:pt>
                <c:pt idx="4">
                  <c:v>209</c:v>
                </c:pt>
                <c:pt idx="5">
                  <c:v>238</c:v>
                </c:pt>
                <c:pt idx="6">
                  <c:v>299</c:v>
                </c:pt>
                <c:pt idx="7">
                  <c:v>376</c:v>
                </c:pt>
                <c:pt idx="8">
                  <c:v>431</c:v>
                </c:pt>
                <c:pt idx="9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6-43D5-A88C-EFD1D4A4050B}"/>
            </c:ext>
          </c:extLst>
        </c:ser>
        <c:ser>
          <c:idx val="1"/>
          <c:order val="1"/>
          <c:tx>
            <c:strRef>
              <c:f>MAIN!$N$4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MAIN!$N$5:$N$14</c:f>
              <c:numCache>
                <c:formatCode>General</c:formatCode>
                <c:ptCount val="10"/>
                <c:pt idx="0">
                  <c:v>1797</c:v>
                </c:pt>
                <c:pt idx="1">
                  <c:v>3485</c:v>
                </c:pt>
                <c:pt idx="2">
                  <c:v>286</c:v>
                </c:pt>
                <c:pt idx="3">
                  <c:v>416</c:v>
                </c:pt>
                <c:pt idx="4">
                  <c:v>621</c:v>
                </c:pt>
                <c:pt idx="5">
                  <c:v>1235</c:v>
                </c:pt>
                <c:pt idx="6">
                  <c:v>657</c:v>
                </c:pt>
                <c:pt idx="7">
                  <c:v>889</c:v>
                </c:pt>
                <c:pt idx="8">
                  <c:v>6231</c:v>
                </c:pt>
                <c:pt idx="9">
                  <c:v>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6-43D5-A88C-EFD1D4A4050B}"/>
            </c:ext>
          </c:extLst>
        </c:ser>
        <c:ser>
          <c:idx val="2"/>
          <c:order val="2"/>
          <c:tx>
            <c:strRef>
              <c:f>MAIN!$O$4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MAIN!$O$5:$O$14</c:f>
              <c:numCache>
                <c:formatCode>General</c:formatCode>
                <c:ptCount val="10"/>
                <c:pt idx="0">
                  <c:v>3548</c:v>
                </c:pt>
                <c:pt idx="1">
                  <c:v>4592</c:v>
                </c:pt>
                <c:pt idx="2">
                  <c:v>6750</c:v>
                </c:pt>
                <c:pt idx="3">
                  <c:v>747</c:v>
                </c:pt>
                <c:pt idx="4">
                  <c:v>3098</c:v>
                </c:pt>
                <c:pt idx="5">
                  <c:v>1822</c:v>
                </c:pt>
                <c:pt idx="6">
                  <c:v>6238</c:v>
                </c:pt>
                <c:pt idx="7">
                  <c:v>4373</c:v>
                </c:pt>
                <c:pt idx="8">
                  <c:v>7478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6-43D5-A88C-EFD1D4A4050B}"/>
            </c:ext>
          </c:extLst>
        </c:ser>
        <c:ser>
          <c:idx val="3"/>
          <c:order val="3"/>
          <c:tx>
            <c:strRef>
              <c:f>MAIN!$P$4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MAIN!$P$5:$P$14</c:f>
              <c:numCache>
                <c:formatCode>General</c:formatCode>
                <c:ptCount val="10"/>
                <c:pt idx="0">
                  <c:v>3668</c:v>
                </c:pt>
                <c:pt idx="1">
                  <c:v>5143</c:v>
                </c:pt>
                <c:pt idx="2">
                  <c:v>8254</c:v>
                </c:pt>
                <c:pt idx="3">
                  <c:v>1028</c:v>
                </c:pt>
                <c:pt idx="4">
                  <c:v>7118</c:v>
                </c:pt>
                <c:pt idx="5">
                  <c:v>7074</c:v>
                </c:pt>
                <c:pt idx="6">
                  <c:v>8922</c:v>
                </c:pt>
                <c:pt idx="7">
                  <c:v>6803</c:v>
                </c:pt>
                <c:pt idx="8">
                  <c:v>8039</c:v>
                </c:pt>
                <c:pt idx="9">
                  <c:v>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6-43D5-A88C-EFD1D4A4050B}"/>
            </c:ext>
          </c:extLst>
        </c:ser>
        <c:ser>
          <c:idx val="4"/>
          <c:order val="4"/>
          <c:tx>
            <c:strRef>
              <c:f>MAIN!$Q$4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MAIN!$Q$5:$Q$14</c:f>
              <c:numCache>
                <c:formatCode>General</c:formatCode>
                <c:ptCount val="10"/>
                <c:pt idx="0">
                  <c:v>8592</c:v>
                </c:pt>
                <c:pt idx="1">
                  <c:v>8100</c:v>
                </c:pt>
                <c:pt idx="2">
                  <c:v>8656</c:v>
                </c:pt>
                <c:pt idx="3">
                  <c:v>6357</c:v>
                </c:pt>
                <c:pt idx="4">
                  <c:v>8433</c:v>
                </c:pt>
                <c:pt idx="5">
                  <c:v>8207</c:v>
                </c:pt>
                <c:pt idx="6">
                  <c:v>9081</c:v>
                </c:pt>
                <c:pt idx="7">
                  <c:v>7578</c:v>
                </c:pt>
                <c:pt idx="8">
                  <c:v>8271</c:v>
                </c:pt>
                <c:pt idx="9">
                  <c:v>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6-43D5-A88C-EFD1D4A4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95119"/>
        <c:axId val="15165311"/>
      </c:barChart>
      <c:lineChart>
        <c:grouping val="standard"/>
        <c:varyColors val="0"/>
        <c:ser>
          <c:idx val="5"/>
          <c:order val="5"/>
          <c:tx>
            <c:strRef>
              <c:f>MAIN!$R$4</c:f>
              <c:strCache>
                <c:ptCount val="1"/>
                <c:pt idx="0">
                  <c:v>5 YR CAGR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(MAIN!$C$5:$C$14,MAIN!$E$5:$E$14)</c:f>
              <c:strCache>
                <c:ptCount val="20"/>
                <c:pt idx="0">
                  <c:v>Tim Young</c:v>
                </c:pt>
                <c:pt idx="1">
                  <c:v>Bill Callahan</c:v>
                </c:pt>
                <c:pt idx="2">
                  <c:v>Raymond Heywin</c:v>
                </c:pt>
                <c:pt idx="3">
                  <c:v>Carlos Jackson</c:v>
                </c:pt>
                <c:pt idx="4">
                  <c:v>Mel Berkowitz</c:v>
                </c:pt>
                <c:pt idx="5">
                  <c:v>Anthony Brooks</c:v>
                </c:pt>
                <c:pt idx="6">
                  <c:v>Craig Collins</c:v>
                </c:pt>
                <c:pt idx="7">
                  <c:v>Larry Alaimo</c:v>
                </c:pt>
                <c:pt idx="8">
                  <c:v>Darnell Straughter</c:v>
                </c:pt>
                <c:pt idx="9">
                  <c:v>Dominique Johnson</c:v>
                </c:pt>
                <c:pt idx="10">
                  <c:v>Small Business</c:v>
                </c:pt>
                <c:pt idx="11">
                  <c:v>Medium Business</c:v>
                </c:pt>
                <c:pt idx="12">
                  <c:v>Online Retailer</c:v>
                </c:pt>
                <c:pt idx="13">
                  <c:v>Wholesale Distributor</c:v>
                </c:pt>
                <c:pt idx="14">
                  <c:v>Medium Business</c:v>
                </c:pt>
                <c:pt idx="15">
                  <c:v>Medium Business</c:v>
                </c:pt>
                <c:pt idx="16">
                  <c:v>Wholesale Distributor</c:v>
                </c:pt>
                <c:pt idx="17">
                  <c:v>Online Retailer</c:v>
                </c:pt>
                <c:pt idx="18">
                  <c:v>Online Retailer</c:v>
                </c:pt>
                <c:pt idx="19">
                  <c:v>Online Retailer</c:v>
                </c:pt>
              </c:strCache>
            </c:strRef>
          </c:cat>
          <c:val>
            <c:numRef>
              <c:f>MAIN!$R$5:$R$14</c:f>
              <c:numCache>
                <c:formatCode>0%</c:formatCode>
                <c:ptCount val="10"/>
                <c:pt idx="0">
                  <c:v>3.3498147004699526</c:v>
                </c:pt>
                <c:pt idx="1">
                  <c:v>2.2455667067018901</c:v>
                </c:pt>
                <c:pt idx="2">
                  <c:v>1.8142296888697582</c:v>
                </c:pt>
                <c:pt idx="3">
                  <c:v>1.6546701130112136</c:v>
                </c:pt>
                <c:pt idx="4">
                  <c:v>1.5203389637502625</c:v>
                </c:pt>
                <c:pt idx="5">
                  <c:v>1.4232703532020747</c:v>
                </c:pt>
                <c:pt idx="6">
                  <c:v>1.3475541667800686</c:v>
                </c:pt>
                <c:pt idx="7">
                  <c:v>1.1188084145320056</c:v>
                </c:pt>
                <c:pt idx="8">
                  <c:v>1.0930046233022455</c:v>
                </c:pt>
                <c:pt idx="9">
                  <c:v>1.084072328017021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A6-43D5-A88C-EFD1D4A4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11439"/>
        <c:axId val="15162335"/>
      </c:lineChart>
      <c:catAx>
        <c:axId val="29159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11"/>
        <c:crosses val="autoZero"/>
        <c:auto val="1"/>
        <c:lblAlgn val="ctr"/>
        <c:lblOffset val="100"/>
        <c:noMultiLvlLbl val="0"/>
      </c:catAx>
      <c:valAx>
        <c:axId val="151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5119"/>
        <c:crosses val="autoZero"/>
        <c:crossBetween val="between"/>
      </c:valAx>
      <c:valAx>
        <c:axId val="15162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1439"/>
        <c:crosses val="max"/>
        <c:crossBetween val="between"/>
      </c:valAx>
      <c:catAx>
        <c:axId val="29161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6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cap="none" normalizeH="0" baseline="0">
                <a:effectLst/>
              </a:rPr>
              <a:t>Unit sales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MAIN!$M$65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E-4093-8CA9-CB9017FCA0F6}"/>
            </c:ext>
          </c:extLst>
        </c:ser>
        <c:ser>
          <c:idx val="1"/>
          <c:order val="1"/>
          <c:tx>
            <c:strRef>
              <c:f>MAIN!$N$4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MAIN!$N$65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E-4093-8CA9-CB9017FCA0F6}"/>
            </c:ext>
          </c:extLst>
        </c:ser>
        <c:ser>
          <c:idx val="2"/>
          <c:order val="2"/>
          <c:tx>
            <c:strRef>
              <c:f>MAIN!$O$4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MAIN!$O$65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E-4093-8CA9-CB9017FCA0F6}"/>
            </c:ext>
          </c:extLst>
        </c:ser>
        <c:ser>
          <c:idx val="3"/>
          <c:order val="3"/>
          <c:tx>
            <c:strRef>
              <c:f>MAIN!$P$4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MAIN!$P$65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E-4093-8CA9-CB9017FCA0F6}"/>
            </c:ext>
          </c:extLst>
        </c:ser>
        <c:ser>
          <c:idx val="4"/>
          <c:order val="4"/>
          <c:tx>
            <c:strRef>
              <c:f>MAIN!$Q$4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MAIN!$Q$65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E-4093-8CA9-CB9017FCA0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91612399"/>
        <c:axId val="19664351"/>
      </c:barChart>
      <c:catAx>
        <c:axId val="2916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351"/>
        <c:crosses val="autoZero"/>
        <c:auto val="1"/>
        <c:lblAlgn val="ctr"/>
        <c:lblOffset val="100"/>
        <c:noMultiLvlLbl val="0"/>
      </c:catAx>
      <c:valAx>
        <c:axId val="19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2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4.xlsx]Sales by Marketing Programs!PivotTable51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2018 by Coupons and Social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Marketing Programs'!$D$3:$D$5</c:f>
              <c:strCache>
                <c:ptCount val="1"/>
                <c:pt idx="0">
                  <c:v>No - Sum of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Programs'!$D$6:$D$11</c:f>
              <c:numCache>
                <c:formatCode>General</c:formatCode>
                <c:ptCount val="6"/>
                <c:pt idx="0">
                  <c:v>64369</c:v>
                </c:pt>
                <c:pt idx="1">
                  <c:v>55822</c:v>
                </c:pt>
                <c:pt idx="2">
                  <c:v>29905</c:v>
                </c:pt>
                <c:pt idx="3">
                  <c:v>13777</c:v>
                </c:pt>
                <c:pt idx="4">
                  <c:v>6105</c:v>
                </c:pt>
                <c:pt idx="5">
                  <c:v>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8-4E62-B870-F2884541B0F4}"/>
            </c:ext>
          </c:extLst>
        </c:ser>
        <c:ser>
          <c:idx val="1"/>
          <c:order val="1"/>
          <c:tx>
            <c:strRef>
              <c:f>'Sales by Marketing Programs'!$E$3:$E$5</c:f>
              <c:strCache>
                <c:ptCount val="1"/>
                <c:pt idx="0">
                  <c:v>No - 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Programs'!$E$6:$E$11</c:f>
              <c:numCache>
                <c:formatCode>General</c:formatCode>
                <c:ptCount val="6"/>
                <c:pt idx="0">
                  <c:v>69783</c:v>
                </c:pt>
                <c:pt idx="1">
                  <c:v>61696</c:v>
                </c:pt>
                <c:pt idx="2">
                  <c:v>24952</c:v>
                </c:pt>
                <c:pt idx="3">
                  <c:v>11743</c:v>
                </c:pt>
                <c:pt idx="4">
                  <c:v>7777</c:v>
                </c:pt>
                <c:pt idx="5">
                  <c:v>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8-4E62-B870-F2884541B0F4}"/>
            </c:ext>
          </c:extLst>
        </c:ser>
        <c:ser>
          <c:idx val="2"/>
          <c:order val="2"/>
          <c:tx>
            <c:strRef>
              <c:f>'Sales by Marketing Programs'!$F$3:$F$5</c:f>
              <c:strCache>
                <c:ptCount val="1"/>
                <c:pt idx="0">
                  <c:v>No - Sum of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Programs'!$F$6:$F$11</c:f>
              <c:numCache>
                <c:formatCode>General</c:formatCode>
                <c:ptCount val="6"/>
                <c:pt idx="0">
                  <c:v>70701</c:v>
                </c:pt>
                <c:pt idx="1">
                  <c:v>72596</c:v>
                </c:pt>
                <c:pt idx="2">
                  <c:v>30853</c:v>
                </c:pt>
                <c:pt idx="3">
                  <c:v>3757</c:v>
                </c:pt>
                <c:pt idx="4">
                  <c:v>7891</c:v>
                </c:pt>
                <c:pt idx="5">
                  <c:v>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8-4E62-B870-F2884541B0F4}"/>
            </c:ext>
          </c:extLst>
        </c:ser>
        <c:ser>
          <c:idx val="3"/>
          <c:order val="3"/>
          <c:tx>
            <c:strRef>
              <c:f>'Sales by Marketing Programs'!$G$3:$G$5</c:f>
              <c:strCache>
                <c:ptCount val="1"/>
                <c:pt idx="0">
                  <c:v>No - 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Programs'!$G$6:$G$11</c:f>
              <c:numCache>
                <c:formatCode>General</c:formatCode>
                <c:ptCount val="6"/>
                <c:pt idx="0">
                  <c:v>67862</c:v>
                </c:pt>
                <c:pt idx="1">
                  <c:v>85377</c:v>
                </c:pt>
                <c:pt idx="2">
                  <c:v>27934</c:v>
                </c:pt>
                <c:pt idx="3">
                  <c:v>1344</c:v>
                </c:pt>
                <c:pt idx="4">
                  <c:v>8758</c:v>
                </c:pt>
                <c:pt idx="5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8-4E62-B870-F2884541B0F4}"/>
            </c:ext>
          </c:extLst>
        </c:ser>
        <c:ser>
          <c:idx val="4"/>
          <c:order val="4"/>
          <c:tx>
            <c:strRef>
              <c:f>'Sales by Marketing Programs'!$H$3:$H$5</c:f>
              <c:strCache>
                <c:ptCount val="1"/>
                <c:pt idx="0">
                  <c:v>No - Sum of 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Programs'!$H$6:$H$11</c:f>
              <c:numCache>
                <c:formatCode>General</c:formatCode>
                <c:ptCount val="6"/>
                <c:pt idx="0">
                  <c:v>64268</c:v>
                </c:pt>
                <c:pt idx="1">
                  <c:v>55082</c:v>
                </c:pt>
                <c:pt idx="2">
                  <c:v>30254</c:v>
                </c:pt>
                <c:pt idx="3">
                  <c:v>14487</c:v>
                </c:pt>
                <c:pt idx="4">
                  <c:v>2341</c:v>
                </c:pt>
                <c:pt idx="5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8-4E62-B870-F2884541B0F4}"/>
            </c:ext>
          </c:extLst>
        </c:ser>
        <c:ser>
          <c:idx val="5"/>
          <c:order val="5"/>
          <c:tx>
            <c:strRef>
              <c:f>'Sales by Marketing Programs'!$I$3:$I$5</c:f>
              <c:strCache>
                <c:ptCount val="1"/>
                <c:pt idx="0">
                  <c:v>Yes - Sum of 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Programs'!$I$6:$I$11</c:f>
              <c:numCache>
                <c:formatCode>General</c:formatCode>
                <c:ptCount val="6"/>
                <c:pt idx="0">
                  <c:v>4033</c:v>
                </c:pt>
                <c:pt idx="1">
                  <c:v>24489</c:v>
                </c:pt>
                <c:pt idx="3">
                  <c:v>6231</c:v>
                </c:pt>
                <c:pt idx="4">
                  <c:v>4353</c:v>
                </c:pt>
                <c:pt idx="5">
                  <c:v>30107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8-4E62-B870-F2884541B0F4}"/>
            </c:ext>
          </c:extLst>
        </c:ser>
        <c:ser>
          <c:idx val="6"/>
          <c:order val="6"/>
          <c:tx>
            <c:strRef>
              <c:f>'Sales by Marketing Programs'!$J$3:$J$5</c:f>
              <c:strCache>
                <c:ptCount val="1"/>
                <c:pt idx="0">
                  <c:v>Yes - Sum of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Programs'!$J$6:$J$11</c:f>
              <c:numCache>
                <c:formatCode>General</c:formatCode>
                <c:ptCount val="6"/>
                <c:pt idx="0">
                  <c:v>6956</c:v>
                </c:pt>
                <c:pt idx="1">
                  <c:v>31892</c:v>
                </c:pt>
                <c:pt idx="3">
                  <c:v>7478</c:v>
                </c:pt>
                <c:pt idx="4">
                  <c:v>19971</c:v>
                </c:pt>
                <c:pt idx="5">
                  <c:v>42080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8-4E62-B870-F2884541B0F4}"/>
            </c:ext>
          </c:extLst>
        </c:ser>
        <c:ser>
          <c:idx val="7"/>
          <c:order val="7"/>
          <c:tx>
            <c:strRef>
              <c:f>'Sales by Marketing Programs'!$K$3:$K$5</c:f>
              <c:strCache>
                <c:ptCount val="1"/>
                <c:pt idx="0">
                  <c:v>Yes - Sum of 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Programs'!$K$6:$K$11</c:f>
              <c:numCache>
                <c:formatCode>General</c:formatCode>
                <c:ptCount val="6"/>
                <c:pt idx="0">
                  <c:v>7929</c:v>
                </c:pt>
                <c:pt idx="1">
                  <c:v>47587</c:v>
                </c:pt>
                <c:pt idx="3">
                  <c:v>8039</c:v>
                </c:pt>
                <c:pt idx="4">
                  <c:v>30692</c:v>
                </c:pt>
                <c:pt idx="5">
                  <c:v>63979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28-4E62-B870-F2884541B0F4}"/>
            </c:ext>
          </c:extLst>
        </c:ser>
        <c:ser>
          <c:idx val="8"/>
          <c:order val="8"/>
          <c:tx>
            <c:strRef>
              <c:f>'Sales by Marketing Programs'!$L$3:$L$5</c:f>
              <c:strCache>
                <c:ptCount val="1"/>
                <c:pt idx="0">
                  <c:v>Yes - Sum of 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Programs'!$L$6:$L$11</c:f>
              <c:numCache>
                <c:formatCode>General</c:formatCode>
                <c:ptCount val="6"/>
                <c:pt idx="0">
                  <c:v>8834</c:v>
                </c:pt>
                <c:pt idx="1">
                  <c:v>59886</c:v>
                </c:pt>
                <c:pt idx="3">
                  <c:v>8271</c:v>
                </c:pt>
                <c:pt idx="4">
                  <c:v>36230</c:v>
                </c:pt>
                <c:pt idx="5">
                  <c:v>97789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28-4E62-B870-F2884541B0F4}"/>
            </c:ext>
          </c:extLst>
        </c:ser>
        <c:ser>
          <c:idx val="9"/>
          <c:order val="9"/>
          <c:tx>
            <c:strRef>
              <c:f>'Sales by Marketing Programs'!$M$3:$M$5</c:f>
              <c:strCache>
                <c:ptCount val="1"/>
                <c:pt idx="0">
                  <c:v>Yes - Sum of 2017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'Sales by Marketing Programs'!$A$6:$C$11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'Sales by Marketing Programs'!$M$6:$M$11</c:f>
              <c:numCache>
                <c:formatCode>General</c:formatCode>
                <c:ptCount val="6"/>
                <c:pt idx="0">
                  <c:v>1290</c:v>
                </c:pt>
                <c:pt idx="1">
                  <c:v>6202</c:v>
                </c:pt>
                <c:pt idx="3">
                  <c:v>431</c:v>
                </c:pt>
                <c:pt idx="4">
                  <c:v>2696</c:v>
                </c:pt>
                <c:pt idx="5">
                  <c:v>10139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28-4E62-B870-F2884541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20559"/>
        <c:axId val="176003535"/>
      </c:barChart>
      <c:catAx>
        <c:axId val="2916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3535"/>
        <c:crosses val="autoZero"/>
        <c:auto val="1"/>
        <c:lblAlgn val="ctr"/>
        <c:lblOffset val="100"/>
        <c:noMultiLvlLbl val="0"/>
      </c:catAx>
      <c:valAx>
        <c:axId val="1760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4.xlsx]Sales by Account Type!PivotTable70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2017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Account Type'!$B$3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Type'!$B$4:$B$7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9-469C-B921-65D1BB0FD189}"/>
            </c:ext>
          </c:extLst>
        </c:ser>
        <c:ser>
          <c:idx val="1"/>
          <c:order val="1"/>
          <c:tx>
            <c:strRef>
              <c:f>'Sales by Account Type'!$C$3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Type'!$C$4:$C$7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9-469C-B921-65D1BB0FD189}"/>
            </c:ext>
          </c:extLst>
        </c:ser>
        <c:ser>
          <c:idx val="2"/>
          <c:order val="2"/>
          <c:tx>
            <c:strRef>
              <c:f>'Sales by Account Type'!$D$3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Type'!$D$4:$D$7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9-469C-B921-65D1BB0FD189}"/>
            </c:ext>
          </c:extLst>
        </c:ser>
        <c:ser>
          <c:idx val="3"/>
          <c:order val="3"/>
          <c:tx>
            <c:strRef>
              <c:f>'Sales by Account Type'!$E$3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Type'!$E$4:$E$7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9-469C-B921-65D1BB0FD189}"/>
            </c:ext>
          </c:extLst>
        </c:ser>
        <c:ser>
          <c:idx val="4"/>
          <c:order val="4"/>
          <c:tx>
            <c:strRef>
              <c:f>'Sales by Account Type'!$F$3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Type'!$F$4:$F$7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9-469C-B921-65D1BB0F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79727"/>
        <c:axId val="256409791"/>
      </c:barChart>
      <c:catAx>
        <c:axId val="1527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9791"/>
        <c:crosses val="autoZero"/>
        <c:auto val="1"/>
        <c:lblAlgn val="ctr"/>
        <c:lblOffset val="100"/>
        <c:noMultiLvlLbl val="0"/>
      </c:catAx>
      <c:valAx>
        <c:axId val="25640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94292</xdr:colOff>
      <xdr:row>1</xdr:row>
      <xdr:rowOff>99785</xdr:rowOff>
    </xdr:from>
    <xdr:to>
      <xdr:col>9</xdr:col>
      <xdr:colOff>390072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B5-14D6-455F-B1B9-D4B9B2559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197976</xdr:colOff>
      <xdr:row>56</xdr:row>
      <xdr:rowOff>145380</xdr:rowOff>
    </xdr:from>
    <xdr:to>
      <xdr:col>9</xdr:col>
      <xdr:colOff>125670</xdr:colOff>
      <xdr:row>77</xdr:row>
      <xdr:rowOff>113801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BF73C-D2B0-4C74-87FB-760B410D3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11865</xdr:colOff>
      <xdr:row>157</xdr:row>
      <xdr:rowOff>90951</xdr:rowOff>
    </xdr:from>
    <xdr:to>
      <xdr:col>9</xdr:col>
      <xdr:colOff>297352</xdr:colOff>
      <xdr:row>180</xdr:row>
      <xdr:rowOff>30707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B8BE6-FD80-4B6B-AF52-13E41130F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105</xdr:row>
      <xdr:rowOff>8038</xdr:rowOff>
    </xdr:from>
    <xdr:to>
      <xdr:col>9</xdr:col>
      <xdr:colOff>249490</xdr:colOff>
      <xdr:row>128</xdr:row>
      <xdr:rowOff>30594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B6967-8629-4952-A171-C7443C3FC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107950</xdr:rowOff>
    </xdr:from>
    <xdr:to>
      <xdr:col>16</xdr:col>
      <xdr:colOff>304800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DBC37-0D2D-4714-A8C1-301121845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508000</xdr:colOff>
      <xdr:row>24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2A7AF-F1CB-4871-AA84-C0EAFB36E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105811</xdr:colOff>
      <xdr:row>12</xdr:row>
      <xdr:rowOff>111553</xdr:rowOff>
    </xdr:from>
    <xdr:to>
      <xdr:col>21</xdr:col>
      <xdr:colOff>346697</xdr:colOff>
      <xdr:row>48</xdr:row>
      <xdr:rowOff>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649F4-88FE-0AEC-ED4B-399408FD3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9</xdr:row>
      <xdr:rowOff>133350</xdr:rowOff>
    </xdr:from>
    <xdr:to>
      <xdr:col>11</xdr:col>
      <xdr:colOff>247649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6C278-72FD-DDA4-AF0B-F42447A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ak Vidwans" refreshedDate="45270.464216898145" createdVersion="8" refreshedVersion="8" minRefreshableVersion="3" recordCount="60" xr:uid="{18898D2E-F224-4A47-979B-D37FF63DDDCC}">
  <cacheSource type="worksheet">
    <worksheetSource name="Table1"/>
  </cacheSource>
  <cacheFields count="18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/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 count="2">
        <s v="Yes"/>
        <s v="No"/>
      </sharedItems>
    </cacheField>
    <cacheField name="Coupons" numFmtId="0">
      <sharedItems count="2">
        <s v="Yes"/>
        <s v="No"/>
      </sharedItems>
    </cacheField>
    <cacheField name="Catalog Inclusion" numFmtId="0">
      <sharedItems count="2">
        <s v="Yes"/>
        <s v="No"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ak Vidwans" refreshedDate="45270.472485185186" createdVersion="8" refreshedVersion="8" minRefreshableVersion="3" recordCount="60" xr:uid="{F7475B18-7E35-4CDC-9544-76137830D757}">
  <cacheSource type="worksheet">
    <worksheetSource name="Table1"/>
  </cacheSource>
  <cacheFields count="18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3"/>
    <s v="9575 Shipley Court, Brooklyn NY 11201"/>
    <s v="Tim Young"/>
    <s v="(876) 653-1727"/>
    <s v="Small Business"/>
    <s v="Yes"/>
    <s v="No"/>
    <s v="Yes"/>
    <x v="0"/>
    <x v="0"/>
    <x v="0"/>
    <x v="0"/>
    <n v="24"/>
    <n v="1797"/>
    <n v="3548"/>
    <n v="3668"/>
    <n v="8592"/>
    <n v="3.3498147004699526"/>
  </r>
  <r>
    <s v="MB 5"/>
    <s v="402 Bridgeton Lane, Bronx NY 10468"/>
    <s v="Bill Callahan"/>
    <s v="(617) 419-7996"/>
    <s v="Medium Business"/>
    <s v="Yes"/>
    <s v="Yes"/>
    <s v="No"/>
    <x v="0"/>
    <x v="1"/>
    <x v="0"/>
    <x v="1"/>
    <n v="73"/>
    <n v="3485"/>
    <n v="4592"/>
    <n v="5143"/>
    <n v="8100"/>
    <n v="2.2455667067018901"/>
  </r>
  <r>
    <s v="OR 2"/>
    <s v="7061 Bishop St, Yonkers NY 10701"/>
    <s v="Raymond Heywin"/>
    <s v="(571) 843-1746"/>
    <s v="Online Retailer"/>
    <s v="Yes"/>
    <s v="Yes"/>
    <s v="Yes"/>
    <x v="0"/>
    <x v="0"/>
    <x v="0"/>
    <x v="1"/>
    <n v="138"/>
    <n v="286"/>
    <n v="6750"/>
    <n v="8254"/>
    <n v="8656"/>
    <n v="1.8142296888697582"/>
  </r>
  <r>
    <s v="WD 11"/>
    <s v="419 E. Henry Ave, New York NY 10031"/>
    <s v="Carlos Jackson"/>
    <s v="(201) 363-0653"/>
    <s v="Wholesale Distributor"/>
    <s v="Yes"/>
    <s v="Yes"/>
    <s v="Yes"/>
    <x v="1"/>
    <x v="1"/>
    <x v="0"/>
    <x v="1"/>
    <n v="128"/>
    <n v="416"/>
    <n v="747"/>
    <n v="1028"/>
    <n v="6357"/>
    <n v="1.6546701130112136"/>
  </r>
  <r>
    <s v="MB 12"/>
    <s v="240 W. Manhattan St, Bronx NY 10462"/>
    <s v="Mel Berkowitz"/>
    <s v="(967) 547-1542"/>
    <s v="Medium Business"/>
    <s v="Yes"/>
    <s v="Yes"/>
    <s v="No"/>
    <x v="0"/>
    <x v="0"/>
    <x v="0"/>
    <x v="1"/>
    <n v="209"/>
    <n v="621"/>
    <n v="3098"/>
    <n v="7118"/>
    <n v="8433"/>
    <n v="1.5203389637502625"/>
  </r>
  <r>
    <s v="MB 6"/>
    <s v="6 E. Nichols Ave, New York NY 10027"/>
    <s v="Anthony Brooks"/>
    <s v="(349) 801-7566"/>
    <s v="Medium Business"/>
    <s v="Yes"/>
    <s v="Yes"/>
    <s v="No"/>
    <x v="0"/>
    <x v="1"/>
    <x v="0"/>
    <x v="1"/>
    <n v="238"/>
    <n v="1235"/>
    <n v="1822"/>
    <n v="7074"/>
    <n v="8207"/>
    <n v="1.4232703532020747"/>
  </r>
  <r>
    <s v="WD 2"/>
    <s v="815 2nd St, New York NY 10028"/>
    <s v="Craig Collins"/>
    <s v="(828) 840-2736"/>
    <s v="Wholesale Distributor"/>
    <s v="Yes"/>
    <s v="Yes"/>
    <s v="Yes"/>
    <x v="1"/>
    <x v="1"/>
    <x v="0"/>
    <x v="1"/>
    <n v="299"/>
    <n v="657"/>
    <n v="6238"/>
    <n v="8922"/>
    <n v="9081"/>
    <n v="1.3475541667800686"/>
  </r>
  <r>
    <s v="OR 10"/>
    <s v="596 Coffee St, Bronx NY 10472"/>
    <s v="Larry Alaimo"/>
    <s v="(242) 869-1226"/>
    <s v="Online Retailer"/>
    <s v="Yes"/>
    <s v="Yes"/>
    <s v="Yes"/>
    <x v="0"/>
    <x v="0"/>
    <x v="0"/>
    <x v="0"/>
    <n v="376"/>
    <n v="889"/>
    <n v="4373"/>
    <n v="6803"/>
    <n v="7578"/>
    <n v="1.1188084145320056"/>
  </r>
  <r>
    <s v="OR 15"/>
    <s v="7217 Birch Hill Dr, New York NY 10009"/>
    <s v="Darnell Straughter"/>
    <s v="(680) 628-4625"/>
    <s v="Online Retailer"/>
    <s v="Yes"/>
    <s v="Yes"/>
    <s v="Yes"/>
    <x v="0"/>
    <x v="0"/>
    <x v="1"/>
    <x v="1"/>
    <n v="431"/>
    <n v="6231"/>
    <n v="7478"/>
    <n v="8039"/>
    <n v="8271"/>
    <n v="1.0930046233022455"/>
  </r>
  <r>
    <s v="OR 9"/>
    <s v="81 San Carlos Road, Bronx NY 10463"/>
    <s v="Dominique Johnson"/>
    <s v="(336) 448-7026"/>
    <s v="Online Retailer"/>
    <s v="Yes"/>
    <s v="Yes"/>
    <s v="Yes"/>
    <x v="0"/>
    <x v="0"/>
    <x v="0"/>
    <x v="0"/>
    <n v="488"/>
    <n v="5535"/>
    <n v="5775"/>
    <n v="7661"/>
    <n v="9206"/>
    <n v="1.084072328017021"/>
  </r>
  <r>
    <s v="MB 10"/>
    <s v="267 Randall Mill Dr, New York NY 10033"/>
    <s v="Kathy Rogers"/>
    <s v="(939) 738-6471"/>
    <s v="Medium Business"/>
    <s v="Yes"/>
    <s v="Yes"/>
    <s v="No"/>
    <x v="0"/>
    <x v="0"/>
    <x v="0"/>
    <x v="1"/>
    <n v="570"/>
    <n v="1322"/>
    <n v="7279"/>
    <n v="8443"/>
    <n v="9571"/>
    <n v="1.0242801438529217"/>
  </r>
  <r>
    <s v="OR 7"/>
    <s v="640 Beechwood Dr, Bronx NY 10461"/>
    <s v="Juan Scott"/>
    <s v="(357) 532-0838"/>
    <s v="Online Retailer"/>
    <s v="Yes"/>
    <s v="Yes"/>
    <s v="Yes"/>
    <x v="0"/>
    <x v="0"/>
    <x v="0"/>
    <x v="0"/>
    <n v="742"/>
    <n v="3751"/>
    <n v="4423"/>
    <n v="8733"/>
    <n v="9909"/>
    <n v="0.91164163510334228"/>
  </r>
  <r>
    <s v="MB 3"/>
    <s v="9132 Redwood Rd, Bronx NY 10466"/>
    <s v="Christopher Evans"/>
    <s v="(831) 406-6300"/>
    <s v="Medium Business"/>
    <s v="Yes"/>
    <s v="Yes"/>
    <s v="No"/>
    <x v="0"/>
    <x v="1"/>
    <x v="0"/>
    <x v="1"/>
    <n v="700"/>
    <n v="5721"/>
    <n v="6247"/>
    <n v="8495"/>
    <n v="9236"/>
    <n v="0.90588403033885334"/>
  </r>
  <r>
    <s v="MB 14"/>
    <s v="48 S. Brandywine St, New York NY 10002"/>
    <s v="Deshaun Fletcher"/>
    <s v="(845) 304-6511"/>
    <s v="Medium Business"/>
    <s v="Yes"/>
    <s v="Yes"/>
    <s v="No"/>
    <x v="0"/>
    <x v="1"/>
    <x v="0"/>
    <x v="1"/>
    <n v="712"/>
    <n v="4182"/>
    <n v="6087"/>
    <n v="7494"/>
    <n v="8599"/>
    <n v="0.86419779018759768"/>
  </r>
  <r>
    <s v="WD 5"/>
    <s v="21 Yukon St, Bronx NY 10451"/>
    <s v="Andre Mobley"/>
    <s v="(597) 701-9429"/>
    <s v="Wholesale Distributor"/>
    <s v="Yes"/>
    <s v="Yes"/>
    <s v="Yes"/>
    <x v="1"/>
    <x v="1"/>
    <x v="0"/>
    <x v="1"/>
    <n v="870"/>
    <n v="2428"/>
    <n v="7386"/>
    <n v="8835"/>
    <n v="9766"/>
    <n v="0.83041416010220881"/>
  </r>
  <r>
    <s v="SB 14"/>
    <s v="8156 Lake View Street, New York, NY 10025"/>
    <s v="Debra Kroll"/>
    <s v="(628) 832-4986"/>
    <s v="Small Business"/>
    <s v="Yes"/>
    <s v="Yes"/>
    <s v="Yes"/>
    <x v="0"/>
    <x v="0"/>
    <x v="0"/>
    <x v="0"/>
    <n v="861"/>
    <n v="1314"/>
    <n v="1810"/>
    <n v="6510"/>
    <n v="9271"/>
    <n v="0.81146879617010592"/>
  </r>
  <r>
    <s v="SB 4"/>
    <s v="2930 Southern Street, New York NY 10005"/>
    <s v="Susana Huels"/>
    <s v="(491) 505-6064"/>
    <s v="Small Business"/>
    <s v="Yes"/>
    <s v="Yes"/>
    <s v="Yes"/>
    <x v="0"/>
    <x v="0"/>
    <x v="0"/>
    <x v="0"/>
    <n v="906"/>
    <n v="1251"/>
    <n v="2897"/>
    <n v="4499"/>
    <n v="9428"/>
    <n v="0.79606828454142997"/>
  </r>
  <r>
    <s v="OR 12"/>
    <s v="9151 River St, Brooklyn NY 11230"/>
    <s v="Shaun Salvatore"/>
    <s v="(691) 657-1498"/>
    <s v="Online Retailer"/>
    <s v="Yes"/>
    <s v="Yes"/>
    <s v="Yes"/>
    <x v="0"/>
    <x v="0"/>
    <x v="0"/>
    <x v="0"/>
    <n v="1038"/>
    <n v="3615"/>
    <n v="3712"/>
    <n v="5819"/>
    <n v="9589"/>
    <n v="0.74338775485751718"/>
  </r>
  <r>
    <s v="WD 10"/>
    <s v="9760 Taylor Dr, Brooklyn NY 11211"/>
    <s v="Joe Schimke"/>
    <s v="(936) 816-9148"/>
    <s v="Wholesale Distributor"/>
    <s v="Yes"/>
    <s v="No"/>
    <s v="No"/>
    <x v="1"/>
    <x v="1"/>
    <x v="0"/>
    <x v="1"/>
    <n v="576"/>
    <n v="2628"/>
    <n v="3612"/>
    <n v="5066"/>
    <n v="5156"/>
    <n v="0.72970725225475852"/>
  </r>
  <r>
    <s v="OR 5"/>
    <s v="7839 Elm St, Staten Island NY 10306"/>
    <s v="Lee Niemeyer"/>
    <s v="(920) 451-3973"/>
    <s v="Online Retailer"/>
    <s v="Yes"/>
    <s v="Yes"/>
    <s v="Yes"/>
    <x v="0"/>
    <x v="0"/>
    <x v="0"/>
    <x v="0"/>
    <n v="1092"/>
    <n v="3140"/>
    <n v="4123"/>
    <n v="4366"/>
    <n v="9482"/>
    <n v="0.71660086943635504"/>
  </r>
  <r>
    <s v="WD 7"/>
    <s v="65 Lower River Ave, Bronx NY 10465"/>
    <s v="Thomas Stewart"/>
    <s v="(381) 643-1230"/>
    <s v="Wholesale Distributor"/>
    <s v="Yes"/>
    <s v="Yes"/>
    <s v="Yes"/>
    <x v="1"/>
    <x v="1"/>
    <x v="0"/>
    <x v="1"/>
    <n v="1082"/>
    <n v="3353"/>
    <n v="6351"/>
    <n v="8550"/>
    <n v="9272"/>
    <n v="0.71094693671276654"/>
  </r>
  <r>
    <s v="SB 3"/>
    <s v="2285 Ladybug Drive, New York NY 10013"/>
    <s v="Vin Hudson"/>
    <s v="(952) 952-5573"/>
    <s v="Small Business"/>
    <s v="Yes"/>
    <s v="Yes"/>
    <s v="Yes"/>
    <x v="0"/>
    <x v="0"/>
    <x v="0"/>
    <x v="0"/>
    <n v="1209"/>
    <n v="1534"/>
    <n v="1634"/>
    <n v="4302"/>
    <n v="9768"/>
    <n v="0.68595057009486848"/>
  </r>
  <r>
    <s v="WD 13"/>
    <s v="2 Rock Maple Ave, New York NY 10029"/>
    <s v="Shameka West"/>
    <s v="(488) 656-0761"/>
    <s v="Wholesale Distributor"/>
    <s v="Yes"/>
    <s v="Yes"/>
    <s v="Yes"/>
    <x v="1"/>
    <x v="1"/>
    <x v="1"/>
    <x v="1"/>
    <n v="1263"/>
    <n v="2517"/>
    <n v="8042"/>
    <n v="8222"/>
    <n v="9686"/>
    <n v="0.66412244620782168"/>
  </r>
  <r>
    <s v="WD 15"/>
    <s v="174 Del Monte St, Brooklyn NY 11224"/>
    <s v="Anna Grey"/>
    <s v="(980) 437-1451"/>
    <s v="Wholesale Distributor"/>
    <s v="Yes"/>
    <s v="Yes"/>
    <s v="Yes"/>
    <x v="1"/>
    <x v="1"/>
    <x v="1"/>
    <x v="1"/>
    <n v="1014"/>
    <n v="2254"/>
    <n v="4534"/>
    <n v="6796"/>
    <n v="7730"/>
    <n v="0.66163405613342663"/>
  </r>
  <r>
    <s v="MB 7"/>
    <s v="323 North Edgewood St, Bronx NY 10457"/>
    <s v="Charlotte Leroux"/>
    <s v="(784) 634-6873"/>
    <s v="Medium Business"/>
    <s v="Yes"/>
    <s v="Yes"/>
    <s v="No"/>
    <x v="0"/>
    <x v="1"/>
    <x v="0"/>
    <x v="1"/>
    <n v="1368"/>
    <n v="3447"/>
    <n v="4535"/>
    <n v="5476"/>
    <n v="9983"/>
    <n v="0.64359095818904954"/>
  </r>
  <r>
    <s v="WD 9"/>
    <s v="8388 Gonzales St, Brooklyn NY 11228"/>
    <s v="Danielle Tomas"/>
    <s v="(459) 261-2301"/>
    <s v="Wholesale Distributor"/>
    <s v="Yes"/>
    <s v="Yes"/>
    <s v="Yes"/>
    <x v="1"/>
    <x v="1"/>
    <x v="0"/>
    <x v="1"/>
    <n v="1357"/>
    <n v="4189"/>
    <n v="5407"/>
    <n v="6233"/>
    <n v="9681"/>
    <n v="0.63431246502429839"/>
  </r>
  <r>
    <s v="OR 14"/>
    <s v="81 Crescent St, Brooklyn NY 11210"/>
    <s v="Maria Sawyer"/>
    <s v="(881) 243-5276"/>
    <s v="Online Retailer"/>
    <s v="Yes"/>
    <s v="Yes"/>
    <s v="Yes"/>
    <x v="0"/>
    <x v="1"/>
    <x v="1"/>
    <x v="1"/>
    <n v="1290"/>
    <n v="4033"/>
    <n v="6956"/>
    <n v="7929"/>
    <n v="8834"/>
    <n v="0.61767741115573149"/>
  </r>
  <r>
    <s v="WD 6"/>
    <s v="18 N. Woodland Ave, New York NY 10025"/>
    <s v="Ray Hernandez"/>
    <s v="(609) 345-8163"/>
    <s v="Wholesale Distributor"/>
    <s v="Yes"/>
    <s v="Yes"/>
    <s v="Yes"/>
    <x v="1"/>
    <x v="1"/>
    <x v="0"/>
    <x v="1"/>
    <n v="1497"/>
    <n v="1768"/>
    <n v="2804"/>
    <n v="5718"/>
    <n v="9822"/>
    <n v="0.60045892388204325"/>
  </r>
  <r>
    <s v="WD 14"/>
    <s v="9577 Nicolls Ave, Staten Island NY 10312"/>
    <s v="Kevin Fleming"/>
    <s v="(650) 848-8284"/>
    <s v="Wholesale Distributor"/>
    <s v="Yes"/>
    <s v="Yes"/>
    <s v="Yes"/>
    <x v="1"/>
    <x v="1"/>
    <x v="1"/>
    <x v="1"/>
    <n v="1032"/>
    <n v="3919"/>
    <n v="4466"/>
    <n v="5568"/>
    <n v="6476"/>
    <n v="0.58272982283102692"/>
  </r>
  <r>
    <s v="WD 3"/>
    <s v="9875 Franklin Rd, Brooklyn NY 11223"/>
    <s v="Donna Lam"/>
    <s v="(931) 618-9558"/>
    <s v="Wholesale Distributor"/>
    <s v="Yes"/>
    <s v="Yes"/>
    <s v="Yes"/>
    <x v="1"/>
    <x v="1"/>
    <x v="0"/>
    <x v="1"/>
    <n v="1323"/>
    <n v="4963"/>
    <n v="6292"/>
    <n v="6728"/>
    <n v="8202"/>
    <n v="0.57793816418173161"/>
  </r>
  <r>
    <s v="SB 8"/>
    <s v="8735 Squaw Creek Drive, Brooklyn NY 11214"/>
    <s v="Juanita Wisozk"/>
    <s v="(305) 531-1310"/>
    <s v="Small Business"/>
    <s v="Yes"/>
    <s v="No"/>
    <s v="Yes"/>
    <x v="0"/>
    <x v="1"/>
    <x v="0"/>
    <x v="1"/>
    <n v="1581"/>
    <n v="4799"/>
    <n v="6582"/>
    <n v="9024"/>
    <n v="9759"/>
    <n v="0.57622554654037406"/>
  </r>
  <r>
    <s v="MB 9"/>
    <s v="861 Gonzales Lane, Bronx NY 10472"/>
    <s v="Mia Ang"/>
    <s v="(253) 861-1301"/>
    <s v="Medium Business"/>
    <s v="Yes"/>
    <s v="Yes"/>
    <s v="No"/>
    <x v="0"/>
    <x v="0"/>
    <x v="0"/>
    <x v="1"/>
    <n v="1779"/>
    <n v="2124"/>
    <n v="2844"/>
    <n v="6877"/>
    <n v="9570"/>
    <n v="0.52294422157633269"/>
  </r>
  <r>
    <s v="SB 1"/>
    <s v="2131 Patterson Road, Brooklyn NY 11201"/>
    <s v="Dorothy Rizzo"/>
    <s v="(880) 283-6803"/>
    <s v="Small Business"/>
    <s v="Yes"/>
    <s v="Yes"/>
    <s v="Yes"/>
    <x v="0"/>
    <x v="0"/>
    <x v="0"/>
    <x v="0"/>
    <n v="1982"/>
    <n v="5388"/>
    <n v="7063"/>
    <n v="7208"/>
    <n v="9093"/>
    <n v="0.46352749292411066"/>
  </r>
  <r>
    <s v="SB 5"/>
    <s v="2807 Geraldine Lane, New York NY 10004"/>
    <s v="Shanna Hettinger"/>
    <s v="(412) 570-0596"/>
    <s v="Small Business"/>
    <s v="Yes"/>
    <s v="Yes"/>
    <s v="No"/>
    <x v="0"/>
    <x v="0"/>
    <x v="0"/>
    <x v="0"/>
    <n v="1421"/>
    <n v="1893"/>
    <n v="2722"/>
    <n v="4410"/>
    <n v="5873"/>
    <n v="0.42582583880267388"/>
  </r>
  <r>
    <s v="SB 10"/>
    <s v="102 Coffee Court, Bronx NY 10461"/>
    <s v="Holly Gaines"/>
    <s v="(277) 456-4626"/>
    <s v="Small Business"/>
    <s v="Yes"/>
    <s v="Yes"/>
    <s v="No"/>
    <x v="0"/>
    <x v="1"/>
    <x v="0"/>
    <x v="1"/>
    <n v="1530"/>
    <n v="1620"/>
    <n v="2027"/>
    <n v="4881"/>
    <n v="6002"/>
    <n v="0.40734683274409145"/>
  </r>
  <r>
    <s v="SB 6"/>
    <s v="7778 Cherry Road, Bronx NY 10467"/>
    <s v="Roy McGlynn"/>
    <s v="(594) 807-4187"/>
    <s v="Small Business"/>
    <s v="Yes"/>
    <s v="Yes"/>
    <s v="Yes"/>
    <x v="1"/>
    <x v="0"/>
    <x v="0"/>
    <x v="1"/>
    <n v="2341"/>
    <n v="6105"/>
    <n v="7777"/>
    <n v="7891"/>
    <n v="8758"/>
    <n v="0.390755806385503"/>
  </r>
  <r>
    <s v="OR 6"/>
    <s v="429 Stonybrook Dr, Brooklyn NY 11203"/>
    <s v="Stephen Harris"/>
    <s v="(258) 948-7479"/>
    <s v="Online Retailer"/>
    <s v="Yes"/>
    <s v="Yes"/>
    <s v="Yes"/>
    <x v="1"/>
    <x v="1"/>
    <x v="0"/>
    <x v="0"/>
    <n v="2541"/>
    <n v="3794"/>
    <n v="3984"/>
    <n v="8803"/>
    <n v="9338"/>
    <n v="0.38456165928272146"/>
  </r>
  <r>
    <s v="SB 12"/>
    <s v="7488 N. Marconi Ave, Brooklyn NY 11237"/>
    <s v="Jeffrey Akins"/>
    <s v="(313) 417-8968"/>
    <s v="Small Business"/>
    <s v="Yes"/>
    <s v="No"/>
    <s v="No"/>
    <x v="1"/>
    <x v="1"/>
    <x v="1"/>
    <x v="1"/>
    <n v="1532"/>
    <n v="2678"/>
    <n v="4068"/>
    <n v="4278"/>
    <n v="5382"/>
    <n v="0.3690560602470212"/>
  </r>
  <r>
    <s v="OR 1"/>
    <s v="77 Stillwater St, Brooklyn NY 11213"/>
    <s v="John Mackey"/>
    <s v="(831) 581-1892"/>
    <s v="Online Retailer"/>
    <s v="Yes"/>
    <s v="Yes"/>
    <s v="Yes"/>
    <x v="1"/>
    <x v="1"/>
    <x v="0"/>
    <x v="1"/>
    <n v="2519"/>
    <n v="3938"/>
    <n v="5190"/>
    <n v="8203"/>
    <n v="8780"/>
    <n v="0.36636455401735013"/>
  </r>
  <r>
    <s v="OR 4"/>
    <s v="62 Lafayette Ave, Bronx NY 10462"/>
    <s v="Brooke Hayes"/>
    <s v="(247) 999-3394"/>
    <s v="Online Retailer"/>
    <s v="Yes"/>
    <s v="Yes"/>
    <s v="Yes"/>
    <x v="1"/>
    <x v="1"/>
    <x v="0"/>
    <x v="0"/>
    <n v="3297"/>
    <n v="4866"/>
    <n v="4928"/>
    <n v="8451"/>
    <n v="9585"/>
    <n v="0.30577482876902251"/>
  </r>
  <r>
    <s v="MB 1"/>
    <s v="9848 Linden St, New York NY 10011"/>
    <s v="Dan Hill"/>
    <s v="(248) 450-0797"/>
    <s v="Medium Business"/>
    <s v="Yes"/>
    <s v="Yes"/>
    <s v="No"/>
    <x v="1"/>
    <x v="1"/>
    <x v="1"/>
    <x v="1"/>
    <n v="3501"/>
    <n v="7079"/>
    <n v="7438"/>
    <n v="7443"/>
    <n v="9225"/>
    <n v="0.27407081068210992"/>
  </r>
  <r>
    <s v="SB 2"/>
    <s v="3685 Morningview Lane, New York NY 10013"/>
    <s v="Lawson Moore"/>
    <s v="(711) 426-7350"/>
    <s v="Small Business"/>
    <s v="Yes"/>
    <s v="Yes"/>
    <s v="Yes"/>
    <x v="1"/>
    <x v="0"/>
    <x v="0"/>
    <x v="0"/>
    <n v="2786"/>
    <n v="3804"/>
    <n v="4121"/>
    <n v="6210"/>
    <n v="6909"/>
    <n v="0.25489826874508914"/>
  </r>
  <r>
    <s v="MB 15"/>
    <s v="5 Tallwood St, Brooklyn NY 11233"/>
    <s v="Kari Lenz"/>
    <s v="(886) 554-5339"/>
    <s v="Medium Business"/>
    <s v="Yes"/>
    <s v="Yes"/>
    <s v="No"/>
    <x v="1"/>
    <x v="1"/>
    <x v="1"/>
    <x v="1"/>
    <n v="2390"/>
    <n v="2415"/>
    <n v="3461"/>
    <n v="3850"/>
    <n v="4657"/>
    <n v="0.18148193130433588"/>
  </r>
  <r>
    <s v="MB 2"/>
    <s v="805 South Pilgrim Court, Brooklyn NY 11225"/>
    <s v="Javier George"/>
    <s v="(964) 214-3742"/>
    <s v="Medium Business"/>
    <s v="Yes"/>
    <s v="Yes"/>
    <s v="No"/>
    <x v="1"/>
    <x v="1"/>
    <x v="1"/>
    <x v="1"/>
    <n v="3916"/>
    <n v="4218"/>
    <n v="5072"/>
    <n v="5201"/>
    <n v="7588"/>
    <n v="0.17983468576187267"/>
  </r>
  <r>
    <s v="OR 3"/>
    <s v="7223 Cedarwood Ave, Brooklyn NY 11221"/>
    <s v="Janie Roberson"/>
    <s v="(924) 516-6566"/>
    <s v="Online Retailer"/>
    <s v="Yes"/>
    <s v="Yes"/>
    <s v="Yes"/>
    <x v="1"/>
    <x v="1"/>
    <x v="0"/>
    <x v="0"/>
    <n v="8873"/>
    <n v="8484"/>
    <n v="7883"/>
    <n v="7499"/>
    <n v="6592"/>
    <n v="-7.1596691853915484E-2"/>
  </r>
  <r>
    <s v="MB 13"/>
    <s v="62 Lower River Road, Staten Island, NY 10306"/>
    <s v="Debra Martin"/>
    <s v="(743) 960-6716"/>
    <s v="Medium Business"/>
    <s v="Yes"/>
    <s v="Yes"/>
    <s v="No"/>
    <x v="1"/>
    <x v="1"/>
    <x v="1"/>
    <x v="1"/>
    <n v="6309"/>
    <n v="6227"/>
    <n v="5123"/>
    <n v="4968"/>
    <n v="3857"/>
    <n v="-0.11575568185753915"/>
  </r>
  <r>
    <s v="WD 8"/>
    <s v="8680 Alderwood St, New York NY 10032"/>
    <s v="Henry Lange"/>
    <s v="(293) 473-1512"/>
    <s v="Wholesale Distributor"/>
    <s v="Yes"/>
    <s v="Yes"/>
    <s v="No"/>
    <x v="1"/>
    <x v="1"/>
    <x v="0"/>
    <x v="1"/>
    <n v="9791"/>
    <n v="9610"/>
    <n v="7534"/>
    <n v="5080"/>
    <n v="4936"/>
    <n v="-0.15736979056747447"/>
  </r>
  <r>
    <s v="OR 13"/>
    <s v="424 Hall Ave, New York NY 10128"/>
    <s v="Annie Fuentes"/>
    <s v="(462) 693-6254"/>
    <s v="Online Retailer"/>
    <s v="Yes"/>
    <s v="Yes"/>
    <s v="No"/>
    <x v="1"/>
    <x v="1"/>
    <x v="1"/>
    <x v="1"/>
    <n v="8891"/>
    <n v="5952"/>
    <n v="5914"/>
    <n v="5405"/>
    <n v="4031"/>
    <n v="-0.17943016656995925"/>
  </r>
  <r>
    <s v="MB 4"/>
    <s v="3 Warren Drive, New York NY 10040"/>
    <s v="Julie Ross"/>
    <s v="(778) 387-0744"/>
    <s v="Medium Business"/>
    <s v="Yes"/>
    <s v="Yes"/>
    <s v="No"/>
    <x v="1"/>
    <x v="1"/>
    <x v="1"/>
    <x v="1"/>
    <n v="9773"/>
    <n v="9179"/>
    <n v="8390"/>
    <n v="8256"/>
    <n v="3815"/>
    <n v="-0.20956409258224717"/>
  </r>
  <r>
    <s v="WD 12"/>
    <s v="8083 8th St, Brooklyn NY 11209"/>
    <s v="Russell Wallace"/>
    <s v="(237) 890-0247"/>
    <s v="Wholesale Distributor"/>
    <s v="Yes"/>
    <s v="No"/>
    <s v="No"/>
    <x v="1"/>
    <x v="1"/>
    <x v="1"/>
    <x v="1"/>
    <n v="8034"/>
    <n v="6541"/>
    <n v="3311"/>
    <n v="3254"/>
    <n v="2687"/>
    <n v="-0.23952671916055424"/>
  </r>
  <r>
    <s v="SB 11"/>
    <s v="44 W. Pheasant Street, Brooklyn NY 11233"/>
    <s v="Gary Brown"/>
    <s v="(459) 968-9453"/>
    <s v="Small Business"/>
    <s v="Yes"/>
    <s v="No"/>
    <s v="No"/>
    <x v="1"/>
    <x v="1"/>
    <x v="1"/>
    <x v="1"/>
    <n v="7555"/>
    <n v="6551"/>
    <n v="5188"/>
    <n v="3436"/>
    <n v="2359"/>
    <n v="-0.25247905109930902"/>
  </r>
  <r>
    <s v="SB 9"/>
    <s v="267 Third Road, New York NY 10034"/>
    <s v="Velma Riley"/>
    <s v="(697) 543-0310"/>
    <s v="Small Business"/>
    <s v="Yes"/>
    <s v="No"/>
    <s v="No"/>
    <x v="1"/>
    <x v="1"/>
    <x v="0"/>
    <x v="1"/>
    <n v="9766"/>
    <n v="8049"/>
    <n v="5556"/>
    <n v="5202"/>
    <n v="2373"/>
    <n v="-0.29790601141591733"/>
  </r>
  <r>
    <s v="WD 4"/>
    <s v="601 Bank Ave, Brooklyn NY 11218"/>
    <s v="Teresa Vasbinder"/>
    <s v="(261) 690-0303"/>
    <s v="Wholesale Distributor"/>
    <s v="Yes"/>
    <s v="No"/>
    <s v="No"/>
    <x v="1"/>
    <x v="1"/>
    <x v="0"/>
    <x v="1"/>
    <n v="8466"/>
    <n v="4079"/>
    <n v="2797"/>
    <n v="2245"/>
    <n v="1696"/>
    <n v="-0.33098339677163802"/>
  </r>
  <r>
    <s v="OR 8"/>
    <s v="9453 N. Wagon Lane, Brooklyn NY 11237"/>
    <s v="Kurt Issacs"/>
    <s v="(454) 903-5770"/>
    <s v="Online Retailer"/>
    <s v="Yes"/>
    <s v="No"/>
    <s v="No"/>
    <x v="1"/>
    <x v="1"/>
    <x v="0"/>
    <x v="0"/>
    <n v="7703"/>
    <n v="6957"/>
    <n v="3898"/>
    <n v="1857"/>
    <n v="1512"/>
    <n v="-0.33438519484677687"/>
  </r>
  <r>
    <s v="MB 11"/>
    <s v="12 Lees Creek St, Brooklyn NY 11211"/>
    <s v="Rita Varga"/>
    <s v="(754) 696-3109"/>
    <s v="Medium Business"/>
    <s v="Yes"/>
    <s v="No"/>
    <s v="No"/>
    <x v="1"/>
    <x v="0"/>
    <x v="1"/>
    <x v="1"/>
    <n v="6156"/>
    <n v="6110"/>
    <n v="5791"/>
    <n v="1759"/>
    <n v="969"/>
    <n v="-0.37012221518144006"/>
  </r>
  <r>
    <s v="OR 11"/>
    <s v="92 Princess St, New York NY 10033"/>
    <s v="Carlos Moya"/>
    <s v="(485) 453-8693"/>
    <s v="Online Retailer"/>
    <s v="Yes"/>
    <s v="No"/>
    <s v="No"/>
    <x v="1"/>
    <x v="1"/>
    <x v="0"/>
    <x v="0"/>
    <n v="7840"/>
    <n v="5804"/>
    <n v="4259"/>
    <n v="4243"/>
    <n v="907"/>
    <n v="-0.41679289513417705"/>
  </r>
  <r>
    <s v="MB 8"/>
    <s v="484 Thorne St, New York NY 10128"/>
    <s v="Nina Coulter"/>
    <s v="(938) 752-9381"/>
    <s v="Medium Business"/>
    <s v="Yes"/>
    <s v="No"/>
    <s v="No"/>
    <x v="1"/>
    <x v="0"/>
    <x v="1"/>
    <x v="1"/>
    <n v="8331"/>
    <n v="7667"/>
    <n v="5952"/>
    <n v="1998"/>
    <n v="375"/>
    <n v="-0.53938981874158332"/>
  </r>
  <r>
    <s v="SB 15"/>
    <s v="44 Madison Dr, New York NY 10032"/>
    <s v="Kelly Boyd"/>
    <s v="(220) 929-0797"/>
    <s v="Small Business"/>
    <s v="Yes"/>
    <s v="Yes"/>
    <s v="No"/>
    <x v="1"/>
    <x v="1"/>
    <x v="1"/>
    <x v="1"/>
    <n v="9058"/>
    <n v="4839"/>
    <n v="4776"/>
    <n v="4024"/>
    <n v="369"/>
    <n v="-0.55073921414194782"/>
  </r>
  <r>
    <s v="SB 7"/>
    <s v="48 Winchester Avenue, New York NY 10024"/>
    <s v="Lorena Posacco"/>
    <s v="(678) 294-8103"/>
    <s v="Small Business"/>
    <s v="Yes"/>
    <s v="No"/>
    <s v="No"/>
    <x v="1"/>
    <x v="1"/>
    <x v="0"/>
    <x v="1"/>
    <n v="9252"/>
    <n v="8499"/>
    <n v="991"/>
    <n v="448"/>
    <n v="211"/>
    <n v="-0.61139202601329412"/>
  </r>
  <r>
    <s v="WD 1"/>
    <s v="7184 Center Court, Brooklyn NY 11208"/>
    <s v="Richard Breaux"/>
    <s v="(685) 981-8556"/>
    <s v="Wholesale Distributor"/>
    <s v="Yes"/>
    <s v="No"/>
    <s v="No"/>
    <x v="1"/>
    <x v="1"/>
    <x v="0"/>
    <x v="1"/>
    <n v="8156"/>
    <n v="1245"/>
    <n v="791"/>
    <n v="338"/>
    <n v="44"/>
    <n v="-0.728984665394729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3"/>
    <s v="9575 Shipley Court, Brooklyn NY 11201"/>
    <s v="Tim Young"/>
    <s v="(876) 653-1727"/>
    <x v="0"/>
    <s v="Yes"/>
    <s v="No"/>
    <s v="Yes"/>
    <s v="Yes"/>
    <s v="Yes"/>
    <s v="Yes"/>
    <s v="Yes"/>
    <n v="24"/>
    <n v="1797"/>
    <n v="3548"/>
    <n v="3668"/>
    <n v="8592"/>
    <n v="3.3498147004699526"/>
  </r>
  <r>
    <s v="MB 5"/>
    <s v="402 Bridgeton Lane, Bronx NY 10468"/>
    <s v="Bill Callahan"/>
    <s v="(617) 419-7996"/>
    <x v="1"/>
    <s v="Yes"/>
    <s v="Yes"/>
    <s v="No"/>
    <s v="Yes"/>
    <s v="No"/>
    <s v="Yes"/>
    <s v="No"/>
    <n v="73"/>
    <n v="3485"/>
    <n v="4592"/>
    <n v="5143"/>
    <n v="8100"/>
    <n v="2.2455667067018901"/>
  </r>
  <r>
    <s v="OR 2"/>
    <s v="7061 Bishop St, Yonkers NY 10701"/>
    <s v="Raymond Heywin"/>
    <s v="(571) 843-1746"/>
    <x v="2"/>
    <s v="Yes"/>
    <s v="Yes"/>
    <s v="Yes"/>
    <s v="Yes"/>
    <s v="Yes"/>
    <s v="Yes"/>
    <s v="No"/>
    <n v="138"/>
    <n v="286"/>
    <n v="6750"/>
    <n v="8254"/>
    <n v="8656"/>
    <n v="1.8142296888697582"/>
  </r>
  <r>
    <s v="WD 11"/>
    <s v="419 E. Henry Ave, New York NY 10031"/>
    <s v="Carlos Jackson"/>
    <s v="(201) 363-0653"/>
    <x v="3"/>
    <s v="Yes"/>
    <s v="Yes"/>
    <s v="Yes"/>
    <s v="No"/>
    <s v="No"/>
    <s v="Yes"/>
    <s v="No"/>
    <n v="128"/>
    <n v="416"/>
    <n v="747"/>
    <n v="1028"/>
    <n v="6357"/>
    <n v="1.6546701130112136"/>
  </r>
  <r>
    <s v="MB 12"/>
    <s v="240 W. Manhattan St, Bronx NY 10462"/>
    <s v="Mel Berkowitz"/>
    <s v="(967) 547-1542"/>
    <x v="1"/>
    <s v="Yes"/>
    <s v="Yes"/>
    <s v="No"/>
    <s v="Yes"/>
    <s v="Yes"/>
    <s v="Yes"/>
    <s v="No"/>
    <n v="209"/>
    <n v="621"/>
    <n v="3098"/>
    <n v="7118"/>
    <n v="8433"/>
    <n v="1.5203389637502625"/>
  </r>
  <r>
    <s v="MB 6"/>
    <s v="6 E. Nichols Ave, New York NY 10027"/>
    <s v="Anthony Brooks"/>
    <s v="(349) 801-7566"/>
    <x v="1"/>
    <s v="Yes"/>
    <s v="Yes"/>
    <s v="No"/>
    <s v="Yes"/>
    <s v="No"/>
    <s v="Yes"/>
    <s v="No"/>
    <n v="238"/>
    <n v="1235"/>
    <n v="1822"/>
    <n v="7074"/>
    <n v="8207"/>
    <n v="1.4232703532020747"/>
  </r>
  <r>
    <s v="WD 2"/>
    <s v="815 2nd St, New York NY 10028"/>
    <s v="Craig Collins"/>
    <s v="(828) 840-2736"/>
    <x v="3"/>
    <s v="Yes"/>
    <s v="Yes"/>
    <s v="Yes"/>
    <s v="No"/>
    <s v="No"/>
    <s v="Yes"/>
    <s v="No"/>
    <n v="299"/>
    <n v="657"/>
    <n v="6238"/>
    <n v="8922"/>
    <n v="9081"/>
    <n v="1.3475541667800686"/>
  </r>
  <r>
    <s v="OR 10"/>
    <s v="596 Coffee St, Bronx NY 10472"/>
    <s v="Larry Alaimo"/>
    <s v="(242) 869-1226"/>
    <x v="2"/>
    <s v="Yes"/>
    <s v="Yes"/>
    <s v="Yes"/>
    <s v="Yes"/>
    <s v="Yes"/>
    <s v="Yes"/>
    <s v="Yes"/>
    <n v="376"/>
    <n v="889"/>
    <n v="4373"/>
    <n v="6803"/>
    <n v="7578"/>
    <n v="1.1188084145320056"/>
  </r>
  <r>
    <s v="OR 15"/>
    <s v="7217 Birch Hill Dr, New York NY 10009"/>
    <s v="Darnell Straughter"/>
    <s v="(680) 628-4625"/>
    <x v="2"/>
    <s v="Yes"/>
    <s v="Yes"/>
    <s v="Yes"/>
    <s v="Yes"/>
    <s v="Yes"/>
    <s v="No"/>
    <s v="No"/>
    <n v="431"/>
    <n v="6231"/>
    <n v="7478"/>
    <n v="8039"/>
    <n v="8271"/>
    <n v="1.0930046233022455"/>
  </r>
  <r>
    <s v="OR 9"/>
    <s v="81 San Carlos Road, Bronx NY 10463"/>
    <s v="Dominique Johnson"/>
    <s v="(336) 448-7026"/>
    <x v="2"/>
    <s v="Yes"/>
    <s v="Yes"/>
    <s v="Yes"/>
    <s v="Yes"/>
    <s v="Yes"/>
    <s v="Yes"/>
    <s v="Yes"/>
    <n v="488"/>
    <n v="5535"/>
    <n v="5775"/>
    <n v="7661"/>
    <n v="9206"/>
    <n v="1.084072328017021"/>
  </r>
  <r>
    <s v="MB 10"/>
    <s v="267 Randall Mill Dr, New York NY 10033"/>
    <s v="Kathy Rogers"/>
    <s v="(939) 738-6471"/>
    <x v="1"/>
    <s v="Yes"/>
    <s v="Yes"/>
    <s v="No"/>
    <s v="Yes"/>
    <s v="Yes"/>
    <s v="Yes"/>
    <s v="No"/>
    <n v="570"/>
    <n v="1322"/>
    <n v="7279"/>
    <n v="8443"/>
    <n v="9571"/>
    <n v="1.0242801438529217"/>
  </r>
  <r>
    <s v="OR 7"/>
    <s v="640 Beechwood Dr, Bronx NY 10461"/>
    <s v="Juan Scott"/>
    <s v="(357) 532-0838"/>
    <x v="2"/>
    <s v="Yes"/>
    <s v="Yes"/>
    <s v="Yes"/>
    <s v="Yes"/>
    <s v="Yes"/>
    <s v="Yes"/>
    <s v="Yes"/>
    <n v="742"/>
    <n v="3751"/>
    <n v="4423"/>
    <n v="8733"/>
    <n v="9909"/>
    <n v="0.91164163510334228"/>
  </r>
  <r>
    <s v="MB 3"/>
    <s v="9132 Redwood Rd, Bronx NY 10466"/>
    <s v="Christopher Evans"/>
    <s v="(831) 406-6300"/>
    <x v="1"/>
    <s v="Yes"/>
    <s v="Yes"/>
    <s v="No"/>
    <s v="Yes"/>
    <s v="No"/>
    <s v="Yes"/>
    <s v="No"/>
    <n v="700"/>
    <n v="5721"/>
    <n v="6247"/>
    <n v="8495"/>
    <n v="9236"/>
    <n v="0.90588403033885334"/>
  </r>
  <r>
    <s v="MB 14"/>
    <s v="48 S. Brandywine St, New York NY 10002"/>
    <s v="Deshaun Fletcher"/>
    <s v="(845) 304-6511"/>
    <x v="1"/>
    <s v="Yes"/>
    <s v="Yes"/>
    <s v="No"/>
    <s v="Yes"/>
    <s v="No"/>
    <s v="Yes"/>
    <s v="No"/>
    <n v="712"/>
    <n v="4182"/>
    <n v="6087"/>
    <n v="7494"/>
    <n v="8599"/>
    <n v="0.86419779018759768"/>
  </r>
  <r>
    <s v="WD 5"/>
    <s v="21 Yukon St, Bronx NY 10451"/>
    <s v="Andre Mobley"/>
    <s v="(597) 701-9429"/>
    <x v="3"/>
    <s v="Yes"/>
    <s v="Yes"/>
    <s v="Yes"/>
    <s v="No"/>
    <s v="No"/>
    <s v="Yes"/>
    <s v="No"/>
    <n v="870"/>
    <n v="2428"/>
    <n v="7386"/>
    <n v="8835"/>
    <n v="9766"/>
    <n v="0.83041416010220881"/>
  </r>
  <r>
    <s v="SB 14"/>
    <s v="8156 Lake View Street, New York, NY 10025"/>
    <s v="Debra Kroll"/>
    <s v="(628) 832-4986"/>
    <x v="0"/>
    <s v="Yes"/>
    <s v="Yes"/>
    <s v="Yes"/>
    <s v="Yes"/>
    <s v="Yes"/>
    <s v="Yes"/>
    <s v="Yes"/>
    <n v="861"/>
    <n v="1314"/>
    <n v="1810"/>
    <n v="6510"/>
    <n v="9271"/>
    <n v="0.81146879617010592"/>
  </r>
  <r>
    <s v="SB 4"/>
    <s v="2930 Southern Street, New York NY 10005"/>
    <s v="Susana Huels"/>
    <s v="(491) 505-6064"/>
    <x v="0"/>
    <s v="Yes"/>
    <s v="Yes"/>
    <s v="Yes"/>
    <s v="Yes"/>
    <s v="Yes"/>
    <s v="Yes"/>
    <s v="Yes"/>
    <n v="906"/>
    <n v="1251"/>
    <n v="2897"/>
    <n v="4499"/>
    <n v="9428"/>
    <n v="0.79606828454142997"/>
  </r>
  <r>
    <s v="OR 12"/>
    <s v="9151 River St, Brooklyn NY 11230"/>
    <s v="Shaun Salvatore"/>
    <s v="(691) 657-1498"/>
    <x v="2"/>
    <s v="Yes"/>
    <s v="Yes"/>
    <s v="Yes"/>
    <s v="Yes"/>
    <s v="Yes"/>
    <s v="Yes"/>
    <s v="Yes"/>
    <n v="1038"/>
    <n v="3615"/>
    <n v="3712"/>
    <n v="5819"/>
    <n v="9589"/>
    <n v="0.74338775485751718"/>
  </r>
  <r>
    <s v="WD 10"/>
    <s v="9760 Taylor Dr, Brooklyn NY 11211"/>
    <s v="Joe Schimke"/>
    <s v="(936) 816-9148"/>
    <x v="3"/>
    <s v="Yes"/>
    <s v="No"/>
    <s v="No"/>
    <s v="No"/>
    <s v="No"/>
    <s v="Yes"/>
    <s v="No"/>
    <n v="576"/>
    <n v="2628"/>
    <n v="3612"/>
    <n v="5066"/>
    <n v="5156"/>
    <n v="0.72970725225475852"/>
  </r>
  <r>
    <s v="OR 5"/>
    <s v="7839 Elm St, Staten Island NY 10306"/>
    <s v="Lee Niemeyer"/>
    <s v="(920) 451-3973"/>
    <x v="2"/>
    <s v="Yes"/>
    <s v="Yes"/>
    <s v="Yes"/>
    <s v="Yes"/>
    <s v="Yes"/>
    <s v="Yes"/>
    <s v="Yes"/>
    <n v="1092"/>
    <n v="3140"/>
    <n v="4123"/>
    <n v="4366"/>
    <n v="9482"/>
    <n v="0.71660086943635504"/>
  </r>
  <r>
    <s v="WD 7"/>
    <s v="65 Lower River Ave, Bronx NY 10465"/>
    <s v="Thomas Stewart"/>
    <s v="(381) 643-1230"/>
    <x v="3"/>
    <s v="Yes"/>
    <s v="Yes"/>
    <s v="Yes"/>
    <s v="No"/>
    <s v="No"/>
    <s v="Yes"/>
    <s v="No"/>
    <n v="1082"/>
    <n v="3353"/>
    <n v="6351"/>
    <n v="8550"/>
    <n v="9272"/>
    <n v="0.71094693671276654"/>
  </r>
  <r>
    <s v="SB 3"/>
    <s v="2285 Ladybug Drive, New York NY 10013"/>
    <s v="Vin Hudson"/>
    <s v="(952) 952-5573"/>
    <x v="0"/>
    <s v="Yes"/>
    <s v="Yes"/>
    <s v="Yes"/>
    <s v="Yes"/>
    <s v="Yes"/>
    <s v="Yes"/>
    <s v="Yes"/>
    <n v="1209"/>
    <n v="1534"/>
    <n v="1634"/>
    <n v="4302"/>
    <n v="9768"/>
    <n v="0.68595057009486848"/>
  </r>
  <r>
    <s v="WD 13"/>
    <s v="2 Rock Maple Ave, New York NY 10029"/>
    <s v="Shameka West"/>
    <s v="(488) 656-0761"/>
    <x v="3"/>
    <s v="Yes"/>
    <s v="Yes"/>
    <s v="Yes"/>
    <s v="No"/>
    <s v="No"/>
    <s v="No"/>
    <s v="No"/>
    <n v="1263"/>
    <n v="2517"/>
    <n v="8042"/>
    <n v="8222"/>
    <n v="9686"/>
    <n v="0.66412244620782168"/>
  </r>
  <r>
    <s v="WD 15"/>
    <s v="174 Del Monte St, Brooklyn NY 11224"/>
    <s v="Anna Grey"/>
    <s v="(980) 437-1451"/>
    <x v="3"/>
    <s v="Yes"/>
    <s v="Yes"/>
    <s v="Yes"/>
    <s v="No"/>
    <s v="No"/>
    <s v="No"/>
    <s v="No"/>
    <n v="1014"/>
    <n v="2254"/>
    <n v="4534"/>
    <n v="6796"/>
    <n v="7730"/>
    <n v="0.66163405613342663"/>
  </r>
  <r>
    <s v="MB 7"/>
    <s v="323 North Edgewood St, Bronx NY 10457"/>
    <s v="Charlotte Leroux"/>
    <s v="(784) 634-6873"/>
    <x v="1"/>
    <s v="Yes"/>
    <s v="Yes"/>
    <s v="No"/>
    <s v="Yes"/>
    <s v="No"/>
    <s v="Yes"/>
    <s v="No"/>
    <n v="1368"/>
    <n v="3447"/>
    <n v="4535"/>
    <n v="5476"/>
    <n v="9983"/>
    <n v="0.64359095818904954"/>
  </r>
  <r>
    <s v="WD 9"/>
    <s v="8388 Gonzales St, Brooklyn NY 11228"/>
    <s v="Danielle Tomas"/>
    <s v="(459) 261-2301"/>
    <x v="3"/>
    <s v="Yes"/>
    <s v="Yes"/>
    <s v="Yes"/>
    <s v="No"/>
    <s v="No"/>
    <s v="Yes"/>
    <s v="No"/>
    <n v="1357"/>
    <n v="4189"/>
    <n v="5407"/>
    <n v="6233"/>
    <n v="9681"/>
    <n v="0.63431246502429839"/>
  </r>
  <r>
    <s v="OR 14"/>
    <s v="81 Crescent St, Brooklyn NY 11210"/>
    <s v="Maria Sawyer"/>
    <s v="(881) 243-5276"/>
    <x v="2"/>
    <s v="Yes"/>
    <s v="Yes"/>
    <s v="Yes"/>
    <s v="Yes"/>
    <s v="No"/>
    <s v="No"/>
    <s v="No"/>
    <n v="1290"/>
    <n v="4033"/>
    <n v="6956"/>
    <n v="7929"/>
    <n v="8834"/>
    <n v="0.61767741115573149"/>
  </r>
  <r>
    <s v="WD 6"/>
    <s v="18 N. Woodland Ave, New York NY 10025"/>
    <s v="Ray Hernandez"/>
    <s v="(609) 345-8163"/>
    <x v="3"/>
    <s v="Yes"/>
    <s v="Yes"/>
    <s v="Yes"/>
    <s v="No"/>
    <s v="No"/>
    <s v="Yes"/>
    <s v="No"/>
    <n v="1497"/>
    <n v="1768"/>
    <n v="2804"/>
    <n v="5718"/>
    <n v="9822"/>
    <n v="0.60045892388204325"/>
  </r>
  <r>
    <s v="WD 14"/>
    <s v="9577 Nicolls Ave, Staten Island NY 10312"/>
    <s v="Kevin Fleming"/>
    <s v="(650) 848-8284"/>
    <x v="3"/>
    <s v="Yes"/>
    <s v="Yes"/>
    <s v="Yes"/>
    <s v="No"/>
    <s v="No"/>
    <s v="No"/>
    <s v="No"/>
    <n v="1032"/>
    <n v="3919"/>
    <n v="4466"/>
    <n v="5568"/>
    <n v="6476"/>
    <n v="0.58272982283102692"/>
  </r>
  <r>
    <s v="WD 3"/>
    <s v="9875 Franklin Rd, Brooklyn NY 11223"/>
    <s v="Donna Lam"/>
    <s v="(931) 618-9558"/>
    <x v="3"/>
    <s v="Yes"/>
    <s v="Yes"/>
    <s v="Yes"/>
    <s v="No"/>
    <s v="No"/>
    <s v="Yes"/>
    <s v="No"/>
    <n v="1323"/>
    <n v="4963"/>
    <n v="6292"/>
    <n v="6728"/>
    <n v="8202"/>
    <n v="0.57793816418173161"/>
  </r>
  <r>
    <s v="SB 8"/>
    <s v="8735 Squaw Creek Drive, Brooklyn NY 11214"/>
    <s v="Juanita Wisozk"/>
    <s v="(305) 531-1310"/>
    <x v="0"/>
    <s v="Yes"/>
    <s v="No"/>
    <s v="Yes"/>
    <s v="Yes"/>
    <s v="No"/>
    <s v="Yes"/>
    <s v="No"/>
    <n v="1581"/>
    <n v="4799"/>
    <n v="6582"/>
    <n v="9024"/>
    <n v="9759"/>
    <n v="0.57622554654037406"/>
  </r>
  <r>
    <s v="MB 9"/>
    <s v="861 Gonzales Lane, Bronx NY 10472"/>
    <s v="Mia Ang"/>
    <s v="(253) 861-1301"/>
    <x v="1"/>
    <s v="Yes"/>
    <s v="Yes"/>
    <s v="No"/>
    <s v="Yes"/>
    <s v="Yes"/>
    <s v="Yes"/>
    <s v="No"/>
    <n v="1779"/>
    <n v="2124"/>
    <n v="2844"/>
    <n v="6877"/>
    <n v="9570"/>
    <n v="0.52294422157633269"/>
  </r>
  <r>
    <s v="SB 1"/>
    <s v="2131 Patterson Road, Brooklyn NY 11201"/>
    <s v="Dorothy Rizzo"/>
    <s v="(880) 283-6803"/>
    <x v="0"/>
    <s v="Yes"/>
    <s v="Yes"/>
    <s v="Yes"/>
    <s v="Yes"/>
    <s v="Yes"/>
    <s v="Yes"/>
    <s v="Yes"/>
    <n v="1982"/>
    <n v="5388"/>
    <n v="7063"/>
    <n v="7208"/>
    <n v="9093"/>
    <n v="0.46352749292411066"/>
  </r>
  <r>
    <s v="SB 5"/>
    <s v="2807 Geraldine Lane, New York NY 10004"/>
    <s v="Shanna Hettinger"/>
    <s v="(412) 570-0596"/>
    <x v="0"/>
    <s v="Yes"/>
    <s v="Yes"/>
    <s v="No"/>
    <s v="Yes"/>
    <s v="Yes"/>
    <s v="Yes"/>
    <s v="Yes"/>
    <n v="1421"/>
    <n v="1893"/>
    <n v="2722"/>
    <n v="4410"/>
    <n v="5873"/>
    <n v="0.42582583880267388"/>
  </r>
  <r>
    <s v="SB 10"/>
    <s v="102 Coffee Court, Bronx NY 10461"/>
    <s v="Holly Gaines"/>
    <s v="(277) 456-4626"/>
    <x v="0"/>
    <s v="Yes"/>
    <s v="Yes"/>
    <s v="No"/>
    <s v="Yes"/>
    <s v="No"/>
    <s v="Yes"/>
    <s v="No"/>
    <n v="1530"/>
    <n v="1620"/>
    <n v="2027"/>
    <n v="4881"/>
    <n v="6002"/>
    <n v="0.40734683274409145"/>
  </r>
  <r>
    <s v="SB 6"/>
    <s v="7778 Cherry Road, Bronx NY 10467"/>
    <s v="Roy McGlynn"/>
    <s v="(594) 807-4187"/>
    <x v="0"/>
    <s v="Yes"/>
    <s v="Yes"/>
    <s v="Yes"/>
    <s v="No"/>
    <s v="Yes"/>
    <s v="Yes"/>
    <s v="No"/>
    <n v="2341"/>
    <n v="6105"/>
    <n v="7777"/>
    <n v="7891"/>
    <n v="8758"/>
    <n v="0.390755806385503"/>
  </r>
  <r>
    <s v="OR 6"/>
    <s v="429 Stonybrook Dr, Brooklyn NY 11203"/>
    <s v="Stephen Harris"/>
    <s v="(258) 948-7479"/>
    <x v="2"/>
    <s v="Yes"/>
    <s v="Yes"/>
    <s v="Yes"/>
    <s v="No"/>
    <s v="No"/>
    <s v="Yes"/>
    <s v="Yes"/>
    <n v="2541"/>
    <n v="3794"/>
    <n v="3984"/>
    <n v="8803"/>
    <n v="9338"/>
    <n v="0.38456165928272146"/>
  </r>
  <r>
    <s v="SB 12"/>
    <s v="7488 N. Marconi Ave, Brooklyn NY 11237"/>
    <s v="Jeffrey Akins"/>
    <s v="(313) 417-8968"/>
    <x v="0"/>
    <s v="Yes"/>
    <s v="No"/>
    <s v="No"/>
    <s v="No"/>
    <s v="No"/>
    <s v="No"/>
    <s v="No"/>
    <n v="1532"/>
    <n v="2678"/>
    <n v="4068"/>
    <n v="4278"/>
    <n v="5382"/>
    <n v="0.3690560602470212"/>
  </r>
  <r>
    <s v="OR 1"/>
    <s v="77 Stillwater St, Brooklyn NY 11213"/>
    <s v="John Mackey"/>
    <s v="(831) 581-1892"/>
    <x v="2"/>
    <s v="Yes"/>
    <s v="Yes"/>
    <s v="Yes"/>
    <s v="No"/>
    <s v="No"/>
    <s v="Yes"/>
    <s v="No"/>
    <n v="2519"/>
    <n v="3938"/>
    <n v="5190"/>
    <n v="8203"/>
    <n v="8780"/>
    <n v="0.36636455401735013"/>
  </r>
  <r>
    <s v="OR 4"/>
    <s v="62 Lafayette Ave, Bronx NY 10462"/>
    <s v="Brooke Hayes"/>
    <s v="(247) 999-3394"/>
    <x v="2"/>
    <s v="Yes"/>
    <s v="Yes"/>
    <s v="Yes"/>
    <s v="No"/>
    <s v="No"/>
    <s v="Yes"/>
    <s v="Yes"/>
    <n v="3297"/>
    <n v="4866"/>
    <n v="4928"/>
    <n v="8451"/>
    <n v="9585"/>
    <n v="0.30577482876902251"/>
  </r>
  <r>
    <s v="MB 1"/>
    <s v="9848 Linden St, New York NY 10011"/>
    <s v="Dan Hill"/>
    <s v="(248) 450-0797"/>
    <x v="1"/>
    <s v="Yes"/>
    <s v="Yes"/>
    <s v="No"/>
    <s v="No"/>
    <s v="No"/>
    <s v="No"/>
    <s v="No"/>
    <n v="3501"/>
    <n v="7079"/>
    <n v="7438"/>
    <n v="7443"/>
    <n v="9225"/>
    <n v="0.27407081068210992"/>
  </r>
  <r>
    <s v="SB 2"/>
    <s v="3685 Morningview Lane, New York NY 10013"/>
    <s v="Lawson Moore"/>
    <s v="(711) 426-7350"/>
    <x v="0"/>
    <s v="Yes"/>
    <s v="Yes"/>
    <s v="Yes"/>
    <s v="No"/>
    <s v="Yes"/>
    <s v="Yes"/>
    <s v="Yes"/>
    <n v="2786"/>
    <n v="3804"/>
    <n v="4121"/>
    <n v="6210"/>
    <n v="6909"/>
    <n v="0.25489826874508914"/>
  </r>
  <r>
    <s v="MB 15"/>
    <s v="5 Tallwood St, Brooklyn NY 11233"/>
    <s v="Kari Lenz"/>
    <s v="(886) 554-5339"/>
    <x v="1"/>
    <s v="Yes"/>
    <s v="Yes"/>
    <s v="No"/>
    <s v="No"/>
    <s v="No"/>
    <s v="No"/>
    <s v="No"/>
    <n v="2390"/>
    <n v="2415"/>
    <n v="3461"/>
    <n v="3850"/>
    <n v="4657"/>
    <n v="0.18148193130433588"/>
  </r>
  <r>
    <s v="MB 2"/>
    <s v="805 South Pilgrim Court, Brooklyn NY 11225"/>
    <s v="Javier George"/>
    <s v="(964) 214-3742"/>
    <x v="1"/>
    <s v="Yes"/>
    <s v="Yes"/>
    <s v="No"/>
    <s v="No"/>
    <s v="No"/>
    <s v="No"/>
    <s v="No"/>
    <n v="3916"/>
    <n v="4218"/>
    <n v="5072"/>
    <n v="5201"/>
    <n v="7588"/>
    <n v="0.17983468576187267"/>
  </r>
  <r>
    <s v="OR 3"/>
    <s v="7223 Cedarwood Ave, Brooklyn NY 11221"/>
    <s v="Janie Roberson"/>
    <s v="(924) 516-6566"/>
    <x v="2"/>
    <s v="Yes"/>
    <s v="Yes"/>
    <s v="Yes"/>
    <s v="No"/>
    <s v="No"/>
    <s v="Yes"/>
    <s v="Yes"/>
    <n v="8873"/>
    <n v="8484"/>
    <n v="7883"/>
    <n v="7499"/>
    <n v="6592"/>
    <n v="-7.1596691853915484E-2"/>
  </r>
  <r>
    <s v="MB 13"/>
    <s v="62 Lower River Road, Staten Island, NY 10306"/>
    <s v="Debra Martin"/>
    <s v="(743) 960-6716"/>
    <x v="1"/>
    <s v="Yes"/>
    <s v="Yes"/>
    <s v="No"/>
    <s v="No"/>
    <s v="No"/>
    <s v="No"/>
    <s v="No"/>
    <n v="6309"/>
    <n v="6227"/>
    <n v="5123"/>
    <n v="4968"/>
    <n v="3857"/>
    <n v="-0.11575568185753915"/>
  </r>
  <r>
    <s v="WD 8"/>
    <s v="8680 Alderwood St, New York NY 10032"/>
    <s v="Henry Lange"/>
    <s v="(293) 473-1512"/>
    <x v="3"/>
    <s v="Yes"/>
    <s v="Yes"/>
    <s v="No"/>
    <s v="No"/>
    <s v="No"/>
    <s v="Yes"/>
    <s v="No"/>
    <n v="9791"/>
    <n v="9610"/>
    <n v="7534"/>
    <n v="5080"/>
    <n v="4936"/>
    <n v="-0.15736979056747447"/>
  </r>
  <r>
    <s v="OR 13"/>
    <s v="424 Hall Ave, New York NY 10128"/>
    <s v="Annie Fuentes"/>
    <s v="(462) 693-6254"/>
    <x v="2"/>
    <s v="Yes"/>
    <s v="Yes"/>
    <s v="No"/>
    <s v="No"/>
    <s v="No"/>
    <s v="No"/>
    <s v="No"/>
    <n v="8891"/>
    <n v="5952"/>
    <n v="5914"/>
    <n v="5405"/>
    <n v="4031"/>
    <n v="-0.17943016656995925"/>
  </r>
  <r>
    <s v="MB 4"/>
    <s v="3 Warren Drive, New York NY 10040"/>
    <s v="Julie Ross"/>
    <s v="(778) 387-0744"/>
    <x v="1"/>
    <s v="Yes"/>
    <s v="Yes"/>
    <s v="No"/>
    <s v="No"/>
    <s v="No"/>
    <s v="No"/>
    <s v="No"/>
    <n v="9773"/>
    <n v="9179"/>
    <n v="8390"/>
    <n v="8256"/>
    <n v="3815"/>
    <n v="-0.20956409258224717"/>
  </r>
  <r>
    <s v="WD 12"/>
    <s v="8083 8th St, Brooklyn NY 11209"/>
    <s v="Russell Wallace"/>
    <s v="(237) 890-0247"/>
    <x v="3"/>
    <s v="Yes"/>
    <s v="No"/>
    <s v="No"/>
    <s v="No"/>
    <s v="No"/>
    <s v="No"/>
    <s v="No"/>
    <n v="8034"/>
    <n v="6541"/>
    <n v="3311"/>
    <n v="3254"/>
    <n v="2687"/>
    <n v="-0.23952671916055424"/>
  </r>
  <r>
    <s v="SB 11"/>
    <s v="44 W. Pheasant Street, Brooklyn NY 11233"/>
    <s v="Gary Brown"/>
    <s v="(459) 968-9453"/>
    <x v="0"/>
    <s v="Yes"/>
    <s v="No"/>
    <s v="No"/>
    <s v="No"/>
    <s v="No"/>
    <s v="No"/>
    <s v="No"/>
    <n v="7555"/>
    <n v="6551"/>
    <n v="5188"/>
    <n v="3436"/>
    <n v="2359"/>
    <n v="-0.25247905109930902"/>
  </r>
  <r>
    <s v="SB 9"/>
    <s v="267 Third Road, New York NY 10034"/>
    <s v="Velma Riley"/>
    <s v="(697) 543-0310"/>
    <x v="0"/>
    <s v="Yes"/>
    <s v="No"/>
    <s v="No"/>
    <s v="No"/>
    <s v="No"/>
    <s v="Yes"/>
    <s v="No"/>
    <n v="9766"/>
    <n v="8049"/>
    <n v="5556"/>
    <n v="5202"/>
    <n v="2373"/>
    <n v="-0.29790601141591733"/>
  </r>
  <r>
    <s v="WD 4"/>
    <s v="601 Bank Ave, Brooklyn NY 11218"/>
    <s v="Teresa Vasbinder"/>
    <s v="(261) 690-0303"/>
    <x v="3"/>
    <s v="Yes"/>
    <s v="No"/>
    <s v="No"/>
    <s v="No"/>
    <s v="No"/>
    <s v="Yes"/>
    <s v="No"/>
    <n v="8466"/>
    <n v="4079"/>
    <n v="2797"/>
    <n v="2245"/>
    <n v="1696"/>
    <n v="-0.33098339677163802"/>
  </r>
  <r>
    <s v="OR 8"/>
    <s v="9453 N. Wagon Lane, Brooklyn NY 11237"/>
    <s v="Kurt Issacs"/>
    <s v="(454) 903-5770"/>
    <x v="2"/>
    <s v="Yes"/>
    <s v="No"/>
    <s v="No"/>
    <s v="No"/>
    <s v="No"/>
    <s v="Yes"/>
    <s v="Yes"/>
    <n v="7703"/>
    <n v="6957"/>
    <n v="3898"/>
    <n v="1857"/>
    <n v="1512"/>
    <n v="-0.33438519484677687"/>
  </r>
  <r>
    <s v="MB 11"/>
    <s v="12 Lees Creek St, Brooklyn NY 11211"/>
    <s v="Rita Varga"/>
    <s v="(754) 696-3109"/>
    <x v="1"/>
    <s v="Yes"/>
    <s v="No"/>
    <s v="No"/>
    <s v="No"/>
    <s v="Yes"/>
    <s v="No"/>
    <s v="No"/>
    <n v="6156"/>
    <n v="6110"/>
    <n v="5791"/>
    <n v="1759"/>
    <n v="969"/>
    <n v="-0.37012221518144006"/>
  </r>
  <r>
    <s v="OR 11"/>
    <s v="92 Princess St, New York NY 10033"/>
    <s v="Carlos Moya"/>
    <s v="(485) 453-8693"/>
    <x v="2"/>
    <s v="Yes"/>
    <s v="No"/>
    <s v="No"/>
    <s v="No"/>
    <s v="No"/>
    <s v="Yes"/>
    <s v="Yes"/>
    <n v="7840"/>
    <n v="5804"/>
    <n v="4259"/>
    <n v="4243"/>
    <n v="907"/>
    <n v="-0.41679289513417705"/>
  </r>
  <r>
    <s v="MB 8"/>
    <s v="484 Thorne St, New York NY 10128"/>
    <s v="Nina Coulter"/>
    <s v="(938) 752-9381"/>
    <x v="1"/>
    <s v="Yes"/>
    <s v="No"/>
    <s v="No"/>
    <s v="No"/>
    <s v="Yes"/>
    <s v="No"/>
    <s v="No"/>
    <n v="8331"/>
    <n v="7667"/>
    <n v="5952"/>
    <n v="1998"/>
    <n v="375"/>
    <n v="-0.53938981874158332"/>
  </r>
  <r>
    <s v="SB 15"/>
    <s v="44 Madison Dr, New York NY 10032"/>
    <s v="Kelly Boyd"/>
    <s v="(220) 929-0797"/>
    <x v="0"/>
    <s v="Yes"/>
    <s v="Yes"/>
    <s v="No"/>
    <s v="No"/>
    <s v="No"/>
    <s v="No"/>
    <s v="No"/>
    <n v="9058"/>
    <n v="4839"/>
    <n v="4776"/>
    <n v="4024"/>
    <n v="369"/>
    <n v="-0.55073921414194782"/>
  </r>
  <r>
    <s v="SB 7"/>
    <s v="48 Winchester Avenue, New York NY 10024"/>
    <s v="Lorena Posacco"/>
    <s v="(678) 294-8103"/>
    <x v="0"/>
    <s v="Yes"/>
    <s v="No"/>
    <s v="No"/>
    <s v="No"/>
    <s v="No"/>
    <s v="Yes"/>
    <s v="No"/>
    <n v="9252"/>
    <n v="8499"/>
    <n v="991"/>
    <n v="448"/>
    <n v="211"/>
    <n v="-0.61139202601329412"/>
  </r>
  <r>
    <s v="WD 1"/>
    <s v="7184 Center Court, Brooklyn NY 11208"/>
    <s v="Richard Breaux"/>
    <s v="(685) 981-8556"/>
    <x v="3"/>
    <s v="Yes"/>
    <s v="No"/>
    <s v="No"/>
    <s v="No"/>
    <s v="No"/>
    <s v="Yes"/>
    <s v="No"/>
    <n v="8156"/>
    <n v="1245"/>
    <n v="791"/>
    <n v="338"/>
    <n v="44"/>
    <n v="-0.72898466539472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2AD57-B246-44EA-9BE0-1CEBEFD79FB2}" name="PivotTable5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M11" firstHeaderRow="1" firstDataRow="3" firstDataCol="3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9"/>
    <field x="10"/>
    <field x="11"/>
  </rowFields>
  <rowItems count="6">
    <i>
      <x/>
      <x/>
      <x/>
    </i>
    <i r="1">
      <x v="1"/>
      <x/>
    </i>
    <i r="2">
      <x v="1"/>
    </i>
    <i>
      <x v="1"/>
      <x/>
      <x/>
    </i>
    <i r="1">
      <x v="1"/>
      <x/>
    </i>
    <i r="2">
      <x v="1"/>
    </i>
  </rowItems>
  <colFields count="2">
    <field x="8"/>
    <field x="-2"/>
  </colFields>
  <colItems count="1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</colItems>
  <dataFields count="5"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  <dataField name="Sum of 2017" fld="12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0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1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66A0D-A2B4-4EBD-BF7B-72C5023FD080}" name="PivotTable7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F7" firstHeaderRow="0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7C1F9-1F88-426A-853B-156FAC313D0F}" name="Table1" displayName="Table1" ref="A4:R65" totalsRowCount="1" headerRowDxfId="2">
  <autoFilter ref="A4:R64" xr:uid="{1387C1F9-1F88-426A-853B-156FAC313D0F}"/>
  <sortState xmlns:xlrd2="http://schemas.microsoft.com/office/spreadsheetml/2017/richdata2" ref="A5:R64">
    <sortCondition descending="1" ref="R4:R64"/>
  </sortState>
  <tableColumns count="18">
    <tableColumn id="1" xr3:uid="{3E65975E-4773-4C81-A6F6-306AF6C1C4BD}" name="Account Name"/>
    <tableColumn id="2" xr3:uid="{2B69ADD1-968E-49AB-9275-36FFFBBA73CF}" name="Account Address"/>
    <tableColumn id="3" xr3:uid="{936B66CD-7390-457D-8525-1C0038EEC4AF}" name="Decision Maker"/>
    <tableColumn id="4" xr3:uid="{0B8D9AFE-DC82-4D55-BE86-CED5994E4B8C}" name="Phone Number"/>
    <tableColumn id="5" xr3:uid="{85787F3B-C35B-4AEC-A8CB-A25C2EEE0584}" name="Account Type"/>
    <tableColumn id="6" xr3:uid="{C19173F2-4509-406C-BD4B-5544F01ADD62}" name="Product 1"/>
    <tableColumn id="7" xr3:uid="{A6D05B78-6D73-4D1A-914F-55985F8137D4}" name="Product 2"/>
    <tableColumn id="8" xr3:uid="{975C3A62-B99C-43D0-B0BA-861D956554CF}" name="Product 3"/>
    <tableColumn id="9" xr3:uid="{7D6674E2-4F82-4990-A9C5-DCAB815AC202}" name="Social Media"/>
    <tableColumn id="10" xr3:uid="{5A4D6739-E771-4694-8CBB-8E1D6E68BECE}" name="Coupons"/>
    <tableColumn id="11" xr3:uid="{78BBDAE4-DEC0-486C-A8DF-19321E04439F}" name="Catalog Inclusion"/>
    <tableColumn id="12" xr3:uid="{184F768A-10A8-415F-93F5-82B9C7B122BB}" name="Posters"/>
    <tableColumn id="13" xr3:uid="{DF96A352-DBBD-4222-B608-C8759747CFF0}" name="2017" totalsRowFunction="custom">
      <totalsRowFormula>SUM(Table1[2017])</totalsRowFormula>
    </tableColumn>
    <tableColumn id="14" xr3:uid="{FA47675A-27D6-4219-8F5F-1415731B2D94}" name="2018" totalsRowFunction="custom">
      <totalsRowFormula>SUM(Table1[2018])</totalsRowFormula>
    </tableColumn>
    <tableColumn id="15" xr3:uid="{9F3BCFA9-605B-42DD-A0D1-3D5FC1B875ED}" name="2019" totalsRowFunction="custom">
      <totalsRowFormula>SUM(Table1[2019])</totalsRowFormula>
    </tableColumn>
    <tableColumn id="16" xr3:uid="{7A232EE5-0C6A-4AE3-8BEB-9003E1342D09}" name="2020" totalsRowFunction="custom">
      <totalsRowFormula>SUM(Table1[2020])</totalsRowFormula>
    </tableColumn>
    <tableColumn id="17" xr3:uid="{667734D1-11C8-44B1-BDE9-2A63649ACBD2}" name="2021" totalsRowFunction="custom">
      <totalsRowFormula>SUM(Table1[2021])</totalsRowFormula>
    </tableColumn>
    <tableColumn id="18" xr3:uid="{FDCAFDC0-03C2-47B3-938E-12C2A0676F25}" name="5 YR CAGR" dataDxfId="1" totalsRowDxfId="0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213D-B823-44E4-8592-A54AFA143665}">
  <dimension ref="AP80:AQ80"/>
  <sheetViews>
    <sheetView tabSelected="1" topLeftCell="A27" zoomScale="70" zoomScaleNormal="70" workbookViewId="0">
      <selection activeCell="T116" sqref="R116:T136"/>
    </sheetView>
  </sheetViews>
  <sheetFormatPr defaultRowHeight="14.5" x14ac:dyDescent="0.35"/>
  <sheetData>
    <row r="80" spans="42:43" x14ac:dyDescent="0.35">
      <c r="AP80" t="s">
        <v>274</v>
      </c>
      <c r="AQ80" t="s">
        <v>275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5"/>
  <sheetViews>
    <sheetView topLeftCell="C1" zoomScale="67" workbookViewId="0">
      <selection activeCell="O14" sqref="O14"/>
    </sheetView>
  </sheetViews>
  <sheetFormatPr defaultRowHeight="14.5" x14ac:dyDescent="0.35"/>
  <cols>
    <col min="1" max="1" width="1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8" width="10.90625" customWidth="1"/>
    <col min="9" max="9" width="13.26953125" customWidth="1"/>
    <col min="10" max="10" width="10.1796875" customWidth="1"/>
    <col min="11" max="11" width="17" customWidth="1"/>
    <col min="12" max="12" width="9.08984375" customWidth="1"/>
    <col min="18" max="18" width="11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10" t="s">
        <v>1</v>
      </c>
      <c r="G3" s="11"/>
      <c r="H3" s="11"/>
      <c r="I3" s="6" t="s">
        <v>2</v>
      </c>
      <c r="J3" s="7"/>
      <c r="K3" s="7"/>
      <c r="L3" s="7"/>
      <c r="M3" s="8" t="s">
        <v>3</v>
      </c>
      <c r="N3" s="9"/>
      <c r="O3" s="9"/>
      <c r="P3" s="9"/>
      <c r="Q3" s="9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35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 t="shared" ref="R5:R36" si="0">_xlfn.RRI($Q$4-$M$4,M5,Q5)</f>
        <v>3.3498147004699526</v>
      </c>
    </row>
    <row r="6" spans="1:18" x14ac:dyDescent="0.35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 t="shared" si="0"/>
        <v>2.2455667067018901</v>
      </c>
    </row>
    <row r="7" spans="1:18" x14ac:dyDescent="0.35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 t="shared" si="0"/>
        <v>1.8142296888697582</v>
      </c>
    </row>
    <row r="8" spans="1:18" x14ac:dyDescent="0.35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 t="shared" si="0"/>
        <v>1.6546701130112136</v>
      </c>
    </row>
    <row r="9" spans="1:18" x14ac:dyDescent="0.35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 t="shared" si="0"/>
        <v>1.5203389637502625</v>
      </c>
    </row>
    <row r="10" spans="1:18" x14ac:dyDescent="0.35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 t="shared" si="0"/>
        <v>1.4232703532020747</v>
      </c>
    </row>
    <row r="11" spans="1:18" x14ac:dyDescent="0.35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 t="shared" si="0"/>
        <v>1.3475541667800686</v>
      </c>
    </row>
    <row r="12" spans="1:18" x14ac:dyDescent="0.35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 t="shared" si="0"/>
        <v>1.1188084145320056</v>
      </c>
    </row>
    <row r="13" spans="1:18" x14ac:dyDescent="0.35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 t="shared" si="0"/>
        <v>1.0930046233022455</v>
      </c>
    </row>
    <row r="14" spans="1:18" x14ac:dyDescent="0.35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 t="shared" si="0"/>
        <v>1.084072328017021</v>
      </c>
    </row>
    <row r="15" spans="1:18" x14ac:dyDescent="0.35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 t="shared" si="0"/>
        <v>1.0242801438529217</v>
      </c>
    </row>
    <row r="16" spans="1:18" x14ac:dyDescent="0.35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 t="shared" si="0"/>
        <v>0.91164163510334228</v>
      </c>
    </row>
    <row r="17" spans="1:18" x14ac:dyDescent="0.35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 t="shared" si="0"/>
        <v>0.90588403033885334</v>
      </c>
    </row>
    <row r="18" spans="1:18" x14ac:dyDescent="0.35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 t="shared" si="0"/>
        <v>0.86419779018759768</v>
      </c>
    </row>
    <row r="19" spans="1:18" x14ac:dyDescent="0.35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 t="shared" si="0"/>
        <v>0.83041416010220881</v>
      </c>
    </row>
    <row r="20" spans="1:18" x14ac:dyDescent="0.35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 t="shared" si="0"/>
        <v>0.81146879617010592</v>
      </c>
    </row>
    <row r="21" spans="1:18" x14ac:dyDescent="0.35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 t="shared" si="0"/>
        <v>0.79606828454142997</v>
      </c>
    </row>
    <row r="22" spans="1:18" x14ac:dyDescent="0.35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 t="shared" si="0"/>
        <v>0.74338775485751718</v>
      </c>
    </row>
    <row r="23" spans="1:18" x14ac:dyDescent="0.35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 t="shared" si="0"/>
        <v>0.72970725225475852</v>
      </c>
    </row>
    <row r="24" spans="1:18" x14ac:dyDescent="0.35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 t="shared" si="0"/>
        <v>0.71660086943635504</v>
      </c>
    </row>
    <row r="25" spans="1:18" x14ac:dyDescent="0.35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 t="shared" si="0"/>
        <v>0.71094693671276654</v>
      </c>
    </row>
    <row r="26" spans="1:18" x14ac:dyDescent="0.35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 t="shared" si="0"/>
        <v>0.68595057009486848</v>
      </c>
    </row>
    <row r="27" spans="1:18" x14ac:dyDescent="0.35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 t="shared" si="0"/>
        <v>0.66412244620782168</v>
      </c>
    </row>
    <row r="28" spans="1:18" x14ac:dyDescent="0.35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 t="shared" si="0"/>
        <v>0.66163405613342663</v>
      </c>
    </row>
    <row r="29" spans="1:18" x14ac:dyDescent="0.35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 t="shared" si="0"/>
        <v>0.64359095818904954</v>
      </c>
    </row>
    <row r="30" spans="1:18" x14ac:dyDescent="0.35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 t="shared" si="0"/>
        <v>0.63431246502429839</v>
      </c>
    </row>
    <row r="31" spans="1:18" x14ac:dyDescent="0.35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 t="shared" si="0"/>
        <v>0.61767741115573149</v>
      </c>
    </row>
    <row r="32" spans="1:18" x14ac:dyDescent="0.35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 t="shared" si="0"/>
        <v>0.60045892388204325</v>
      </c>
    </row>
    <row r="33" spans="1:18" x14ac:dyDescent="0.35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 t="shared" si="0"/>
        <v>0.58272982283102692</v>
      </c>
    </row>
    <row r="34" spans="1:18" x14ac:dyDescent="0.35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 t="shared" si="0"/>
        <v>0.57793816418173161</v>
      </c>
    </row>
    <row r="35" spans="1:18" x14ac:dyDescent="0.35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 t="shared" si="0"/>
        <v>0.57622554654037406</v>
      </c>
    </row>
    <row r="36" spans="1:18" x14ac:dyDescent="0.35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 t="shared" si="0"/>
        <v>0.52294422157633269</v>
      </c>
    </row>
    <row r="37" spans="1:18" x14ac:dyDescent="0.35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 t="shared" ref="R37:R64" si="1">_xlfn.RRI($Q$4-$M$4,M37,Q37)</f>
        <v>0.46352749292411066</v>
      </c>
    </row>
    <row r="38" spans="1:18" x14ac:dyDescent="0.35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 t="shared" si="1"/>
        <v>0.42582583880267388</v>
      </c>
    </row>
    <row r="39" spans="1:18" x14ac:dyDescent="0.35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 t="shared" si="1"/>
        <v>0.40734683274409145</v>
      </c>
    </row>
    <row r="40" spans="1:18" x14ac:dyDescent="0.35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 t="shared" si="1"/>
        <v>0.390755806385503</v>
      </c>
    </row>
    <row r="41" spans="1:18" x14ac:dyDescent="0.35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 t="shared" si="1"/>
        <v>0.38456165928272146</v>
      </c>
    </row>
    <row r="42" spans="1:18" x14ac:dyDescent="0.35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 t="shared" si="1"/>
        <v>0.3690560602470212</v>
      </c>
    </row>
    <row r="43" spans="1:18" x14ac:dyDescent="0.35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 t="shared" si="1"/>
        <v>0.36636455401735013</v>
      </c>
    </row>
    <row r="44" spans="1:18" x14ac:dyDescent="0.35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 t="shared" si="1"/>
        <v>0.30577482876902251</v>
      </c>
    </row>
    <row r="45" spans="1:18" x14ac:dyDescent="0.35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 t="shared" si="1"/>
        <v>0.27407081068210992</v>
      </c>
    </row>
    <row r="46" spans="1:18" x14ac:dyDescent="0.35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 t="shared" si="1"/>
        <v>0.25489826874508914</v>
      </c>
    </row>
    <row r="47" spans="1:18" x14ac:dyDescent="0.35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 t="shared" si="1"/>
        <v>0.18148193130433588</v>
      </c>
    </row>
    <row r="48" spans="1:18" x14ac:dyDescent="0.35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 t="shared" si="1"/>
        <v>0.17983468576187267</v>
      </c>
    </row>
    <row r="49" spans="1:18" x14ac:dyDescent="0.35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 t="shared" si="1"/>
        <v>-7.1596691853915484E-2</v>
      </c>
    </row>
    <row r="50" spans="1:18" x14ac:dyDescent="0.35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 t="shared" si="1"/>
        <v>-0.11575568185753915</v>
      </c>
    </row>
    <row r="51" spans="1:18" x14ac:dyDescent="0.35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 t="shared" si="1"/>
        <v>-0.15736979056747447</v>
      </c>
    </row>
    <row r="52" spans="1:18" x14ac:dyDescent="0.35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 t="shared" si="1"/>
        <v>-0.17943016656995925</v>
      </c>
    </row>
    <row r="53" spans="1:18" x14ac:dyDescent="0.35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 t="shared" si="1"/>
        <v>-0.20956409258224717</v>
      </c>
    </row>
    <row r="54" spans="1:18" x14ac:dyDescent="0.35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 t="shared" si="1"/>
        <v>-0.23952671916055424</v>
      </c>
    </row>
    <row r="55" spans="1:18" x14ac:dyDescent="0.35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 t="shared" si="1"/>
        <v>-0.25247905109930902</v>
      </c>
    </row>
    <row r="56" spans="1:18" x14ac:dyDescent="0.35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 t="shared" si="1"/>
        <v>-0.29790601141591733</v>
      </c>
    </row>
    <row r="57" spans="1:18" x14ac:dyDescent="0.35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 t="shared" si="1"/>
        <v>-0.33098339677163802</v>
      </c>
    </row>
    <row r="58" spans="1:18" x14ac:dyDescent="0.35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 t="shared" si="1"/>
        <v>-0.33438519484677687</v>
      </c>
    </row>
    <row r="59" spans="1:18" x14ac:dyDescent="0.35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 t="shared" si="1"/>
        <v>-0.37012221518144006</v>
      </c>
    </row>
    <row r="60" spans="1:18" x14ac:dyDescent="0.35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 t="shared" si="1"/>
        <v>-0.41679289513417705</v>
      </c>
    </row>
    <row r="61" spans="1:18" x14ac:dyDescent="0.35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 t="shared" si="1"/>
        <v>-0.53938981874158332</v>
      </c>
    </row>
    <row r="62" spans="1:18" x14ac:dyDescent="0.35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 t="shared" si="1"/>
        <v>-0.55073921414194782</v>
      </c>
    </row>
    <row r="63" spans="1:18" x14ac:dyDescent="0.35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 t="shared" si="1"/>
        <v>-0.61139202601329412</v>
      </c>
    </row>
    <row r="64" spans="1:18" x14ac:dyDescent="0.35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 t="shared" si="1"/>
        <v>-0.72898466539472961</v>
      </c>
    </row>
    <row r="65" spans="13:18" x14ac:dyDescent="0.35">
      <c r="M65">
        <f>SUM(Table1[2017])</f>
        <v>189976</v>
      </c>
      <c r="N65">
        <f>SUM(Table1[2018])</f>
        <v>242995</v>
      </c>
      <c r="O65">
        <f>SUM(Table1[2019])</f>
        <v>288449</v>
      </c>
      <c r="P65">
        <f>SUM(Table1[2020])</f>
        <v>350234</v>
      </c>
      <c r="Q65">
        <f>SUM(Table1[2021])</f>
        <v>409194</v>
      </c>
      <c r="R65" s="4"/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27BD-B2CF-4B79-B534-E1CBC43FB4BA}">
  <dimension ref="A1"/>
  <sheetViews>
    <sheetView workbookViewId="0">
      <selection activeCell="G9" sqref="G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86C9-5C5F-4AE0-AF54-9565D8E1D3FB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4FC0-E829-41F1-8699-2E3FC4404256}">
  <dimension ref="A3:M11"/>
  <sheetViews>
    <sheetView zoomScale="70" workbookViewId="0">
      <selection activeCell="T5" sqref="T5"/>
    </sheetView>
  </sheetViews>
  <sheetFormatPr defaultRowHeight="14.5" x14ac:dyDescent="0.35"/>
  <cols>
    <col min="1" max="1" width="10.453125" bestFit="1" customWidth="1"/>
    <col min="2" max="2" width="17.36328125" bestFit="1" customWidth="1"/>
    <col min="3" max="3" width="9.36328125" bestFit="1" customWidth="1"/>
    <col min="4" max="13" width="13.54296875" bestFit="1" customWidth="1"/>
  </cols>
  <sheetData>
    <row r="3" spans="1:13" x14ac:dyDescent="0.35">
      <c r="D3" s="5" t="s">
        <v>12</v>
      </c>
      <c r="E3" s="5" t="s">
        <v>273</v>
      </c>
    </row>
    <row r="4" spans="1:13" x14ac:dyDescent="0.35"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</row>
    <row r="5" spans="1:13" x14ac:dyDescent="0.35">
      <c r="A5" s="5" t="s">
        <v>13</v>
      </c>
      <c r="B5" s="5" t="s">
        <v>14</v>
      </c>
      <c r="C5" s="5" t="s">
        <v>15</v>
      </c>
      <c r="D5" t="s">
        <v>269</v>
      </c>
      <c r="E5" t="s">
        <v>270</v>
      </c>
      <c r="F5" t="s">
        <v>271</v>
      </c>
      <c r="G5" t="s">
        <v>272</v>
      </c>
      <c r="H5" t="s">
        <v>268</v>
      </c>
      <c r="I5" t="s">
        <v>269</v>
      </c>
      <c r="J5" t="s">
        <v>270</v>
      </c>
      <c r="K5" t="s">
        <v>271</v>
      </c>
      <c r="L5" t="s">
        <v>272</v>
      </c>
      <c r="M5" t="s">
        <v>268</v>
      </c>
    </row>
    <row r="6" spans="1:13" x14ac:dyDescent="0.35">
      <c r="A6" t="s">
        <v>27</v>
      </c>
      <c r="B6" t="s">
        <v>27</v>
      </c>
      <c r="C6" t="s">
        <v>27</v>
      </c>
      <c r="D6">
        <v>64369</v>
      </c>
      <c r="E6">
        <v>69783</v>
      </c>
      <c r="F6">
        <v>70701</v>
      </c>
      <c r="G6">
        <v>67862</v>
      </c>
      <c r="H6">
        <v>64268</v>
      </c>
      <c r="I6">
        <v>4033</v>
      </c>
      <c r="J6">
        <v>6956</v>
      </c>
      <c r="K6">
        <v>7929</v>
      </c>
      <c r="L6">
        <v>8834</v>
      </c>
      <c r="M6">
        <v>1290</v>
      </c>
    </row>
    <row r="7" spans="1:13" x14ac:dyDescent="0.35">
      <c r="A7" t="s">
        <v>27</v>
      </c>
      <c r="B7" t="s">
        <v>22</v>
      </c>
      <c r="C7" t="s">
        <v>27</v>
      </c>
      <c r="D7">
        <v>55822</v>
      </c>
      <c r="E7">
        <v>61696</v>
      </c>
      <c r="F7">
        <v>72596</v>
      </c>
      <c r="G7">
        <v>85377</v>
      </c>
      <c r="H7">
        <v>55082</v>
      </c>
      <c r="I7">
        <v>24489</v>
      </c>
      <c r="J7">
        <v>31892</v>
      </c>
      <c r="K7">
        <v>47587</v>
      </c>
      <c r="L7">
        <v>59886</v>
      </c>
      <c r="M7">
        <v>6202</v>
      </c>
    </row>
    <row r="8" spans="1:13" x14ac:dyDescent="0.35">
      <c r="A8" t="s">
        <v>27</v>
      </c>
      <c r="B8" t="s">
        <v>22</v>
      </c>
      <c r="C8" t="s">
        <v>22</v>
      </c>
      <c r="D8">
        <v>29905</v>
      </c>
      <c r="E8">
        <v>24952</v>
      </c>
      <c r="F8">
        <v>30853</v>
      </c>
      <c r="G8">
        <v>27934</v>
      </c>
      <c r="H8">
        <v>30254</v>
      </c>
    </row>
    <row r="9" spans="1:13" x14ac:dyDescent="0.35">
      <c r="A9" t="s">
        <v>22</v>
      </c>
      <c r="B9" t="s">
        <v>27</v>
      </c>
      <c r="C9" t="s">
        <v>27</v>
      </c>
      <c r="D9">
        <v>13777</v>
      </c>
      <c r="E9">
        <v>11743</v>
      </c>
      <c r="F9">
        <v>3757</v>
      </c>
      <c r="G9">
        <v>1344</v>
      </c>
      <c r="H9">
        <v>14487</v>
      </c>
      <c r="I9">
        <v>6231</v>
      </c>
      <c r="J9">
        <v>7478</v>
      </c>
      <c r="K9">
        <v>8039</v>
      </c>
      <c r="L9">
        <v>8271</v>
      </c>
      <c r="M9">
        <v>431</v>
      </c>
    </row>
    <row r="10" spans="1:13" x14ac:dyDescent="0.35">
      <c r="A10" t="s">
        <v>22</v>
      </c>
      <c r="B10" t="s">
        <v>22</v>
      </c>
      <c r="C10" t="s">
        <v>27</v>
      </c>
      <c r="D10">
        <v>6105</v>
      </c>
      <c r="E10">
        <v>7777</v>
      </c>
      <c r="F10">
        <v>7891</v>
      </c>
      <c r="G10">
        <v>8758</v>
      </c>
      <c r="H10">
        <v>2341</v>
      </c>
      <c r="I10">
        <v>4353</v>
      </c>
      <c r="J10">
        <v>19971</v>
      </c>
      <c r="K10">
        <v>30692</v>
      </c>
      <c r="L10">
        <v>36230</v>
      </c>
      <c r="M10">
        <v>2696</v>
      </c>
    </row>
    <row r="11" spans="1:13" x14ac:dyDescent="0.35">
      <c r="A11" t="s">
        <v>22</v>
      </c>
      <c r="B11" t="s">
        <v>22</v>
      </c>
      <c r="C11" t="s">
        <v>22</v>
      </c>
      <c r="D11">
        <v>3804</v>
      </c>
      <c r="E11">
        <v>4121</v>
      </c>
      <c r="F11">
        <v>6210</v>
      </c>
      <c r="G11">
        <v>6909</v>
      </c>
      <c r="H11">
        <v>2786</v>
      </c>
      <c r="I11">
        <v>30107</v>
      </c>
      <c r="J11">
        <v>42080</v>
      </c>
      <c r="K11">
        <v>63979</v>
      </c>
      <c r="L11">
        <v>97789</v>
      </c>
      <c r="M11">
        <v>10139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11FF-CF77-485A-9629-543AD168EAE1}">
  <dimension ref="A3:F7"/>
  <sheetViews>
    <sheetView zoomScale="80" workbookViewId="0">
      <selection activeCell="H31" sqref="H31"/>
    </sheetView>
  </sheetViews>
  <sheetFormatPr defaultRowHeight="14.5" x14ac:dyDescent="0.35"/>
  <cols>
    <col min="1" max="1" width="19.1796875" bestFit="1" customWidth="1"/>
    <col min="2" max="6" width="11.08984375" bestFit="1" customWidth="1"/>
  </cols>
  <sheetData>
    <row r="3" spans="1:6" x14ac:dyDescent="0.35">
      <c r="A3" s="5" t="s">
        <v>8</v>
      </c>
      <c r="B3" t="s">
        <v>268</v>
      </c>
      <c r="C3" t="s">
        <v>269</v>
      </c>
      <c r="D3" t="s">
        <v>270</v>
      </c>
      <c r="E3" t="s">
        <v>271</v>
      </c>
      <c r="F3" t="s">
        <v>272</v>
      </c>
    </row>
    <row r="4" spans="1:6" x14ac:dyDescent="0.35">
      <c r="A4" t="s">
        <v>84</v>
      </c>
      <c r="B4">
        <v>46025</v>
      </c>
      <c r="C4">
        <v>65032</v>
      </c>
      <c r="D4">
        <v>77731</v>
      </c>
      <c r="E4">
        <v>89595</v>
      </c>
      <c r="F4">
        <v>102185</v>
      </c>
    </row>
    <row r="5" spans="1:6" x14ac:dyDescent="0.35">
      <c r="A5" t="s">
        <v>145</v>
      </c>
      <c r="B5">
        <v>47259</v>
      </c>
      <c r="C5">
        <v>67275</v>
      </c>
      <c r="D5">
        <v>79646</v>
      </c>
      <c r="E5">
        <v>102065</v>
      </c>
      <c r="F5">
        <v>112270</v>
      </c>
    </row>
    <row r="6" spans="1:6" x14ac:dyDescent="0.35">
      <c r="A6" t="s">
        <v>21</v>
      </c>
      <c r="B6">
        <v>51804</v>
      </c>
      <c r="C6">
        <v>60121</v>
      </c>
      <c r="D6">
        <v>60760</v>
      </c>
      <c r="E6">
        <v>75991</v>
      </c>
      <c r="F6">
        <v>94147</v>
      </c>
    </row>
    <row r="7" spans="1:6" x14ac:dyDescent="0.35">
      <c r="A7" t="s">
        <v>206</v>
      </c>
      <c r="B7">
        <v>44888</v>
      </c>
      <c r="C7">
        <v>50567</v>
      </c>
      <c r="D7">
        <v>70312</v>
      </c>
      <c r="E7">
        <v>82583</v>
      </c>
      <c r="F7">
        <v>100592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MAIN</vt:lpstr>
      <vt:lpstr>Top 10 accounts CAGR Sales</vt:lpstr>
      <vt:lpstr>Unit sales by year</vt:lpstr>
      <vt:lpstr>Sales by Marketing Programs</vt:lpstr>
      <vt:lpstr>Sales by Account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Shantanu Vidwans</cp:lastModifiedBy>
  <cp:revision/>
  <cp:lastPrinted>2023-12-10T17:14:43Z</cp:lastPrinted>
  <dcterms:created xsi:type="dcterms:W3CDTF">2022-01-18T02:47:06Z</dcterms:created>
  <dcterms:modified xsi:type="dcterms:W3CDTF">2023-12-10T17:15:00Z</dcterms:modified>
  <cp:category/>
  <cp:contentStatus/>
</cp:coreProperties>
</file>