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mik\Downloads\"/>
    </mc:Choice>
  </mc:AlternateContent>
  <xr:revisionPtr revIDLastSave="0" documentId="13_ncr:1_{11E1B401-416D-4C6E-8346-2B08A79A7722}" xr6:coauthVersionLast="47" xr6:coauthVersionMax="47" xr10:uidLastSave="{00000000-0000-0000-0000-000000000000}"/>
  <bookViews>
    <workbookView xWindow="-108" yWindow="-108" windowWidth="29016" windowHeight="17496" xr2:uid="{88A99C27-27FD-4925-853C-4117A226B403}"/>
  </bookViews>
  <sheets>
    <sheet name="Hướng dẫn" sheetId="10" r:id="rId1"/>
    <sheet name="tg" sheetId="6" state="hidden" r:id="rId2"/>
    <sheet name="Si_so_lop" sheetId="13" r:id="rId3"/>
    <sheet name="Ke_gio_HK1" sheetId="16" r:id="rId4"/>
    <sheet name="Ke_gio_HK2_Cả_năm" sheetId="1" r:id="rId5"/>
    <sheet name="DANHMUC" sheetId="15" state="hidden" r:id="rId6"/>
  </sheets>
  <definedNames>
    <definedName name="_xlnm._FilterDatabase" localSheetId="3" hidden="1">Ke_gio_HK1!$D$1:$L$2</definedName>
    <definedName name="_xlnm._FilterDatabase" localSheetId="4" hidden="1">Ke_gio_HK2_Cả_năm!$D$1:$L$2</definedName>
    <definedName name="_xlnm.Print_Area" localSheetId="3">Ke_gio_HK1!$A$1:$L$212</definedName>
    <definedName name="_xlnm.Print_Area" localSheetId="4">Ke_gio_HK2_Cả_năm!$A$1:$L$245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6" l="1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8" i="16"/>
  <c r="E188" i="16" a="1"/>
  <c r="E188" i="16" s="1"/>
  <c r="F188" i="16"/>
  <c r="G188" i="16"/>
  <c r="H188" i="16"/>
  <c r="I188" i="16"/>
  <c r="E189" i="16" a="1"/>
  <c r="E189" i="16" s="1"/>
  <c r="F189" i="16"/>
  <c r="G189" i="16"/>
  <c r="H189" i="16"/>
  <c r="I189" i="16"/>
  <c r="E190" i="16" a="1"/>
  <c r="E190" i="16" s="1"/>
  <c r="F190" i="16"/>
  <c r="G190" i="16"/>
  <c r="H190" i="16"/>
  <c r="I190" i="16"/>
  <c r="E191" i="16" a="1"/>
  <c r="E191" i="16" s="1"/>
  <c r="F191" i="16"/>
  <c r="G191" i="16"/>
  <c r="H191" i="16"/>
  <c r="I191" i="16"/>
  <c r="E192" i="16" a="1"/>
  <c r="E192" i="16"/>
  <c r="F192" i="16"/>
  <c r="G192" i="16"/>
  <c r="H192" i="16"/>
  <c r="I192" i="16"/>
  <c r="E193" i="16" a="1"/>
  <c r="E193" i="16" s="1"/>
  <c r="F193" i="16"/>
  <c r="G193" i="16"/>
  <c r="H193" i="16"/>
  <c r="I193" i="16"/>
  <c r="E194" i="16" a="1"/>
  <c r="E194" i="16" s="1"/>
  <c r="F194" i="16"/>
  <c r="G194" i="16"/>
  <c r="H194" i="16"/>
  <c r="I194" i="16"/>
  <c r="E195" i="16" a="1"/>
  <c r="E195" i="16" s="1"/>
  <c r="F195" i="16"/>
  <c r="G195" i="16"/>
  <c r="H195" i="16"/>
  <c r="I195" i="16"/>
  <c r="E196" i="16" a="1"/>
  <c r="E196" i="16" s="1"/>
  <c r="F196" i="16"/>
  <c r="G196" i="16"/>
  <c r="H196" i="16"/>
  <c r="I196" i="16"/>
  <c r="E197" i="16" a="1"/>
  <c r="E197" i="16" s="1"/>
  <c r="F197" i="16"/>
  <c r="G197" i="16"/>
  <c r="H197" i="16"/>
  <c r="I197" i="16"/>
  <c r="E198" i="16" a="1"/>
  <c r="E198" i="16" s="1"/>
  <c r="F198" i="16"/>
  <c r="G198" i="16"/>
  <c r="H198" i="16"/>
  <c r="I198" i="16"/>
  <c r="E199" i="16" a="1"/>
  <c r="E199" i="16" s="1"/>
  <c r="F199" i="16"/>
  <c r="G199" i="16"/>
  <c r="H199" i="16"/>
  <c r="I199" i="16"/>
  <c r="E200" i="16" a="1"/>
  <c r="E200" i="16" s="1"/>
  <c r="F200" i="16"/>
  <c r="G200" i="16"/>
  <c r="H200" i="16"/>
  <c r="I200" i="16"/>
  <c r="E201" i="16" a="1"/>
  <c r="E201" i="16" s="1"/>
  <c r="F201" i="16"/>
  <c r="G201" i="16"/>
  <c r="H201" i="16"/>
  <c r="I201" i="16"/>
  <c r="E202" i="16" a="1"/>
  <c r="E202" i="16"/>
  <c r="F202" i="16"/>
  <c r="G202" i="16"/>
  <c r="H202" i="16"/>
  <c r="I202" i="16"/>
  <c r="L10" i="16"/>
  <c r="L11" i="16"/>
  <c r="L12" i="16"/>
  <c r="L13" i="16"/>
  <c r="I185" i="16" s="1"/>
  <c r="L14" i="16"/>
  <c r="L15" i="16"/>
  <c r="I186" i="16" s="1"/>
  <c r="L16" i="16"/>
  <c r="L17" i="16"/>
  <c r="L18" i="16"/>
  <c r="L19" i="16"/>
  <c r="L20" i="16"/>
  <c r="L21" i="16"/>
  <c r="L22" i="16"/>
  <c r="I187" i="16" s="1"/>
  <c r="L23" i="16"/>
  <c r="L24" i="16"/>
  <c r="L25" i="16"/>
  <c r="L26" i="16"/>
  <c r="L27" i="16"/>
  <c r="F9" i="16"/>
  <c r="F10" i="16"/>
  <c r="F11" i="16"/>
  <c r="F185" i="16" s="1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E186" i="16" a="1"/>
  <c r="E186" i="16" s="1"/>
  <c r="G186" i="16"/>
  <c r="H186" i="16"/>
  <c r="E187" i="16" a="1"/>
  <c r="E187" i="16" s="1"/>
  <c r="F187" i="16"/>
  <c r="G187" i="16"/>
  <c r="H187" i="16"/>
  <c r="H185" i="16"/>
  <c r="G185" i="16"/>
  <c r="E185" i="16" a="1"/>
  <c r="E185" i="16"/>
  <c r="E186" i="1" a="1"/>
  <c r="E186" i="1" s="1"/>
  <c r="G186" i="1"/>
  <c r="H186" i="1"/>
  <c r="E187" i="1" a="1"/>
  <c r="E187" i="1" s="1"/>
  <c r="F187" i="1"/>
  <c r="G187" i="1"/>
  <c r="H187" i="1"/>
  <c r="I187" i="1"/>
  <c r="E188" i="1" a="1"/>
  <c r="E188" i="1" s="1"/>
  <c r="F188" i="1"/>
  <c r="G188" i="1"/>
  <c r="H188" i="1"/>
  <c r="I188" i="1"/>
  <c r="E189" i="1" a="1"/>
  <c r="E189" i="1" s="1"/>
  <c r="F189" i="1"/>
  <c r="G189" i="1"/>
  <c r="H189" i="1"/>
  <c r="I189" i="1"/>
  <c r="E190" i="1" a="1"/>
  <c r="E190" i="1" s="1"/>
  <c r="F190" i="1"/>
  <c r="G190" i="1"/>
  <c r="H190" i="1"/>
  <c r="I190" i="1"/>
  <c r="E191" i="1" a="1"/>
  <c r="E191" i="1" s="1"/>
  <c r="F191" i="1"/>
  <c r="G191" i="1"/>
  <c r="H191" i="1"/>
  <c r="I191" i="1"/>
  <c r="E192" i="1" a="1"/>
  <c r="E192" i="1" s="1"/>
  <c r="F192" i="1"/>
  <c r="G192" i="1"/>
  <c r="H192" i="1"/>
  <c r="I192" i="1"/>
  <c r="E193" i="1" a="1"/>
  <c r="E193" i="1" s="1"/>
  <c r="F193" i="1"/>
  <c r="G193" i="1"/>
  <c r="H193" i="1"/>
  <c r="I193" i="1"/>
  <c r="E194" i="1" a="1"/>
  <c r="E194" i="1" s="1"/>
  <c r="F194" i="1"/>
  <c r="G194" i="1"/>
  <c r="H194" i="1"/>
  <c r="I194" i="1"/>
  <c r="E195" i="1" a="1"/>
  <c r="E195" i="1" s="1"/>
  <c r="F195" i="1"/>
  <c r="G195" i="1"/>
  <c r="H195" i="1"/>
  <c r="I195" i="1"/>
  <c r="E196" i="1" a="1"/>
  <c r="E196" i="1" s="1"/>
  <c r="F196" i="1"/>
  <c r="G196" i="1"/>
  <c r="H196" i="1"/>
  <c r="I196" i="1"/>
  <c r="E197" i="1" a="1"/>
  <c r="E197" i="1" s="1"/>
  <c r="F197" i="1"/>
  <c r="G197" i="1"/>
  <c r="H197" i="1"/>
  <c r="I197" i="1"/>
  <c r="E198" i="1" a="1"/>
  <c r="E198" i="1" s="1"/>
  <c r="F198" i="1"/>
  <c r="G198" i="1"/>
  <c r="H198" i="1"/>
  <c r="I198" i="1"/>
  <c r="H185" i="1"/>
  <c r="G185" i="1"/>
  <c r="E185" i="1" a="1"/>
  <c r="E185" i="1" s="1"/>
  <c r="G180" i="16"/>
  <c r="H180" i="16"/>
  <c r="K180" i="16"/>
  <c r="G180" i="1"/>
  <c r="H180" i="1"/>
  <c r="K180" i="1"/>
  <c r="L215" i="1"/>
  <c r="D234" i="1" s="1"/>
  <c r="L229" i="1"/>
  <c r="D233" i="1" s="1"/>
  <c r="L9" i="1"/>
  <c r="L10" i="1"/>
  <c r="L11" i="1"/>
  <c r="L12" i="1"/>
  <c r="L13" i="1"/>
  <c r="L14" i="1"/>
  <c r="L15" i="1"/>
  <c r="L16" i="1"/>
  <c r="L17" i="1"/>
  <c r="L18" i="1"/>
  <c r="I186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F186" i="16" l="1"/>
  <c r="H4" i="13" l="1"/>
  <c r="I4" i="13"/>
  <c r="J4" i="13"/>
  <c r="K4" i="13"/>
  <c r="L4" i="13"/>
  <c r="M4" i="13"/>
  <c r="N4" i="13"/>
  <c r="O4" i="13"/>
  <c r="P4" i="13"/>
  <c r="Q4" i="13"/>
  <c r="R4" i="13"/>
  <c r="G4" i="13"/>
  <c r="H203" i="16"/>
  <c r="G203" i="16"/>
  <c r="F203" i="16"/>
  <c r="L9" i="16"/>
  <c r="L8" i="16"/>
  <c r="L180" i="16" l="1"/>
  <c r="D235" i="1" s="1"/>
  <c r="F180" i="16"/>
  <c r="I203" i="16" l="1"/>
  <c r="F27" i="1"/>
  <c r="F26" i="1"/>
  <c r="F25" i="1"/>
  <c r="F24" i="1"/>
  <c r="F23" i="1"/>
  <c r="F22" i="1"/>
  <c r="F21" i="1"/>
  <c r="F20" i="1"/>
  <c r="F19" i="1"/>
  <c r="F18" i="1"/>
  <c r="F186" i="1" s="1"/>
  <c r="L8" i="1"/>
  <c r="F9" i="1"/>
  <c r="F10" i="1"/>
  <c r="F11" i="1"/>
  <c r="F12" i="1"/>
  <c r="F13" i="1"/>
  <c r="F14" i="1"/>
  <c r="F15" i="1"/>
  <c r="F16" i="1"/>
  <c r="F17" i="1"/>
  <c r="F180" i="1" l="1"/>
  <c r="F185" i="1"/>
  <c r="L180" i="1"/>
  <c r="I185" i="1"/>
  <c r="I199" i="1"/>
  <c r="D236" i="1" s="1"/>
  <c r="D237" i="1" s="1"/>
  <c r="A137" i="6"/>
  <c r="A116" i="6"/>
  <c r="F199" i="1"/>
  <c r="G199" i="1"/>
  <c r="A13" i="6"/>
  <c r="A58" i="6"/>
  <c r="E4" i="6"/>
  <c r="J4" i="6"/>
  <c r="J5" i="6"/>
  <c r="A9" i="6"/>
  <c r="E9" i="6"/>
  <c r="G9" i="6" s="1"/>
  <c r="E10" i="6"/>
  <c r="A11" i="6"/>
  <c r="E11" i="6"/>
  <c r="E13" i="6"/>
  <c r="E15" i="6"/>
  <c r="A16" i="6"/>
  <c r="E16" i="6"/>
  <c r="G16" i="6" s="1"/>
  <c r="E17" i="6"/>
  <c r="E18" i="6"/>
  <c r="C19" i="6"/>
  <c r="E19" i="6"/>
  <c r="C20" i="6"/>
  <c r="E21" i="6"/>
  <c r="G21" i="6" s="1"/>
  <c r="C22" i="6"/>
  <c r="A30" i="6"/>
  <c r="E23" i="6"/>
  <c r="G23" i="6" s="1"/>
  <c r="C24" i="6"/>
  <c r="E24" i="6"/>
  <c r="G24" i="6" s="1"/>
  <c r="C26" i="6"/>
  <c r="E26" i="6"/>
  <c r="C27" i="6"/>
  <c r="E27" i="6"/>
  <c r="E28" i="6"/>
  <c r="G28" i="6" s="1"/>
  <c r="E30" i="6"/>
  <c r="G30" i="6" s="1"/>
  <c r="E31" i="6"/>
  <c r="E32" i="6"/>
  <c r="E33" i="6"/>
  <c r="E34" i="6"/>
  <c r="E35" i="6"/>
  <c r="E36" i="6"/>
  <c r="E37" i="6"/>
  <c r="G37" i="6" s="1"/>
  <c r="C40" i="6"/>
  <c r="E40" i="6"/>
  <c r="E41" i="6"/>
  <c r="E42" i="6"/>
  <c r="C43" i="6"/>
  <c r="E43" i="6"/>
  <c r="E44" i="6"/>
  <c r="E45" i="6"/>
  <c r="E46" i="6"/>
  <c r="E47" i="6"/>
  <c r="E48" i="6"/>
  <c r="C51" i="6"/>
  <c r="E52" i="6"/>
  <c r="E54" i="6"/>
  <c r="C57" i="6"/>
  <c r="E57" i="6"/>
  <c r="C58" i="6"/>
  <c r="C59" i="6"/>
  <c r="E59" i="6"/>
  <c r="E60" i="6"/>
  <c r="E61" i="6"/>
  <c r="E63" i="6"/>
  <c r="E65" i="6"/>
  <c r="G65" i="6" s="1"/>
  <c r="C67" i="6"/>
  <c r="E67" i="6"/>
  <c r="C69" i="6"/>
  <c r="C71" i="6"/>
  <c r="E71" i="6"/>
  <c r="C72" i="6"/>
  <c r="E72" i="6"/>
  <c r="G72" i="6" s="1"/>
  <c r="C73" i="6"/>
  <c r="E73" i="6"/>
  <c r="C74" i="6"/>
  <c r="E74" i="6"/>
  <c r="C75" i="6"/>
  <c r="E75" i="6"/>
  <c r="E77" i="6"/>
  <c r="G77" i="6" s="1"/>
  <c r="E78" i="6"/>
  <c r="G78" i="6" s="1"/>
  <c r="E81" i="6"/>
  <c r="E82" i="6"/>
  <c r="E83" i="6"/>
  <c r="E84" i="6"/>
  <c r="C85" i="6"/>
  <c r="E86" i="6"/>
  <c r="E88" i="6"/>
  <c r="C89" i="6"/>
  <c r="E90" i="6"/>
  <c r="E92" i="6"/>
  <c r="E93" i="6"/>
  <c r="G93" i="6" s="1"/>
  <c r="C94" i="6"/>
  <c r="E94" i="6"/>
  <c r="G94" i="6" s="1"/>
  <c r="E95" i="6"/>
  <c r="G95" i="6" s="1"/>
  <c r="C96" i="6"/>
  <c r="E97" i="6"/>
  <c r="E98" i="6"/>
  <c r="G98" i="6" s="1"/>
  <c r="E99" i="6"/>
  <c r="G99" i="6" s="1"/>
  <c r="E102" i="6"/>
  <c r="E103" i="6"/>
  <c r="E104" i="6"/>
  <c r="E106" i="6"/>
  <c r="E107" i="6"/>
  <c r="G107" i="6" s="1"/>
  <c r="E108" i="6"/>
  <c r="C109" i="6"/>
  <c r="E110" i="6"/>
  <c r="E111" i="6"/>
  <c r="E112" i="6"/>
  <c r="C113" i="6"/>
  <c r="E113" i="6"/>
  <c r="E116" i="6"/>
  <c r="E118" i="6"/>
  <c r="E119" i="6"/>
  <c r="E120" i="6"/>
  <c r="C122" i="6"/>
  <c r="E122" i="6"/>
  <c r="E123" i="6"/>
  <c r="E124" i="6"/>
  <c r="C125" i="6"/>
  <c r="E125" i="6"/>
  <c r="E126" i="6"/>
  <c r="C127" i="6"/>
  <c r="E127" i="6"/>
  <c r="E128" i="6"/>
  <c r="G128" i="6" s="1"/>
  <c r="E129" i="6"/>
  <c r="G129" i="6" s="1"/>
  <c r="C131" i="6"/>
  <c r="E131" i="6"/>
  <c r="C132" i="6"/>
  <c r="E132" i="6"/>
  <c r="G132" i="6" s="1"/>
  <c r="E133" i="6"/>
  <c r="G133" i="6" s="1"/>
  <c r="E135" i="6"/>
  <c r="G135" i="6" s="1"/>
  <c r="E136" i="6"/>
  <c r="C137" i="6"/>
  <c r="E138" i="6"/>
  <c r="C139" i="6"/>
  <c r="E139" i="6"/>
  <c r="E141" i="6"/>
  <c r="E142" i="6"/>
  <c r="G142" i="6" s="1"/>
  <c r="E145" i="6"/>
  <c r="E146" i="6"/>
  <c r="C147" i="6"/>
  <c r="C148" i="6"/>
  <c r="E148" i="6"/>
  <c r="E149" i="6"/>
  <c r="G149" i="6" s="1"/>
  <c r="E150" i="6"/>
  <c r="E152" i="6"/>
  <c r="E153" i="6"/>
  <c r="E154" i="6"/>
  <c r="E5" i="6"/>
  <c r="B9" i="6"/>
  <c r="D9" i="6"/>
  <c r="H9" i="6" s="1"/>
  <c r="I9" i="6" s="1"/>
  <c r="F9" i="6"/>
  <c r="A10" i="6"/>
  <c r="B10" i="6"/>
  <c r="D10" i="6"/>
  <c r="H10" i="6" s="1"/>
  <c r="I10" i="6" s="1"/>
  <c r="F10" i="6"/>
  <c r="B11" i="6"/>
  <c r="D11" i="6"/>
  <c r="H11" i="6" s="1"/>
  <c r="I11" i="6" s="1"/>
  <c r="F11" i="6"/>
  <c r="B12" i="6"/>
  <c r="D12" i="6"/>
  <c r="H12" i="6" s="1"/>
  <c r="I12" i="6" s="1"/>
  <c r="E12" i="6"/>
  <c r="F12" i="6"/>
  <c r="B13" i="6"/>
  <c r="D13" i="6"/>
  <c r="H13" i="6" s="1"/>
  <c r="I13" i="6" s="1"/>
  <c r="F13" i="6"/>
  <c r="A14" i="6"/>
  <c r="B14" i="6"/>
  <c r="D14" i="6"/>
  <c r="H14" i="6" s="1"/>
  <c r="I14" i="6" s="1"/>
  <c r="E14" i="6"/>
  <c r="G14" i="6" s="1"/>
  <c r="F14" i="6"/>
  <c r="A15" i="6"/>
  <c r="B15" i="6"/>
  <c r="D15" i="6"/>
  <c r="H15" i="6" s="1"/>
  <c r="I15" i="6" s="1"/>
  <c r="F15" i="6"/>
  <c r="B16" i="6"/>
  <c r="D16" i="6"/>
  <c r="H16" i="6" s="1"/>
  <c r="I16" i="6" s="1"/>
  <c r="F16" i="6"/>
  <c r="A17" i="6"/>
  <c r="B17" i="6"/>
  <c r="D17" i="6"/>
  <c r="H17" i="6" s="1"/>
  <c r="I17" i="6" s="1"/>
  <c r="F17" i="6"/>
  <c r="B18" i="6"/>
  <c r="D18" i="6"/>
  <c r="H18" i="6" s="1"/>
  <c r="I18" i="6" s="1"/>
  <c r="F18" i="6"/>
  <c r="B19" i="6"/>
  <c r="D19" i="6"/>
  <c r="H19" i="6" s="1"/>
  <c r="I19" i="6" s="1"/>
  <c r="F19" i="6"/>
  <c r="B20" i="6"/>
  <c r="D20" i="6"/>
  <c r="H20" i="6" s="1"/>
  <c r="I20" i="6" s="1"/>
  <c r="E20" i="6"/>
  <c r="F20" i="6"/>
  <c r="A21" i="6"/>
  <c r="B21" i="6"/>
  <c r="D21" i="6"/>
  <c r="H21" i="6" s="1"/>
  <c r="I21" i="6" s="1"/>
  <c r="F21" i="6"/>
  <c r="A22" i="6"/>
  <c r="B22" i="6"/>
  <c r="D22" i="6"/>
  <c r="H22" i="6" s="1"/>
  <c r="I22" i="6" s="1"/>
  <c r="E22" i="6"/>
  <c r="G22" i="6" s="1"/>
  <c r="F22" i="6"/>
  <c r="A23" i="6"/>
  <c r="B23" i="6"/>
  <c r="D23" i="6"/>
  <c r="H23" i="6" s="1"/>
  <c r="I23" i="6" s="1"/>
  <c r="F23" i="6"/>
  <c r="A24" i="6"/>
  <c r="B24" i="6"/>
  <c r="D24" i="6"/>
  <c r="H24" i="6" s="1"/>
  <c r="I24" i="6" s="1"/>
  <c r="F24" i="6"/>
  <c r="B25" i="6"/>
  <c r="D25" i="6"/>
  <c r="H25" i="6"/>
  <c r="I25" i="6" s="1"/>
  <c r="E25" i="6"/>
  <c r="F25" i="6"/>
  <c r="B26" i="6"/>
  <c r="D26" i="6"/>
  <c r="H26" i="6" s="1"/>
  <c r="I26" i="6" s="1"/>
  <c r="F26" i="6"/>
  <c r="B27" i="6"/>
  <c r="D27" i="6"/>
  <c r="H27" i="6" s="1"/>
  <c r="I27" i="6" s="1"/>
  <c r="F27" i="6"/>
  <c r="A28" i="6"/>
  <c r="B28" i="6"/>
  <c r="D28" i="6"/>
  <c r="H28" i="6" s="1"/>
  <c r="I28" i="6" s="1"/>
  <c r="F28" i="6"/>
  <c r="A29" i="6"/>
  <c r="B29" i="6"/>
  <c r="D29" i="6"/>
  <c r="H29" i="6" s="1"/>
  <c r="I29" i="6" s="1"/>
  <c r="E29" i="6"/>
  <c r="F29" i="6"/>
  <c r="B30" i="6"/>
  <c r="D30" i="6"/>
  <c r="H30" i="6" s="1"/>
  <c r="I30" i="6" s="1"/>
  <c r="F30" i="6"/>
  <c r="A31" i="6"/>
  <c r="B31" i="6"/>
  <c r="D31" i="6"/>
  <c r="H31" i="6" s="1"/>
  <c r="I31" i="6" s="1"/>
  <c r="F31" i="6"/>
  <c r="B32" i="6"/>
  <c r="D32" i="6"/>
  <c r="H32" i="6" s="1"/>
  <c r="I32" i="6" s="1"/>
  <c r="F32" i="6"/>
  <c r="B33" i="6"/>
  <c r="D33" i="6"/>
  <c r="H33" i="6" s="1"/>
  <c r="I33" i="6" s="1"/>
  <c r="F33" i="6"/>
  <c r="B34" i="6"/>
  <c r="D34" i="6"/>
  <c r="H34" i="6" s="1"/>
  <c r="I34" i="6" s="1"/>
  <c r="F34" i="6"/>
  <c r="A35" i="6"/>
  <c r="B35" i="6"/>
  <c r="D35" i="6"/>
  <c r="H35" i="6"/>
  <c r="I35" i="6" s="1"/>
  <c r="F35" i="6"/>
  <c r="A36" i="6"/>
  <c r="B36" i="6"/>
  <c r="D36" i="6"/>
  <c r="H36" i="6" s="1"/>
  <c r="I36" i="6" s="1"/>
  <c r="F36" i="6"/>
  <c r="A37" i="6"/>
  <c r="B37" i="6"/>
  <c r="D37" i="6"/>
  <c r="H37" i="6" s="1"/>
  <c r="I37" i="6" s="1"/>
  <c r="F37" i="6"/>
  <c r="A38" i="6"/>
  <c r="B38" i="6"/>
  <c r="D38" i="6"/>
  <c r="H38" i="6" s="1"/>
  <c r="I38" i="6" s="1"/>
  <c r="E38" i="6"/>
  <c r="F38" i="6"/>
  <c r="B39" i="6"/>
  <c r="D39" i="6"/>
  <c r="H39" i="6" s="1"/>
  <c r="I39" i="6" s="1"/>
  <c r="E39" i="6"/>
  <c r="F39" i="6"/>
  <c r="B40" i="6"/>
  <c r="D40" i="6"/>
  <c r="H40" i="6"/>
  <c r="I40" i="6" s="1"/>
  <c r="F40" i="6"/>
  <c r="B41" i="6"/>
  <c r="D41" i="6"/>
  <c r="H41" i="6" s="1"/>
  <c r="I41" i="6" s="1"/>
  <c r="F41" i="6"/>
  <c r="A42" i="6"/>
  <c r="B42" i="6"/>
  <c r="D42" i="6"/>
  <c r="H42" i="6" s="1"/>
  <c r="I42" i="6" s="1"/>
  <c r="F42" i="6"/>
  <c r="A43" i="6"/>
  <c r="B43" i="6"/>
  <c r="D43" i="6"/>
  <c r="H43" i="6" s="1"/>
  <c r="I43" i="6" s="1"/>
  <c r="F43" i="6"/>
  <c r="A44" i="6"/>
  <c r="B44" i="6"/>
  <c r="D44" i="6"/>
  <c r="H44" i="6" s="1"/>
  <c r="I44" i="6" s="1"/>
  <c r="F44" i="6"/>
  <c r="A45" i="6"/>
  <c r="B45" i="6"/>
  <c r="D45" i="6"/>
  <c r="H45" i="6"/>
  <c r="I45" i="6" s="1"/>
  <c r="F45" i="6"/>
  <c r="B46" i="6"/>
  <c r="D46" i="6"/>
  <c r="H46" i="6" s="1"/>
  <c r="I46" i="6" s="1"/>
  <c r="F46" i="6"/>
  <c r="B47" i="6"/>
  <c r="D47" i="6"/>
  <c r="H47" i="6" s="1"/>
  <c r="I47" i="6" s="1"/>
  <c r="F47" i="6"/>
  <c r="B48" i="6"/>
  <c r="D48" i="6"/>
  <c r="H48" i="6" s="1"/>
  <c r="I48" i="6" s="1"/>
  <c r="F48" i="6"/>
  <c r="A49" i="6"/>
  <c r="B49" i="6"/>
  <c r="D49" i="6"/>
  <c r="H49" i="6" s="1"/>
  <c r="I49" i="6" s="1"/>
  <c r="E49" i="6"/>
  <c r="F49" i="6"/>
  <c r="A50" i="6"/>
  <c r="B50" i="6"/>
  <c r="D50" i="6"/>
  <c r="H50" i="6" s="1"/>
  <c r="I50" i="6" s="1"/>
  <c r="E50" i="6"/>
  <c r="F50" i="6"/>
  <c r="A51" i="6"/>
  <c r="B51" i="6"/>
  <c r="D51" i="6"/>
  <c r="H51" i="6" s="1"/>
  <c r="I51" i="6" s="1"/>
  <c r="E51" i="6"/>
  <c r="G51" i="6" s="1"/>
  <c r="F51" i="6"/>
  <c r="A52" i="6"/>
  <c r="B52" i="6"/>
  <c r="D52" i="6"/>
  <c r="H52" i="6" s="1"/>
  <c r="I52" i="6" s="1"/>
  <c r="F52" i="6"/>
  <c r="B53" i="6"/>
  <c r="D53" i="6"/>
  <c r="H53" i="6" s="1"/>
  <c r="I53" i="6" s="1"/>
  <c r="E53" i="6"/>
  <c r="F53" i="6"/>
  <c r="B54" i="6"/>
  <c r="D54" i="6"/>
  <c r="H54" i="6" s="1"/>
  <c r="I54" i="6" s="1"/>
  <c r="F54" i="6"/>
  <c r="B55" i="6"/>
  <c r="D55" i="6"/>
  <c r="H55" i="6" s="1"/>
  <c r="I55" i="6" s="1"/>
  <c r="E55" i="6"/>
  <c r="F55" i="6"/>
  <c r="A56" i="6"/>
  <c r="B56" i="6"/>
  <c r="D56" i="6"/>
  <c r="H56" i="6" s="1"/>
  <c r="I56" i="6" s="1"/>
  <c r="E56" i="6"/>
  <c r="F56" i="6"/>
  <c r="A57" i="6"/>
  <c r="B57" i="6"/>
  <c r="D57" i="6"/>
  <c r="H57" i="6" s="1"/>
  <c r="I57" i="6" s="1"/>
  <c r="F57" i="6"/>
  <c r="B58" i="6"/>
  <c r="D58" i="6"/>
  <c r="H58" i="6" s="1"/>
  <c r="I58" i="6" s="1"/>
  <c r="E58" i="6"/>
  <c r="G58" i="6" s="1"/>
  <c r="F58" i="6"/>
  <c r="A59" i="6"/>
  <c r="B59" i="6"/>
  <c r="D59" i="6"/>
  <c r="H59" i="6" s="1"/>
  <c r="I59" i="6" s="1"/>
  <c r="F59" i="6"/>
  <c r="B60" i="6"/>
  <c r="D60" i="6"/>
  <c r="H60" i="6"/>
  <c r="I60" i="6" s="1"/>
  <c r="F60" i="6"/>
  <c r="B61" i="6"/>
  <c r="D61" i="6"/>
  <c r="H61" i="6" s="1"/>
  <c r="I61" i="6" s="1"/>
  <c r="F61" i="6"/>
  <c r="B62" i="6"/>
  <c r="D62" i="6"/>
  <c r="H62" i="6" s="1"/>
  <c r="I62" i="6" s="1"/>
  <c r="E62" i="6"/>
  <c r="F62" i="6"/>
  <c r="A63" i="6"/>
  <c r="B63" i="6"/>
  <c r="D63" i="6"/>
  <c r="H63" i="6" s="1"/>
  <c r="I63" i="6" s="1"/>
  <c r="F63" i="6"/>
  <c r="A64" i="6"/>
  <c r="B64" i="6"/>
  <c r="D64" i="6"/>
  <c r="H64" i="6" s="1"/>
  <c r="I64" i="6" s="1"/>
  <c r="E64" i="6"/>
  <c r="F64" i="6"/>
  <c r="A65" i="6"/>
  <c r="B65" i="6"/>
  <c r="D65" i="6"/>
  <c r="H65" i="6" s="1"/>
  <c r="I65" i="6" s="1"/>
  <c r="F65" i="6"/>
  <c r="A66" i="6"/>
  <c r="B66" i="6"/>
  <c r="D66" i="6"/>
  <c r="H66" i="6" s="1"/>
  <c r="I66" i="6" s="1"/>
  <c r="E66" i="6"/>
  <c r="F66" i="6"/>
  <c r="B67" i="6"/>
  <c r="D67" i="6"/>
  <c r="H67" i="6" s="1"/>
  <c r="I67" i="6" s="1"/>
  <c r="F67" i="6"/>
  <c r="B68" i="6"/>
  <c r="D68" i="6"/>
  <c r="H68" i="6" s="1"/>
  <c r="I68" i="6" s="1"/>
  <c r="E68" i="6"/>
  <c r="F68" i="6"/>
  <c r="B69" i="6"/>
  <c r="D69" i="6"/>
  <c r="H69" i="6" s="1"/>
  <c r="I69" i="6" s="1"/>
  <c r="E69" i="6"/>
  <c r="F69" i="6"/>
  <c r="A70" i="6"/>
  <c r="B70" i="6"/>
  <c r="D70" i="6"/>
  <c r="H70" i="6" s="1"/>
  <c r="I70" i="6" s="1"/>
  <c r="E70" i="6"/>
  <c r="F70" i="6"/>
  <c r="A71" i="6"/>
  <c r="B71" i="6"/>
  <c r="D71" i="6"/>
  <c r="H71" i="6" s="1"/>
  <c r="I71" i="6" s="1"/>
  <c r="F71" i="6"/>
  <c r="A72" i="6"/>
  <c r="B72" i="6"/>
  <c r="D72" i="6"/>
  <c r="H72" i="6" s="1"/>
  <c r="I72" i="6" s="1"/>
  <c r="F72" i="6"/>
  <c r="A73" i="6"/>
  <c r="B73" i="6"/>
  <c r="D73" i="6"/>
  <c r="H73" i="6" s="1"/>
  <c r="I73" i="6" s="1"/>
  <c r="F73" i="6"/>
  <c r="B74" i="6"/>
  <c r="D74" i="6"/>
  <c r="H74" i="6" s="1"/>
  <c r="I74" i="6" s="1"/>
  <c r="F74" i="6"/>
  <c r="B75" i="6"/>
  <c r="D75" i="6"/>
  <c r="H75" i="6" s="1"/>
  <c r="I75" i="6" s="1"/>
  <c r="F75" i="6"/>
  <c r="B76" i="6"/>
  <c r="D76" i="6"/>
  <c r="H76" i="6" s="1"/>
  <c r="I76" i="6" s="1"/>
  <c r="E76" i="6"/>
  <c r="F76" i="6"/>
  <c r="A77" i="6"/>
  <c r="B77" i="6"/>
  <c r="D77" i="6"/>
  <c r="H77" i="6" s="1"/>
  <c r="I77" i="6" s="1"/>
  <c r="F77" i="6"/>
  <c r="A78" i="6"/>
  <c r="B78" i="6"/>
  <c r="D78" i="6"/>
  <c r="H78" i="6" s="1"/>
  <c r="I78" i="6" s="1"/>
  <c r="F78" i="6"/>
  <c r="A79" i="6"/>
  <c r="B79" i="6"/>
  <c r="D79" i="6"/>
  <c r="H79" i="6" s="1"/>
  <c r="I79" i="6" s="1"/>
  <c r="E79" i="6"/>
  <c r="M79" i="6" s="1"/>
  <c r="F79" i="6"/>
  <c r="A80" i="6"/>
  <c r="B80" i="6"/>
  <c r="D80" i="6"/>
  <c r="H80" i="6" s="1"/>
  <c r="I80" i="6" s="1"/>
  <c r="E80" i="6"/>
  <c r="F80" i="6"/>
  <c r="B81" i="6"/>
  <c r="D81" i="6"/>
  <c r="H81" i="6" s="1"/>
  <c r="I81" i="6" s="1"/>
  <c r="F81" i="6"/>
  <c r="B82" i="6"/>
  <c r="D82" i="6"/>
  <c r="H82" i="6" s="1"/>
  <c r="I82" i="6" s="1"/>
  <c r="F82" i="6"/>
  <c r="B83" i="6"/>
  <c r="D83" i="6"/>
  <c r="H83" i="6" s="1"/>
  <c r="I83" i="6" s="1"/>
  <c r="F83" i="6"/>
  <c r="A84" i="6"/>
  <c r="B84" i="6"/>
  <c r="D84" i="6"/>
  <c r="H84" i="6"/>
  <c r="I84" i="6" s="1"/>
  <c r="F84" i="6"/>
  <c r="A85" i="6"/>
  <c r="B85" i="6"/>
  <c r="D85" i="6"/>
  <c r="H85" i="6" s="1"/>
  <c r="I85" i="6" s="1"/>
  <c r="E85" i="6"/>
  <c r="F85" i="6"/>
  <c r="A86" i="6"/>
  <c r="B86" i="6"/>
  <c r="D86" i="6"/>
  <c r="H86" i="6" s="1"/>
  <c r="I86" i="6" s="1"/>
  <c r="F86" i="6"/>
  <c r="A87" i="6"/>
  <c r="B87" i="6"/>
  <c r="D87" i="6"/>
  <c r="H87" i="6" s="1"/>
  <c r="I87" i="6" s="1"/>
  <c r="E87" i="6"/>
  <c r="F87" i="6"/>
  <c r="B88" i="6"/>
  <c r="D88" i="6"/>
  <c r="H88" i="6" s="1"/>
  <c r="I88" i="6" s="1"/>
  <c r="F88" i="6"/>
  <c r="B89" i="6"/>
  <c r="D89" i="6"/>
  <c r="H89" i="6" s="1"/>
  <c r="I89" i="6" s="1"/>
  <c r="E89" i="6"/>
  <c r="F89" i="6"/>
  <c r="B90" i="6"/>
  <c r="D90" i="6"/>
  <c r="H90" i="6" s="1"/>
  <c r="I90" i="6" s="1"/>
  <c r="F90" i="6"/>
  <c r="A91" i="6"/>
  <c r="B91" i="6"/>
  <c r="D91" i="6"/>
  <c r="H91" i="6" s="1"/>
  <c r="I91" i="6" s="1"/>
  <c r="E91" i="6"/>
  <c r="F91" i="6"/>
  <c r="A92" i="6"/>
  <c r="B92" i="6"/>
  <c r="D92" i="6"/>
  <c r="H92" i="6" s="1"/>
  <c r="I92" i="6" s="1"/>
  <c r="F92" i="6"/>
  <c r="A93" i="6"/>
  <c r="B93" i="6"/>
  <c r="D93" i="6"/>
  <c r="H93" i="6" s="1"/>
  <c r="I93" i="6" s="1"/>
  <c r="F93" i="6"/>
  <c r="A94" i="6"/>
  <c r="B94" i="6"/>
  <c r="D94" i="6"/>
  <c r="H94" i="6" s="1"/>
  <c r="I94" i="6" s="1"/>
  <c r="F94" i="6"/>
  <c r="B95" i="6"/>
  <c r="D95" i="6"/>
  <c r="H95" i="6"/>
  <c r="I95" i="6" s="1"/>
  <c r="F95" i="6"/>
  <c r="B96" i="6"/>
  <c r="D96" i="6"/>
  <c r="H96" i="6" s="1"/>
  <c r="I96" i="6" s="1"/>
  <c r="E96" i="6"/>
  <c r="F96" i="6"/>
  <c r="B97" i="6"/>
  <c r="D97" i="6"/>
  <c r="H97" i="6" s="1"/>
  <c r="I97" i="6" s="1"/>
  <c r="F97" i="6"/>
  <c r="A98" i="6"/>
  <c r="B98" i="6"/>
  <c r="D98" i="6"/>
  <c r="H98" i="6" s="1"/>
  <c r="I98" i="6" s="1"/>
  <c r="F98" i="6"/>
  <c r="A99" i="6"/>
  <c r="B99" i="6"/>
  <c r="D99" i="6"/>
  <c r="H99" i="6" s="1"/>
  <c r="I99" i="6" s="1"/>
  <c r="F99" i="6"/>
  <c r="A100" i="6"/>
  <c r="B100" i="6"/>
  <c r="D100" i="6"/>
  <c r="H100" i="6" s="1"/>
  <c r="I100" i="6" s="1"/>
  <c r="E100" i="6"/>
  <c r="G100" i="6" s="1"/>
  <c r="F100" i="6"/>
  <c r="A101" i="6"/>
  <c r="B101" i="6"/>
  <c r="D101" i="6"/>
  <c r="H101" i="6" s="1"/>
  <c r="I101" i="6" s="1"/>
  <c r="E101" i="6"/>
  <c r="F101" i="6"/>
  <c r="B102" i="6"/>
  <c r="D102" i="6"/>
  <c r="H102" i="6" s="1"/>
  <c r="I102" i="6" s="1"/>
  <c r="F102" i="6"/>
  <c r="B103" i="6"/>
  <c r="D103" i="6"/>
  <c r="H103" i="6" s="1"/>
  <c r="I103" i="6" s="1"/>
  <c r="F103" i="6"/>
  <c r="B104" i="6"/>
  <c r="D104" i="6"/>
  <c r="H104" i="6" s="1"/>
  <c r="I104" i="6" s="1"/>
  <c r="F104" i="6"/>
  <c r="A105" i="6"/>
  <c r="B105" i="6"/>
  <c r="D105" i="6"/>
  <c r="H105" i="6" s="1"/>
  <c r="I105" i="6" s="1"/>
  <c r="E105" i="6"/>
  <c r="F105" i="6"/>
  <c r="A106" i="6"/>
  <c r="B106" i="6"/>
  <c r="D106" i="6"/>
  <c r="H106" i="6" s="1"/>
  <c r="I106" i="6" s="1"/>
  <c r="F106" i="6"/>
  <c r="A107" i="6"/>
  <c r="B107" i="6"/>
  <c r="D107" i="6"/>
  <c r="H107" i="6" s="1"/>
  <c r="I107" i="6" s="1"/>
  <c r="F107" i="6"/>
  <c r="A108" i="6"/>
  <c r="B108" i="6"/>
  <c r="D108" i="6"/>
  <c r="H108" i="6" s="1"/>
  <c r="I108" i="6" s="1"/>
  <c r="F108" i="6"/>
  <c r="B109" i="6"/>
  <c r="D109" i="6"/>
  <c r="H109" i="6" s="1"/>
  <c r="I109" i="6" s="1"/>
  <c r="E109" i="6"/>
  <c r="F109" i="6"/>
  <c r="B110" i="6"/>
  <c r="D110" i="6"/>
  <c r="H110" i="6" s="1"/>
  <c r="I110" i="6" s="1"/>
  <c r="F110" i="6"/>
  <c r="B111" i="6"/>
  <c r="D111" i="6"/>
  <c r="H111" i="6" s="1"/>
  <c r="I111" i="6" s="1"/>
  <c r="F111" i="6"/>
  <c r="A112" i="6"/>
  <c r="B112" i="6"/>
  <c r="D112" i="6"/>
  <c r="H112" i="6" s="1"/>
  <c r="I112" i="6" s="1"/>
  <c r="F112" i="6"/>
  <c r="A113" i="6"/>
  <c r="B113" i="6"/>
  <c r="D113" i="6"/>
  <c r="H113" i="6" s="1"/>
  <c r="I113" i="6" s="1"/>
  <c r="F113" i="6"/>
  <c r="A114" i="6"/>
  <c r="B114" i="6"/>
  <c r="D114" i="6"/>
  <c r="H114" i="6" s="1"/>
  <c r="I114" i="6" s="1"/>
  <c r="E114" i="6"/>
  <c r="F114" i="6"/>
  <c r="A115" i="6"/>
  <c r="B115" i="6"/>
  <c r="D115" i="6"/>
  <c r="H115" i="6" s="1"/>
  <c r="I115" i="6" s="1"/>
  <c r="E115" i="6"/>
  <c r="F115" i="6"/>
  <c r="B116" i="6"/>
  <c r="D116" i="6"/>
  <c r="H116" i="6" s="1"/>
  <c r="I116" i="6" s="1"/>
  <c r="F116" i="6"/>
  <c r="B117" i="6"/>
  <c r="D117" i="6"/>
  <c r="H117" i="6" s="1"/>
  <c r="I117" i="6" s="1"/>
  <c r="E117" i="6"/>
  <c r="F117" i="6"/>
  <c r="B118" i="6"/>
  <c r="D118" i="6"/>
  <c r="H118" i="6" s="1"/>
  <c r="I118" i="6" s="1"/>
  <c r="F118" i="6"/>
  <c r="A119" i="6"/>
  <c r="B119" i="6"/>
  <c r="D119" i="6"/>
  <c r="H119" i="6" s="1"/>
  <c r="I119" i="6" s="1"/>
  <c r="F119" i="6"/>
  <c r="A120" i="6"/>
  <c r="B120" i="6"/>
  <c r="D120" i="6"/>
  <c r="H120" i="6" s="1"/>
  <c r="I120" i="6" s="1"/>
  <c r="F120" i="6"/>
  <c r="A121" i="6"/>
  <c r="B121" i="6"/>
  <c r="D121" i="6"/>
  <c r="H121" i="6" s="1"/>
  <c r="I121" i="6" s="1"/>
  <c r="E121" i="6"/>
  <c r="G121" i="6" s="1"/>
  <c r="F121" i="6"/>
  <c r="A122" i="6"/>
  <c r="B122" i="6"/>
  <c r="D122" i="6"/>
  <c r="H122" i="6" s="1"/>
  <c r="I122" i="6" s="1"/>
  <c r="F122" i="6"/>
  <c r="B123" i="6"/>
  <c r="D123" i="6"/>
  <c r="H123" i="6" s="1"/>
  <c r="I123" i="6" s="1"/>
  <c r="F123" i="6"/>
  <c r="B124" i="6"/>
  <c r="D124" i="6"/>
  <c r="H124" i="6" s="1"/>
  <c r="I124" i="6" s="1"/>
  <c r="F124" i="6"/>
  <c r="B125" i="6"/>
  <c r="D125" i="6"/>
  <c r="H125" i="6" s="1"/>
  <c r="I125" i="6" s="1"/>
  <c r="F125" i="6"/>
  <c r="A126" i="6"/>
  <c r="B126" i="6"/>
  <c r="D126" i="6"/>
  <c r="H126" i="6" s="1"/>
  <c r="I126" i="6" s="1"/>
  <c r="F126" i="6"/>
  <c r="A127" i="6"/>
  <c r="B127" i="6"/>
  <c r="D127" i="6"/>
  <c r="H127" i="6" s="1"/>
  <c r="I127" i="6" s="1"/>
  <c r="F127" i="6"/>
  <c r="A128" i="6"/>
  <c r="B128" i="6"/>
  <c r="D128" i="6"/>
  <c r="H128" i="6" s="1"/>
  <c r="I128" i="6" s="1"/>
  <c r="F128" i="6"/>
  <c r="A129" i="6"/>
  <c r="B129" i="6"/>
  <c r="D129" i="6"/>
  <c r="H129" i="6" s="1"/>
  <c r="I129" i="6" s="1"/>
  <c r="F129" i="6"/>
  <c r="B130" i="6"/>
  <c r="D130" i="6"/>
  <c r="H130" i="6" s="1"/>
  <c r="I130" i="6" s="1"/>
  <c r="E130" i="6"/>
  <c r="F130" i="6"/>
  <c r="B131" i="6"/>
  <c r="D131" i="6"/>
  <c r="H131" i="6" s="1"/>
  <c r="I131" i="6" s="1"/>
  <c r="F131" i="6"/>
  <c r="B132" i="6"/>
  <c r="D132" i="6"/>
  <c r="H132" i="6" s="1"/>
  <c r="I132" i="6" s="1"/>
  <c r="F132" i="6"/>
  <c r="A133" i="6"/>
  <c r="B133" i="6"/>
  <c r="D133" i="6"/>
  <c r="H133" i="6" s="1"/>
  <c r="I133" i="6" s="1"/>
  <c r="F133" i="6"/>
  <c r="A134" i="6"/>
  <c r="B134" i="6"/>
  <c r="D134" i="6"/>
  <c r="H134" i="6" s="1"/>
  <c r="I134" i="6" s="1"/>
  <c r="E134" i="6"/>
  <c r="G134" i="6" s="1"/>
  <c r="F134" i="6"/>
  <c r="A135" i="6"/>
  <c r="B135" i="6"/>
  <c r="D135" i="6"/>
  <c r="H135" i="6" s="1"/>
  <c r="I135" i="6" s="1"/>
  <c r="F135" i="6"/>
  <c r="A136" i="6"/>
  <c r="B136" i="6"/>
  <c r="D136" i="6"/>
  <c r="H136" i="6" s="1"/>
  <c r="I136" i="6" s="1"/>
  <c r="F136" i="6"/>
  <c r="B137" i="6"/>
  <c r="D137" i="6"/>
  <c r="H137" i="6" s="1"/>
  <c r="I137" i="6" s="1"/>
  <c r="E137" i="6"/>
  <c r="F137" i="6"/>
  <c r="B138" i="6"/>
  <c r="D138" i="6"/>
  <c r="H138" i="6" s="1"/>
  <c r="I138" i="6" s="1"/>
  <c r="F138" i="6"/>
  <c r="B139" i="6"/>
  <c r="D139" i="6"/>
  <c r="H139" i="6" s="1"/>
  <c r="I139" i="6" s="1"/>
  <c r="F139" i="6"/>
  <c r="A140" i="6"/>
  <c r="B140" i="6"/>
  <c r="D140" i="6"/>
  <c r="H140" i="6" s="1"/>
  <c r="I140" i="6" s="1"/>
  <c r="E140" i="6"/>
  <c r="F140" i="6"/>
  <c r="A141" i="6"/>
  <c r="B141" i="6"/>
  <c r="D141" i="6"/>
  <c r="H141" i="6" s="1"/>
  <c r="I141" i="6" s="1"/>
  <c r="F141" i="6"/>
  <c r="A142" i="6"/>
  <c r="B142" i="6"/>
  <c r="D142" i="6"/>
  <c r="H142" i="6" s="1"/>
  <c r="I142" i="6" s="1"/>
  <c r="F142" i="6"/>
  <c r="A143" i="6"/>
  <c r="B143" i="6"/>
  <c r="D143" i="6"/>
  <c r="H143" i="6" s="1"/>
  <c r="I143" i="6" s="1"/>
  <c r="E143" i="6"/>
  <c r="F143" i="6"/>
  <c r="B144" i="6"/>
  <c r="D144" i="6"/>
  <c r="H144" i="6" s="1"/>
  <c r="I144" i="6" s="1"/>
  <c r="E144" i="6"/>
  <c r="F144" i="6"/>
  <c r="B145" i="6"/>
  <c r="D145" i="6"/>
  <c r="H145" i="6" s="1"/>
  <c r="I145" i="6" s="1"/>
  <c r="F145" i="6"/>
  <c r="B146" i="6"/>
  <c r="D146" i="6"/>
  <c r="H146" i="6" s="1"/>
  <c r="I146" i="6" s="1"/>
  <c r="F146" i="6"/>
  <c r="A147" i="6"/>
  <c r="B147" i="6"/>
  <c r="D147" i="6"/>
  <c r="H147" i="6" s="1"/>
  <c r="I147" i="6" s="1"/>
  <c r="E147" i="6"/>
  <c r="F147" i="6"/>
  <c r="A148" i="6"/>
  <c r="B148" i="6"/>
  <c r="D148" i="6"/>
  <c r="H148" i="6" s="1"/>
  <c r="I148" i="6" s="1"/>
  <c r="F148" i="6"/>
  <c r="A149" i="6"/>
  <c r="B149" i="6"/>
  <c r="D149" i="6"/>
  <c r="H149" i="6" s="1"/>
  <c r="I149" i="6" s="1"/>
  <c r="F149" i="6"/>
  <c r="A150" i="6"/>
  <c r="B150" i="6"/>
  <c r="D150" i="6"/>
  <c r="H150" i="6" s="1"/>
  <c r="I150" i="6" s="1"/>
  <c r="F150" i="6"/>
  <c r="B151" i="6"/>
  <c r="D151" i="6"/>
  <c r="H151" i="6" s="1"/>
  <c r="I151" i="6" s="1"/>
  <c r="E151" i="6"/>
  <c r="F151" i="6"/>
  <c r="B152" i="6"/>
  <c r="D152" i="6"/>
  <c r="H152" i="6" s="1"/>
  <c r="I152" i="6" s="1"/>
  <c r="F152" i="6"/>
  <c r="B153" i="6"/>
  <c r="D153" i="6"/>
  <c r="H153" i="6" s="1"/>
  <c r="I153" i="6" s="1"/>
  <c r="F153" i="6"/>
  <c r="A154" i="6"/>
  <c r="B154" i="6"/>
  <c r="D154" i="6"/>
  <c r="H154" i="6" s="1"/>
  <c r="I154" i="6" s="1"/>
  <c r="F154" i="6"/>
  <c r="A155" i="6"/>
  <c r="B155" i="6"/>
  <c r="D155" i="6"/>
  <c r="H155" i="6" s="1"/>
  <c r="I155" i="6" s="1"/>
  <c r="E155" i="6"/>
  <c r="F155" i="6"/>
  <c r="C35" i="6"/>
  <c r="C126" i="6"/>
  <c r="C78" i="6"/>
  <c r="C152" i="6"/>
  <c r="C124" i="6"/>
  <c r="C56" i="6"/>
  <c r="C134" i="6"/>
  <c r="C91" i="6"/>
  <c r="C103" i="6"/>
  <c r="C65" i="6"/>
  <c r="C49" i="6"/>
  <c r="C29" i="6"/>
  <c r="C61" i="6"/>
  <c r="C99" i="6"/>
  <c r="C138" i="6"/>
  <c r="C54" i="6"/>
  <c r="C118" i="6"/>
  <c r="C21" i="6"/>
  <c r="C79" i="6"/>
  <c r="C133" i="6"/>
  <c r="C53" i="6"/>
  <c r="C52" i="6"/>
  <c r="C150" i="6"/>
  <c r="C76" i="6"/>
  <c r="C111" i="6"/>
  <c r="C101" i="6"/>
  <c r="C95" i="6"/>
  <c r="C37" i="6"/>
  <c r="C38" i="6"/>
  <c r="C104" i="6"/>
  <c r="C48" i="6"/>
  <c r="C116" i="6"/>
  <c r="C13" i="6"/>
  <c r="C82" i="6"/>
  <c r="C16" i="6"/>
  <c r="C141" i="6"/>
  <c r="C97" i="6"/>
  <c r="C62" i="6"/>
  <c r="C42" i="6"/>
  <c r="C44" i="6"/>
  <c r="C25" i="6"/>
  <c r="C87" i="6"/>
  <c r="C11" i="6"/>
  <c r="C142" i="6"/>
  <c r="C106" i="6"/>
  <c r="C144" i="6"/>
  <c r="C112" i="6"/>
  <c r="C77" i="6"/>
  <c r="C136" i="6"/>
  <c r="C34" i="6"/>
  <c r="C154" i="6"/>
  <c r="C108" i="6"/>
  <c r="C84" i="6"/>
  <c r="C10" i="6"/>
  <c r="C31" i="6"/>
  <c r="C80" i="6"/>
  <c r="C63" i="6"/>
  <c r="C12" i="6"/>
  <c r="C129" i="6"/>
  <c r="C15" i="6"/>
  <c r="C149" i="6"/>
  <c r="C146" i="6"/>
  <c r="C120" i="6"/>
  <c r="C88" i="6"/>
  <c r="C17" i="6"/>
  <c r="C151" i="6"/>
  <c r="C70" i="6"/>
  <c r="C46" i="6"/>
  <c r="C28" i="6"/>
  <c r="C153" i="6"/>
  <c r="C135" i="6"/>
  <c r="C110" i="6"/>
  <c r="C64" i="6"/>
  <c r="C55" i="6"/>
  <c r="C33" i="6"/>
  <c r="C68" i="6"/>
  <c r="C14" i="6"/>
  <c r="C105" i="6"/>
  <c r="C66" i="6"/>
  <c r="C18" i="6"/>
  <c r="C128" i="6"/>
  <c r="C90" i="6"/>
  <c r="C92" i="6"/>
  <c r="C39" i="6"/>
  <c r="C30" i="6"/>
  <c r="C123" i="6"/>
  <c r="C60" i="6"/>
  <c r="C36" i="6"/>
  <c r="C155" i="6"/>
  <c r="C117" i="6"/>
  <c r="C140" i="6"/>
  <c r="C47" i="6"/>
  <c r="C145" i="6"/>
  <c r="C119" i="6"/>
  <c r="C41" i="6"/>
  <c r="C9" i="6"/>
  <c r="C83" i="6"/>
  <c r="C121" i="6"/>
  <c r="C143" i="6"/>
  <c r="C50" i="6"/>
  <c r="C115" i="6"/>
  <c r="C130" i="6"/>
  <c r="C45" i="6"/>
  <c r="C98" i="6"/>
  <c r="C32" i="6"/>
  <c r="C102" i="6"/>
  <c r="C23" i="6"/>
  <c r="C81" i="6"/>
  <c r="U9" i="6"/>
  <c r="X9" i="6"/>
  <c r="AC9" i="6"/>
  <c r="AI9" i="6"/>
  <c r="AK9" i="6"/>
  <c r="T9" i="6"/>
  <c r="AE9" i="6"/>
  <c r="W9" i="6"/>
  <c r="V9" i="6"/>
  <c r="AG9" i="6"/>
  <c r="Y9" i="6"/>
  <c r="AH9" i="6"/>
  <c r="AF9" i="6"/>
  <c r="Z9" i="6"/>
  <c r="AA9" i="6"/>
  <c r="R9" i="6"/>
  <c r="S9" i="6"/>
  <c r="AB9" i="6"/>
  <c r="AD9" i="6"/>
  <c r="AJ9" i="6"/>
  <c r="C86" i="6"/>
  <c r="C93" i="6"/>
  <c r="C100" i="6"/>
  <c r="C107" i="6"/>
  <c r="C114" i="6"/>
  <c r="A109" i="6"/>
  <c r="A104" i="6"/>
  <c r="A130" i="6"/>
  <c r="A111" i="6"/>
  <c r="A131" i="6"/>
  <c r="A132" i="6"/>
  <c r="A123" i="6"/>
  <c r="A12" i="6"/>
  <c r="A151" i="6"/>
  <c r="A144" i="6"/>
  <c r="A32" i="6"/>
  <c r="A18" i="6"/>
  <c r="A25" i="6"/>
  <c r="M126" i="6" l="1"/>
  <c r="M80" i="6"/>
  <c r="M27" i="6"/>
  <c r="M136" i="6"/>
  <c r="M149" i="6"/>
  <c r="M36" i="6"/>
  <c r="M17" i="6"/>
  <c r="M68" i="6"/>
  <c r="M47" i="6"/>
  <c r="M65" i="6"/>
  <c r="M109" i="6"/>
  <c r="M21" i="6"/>
  <c r="M71" i="6"/>
  <c r="M20" i="6"/>
  <c r="M88" i="6"/>
  <c r="M83" i="6"/>
  <c r="M78" i="6"/>
  <c r="G10" i="6"/>
  <c r="G11" i="6" s="1"/>
  <c r="G12" i="6" s="1"/>
  <c r="G13" i="6" s="1"/>
  <c r="J12" i="6" s="1"/>
  <c r="M100" i="6"/>
  <c r="M155" i="6"/>
  <c r="M42" i="6"/>
  <c r="M41" i="6"/>
  <c r="M127" i="6"/>
  <c r="G85" i="6"/>
  <c r="M107" i="6"/>
  <c r="M40" i="6"/>
  <c r="M11" i="6"/>
  <c r="M53" i="6"/>
  <c r="M48" i="6"/>
  <c r="M12" i="6"/>
  <c r="M99" i="6"/>
  <c r="M44" i="6"/>
  <c r="M60" i="6"/>
  <c r="M150" i="6"/>
  <c r="M116" i="6"/>
  <c r="M102" i="6"/>
  <c r="M122" i="6"/>
  <c r="M24" i="6"/>
  <c r="M148" i="6"/>
  <c r="M151" i="6"/>
  <c r="M146" i="6"/>
  <c r="M16" i="6"/>
  <c r="M59" i="6"/>
  <c r="M132" i="6"/>
  <c r="M104" i="6"/>
  <c r="G17" i="6"/>
  <c r="G18" i="6" s="1"/>
  <c r="G19" i="6" s="1"/>
  <c r="M91" i="6"/>
  <c r="M9" i="6"/>
  <c r="M143" i="6"/>
  <c r="M74" i="6"/>
  <c r="M10" i="6"/>
  <c r="M130" i="6"/>
  <c r="M118" i="6"/>
  <c r="M90" i="6"/>
  <c r="M37" i="6"/>
  <c r="M28" i="6"/>
  <c r="J129" i="6"/>
  <c r="G88" i="6"/>
  <c r="G89" i="6" s="1"/>
  <c r="G90" i="6" s="1"/>
  <c r="M73" i="6"/>
  <c r="J23" i="6"/>
  <c r="M113" i="6"/>
  <c r="M77" i="6"/>
  <c r="M23" i="6"/>
  <c r="M133" i="6"/>
  <c r="M82" i="6"/>
  <c r="M61" i="6"/>
  <c r="M141" i="6"/>
  <c r="M125" i="6"/>
  <c r="M89" i="6"/>
  <c r="M67" i="6"/>
  <c r="M14" i="6"/>
  <c r="M94" i="6"/>
  <c r="M22" i="6"/>
  <c r="G108" i="6"/>
  <c r="G109" i="6" s="1"/>
  <c r="G110" i="6" s="1"/>
  <c r="G111" i="6" s="1"/>
  <c r="G38" i="6"/>
  <c r="G39" i="6" s="1"/>
  <c r="G40" i="6" s="1"/>
  <c r="G41" i="6" s="1"/>
  <c r="G42" i="6" s="1"/>
  <c r="M30" i="6"/>
  <c r="M43" i="6"/>
  <c r="M75" i="6"/>
  <c r="M46" i="6"/>
  <c r="M96" i="6"/>
  <c r="M95" i="6"/>
  <c r="M98" i="6"/>
  <c r="M64" i="6"/>
  <c r="J98" i="6"/>
  <c r="M105" i="6"/>
  <c r="M153" i="6"/>
  <c r="M134" i="6"/>
  <c r="M124" i="6"/>
  <c r="M63" i="6"/>
  <c r="J94" i="6"/>
  <c r="M51" i="6"/>
  <c r="M31" i="6"/>
  <c r="M137" i="6"/>
  <c r="M58" i="6"/>
  <c r="M120" i="6"/>
  <c r="M39" i="6"/>
  <c r="M144" i="6"/>
  <c r="M55" i="6"/>
  <c r="G96" i="6"/>
  <c r="G97" i="6" s="1"/>
  <c r="M139" i="6"/>
  <c r="M57" i="6"/>
  <c r="G31" i="6"/>
  <c r="G32" i="6" s="1"/>
  <c r="M121" i="6"/>
  <c r="M138" i="6"/>
  <c r="M119" i="6"/>
  <c r="M18" i="6"/>
  <c r="M108" i="6"/>
  <c r="M97" i="6"/>
  <c r="M69" i="6"/>
  <c r="M154" i="6"/>
  <c r="M29" i="6"/>
  <c r="G59" i="6"/>
  <c r="G60" i="6" s="1"/>
  <c r="G61" i="6" s="1"/>
  <c r="G62" i="6" s="1"/>
  <c r="M56" i="6"/>
  <c r="M54" i="6"/>
  <c r="A39" i="6"/>
  <c r="M114" i="6"/>
  <c r="G112" i="6"/>
  <c r="J97" i="6"/>
  <c r="J96" i="6"/>
  <c r="M93" i="6"/>
  <c r="J95" i="6"/>
  <c r="J93" i="6"/>
  <c r="G73" i="6"/>
  <c r="G74" i="6" s="1"/>
  <c r="M72" i="6"/>
  <c r="G52" i="6"/>
  <c r="G53" i="6" s="1"/>
  <c r="M140" i="6"/>
  <c r="M19" i="6"/>
  <c r="M117" i="6"/>
  <c r="M32" i="6"/>
  <c r="M85" i="6"/>
  <c r="M111" i="6"/>
  <c r="G92" i="6"/>
  <c r="M92" i="6"/>
  <c r="G66" i="6"/>
  <c r="G67" i="6" s="1"/>
  <c r="G68" i="6" s="1"/>
  <c r="G69" i="6" s="1"/>
  <c r="G70" i="6" s="1"/>
  <c r="G71" i="6" s="1"/>
  <c r="J133" i="6"/>
  <c r="J134" i="6"/>
  <c r="G113" i="6"/>
  <c r="M147" i="6"/>
  <c r="G91" i="6"/>
  <c r="M145" i="6"/>
  <c r="A20" i="6"/>
  <c r="A19" i="6"/>
  <c r="G143" i="6"/>
  <c r="G114" i="6"/>
  <c r="M142" i="6"/>
  <c r="J24" i="6"/>
  <c r="J25" i="6"/>
  <c r="G25" i="6"/>
  <c r="G26" i="6" s="1"/>
  <c r="G27" i="6" s="1"/>
  <c r="G44" i="6"/>
  <c r="J26" i="6"/>
  <c r="J99" i="6"/>
  <c r="M66" i="6"/>
  <c r="M115" i="6"/>
  <c r="M50" i="6"/>
  <c r="G101" i="6"/>
  <c r="G102" i="6" s="1"/>
  <c r="G103" i="6" s="1"/>
  <c r="G104" i="6" s="1"/>
  <c r="M62" i="6"/>
  <c r="M84" i="6"/>
  <c r="G84" i="6"/>
  <c r="M33" i="6"/>
  <c r="M25" i="6"/>
  <c r="M112" i="6"/>
  <c r="M81" i="6"/>
  <c r="J28" i="6"/>
  <c r="G15" i="6"/>
  <c r="M129" i="6"/>
  <c r="G86" i="6"/>
  <c r="M13" i="6"/>
  <c r="M101" i="6"/>
  <c r="M87" i="6"/>
  <c r="G87" i="6"/>
  <c r="M70" i="6"/>
  <c r="M106" i="6"/>
  <c r="G106" i="6"/>
  <c r="M52" i="6"/>
  <c r="G136" i="6"/>
  <c r="M45" i="6"/>
  <c r="M38" i="6"/>
  <c r="M135" i="6"/>
  <c r="J27" i="6"/>
  <c r="G79" i="6"/>
  <c r="G150" i="6"/>
  <c r="M49" i="6"/>
  <c r="G122" i="6"/>
  <c r="G130" i="6"/>
  <c r="J130" i="6"/>
  <c r="M26" i="6"/>
  <c r="M15" i="6"/>
  <c r="M103" i="6"/>
  <c r="M86" i="6"/>
  <c r="M34" i="6"/>
  <c r="M35" i="6"/>
  <c r="M152" i="6"/>
  <c r="M123" i="6"/>
  <c r="M110" i="6"/>
  <c r="J131" i="6"/>
  <c r="G131" i="6"/>
  <c r="M131" i="6"/>
  <c r="J132" i="6"/>
  <c r="M128" i="6"/>
  <c r="J128" i="6"/>
  <c r="M76" i="6"/>
  <c r="G29" i="6"/>
  <c r="J29" i="6"/>
  <c r="G105" i="6"/>
  <c r="H199" i="1" l="1"/>
  <c r="J87" i="6"/>
  <c r="J86" i="6"/>
  <c r="Q12" i="6"/>
  <c r="O12" i="6" s="1"/>
  <c r="Q9" i="6"/>
  <c r="N9" i="6" s="1"/>
  <c r="Q10" i="6"/>
  <c r="O10" i="6" s="1"/>
  <c r="Q11" i="6"/>
  <c r="P11" i="6" s="1"/>
  <c r="J110" i="6"/>
  <c r="Q46" i="6"/>
  <c r="P46" i="6" s="1"/>
  <c r="Q121" i="6"/>
  <c r="N121" i="6" s="1"/>
  <c r="J100" i="6"/>
  <c r="J15" i="6"/>
  <c r="J11" i="6"/>
  <c r="G80" i="6"/>
  <c r="J101" i="6"/>
  <c r="Q140" i="6"/>
  <c r="N140" i="6" s="1"/>
  <c r="J105" i="6"/>
  <c r="J108" i="6"/>
  <c r="P140" i="6"/>
  <c r="Q15" i="6"/>
  <c r="Q83" i="6"/>
  <c r="Q109" i="6"/>
  <c r="Q98" i="6"/>
  <c r="Q100" i="6"/>
  <c r="Q37" i="6"/>
  <c r="Q79" i="6"/>
  <c r="Q42" i="6"/>
  <c r="Q154" i="6"/>
  <c r="Q74" i="6"/>
  <c r="Q80" i="6"/>
  <c r="Q139" i="6"/>
  <c r="Q127" i="6"/>
  <c r="Q124" i="6"/>
  <c r="Q94" i="6"/>
  <c r="Q60" i="6"/>
  <c r="Q36" i="6"/>
  <c r="Q71" i="6"/>
  <c r="Q130" i="6"/>
  <c r="Q61" i="6"/>
  <c r="Q75" i="6"/>
  <c r="Q64" i="6"/>
  <c r="Q119" i="6"/>
  <c r="Q23" i="6"/>
  <c r="Q146" i="6"/>
  <c r="Q96" i="6"/>
  <c r="Q44" i="6"/>
  <c r="Q134" i="6"/>
  <c r="Q51" i="6"/>
  <c r="Q26" i="6"/>
  <c r="J107" i="6"/>
  <c r="J109" i="6"/>
  <c r="J113" i="6"/>
  <c r="Q144" i="6"/>
  <c r="Q18" i="6"/>
  <c r="Q50" i="6"/>
  <c r="Q38" i="6"/>
  <c r="Q45" i="6"/>
  <c r="Q43" i="6"/>
  <c r="Q68" i="6"/>
  <c r="G43" i="6"/>
  <c r="J40" i="6" s="1"/>
  <c r="Q132" i="6"/>
  <c r="Q106" i="6"/>
  <c r="G75" i="6"/>
  <c r="G76" i="6" s="1"/>
  <c r="J68" i="6"/>
  <c r="G151" i="6"/>
  <c r="G144" i="6"/>
  <c r="G145" i="6" s="1"/>
  <c r="G146" i="6" s="1"/>
  <c r="G147" i="6" s="1"/>
  <c r="G148" i="6" s="1"/>
  <c r="Q85" i="6"/>
  <c r="Q35" i="6"/>
  <c r="Q54" i="6"/>
  <c r="G54" i="6"/>
  <c r="G55" i="6" s="1"/>
  <c r="G56" i="6" s="1"/>
  <c r="G57" i="6" s="1"/>
  <c r="Q81" i="6"/>
  <c r="Q103" i="6"/>
  <c r="Q76" i="6"/>
  <c r="Q112" i="6"/>
  <c r="G45" i="6"/>
  <c r="Q84" i="6"/>
  <c r="Q93" i="6"/>
  <c r="Q57" i="6"/>
  <c r="Q145" i="6"/>
  <c r="Q90" i="6"/>
  <c r="Q102" i="6"/>
  <c r="Q62" i="6"/>
  <c r="Q126" i="6"/>
  <c r="Q117" i="6"/>
  <c r="J10" i="6"/>
  <c r="Q131" i="6"/>
  <c r="J14" i="6"/>
  <c r="J104" i="6"/>
  <c r="Q92" i="6"/>
  <c r="G33" i="6"/>
  <c r="Q67" i="6"/>
  <c r="J92" i="6"/>
  <c r="Q137" i="6"/>
  <c r="J69" i="6"/>
  <c r="Q17" i="6"/>
  <c r="G63" i="6"/>
  <c r="Q115" i="6"/>
  <c r="Q142" i="6"/>
  <c r="Q104" i="6"/>
  <c r="Q147" i="6"/>
  <c r="Q19" i="6"/>
  <c r="Q99" i="6"/>
  <c r="Q65" i="6"/>
  <c r="G137" i="6"/>
  <c r="J103" i="6"/>
  <c r="Q25" i="6"/>
  <c r="G115" i="6"/>
  <c r="Q29" i="6"/>
  <c r="J111" i="6"/>
  <c r="Q114" i="6"/>
  <c r="J54" i="6"/>
  <c r="Q34" i="6"/>
  <c r="Q70" i="6"/>
  <c r="Q56" i="6"/>
  <c r="A26" i="6"/>
  <c r="A27" i="6"/>
  <c r="Q87" i="6"/>
  <c r="J66" i="6"/>
  <c r="Q32" i="6"/>
  <c r="Q101" i="6"/>
  <c r="Q128" i="6"/>
  <c r="Q13" i="6"/>
  <c r="Q107" i="6"/>
  <c r="Q21" i="6"/>
  <c r="Q31" i="6"/>
  <c r="Q120" i="6"/>
  <c r="Q63" i="6"/>
  <c r="Q73" i="6"/>
  <c r="Q53" i="6"/>
  <c r="Q58" i="6"/>
  <c r="Q148" i="6"/>
  <c r="Q40" i="6"/>
  <c r="Q151" i="6"/>
  <c r="Q30" i="6"/>
  <c r="Q155" i="6"/>
  <c r="Q59" i="6"/>
  <c r="Q22" i="6"/>
  <c r="Q105" i="6"/>
  <c r="Q113" i="6"/>
  <c r="Q41" i="6"/>
  <c r="Q16" i="6"/>
  <c r="Q138" i="6"/>
  <c r="Q108" i="6"/>
  <c r="Q133" i="6"/>
  <c r="Q14" i="6"/>
  <c r="J112" i="6"/>
  <c r="J65" i="6"/>
  <c r="Q78" i="6"/>
  <c r="J9" i="6"/>
  <c r="J13" i="6"/>
  <c r="Q77" i="6"/>
  <c r="Q95" i="6"/>
  <c r="Q82" i="6"/>
  <c r="Q136" i="6"/>
  <c r="J88" i="6"/>
  <c r="J89" i="6"/>
  <c r="J90" i="6"/>
  <c r="J91" i="6"/>
  <c r="Q110" i="6"/>
  <c r="Q125" i="6"/>
  <c r="Q52" i="6"/>
  <c r="Q129" i="6"/>
  <c r="Q33" i="6"/>
  <c r="Q88" i="6"/>
  <c r="Q66" i="6"/>
  <c r="Q47" i="6"/>
  <c r="J71" i="6"/>
  <c r="G20" i="6"/>
  <c r="J19" i="6" s="1"/>
  <c r="Q122" i="6"/>
  <c r="Q97" i="6"/>
  <c r="Q89" i="6"/>
  <c r="Q86" i="6"/>
  <c r="Q72" i="6"/>
  <c r="J70" i="6"/>
  <c r="J67" i="6"/>
  <c r="G123" i="6"/>
  <c r="Q153" i="6"/>
  <c r="Q150" i="6"/>
  <c r="Q39" i="6"/>
  <c r="J102" i="6"/>
  <c r="Q141" i="6"/>
  <c r="Q49" i="6"/>
  <c r="Q116" i="6"/>
  <c r="Q123" i="6"/>
  <c r="Q118" i="6"/>
  <c r="Q55" i="6"/>
  <c r="J106" i="6"/>
  <c r="Q27" i="6"/>
  <c r="Q20" i="6"/>
  <c r="Q91" i="6"/>
  <c r="Q111" i="6"/>
  <c r="Q48" i="6"/>
  <c r="Q152" i="6"/>
  <c r="Q24" i="6"/>
  <c r="Q135" i="6"/>
  <c r="Q149" i="6"/>
  <c r="Q69" i="6"/>
  <c r="Q28" i="6"/>
  <c r="A46" i="6"/>
  <c r="Q143" i="6"/>
  <c r="O140" i="6" l="1"/>
  <c r="P9" i="6"/>
  <c r="O9" i="6"/>
  <c r="N10" i="6"/>
  <c r="J73" i="6"/>
  <c r="O11" i="6"/>
  <c r="N12" i="6"/>
  <c r="P12" i="6"/>
  <c r="N11" i="6"/>
  <c r="P10" i="6"/>
  <c r="J148" i="6"/>
  <c r="J41" i="6"/>
  <c r="J74" i="6"/>
  <c r="J77" i="6"/>
  <c r="O46" i="6"/>
  <c r="N46" i="6"/>
  <c r="P121" i="6"/>
  <c r="J75" i="6"/>
  <c r="J76" i="6"/>
  <c r="O121" i="6"/>
  <c r="J38" i="6"/>
  <c r="J72" i="6"/>
  <c r="J78" i="6"/>
  <c r="J42" i="6"/>
  <c r="J51" i="6"/>
  <c r="G81" i="6"/>
  <c r="J37" i="6"/>
  <c r="J21" i="6"/>
  <c r="P24" i="6"/>
  <c r="N24" i="6"/>
  <c r="O24" i="6"/>
  <c r="N141" i="6"/>
  <c r="O141" i="6"/>
  <c r="P141" i="6"/>
  <c r="N125" i="6"/>
  <c r="O125" i="6"/>
  <c r="P125" i="6"/>
  <c r="N133" i="6"/>
  <c r="O133" i="6"/>
  <c r="P133" i="6"/>
  <c r="O31" i="6"/>
  <c r="N31" i="6"/>
  <c r="P31" i="6"/>
  <c r="N34" i="6"/>
  <c r="O34" i="6"/>
  <c r="P34" i="6"/>
  <c r="P145" i="6"/>
  <c r="N145" i="6"/>
  <c r="O145" i="6"/>
  <c r="O139" i="6"/>
  <c r="P139" i="6"/>
  <c r="N139" i="6"/>
  <c r="N152" i="6"/>
  <c r="O152" i="6"/>
  <c r="P152" i="6"/>
  <c r="P21" i="6"/>
  <c r="O21" i="6"/>
  <c r="N21" i="6"/>
  <c r="N17" i="6"/>
  <c r="O17" i="6"/>
  <c r="P17" i="6"/>
  <c r="P57" i="6"/>
  <c r="N57" i="6"/>
  <c r="O57" i="6"/>
  <c r="P80" i="6"/>
  <c r="N80" i="6"/>
  <c r="O80" i="6"/>
  <c r="O72" i="6"/>
  <c r="P72" i="6"/>
  <c r="N72" i="6"/>
  <c r="P108" i="6"/>
  <c r="O108" i="6"/>
  <c r="N108" i="6"/>
  <c r="N107" i="6"/>
  <c r="P107" i="6"/>
  <c r="O107" i="6"/>
  <c r="N114" i="6"/>
  <c r="P114" i="6"/>
  <c r="O114" i="6"/>
  <c r="J146" i="6"/>
  <c r="N74" i="6"/>
  <c r="O74" i="6"/>
  <c r="P74" i="6"/>
  <c r="N39" i="6"/>
  <c r="P39" i="6"/>
  <c r="O39" i="6"/>
  <c r="N86" i="6"/>
  <c r="O86" i="6"/>
  <c r="P86" i="6"/>
  <c r="N110" i="6"/>
  <c r="P110" i="6"/>
  <c r="O110" i="6"/>
  <c r="P138" i="6"/>
  <c r="O138" i="6"/>
  <c r="N138" i="6"/>
  <c r="O13" i="6"/>
  <c r="N13" i="6"/>
  <c r="P13" i="6"/>
  <c r="N137" i="6"/>
  <c r="O137" i="6"/>
  <c r="P137" i="6"/>
  <c r="P93" i="6"/>
  <c r="N93" i="6"/>
  <c r="O93" i="6"/>
  <c r="J142" i="6"/>
  <c r="O51" i="6"/>
  <c r="P51" i="6"/>
  <c r="N51" i="6"/>
  <c r="N154" i="6"/>
  <c r="O154" i="6"/>
  <c r="P154" i="6"/>
  <c r="P48" i="6"/>
  <c r="N48" i="6"/>
  <c r="O48" i="6"/>
  <c r="P150" i="6"/>
  <c r="O150" i="6"/>
  <c r="N150" i="6"/>
  <c r="N16" i="6"/>
  <c r="P16" i="6"/>
  <c r="O16" i="6"/>
  <c r="P29" i="6"/>
  <c r="N29" i="6"/>
  <c r="O29" i="6"/>
  <c r="J143" i="6"/>
  <c r="P134" i="6"/>
  <c r="N134" i="6"/>
  <c r="O134" i="6"/>
  <c r="P42" i="6"/>
  <c r="N42" i="6"/>
  <c r="O42" i="6"/>
  <c r="P153" i="6"/>
  <c r="N153" i="6"/>
  <c r="O153" i="6"/>
  <c r="G116" i="6"/>
  <c r="N79" i="6"/>
  <c r="P79" i="6"/>
  <c r="O79" i="6"/>
  <c r="O89" i="6"/>
  <c r="N89" i="6"/>
  <c r="P89" i="6"/>
  <c r="N84" i="6"/>
  <c r="P84" i="6"/>
  <c r="O84" i="6"/>
  <c r="J144" i="6"/>
  <c r="N37" i="6"/>
  <c r="O37" i="6"/>
  <c r="P37" i="6"/>
  <c r="O97" i="6"/>
  <c r="P97" i="6"/>
  <c r="N97" i="6"/>
  <c r="O146" i="6"/>
  <c r="N146" i="6"/>
  <c r="P146" i="6"/>
  <c r="P20" i="6"/>
  <c r="O20" i="6"/>
  <c r="N20" i="6"/>
  <c r="N122" i="6"/>
  <c r="O122" i="6"/>
  <c r="P122" i="6"/>
  <c r="N128" i="6"/>
  <c r="P128" i="6"/>
  <c r="O128" i="6"/>
  <c r="G46" i="6"/>
  <c r="O98" i="6"/>
  <c r="P98" i="6"/>
  <c r="N98" i="6"/>
  <c r="O27" i="6"/>
  <c r="P27" i="6"/>
  <c r="N27" i="6"/>
  <c r="P82" i="6"/>
  <c r="O82" i="6"/>
  <c r="N82" i="6"/>
  <c r="O59" i="6"/>
  <c r="N59" i="6"/>
  <c r="P59" i="6"/>
  <c r="G138" i="6"/>
  <c r="O112" i="6"/>
  <c r="P112" i="6"/>
  <c r="N112" i="6"/>
  <c r="G152" i="6"/>
  <c r="O68" i="6"/>
  <c r="P68" i="6"/>
  <c r="N68" i="6"/>
  <c r="O95" i="6"/>
  <c r="N95" i="6"/>
  <c r="P95" i="6"/>
  <c r="P65" i="6"/>
  <c r="N65" i="6"/>
  <c r="O65" i="6"/>
  <c r="P64" i="6"/>
  <c r="O64" i="6"/>
  <c r="N64" i="6"/>
  <c r="P30" i="6"/>
  <c r="O30" i="6"/>
  <c r="N30" i="6"/>
  <c r="P15" i="6"/>
  <c r="N15" i="6"/>
  <c r="O15" i="6"/>
  <c r="N19" i="6"/>
  <c r="P19" i="6"/>
  <c r="O19" i="6"/>
  <c r="O38" i="6"/>
  <c r="P38" i="6"/>
  <c r="N38" i="6"/>
  <c r="O87" i="6"/>
  <c r="P87" i="6"/>
  <c r="N87" i="6"/>
  <c r="O81" i="6"/>
  <c r="P81" i="6"/>
  <c r="N81" i="6"/>
  <c r="O78" i="6"/>
  <c r="P78" i="6"/>
  <c r="N78" i="6"/>
  <c r="P66" i="6"/>
  <c r="N66" i="6"/>
  <c r="O66" i="6"/>
  <c r="P58" i="6"/>
  <c r="O58" i="6"/>
  <c r="N58" i="6"/>
  <c r="O28" i="6"/>
  <c r="N28" i="6"/>
  <c r="P28" i="6"/>
  <c r="N123" i="6"/>
  <c r="O123" i="6"/>
  <c r="P123" i="6"/>
  <c r="P88" i="6"/>
  <c r="N88" i="6"/>
  <c r="O88" i="6"/>
  <c r="N53" i="6"/>
  <c r="P53" i="6"/>
  <c r="O53" i="6"/>
  <c r="P115" i="6"/>
  <c r="O115" i="6"/>
  <c r="N115" i="6"/>
  <c r="O62" i="6"/>
  <c r="N62" i="6"/>
  <c r="P62" i="6"/>
  <c r="N54" i="6"/>
  <c r="O54" i="6"/>
  <c r="P54" i="6"/>
  <c r="J57" i="6"/>
  <c r="P60" i="6"/>
  <c r="O60" i="6"/>
  <c r="N60" i="6"/>
  <c r="P142" i="6"/>
  <c r="N142" i="6"/>
  <c r="O142" i="6"/>
  <c r="N69" i="6"/>
  <c r="P69" i="6"/>
  <c r="O69" i="6"/>
  <c r="O116" i="6"/>
  <c r="N116" i="6"/>
  <c r="P116" i="6"/>
  <c r="N33" i="6"/>
  <c r="O33" i="6"/>
  <c r="P33" i="6"/>
  <c r="N73" i="6"/>
  <c r="O73" i="6"/>
  <c r="P73" i="6"/>
  <c r="A34" i="6"/>
  <c r="A33" i="6"/>
  <c r="P102" i="6"/>
  <c r="O102" i="6"/>
  <c r="N102" i="6"/>
  <c r="N35" i="6"/>
  <c r="O35" i="6"/>
  <c r="P35" i="6"/>
  <c r="O106" i="6"/>
  <c r="N106" i="6"/>
  <c r="P106" i="6"/>
  <c r="N18" i="6"/>
  <c r="O18" i="6"/>
  <c r="P18" i="6"/>
  <c r="N94" i="6"/>
  <c r="O94" i="6"/>
  <c r="P94" i="6"/>
  <c r="N26" i="6"/>
  <c r="O26" i="6"/>
  <c r="P26" i="6"/>
  <c r="N132" i="6"/>
  <c r="O132" i="6"/>
  <c r="P132" i="6"/>
  <c r="N105" i="6"/>
  <c r="O105" i="6"/>
  <c r="P105" i="6"/>
  <c r="P109" i="6"/>
  <c r="O109" i="6"/>
  <c r="N109" i="6"/>
  <c r="P155" i="6"/>
  <c r="N155" i="6"/>
  <c r="O155" i="6"/>
  <c r="P76" i="6"/>
  <c r="O76" i="6"/>
  <c r="N76" i="6"/>
  <c r="P83" i="6"/>
  <c r="O83" i="6"/>
  <c r="N83" i="6"/>
  <c r="N77" i="6"/>
  <c r="O77" i="6"/>
  <c r="P77" i="6"/>
  <c r="N32" i="6"/>
  <c r="P32" i="6"/>
  <c r="O32" i="6"/>
  <c r="N45" i="6"/>
  <c r="P45" i="6"/>
  <c r="O45" i="6"/>
  <c r="O143" i="6"/>
  <c r="P143" i="6"/>
  <c r="N143" i="6"/>
  <c r="P151" i="6"/>
  <c r="N151" i="6"/>
  <c r="O151" i="6"/>
  <c r="P103" i="6"/>
  <c r="N103" i="6"/>
  <c r="O103" i="6"/>
  <c r="O61" i="6"/>
  <c r="N61" i="6"/>
  <c r="P61" i="6"/>
  <c r="J43" i="6"/>
  <c r="N147" i="6"/>
  <c r="O147" i="6"/>
  <c r="P147" i="6"/>
  <c r="O50" i="6"/>
  <c r="N50" i="6"/>
  <c r="P50" i="6"/>
  <c r="A53" i="6"/>
  <c r="O148" i="6"/>
  <c r="N148" i="6"/>
  <c r="P148" i="6"/>
  <c r="O117" i="6"/>
  <c r="N117" i="6"/>
  <c r="P117" i="6"/>
  <c r="N71" i="6"/>
  <c r="P71" i="6"/>
  <c r="O71" i="6"/>
  <c r="O126" i="6"/>
  <c r="N126" i="6"/>
  <c r="P126" i="6"/>
  <c r="N36" i="6"/>
  <c r="O36" i="6"/>
  <c r="P36" i="6"/>
  <c r="P149" i="6"/>
  <c r="N149" i="6"/>
  <c r="O149" i="6"/>
  <c r="O129" i="6"/>
  <c r="N129" i="6"/>
  <c r="P129" i="6"/>
  <c r="J56" i="6"/>
  <c r="P63" i="6"/>
  <c r="N63" i="6"/>
  <c r="O63" i="6"/>
  <c r="O56" i="6"/>
  <c r="P56" i="6"/>
  <c r="N56" i="6"/>
  <c r="G64" i="6"/>
  <c r="J62" i="6" s="1"/>
  <c r="N85" i="6"/>
  <c r="O85" i="6"/>
  <c r="P85" i="6"/>
  <c r="J55" i="6"/>
  <c r="O144" i="6"/>
  <c r="P144" i="6"/>
  <c r="N144" i="6"/>
  <c r="O124" i="6"/>
  <c r="N124" i="6"/>
  <c r="P124" i="6"/>
  <c r="P111" i="6"/>
  <c r="O111" i="6"/>
  <c r="N111" i="6"/>
  <c r="P41" i="6"/>
  <c r="O41" i="6"/>
  <c r="N41" i="6"/>
  <c r="O67" i="6"/>
  <c r="P67" i="6"/>
  <c r="N67" i="6"/>
  <c r="J145" i="6"/>
  <c r="O44" i="6"/>
  <c r="N44" i="6"/>
  <c r="P44" i="6"/>
  <c r="G124" i="6"/>
  <c r="P113" i="6"/>
  <c r="O113" i="6"/>
  <c r="N113" i="6"/>
  <c r="O96" i="6"/>
  <c r="N96" i="6"/>
  <c r="P96" i="6"/>
  <c r="O91" i="6"/>
  <c r="P91" i="6"/>
  <c r="N91" i="6"/>
  <c r="O25" i="6"/>
  <c r="N25" i="6"/>
  <c r="P25" i="6"/>
  <c r="G34" i="6"/>
  <c r="N100" i="6"/>
  <c r="O100" i="6"/>
  <c r="P100" i="6"/>
  <c r="O136" i="6"/>
  <c r="P136" i="6"/>
  <c r="N136" i="6"/>
  <c r="P22" i="6"/>
  <c r="N22" i="6"/>
  <c r="O22" i="6"/>
  <c r="O92" i="6"/>
  <c r="N92" i="6"/>
  <c r="P92" i="6"/>
  <c r="J39" i="6"/>
  <c r="P23" i="6"/>
  <c r="O23" i="6"/>
  <c r="N23" i="6"/>
  <c r="N119" i="6"/>
  <c r="O119" i="6"/>
  <c r="P119" i="6"/>
  <c r="P101" i="6"/>
  <c r="N101" i="6"/>
  <c r="O101" i="6"/>
  <c r="O43" i="6"/>
  <c r="N43" i="6"/>
  <c r="P43" i="6"/>
  <c r="N55" i="6"/>
  <c r="P55" i="6"/>
  <c r="O55" i="6"/>
  <c r="J16" i="6"/>
  <c r="J22" i="6"/>
  <c r="J20" i="6"/>
  <c r="J18" i="6"/>
  <c r="K22" i="6"/>
  <c r="N99" i="6"/>
  <c r="P99" i="6"/>
  <c r="O99" i="6"/>
  <c r="N75" i="6"/>
  <c r="O75" i="6"/>
  <c r="P75" i="6"/>
  <c r="P118" i="6"/>
  <c r="O118" i="6"/>
  <c r="N118" i="6"/>
  <c r="J17" i="6"/>
  <c r="N131" i="6"/>
  <c r="O131" i="6"/>
  <c r="P131" i="6"/>
  <c r="P40" i="6"/>
  <c r="N40" i="6"/>
  <c r="O40" i="6"/>
  <c r="N130" i="6"/>
  <c r="P130" i="6"/>
  <c r="O130" i="6"/>
  <c r="P47" i="6"/>
  <c r="O47" i="6"/>
  <c r="N47" i="6"/>
  <c r="P104" i="6"/>
  <c r="O104" i="6"/>
  <c r="N104" i="6"/>
  <c r="J52" i="6"/>
  <c r="N135" i="6"/>
  <c r="P135" i="6"/>
  <c r="O135" i="6"/>
  <c r="N49" i="6"/>
  <c r="P49" i="6"/>
  <c r="O49" i="6"/>
  <c r="N52" i="6"/>
  <c r="O52" i="6"/>
  <c r="P52" i="6"/>
  <c r="N14" i="6"/>
  <c r="P14" i="6"/>
  <c r="O14" i="6"/>
  <c r="O120" i="6"/>
  <c r="P120" i="6"/>
  <c r="N120" i="6"/>
  <c r="N70" i="6"/>
  <c r="O70" i="6"/>
  <c r="P70" i="6"/>
  <c r="P90" i="6"/>
  <c r="O90" i="6"/>
  <c r="N90" i="6"/>
  <c r="J147" i="6"/>
  <c r="O127" i="6"/>
  <c r="P127" i="6"/>
  <c r="N127" i="6"/>
  <c r="J53" i="6"/>
  <c r="J60" i="6" l="1"/>
  <c r="G82" i="6"/>
  <c r="G35" i="6"/>
  <c r="A40" i="6"/>
  <c r="A41" i="6"/>
  <c r="J58" i="6"/>
  <c r="G47" i="6"/>
  <c r="G48" i="6" s="1"/>
  <c r="G49" i="6" s="1"/>
  <c r="G50" i="6" s="1"/>
  <c r="J45" i="6" s="1"/>
  <c r="A60" i="6"/>
  <c r="J63" i="6"/>
  <c r="J59" i="6"/>
  <c r="G125" i="6"/>
  <c r="G139" i="6"/>
  <c r="J64" i="6"/>
  <c r="J61" i="6"/>
  <c r="G117" i="6"/>
  <c r="G153" i="6"/>
  <c r="J49" i="6" l="1"/>
  <c r="J44" i="6"/>
  <c r="G83" i="6"/>
  <c r="J85" i="6" s="1"/>
  <c r="J50" i="6"/>
  <c r="G118" i="6"/>
  <c r="G154" i="6"/>
  <c r="J47" i="6"/>
  <c r="G36" i="6"/>
  <c r="J30" i="6"/>
  <c r="G140" i="6"/>
  <c r="G126" i="6"/>
  <c r="A67" i="6"/>
  <c r="A48" i="6"/>
  <c r="A47" i="6"/>
  <c r="J48" i="6"/>
  <c r="J46" i="6"/>
  <c r="J80" i="6" l="1"/>
  <c r="J79" i="6"/>
  <c r="J81" i="6"/>
  <c r="J82" i="6"/>
  <c r="J84" i="6"/>
  <c r="J83" i="6"/>
  <c r="G155" i="6"/>
  <c r="J155" i="6" s="1"/>
  <c r="G127" i="6"/>
  <c r="J125" i="6" s="1"/>
  <c r="A74" i="6"/>
  <c r="J33" i="6"/>
  <c r="J32" i="6"/>
  <c r="J34" i="6"/>
  <c r="J31" i="6"/>
  <c r="J35" i="6"/>
  <c r="J36" i="6"/>
  <c r="G141" i="6"/>
  <c r="J137" i="6" s="1"/>
  <c r="A55" i="6"/>
  <c r="A54" i="6"/>
  <c r="G119" i="6"/>
  <c r="J123" i="6" l="1"/>
  <c r="J153" i="6"/>
  <c r="J141" i="6"/>
  <c r="J127" i="6"/>
  <c r="J122" i="6"/>
  <c r="J126" i="6"/>
  <c r="J124" i="6"/>
  <c r="G120" i="6"/>
  <c r="J118" i="6" s="1"/>
  <c r="A62" i="6"/>
  <c r="A61" i="6"/>
  <c r="J138" i="6"/>
  <c r="J140" i="6"/>
  <c r="J135" i="6"/>
  <c r="J136" i="6"/>
  <c r="J139" i="6"/>
  <c r="A81" i="6"/>
  <c r="J121" i="6"/>
  <c r="J152" i="6"/>
  <c r="J149" i="6"/>
  <c r="J154" i="6"/>
  <c r="J150" i="6"/>
  <c r="J151" i="6"/>
  <c r="J116" i="6" l="1"/>
  <c r="J119" i="6"/>
  <c r="A88" i="6"/>
  <c r="A69" i="6"/>
  <c r="A68" i="6"/>
  <c r="J114" i="6"/>
  <c r="J117" i="6"/>
  <c r="J120" i="6"/>
  <c r="J115" i="6"/>
  <c r="A75" i="6" l="1"/>
  <c r="A102" i="6"/>
  <c r="A95" i="6"/>
  <c r="A76" i="6" l="1"/>
  <c r="A82" i="6"/>
  <c r="A89" i="6" l="1"/>
  <c r="A83" i="6"/>
  <c r="A96" i="6" l="1"/>
  <c r="A90" i="6"/>
  <c r="A103" i="6" l="1"/>
  <c r="A97" i="6"/>
  <c r="A118" i="6" l="1"/>
  <c r="A110" i="6"/>
  <c r="A117" i="6" l="1"/>
  <c r="A125" i="6"/>
  <c r="A139" i="6" l="1"/>
  <c r="A124" i="6"/>
  <c r="A138" i="6" l="1"/>
  <c r="A153" i="6"/>
  <c r="A146" i="6"/>
  <c r="A152" i="6" l="1"/>
  <c r="A14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8" authorId="0" shapeId="0" xr:uid="{CCAB7D82-17EE-4799-A981-43B681C0985B}">
      <text>
        <r>
          <rPr>
            <b/>
            <sz val="9"/>
            <color indexed="81"/>
            <rFont val="Tahoma"/>
            <family val="2"/>
          </rPr>
          <t>t1: xác định số lượng môn học dạy trong 1 tuần</t>
        </r>
      </text>
    </comment>
    <comment ref="H8" authorId="0" shapeId="0" xr:uid="{EC0E2C19-05F9-4DFA-9344-141C097D029D}">
      <text>
        <r>
          <rPr>
            <b/>
            <sz val="9"/>
            <color indexed="81"/>
            <rFont val="Tahoma"/>
            <family val="2"/>
          </rPr>
          <t>t2: xác định số thứ tự môn học dạy song song cùng chương trình</t>
        </r>
      </text>
    </comment>
    <comment ref="I8" authorId="0" shapeId="0" xr:uid="{8D4D6590-6D05-4756-A8C2-09BDE6B574CC}">
      <text>
        <r>
          <rPr>
            <b/>
            <sz val="9"/>
            <color indexed="81"/>
            <rFont val="Tahoma"/>
            <family val="2"/>
          </rPr>
          <t>t3: xác định hệ số 0.75 cho lớp thứ 3 trở đi đối với các lớp dạy song song cùng chương trình, trình độ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5D8727E6-48CE-43A8-B221-DEE7040EAF0A}">
      <text>
        <r>
          <rPr>
            <b/>
            <sz val="9"/>
            <color indexed="81"/>
            <rFont val="Tahoma"/>
            <family val="2"/>
          </rPr>
          <t>t4: xác định hệ số 1.1 khi cùng thời gian dạy 2 môn khác nhau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Nguyen Dinh Quy</author>
    <author>Truong Van Gian</author>
  </authors>
  <commentList>
    <comment ref="F2" authorId="0" shapeId="0" xr:uid="{DD4D1AFE-2CC4-4637-A270-3EB4BF66F7F0}">
      <text>
        <r>
          <rPr>
            <b/>
            <sz val="9"/>
            <color indexed="81"/>
            <rFont val="Tahoma"/>
            <family val="2"/>
          </rPr>
          <t>Chọn HK</t>
        </r>
      </text>
    </comment>
    <comment ref="G7" authorId="1" shapeId="0" xr:uid="{3A0D1D4B-7D8B-420F-B1F4-9AED3EDC720D}">
      <text>
        <r>
          <rPr>
            <sz val="9"/>
            <color indexed="81"/>
            <rFont val="Tahoma"/>
            <family val="2"/>
          </rPr>
          <t>- Hệ số này theo sĩ số lớp được quy định tại khoản 1, Điều 2, Quy định chế độ làm việc của nhà giáo Trường CĐĐL số 540 (Ngày 20/6/2024):
1. &lt; 4 HS quy đổi: 0,5;
2. 4-5 HS quy đổi: 0,7;
3. 6-7 HS quy đổi: 0,8;
4. 8-10 HS quy đổi: 1,0;
5. 11-15 HS quy đổi: 1,1;
6. 16-18 HS quy đổi: 1,2;
7. &gt; 18 HS quy đổi: 1,3;</t>
        </r>
      </text>
    </comment>
    <comment ref="H7" authorId="1" shapeId="0" xr:uid="{9FAAB620-715F-47D5-96AE-B5E602524FA2}">
      <text>
        <r>
          <rPr>
            <sz val="9"/>
            <color indexed="81"/>
            <rFont val="Tahoma"/>
            <family val="2"/>
          </rPr>
          <t xml:space="preserve">Hệ số này theo sĩ số lớp được quy định tại khoản 1, Điều 2, Quy định chế độ làm việc của nhà giáo Trường CĐĐL số 540 (Ngày 20/6/2024):
1. &lt; 6 HS quy đổi: 0,5;
2. 6-10 HS quy đổi: 0,7;
3. 11-15 HS quy đổi: 0,8;
4. 16-18 HS quy đổi: 1,0;
5. 19-23 HS quy đổi: 1,1;
6. 24-26 HS quy đổi: 1,2;
7. &gt; 26 HS quy đổi: 1,3; </t>
        </r>
      </text>
    </comment>
    <comment ref="A182" authorId="2" shapeId="0" xr:uid="{CEDD7845-941D-4C50-BA42-50455771E9F5}">
      <text>
        <r>
          <rPr>
            <sz val="8"/>
            <color indexed="81"/>
            <rFont val="Tahoma"/>
            <family val="2"/>
          </rPr>
          <t xml:space="preserve">Gv phải nhập Số giờ của môn học, Số giờ được giao và Lý do nếu có chênh lệch.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Nguyen Dinh Quy</author>
    <author>Truong Van Gian</author>
  </authors>
  <commentList>
    <comment ref="F2" authorId="0" shapeId="0" xr:uid="{90210D59-2F48-40B9-89EE-02CE3DE6B843}">
      <text>
        <r>
          <rPr>
            <b/>
            <sz val="9"/>
            <color indexed="81"/>
            <rFont val="Tahoma"/>
            <family val="2"/>
          </rPr>
          <t>Chọn HK</t>
        </r>
      </text>
    </comment>
    <comment ref="G7" authorId="1" shapeId="0" xr:uid="{E9A3D46F-C840-498E-9389-B7E374A96FF3}">
      <text>
        <r>
          <rPr>
            <sz val="9"/>
            <color indexed="81"/>
            <rFont val="Tahoma"/>
            <family val="2"/>
          </rPr>
          <t>- Hệ số này theo sĩ số lớp được quy định tại khoản 1, Điều 2, Quy định chế độ làm việc của nhà giáo Trường CĐĐL số 540 (Ngày 20/6/2024):
1. &lt; 4 HS quy đổi: 0,5;
2. 4-5 HS quy đổi: 0,7;
3. 6-7 HS quy đổi: 0,8;
4. 8-10 HS quy đổi: 1,0;
5. 11-15 HS quy đổi: 1,1;
6. 16-18 HS quy đổi: 1,2;
7. &gt; 18 HS quy đổi: 1,3;</t>
        </r>
      </text>
    </comment>
    <comment ref="H7" authorId="1" shapeId="0" xr:uid="{9D81825A-307A-40D8-A46B-83ED101810DF}">
      <text>
        <r>
          <rPr>
            <sz val="9"/>
            <color indexed="81"/>
            <rFont val="Tahoma"/>
            <family val="2"/>
          </rPr>
          <t xml:space="preserve">Hệ số này theo sĩ số lớp được quy định tại khoản 1, Điều 2, Quy định chế độ làm việc của nhà giáo Trường CĐĐL số 540 (Ngày 20/6/2024):
1. &lt; 6 HS quy đổi: 0,5;
2. 6-10 HS quy đổi: 0,7;
3. 11-15 HS quy đổi: 0,8;
4. 16-18 HS quy đổi: 1,0;
5. 19-23 HS quy đổi: 1,1;
6. 24-26 HS quy đổi: 1,2;
7. &gt; 26 HS quy đổi: 1,3; </t>
        </r>
      </text>
    </comment>
    <comment ref="A182" authorId="2" shapeId="0" xr:uid="{23972DB6-690C-4318-B4A2-9F485C996A40}">
      <text>
        <r>
          <rPr>
            <sz val="8"/>
            <color indexed="81"/>
            <rFont val="Tahoma"/>
            <family val="2"/>
          </rPr>
          <t xml:space="preserve">Gv phải nhập Số giờ của môn học, Số giờ được giao và Lý do nếu có chênh lệch.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<sst xmlns="http://schemas.openxmlformats.org/spreadsheetml/2006/main" count="898" uniqueCount="546">
  <si>
    <t>Họ và tên giáo viên</t>
  </si>
  <si>
    <t>Số giờ tiêu chuẩn</t>
  </si>
  <si>
    <t>TUẦN</t>
  </si>
  <si>
    <t>LỚP</t>
  </si>
  <si>
    <t>SĨ SỐ</t>
  </si>
  <si>
    <t>MÔN HỌC / MÔN ĐUN GIẢNG DẠY</t>
  </si>
  <si>
    <t>MÃ</t>
  </si>
  <si>
    <t>TÊN MH /MĐ</t>
  </si>
  <si>
    <t>Số giờ thực dạy</t>
  </si>
  <si>
    <t>TÊN MÔN HỌC / MÔ ĐUN</t>
  </si>
  <si>
    <t>TT</t>
  </si>
  <si>
    <t>Biên chế/Hợp đồng:</t>
  </si>
  <si>
    <t>TỔNG</t>
  </si>
  <si>
    <t>HIỆU TRƯỞNG</t>
  </si>
  <si>
    <t>TRƯỞNG KHOA</t>
  </si>
  <si>
    <t>HỆ SỐ TRUNG GIAN</t>
  </si>
  <si>
    <t>t1</t>
  </si>
  <si>
    <t>t2</t>
  </si>
  <si>
    <t>t3</t>
  </si>
  <si>
    <t>t4</t>
  </si>
  <si>
    <t>t5</t>
  </si>
  <si>
    <t>MÃ MH</t>
  </si>
  <si>
    <t>t1: xác định số lượng môn học dạy trong 1 tuần</t>
  </si>
  <si>
    <t>t2: xác định số thứ tự môn học dạy song song cùng chương trình</t>
  </si>
  <si>
    <t>t4: xác định hệ số 1.1 khi cùng thời gian dạy 2 môn khác nhau</t>
  </si>
  <si>
    <t>TÊN MÔN HỌC /MÔ ĐUN</t>
  </si>
  <si>
    <t>Lý do</t>
  </si>
  <si>
    <t>t3: xác định hệ số 0.75 cho lớp thứ 3 trở đi đối với các lớp dạy song song cùng chương trình, trình độ</t>
  </si>
  <si>
    <t>Tổng</t>
  </si>
  <si>
    <t>Bộ phận</t>
  </si>
  <si>
    <t>MÃ LỚP</t>
  </si>
  <si>
    <t>TÊN LỚP</t>
  </si>
  <si>
    <t>HỌC KỲ:</t>
  </si>
  <si>
    <t>CƠ SỞ DỮ LiỆU TRUNG GIAN</t>
  </si>
  <si>
    <t>Ghi chú</t>
  </si>
  <si>
    <t>48C.CGKL</t>
  </si>
  <si>
    <t>49T.CGKL</t>
  </si>
  <si>
    <t>48C.HAN</t>
  </si>
  <si>
    <t>49T.HAN1</t>
  </si>
  <si>
    <t>49T.HAN2</t>
  </si>
  <si>
    <t>49T.KTXD</t>
  </si>
  <si>
    <t>CĐ CNTT 22</t>
  </si>
  <si>
    <t>48C.CNTT</t>
  </si>
  <si>
    <t>49T.CNTT1</t>
  </si>
  <si>
    <t>49T.CNTT2</t>
  </si>
  <si>
    <t>49T.PCMT</t>
  </si>
  <si>
    <t>CĐ CN ÔTÔ 22A</t>
  </si>
  <si>
    <t>CĐ CN ÔTÔ 22B</t>
  </si>
  <si>
    <t>48C.CNOT1</t>
  </si>
  <si>
    <t>48C.CNOT2</t>
  </si>
  <si>
    <t>49T.CNOT1</t>
  </si>
  <si>
    <t>49T.CNOT2</t>
  </si>
  <si>
    <t>49T.CNOT3</t>
  </si>
  <si>
    <t>49T.CNOT4</t>
  </si>
  <si>
    <t>49T.CNOT5</t>
  </si>
  <si>
    <t>49C.CNOT1</t>
  </si>
  <si>
    <t>49C.CNOT2</t>
  </si>
  <si>
    <t>48C.KTOT1</t>
  </si>
  <si>
    <t>49C.KTOT1</t>
  </si>
  <si>
    <t>49C.KTOT2</t>
  </si>
  <si>
    <t>CĐ ĐIỆN CN 22</t>
  </si>
  <si>
    <t>48C.ĐCN</t>
  </si>
  <si>
    <t>49C.ĐCN</t>
  </si>
  <si>
    <t>49T.LĐĐ</t>
  </si>
  <si>
    <t>49T.KTML</t>
  </si>
  <si>
    <t>49C.KTML</t>
  </si>
  <si>
    <t>49T.MTT1</t>
  </si>
  <si>
    <t>49T.MTT2</t>
  </si>
  <si>
    <t>49T.CPCC</t>
  </si>
  <si>
    <t>49T.GCM</t>
  </si>
  <si>
    <t>CĐ THÚ Y 22A</t>
  </si>
  <si>
    <t>CĐ THÚ Y 22B</t>
  </si>
  <si>
    <t>49T.THUY1</t>
  </si>
  <si>
    <t>49C.THUY</t>
  </si>
  <si>
    <t>49T.BVTV</t>
  </si>
  <si>
    <t>49C.BVTV</t>
  </si>
  <si>
    <t>49T.VTHC</t>
  </si>
  <si>
    <t>TRƯỞNG PHÒNG ĐT-NCKH &amp; QHQT</t>
  </si>
  <si>
    <t>Quy ra giờ</t>
  </si>
  <si>
    <t>NỘI DUNG</t>
  </si>
  <si>
    <t>CÁC HOẠT ĐỘNG KHÁC QUY RA GIỜ CHUẨN</t>
  </si>
  <si>
    <t>THÔNG TIN LỚP HỌC</t>
  </si>
  <si>
    <t>STT</t>
  </si>
  <si>
    <t>Lớp</t>
  </si>
  <si>
    <t>Lớp 1</t>
  </si>
  <si>
    <t>Lớp 2</t>
  </si>
  <si>
    <t>Lớp 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</si>
  <si>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</si>
  <si>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</si>
  <si>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</si>
  <si>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</si>
  <si>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</si>
  <si>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</si>
  <si>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</si>
  <si>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</si>
  <si>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</si>
  <si>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</si>
  <si>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</si>
  <si>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</si>
  <si>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</si>
  <si>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</si>
  <si>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</si>
  <si>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</si>
  <si>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</si>
  <si>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</si>
  <si>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</si>
  <si>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</si>
  <si>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</si>
  <si>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</si>
  <si>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</si>
  <si>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</si>
  <si>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</si>
  <si>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</si>
  <si>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</si>
  <si>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</si>
  <si>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</si>
  <si>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</si>
  <si>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49C.CNTT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</si>
  <si>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</si>
  <si>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</si>
  <si>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</si>
  <si>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</si>
  <si>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</si>
  <si>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</si>
  <si>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</si>
  <si>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</si>
  <si>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</si>
  <si>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</si>
  <si>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</si>
  <si>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</si>
  <si>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</si>
  <si>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</si>
  <si>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</si>
  <si>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</si>
  <si>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</si>
  <si>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</si>
  <si>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</si>
  <si>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</si>
  <si>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</si>
  <si>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</si>
  <si>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</si>
  <si>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</si>
  <si>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</si>
  <si>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</si>
  <si>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</si>
  <si>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</si>
  <si>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</si>
  <si>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</si>
  <si>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</si>
  <si>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</si>
  <si>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</si>
  <si>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</si>
  <si>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</si>
  <si>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</si>
  <si>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</si>
  <si>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</si>
  <si>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</si>
  <si>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</si>
  <si>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</si>
  <si>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</si>
  <si>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</si>
  <si>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</si>
  <si>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</si>
  <si>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</si>
  <si>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</si>
  <si>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</si>
  <si>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</si>
  <si>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</si>
  <si>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</si>
  <si>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</si>
  <si>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</si>
  <si>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</si>
  <si>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</si>
  <si>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</si>
  <si>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</si>
  <si>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</si>
  <si>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</si>
  <si>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</si>
  <si>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</si>
  <si>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</si>
  <si>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</si>
  <si>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</si>
  <si>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</si>
  <si>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</si>
  <si>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</si>
  <si>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</si>
  <si>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</si>
  <si>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</si>
  <si>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</si>
  <si>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</si>
  <si>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</si>
  <si>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</si>
  <si>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</si>
  <si>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</si>
  <si>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Lớp ghép</t>
  </si>
  <si>
    <t>Lớp tách ca</t>
  </si>
  <si>
    <t>49T.CNTT1_1</t>
  </si>
  <si>
    <t>49T.CNTT1_2</t>
  </si>
  <si>
    <t>49C.ĐCN_1</t>
  </si>
  <si>
    <t>49C.ĐCN_2</t>
  </si>
  <si>
    <t>GIẢNG VIÊN</t>
  </si>
  <si>
    <t>Tên/Tiêu đề hoạt động 
(Số QĐ ban hành/...)</t>
  </si>
  <si>
    <t>Ngành, nghề</t>
  </si>
  <si>
    <t>- GV có trách nhiệm kê khai chính xác khối lượng giờ trong năm học, kê khai không đúng phải chịu trách nhiệm;
- Trưởng khoa có trách nhiệm kiểm tra xác nhận chính xác số giờ kê khai của GV;</t>
  </si>
  <si>
    <t>Họ tên GV: Nguyễn Anh Thái</t>
  </si>
  <si>
    <t>Chức vụ: Giảng viên</t>
  </si>
  <si>
    <t>Bộ phận: Khoa Sư phạm - HC - XH</t>
  </si>
  <si>
    <t>Số giờ tiêu chuẩn: 297</t>
  </si>
  <si>
    <t>- Số giờ đề nghị thanh toán:</t>
  </si>
  <si>
    <t>Nguyễn Anh Thái</t>
  </si>
  <si>
    <t>BẢNG KÊ GIỜ GIẢNG NĂM HỌC 2024-2025</t>
  </si>
  <si>
    <t>Hệ số khi dạy lớp TC/SC</t>
  </si>
  <si>
    <r>
      <t>Ghi chú</t>
    </r>
    <r>
      <rPr>
        <b/>
        <sz val="10"/>
        <color theme="1"/>
        <rFont val="Times New Roman"/>
        <family val="1"/>
      </rPr>
      <t xml:space="preserve">: </t>
    </r>
  </si>
  <si>
    <t>Giáo dục thể chất</t>
  </si>
  <si>
    <t>Quy đổi</t>
  </si>
  <si>
    <t>QUY ĐỔI</t>
  </si>
  <si>
    <t>CĐ_CGKL</t>
  </si>
  <si>
    <t>CĐ_CNOT</t>
  </si>
  <si>
    <t>CĐ_CNTT</t>
  </si>
  <si>
    <t>CĐ_ĐCN</t>
  </si>
  <si>
    <t>CĐ_HAN</t>
  </si>
  <si>
    <t>48C.KĐT</t>
  </si>
  <si>
    <t>CĐ_KĐT</t>
  </si>
  <si>
    <t>CĐ_KTOT</t>
  </si>
  <si>
    <t>CĐ_BVTV</t>
  </si>
  <si>
    <t>CĐ_KTML</t>
  </si>
  <si>
    <t>CĐ_THUY</t>
  </si>
  <si>
    <t>TC_BVTV</t>
  </si>
  <si>
    <t>49T.CBMA</t>
  </si>
  <si>
    <t>TC_CBMA</t>
  </si>
  <si>
    <t>TC_CGKL</t>
  </si>
  <si>
    <t>TC_CNOT</t>
  </si>
  <si>
    <t>TC_CNTT</t>
  </si>
  <si>
    <t>49T.CNTT3</t>
  </si>
  <si>
    <t>TC_CPCC</t>
  </si>
  <si>
    <t>49T.ĐCN</t>
  </si>
  <si>
    <t>TC_ĐCN</t>
  </si>
  <si>
    <t>49T.ĐTCN</t>
  </si>
  <si>
    <t>TC_ĐTCN</t>
  </si>
  <si>
    <t>TC_GCM</t>
  </si>
  <si>
    <t>TC_HAN</t>
  </si>
  <si>
    <t>49T.KTDN</t>
  </si>
  <si>
    <t>TC_KTDN</t>
  </si>
  <si>
    <t>TC_KTML</t>
  </si>
  <si>
    <t>TC_KTXD</t>
  </si>
  <si>
    <t>TC_LĐĐ</t>
  </si>
  <si>
    <t>49T.LĐĐ_EASUP</t>
  </si>
  <si>
    <t>TC_LĐĐ_EASUP</t>
  </si>
  <si>
    <t>49T.MTT_EASUP</t>
  </si>
  <si>
    <t>TC_MTT_EASUP</t>
  </si>
  <si>
    <t>TC_MTT</t>
  </si>
  <si>
    <t>TC_PCMT</t>
  </si>
  <si>
    <t>TC_THUY</t>
  </si>
  <si>
    <t>TC_VTHC</t>
  </si>
  <si>
    <t>50C.BVTV</t>
  </si>
  <si>
    <t>50C.CNOT1</t>
  </si>
  <si>
    <t>50C.CNOT2</t>
  </si>
  <si>
    <t>50C.CNTT</t>
  </si>
  <si>
    <t>50C.ĐCN</t>
  </si>
  <si>
    <t>50C.KĐT</t>
  </si>
  <si>
    <t>50C.KTOT1</t>
  </si>
  <si>
    <t>50C.KTOT2</t>
  </si>
  <si>
    <t>50C.THUY</t>
  </si>
  <si>
    <t>50T.BVTV</t>
  </si>
  <si>
    <t>50T.CBMA1</t>
  </si>
  <si>
    <t>50T.CBMA2</t>
  </si>
  <si>
    <t>50T.CGKL</t>
  </si>
  <si>
    <t>50T.CNHA</t>
  </si>
  <si>
    <t>TC_CNHA</t>
  </si>
  <si>
    <t>50T.CNOT1</t>
  </si>
  <si>
    <t>50T.CNOT2</t>
  </si>
  <si>
    <t>50T.CNOT3</t>
  </si>
  <si>
    <t>50T.CNOT4</t>
  </si>
  <si>
    <t>50T.CNOT5</t>
  </si>
  <si>
    <t>50T.CNTT1</t>
  </si>
  <si>
    <t>50T.CNTT2</t>
  </si>
  <si>
    <t>50T.CNTT3</t>
  </si>
  <si>
    <t>50T.CPCC</t>
  </si>
  <si>
    <t>50T.ĐCN1</t>
  </si>
  <si>
    <t>50T.ĐCN2</t>
  </si>
  <si>
    <t>50T.ĐTCN</t>
  </si>
  <si>
    <t>50T.GCM</t>
  </si>
  <si>
    <t>50T.HAN1</t>
  </si>
  <si>
    <t>50T.HAN2</t>
  </si>
  <si>
    <t>50T.KTDN</t>
  </si>
  <si>
    <t>50T.KTML</t>
  </si>
  <si>
    <t>50T.KTXD</t>
  </si>
  <si>
    <t>50T.LĐĐ</t>
  </si>
  <si>
    <t>50T.MTT1</t>
  </si>
  <si>
    <t>50T.MTT2</t>
  </si>
  <si>
    <t>50T.PCMT</t>
  </si>
  <si>
    <t>50T.THUY1</t>
  </si>
  <si>
    <t>50T.THUY2</t>
  </si>
  <si>
    <t>50T.VTHC</t>
  </si>
  <si>
    <t>50T.LĐĐ_EASUP</t>
  </si>
  <si>
    <t>50T.MTT_EASUP</t>
  </si>
  <si>
    <t/>
  </si>
  <si>
    <t>49T.KTDN_1</t>
  </si>
  <si>
    <t>49T.KTDN_2</t>
  </si>
  <si>
    <t>50C.CNOT1_1</t>
  </si>
  <si>
    <t>50C.CNOT1_2</t>
  </si>
  <si>
    <t>50C.CNOT2_1</t>
  </si>
  <si>
    <t>50C.CNOT2_2</t>
  </si>
  <si>
    <t>50C.ĐCN_1</t>
  </si>
  <si>
    <t>50C.ĐCN_2</t>
  </si>
  <si>
    <t>50T.CNOT1_1</t>
  </si>
  <si>
    <t>50T.CNOT1_2</t>
  </si>
  <si>
    <t>50T.CNOT2_1</t>
  </si>
  <si>
    <t>50T.CNOT2_2</t>
  </si>
  <si>
    <t>50T.CNOT3_1</t>
  </si>
  <si>
    <t>50T.CNOT3_2</t>
  </si>
  <si>
    <t>50T.CNOT4_1</t>
  </si>
  <si>
    <t>50T.CNOT4_2</t>
  </si>
  <si>
    <t>50T.CNOT5_1</t>
  </si>
  <si>
    <t>50T.CNOT5_2</t>
  </si>
  <si>
    <t>50T.CNTT1_1</t>
  </si>
  <si>
    <t>50T.CNTT1_2</t>
  </si>
  <si>
    <t>50T.CNTT2_1</t>
  </si>
  <si>
    <t>50T.CNTT2_2</t>
  </si>
  <si>
    <t>50T.CNTT3_1</t>
  </si>
  <si>
    <t>50T.CNTT3_2</t>
  </si>
  <si>
    <t>50T.ĐCN1_1</t>
  </si>
  <si>
    <t>50T.ĐCN1_2</t>
  </si>
  <si>
    <t>50T.ĐTCN_1</t>
  </si>
  <si>
    <t>50T.ĐTCN_2</t>
  </si>
  <si>
    <t>50C.(CNTT+THUY+BVTV)</t>
  </si>
  <si>
    <t>50C.(ĐCN+KĐT)</t>
  </si>
  <si>
    <t>50C.CNOT(1+2)</t>
  </si>
  <si>
    <t>50T.(BVTV+THUY2)</t>
  </si>
  <si>
    <t>50T.(CBMA2+VTHC)</t>
  </si>
  <si>
    <t>50T.(CGKL+KTML)</t>
  </si>
  <si>
    <t>50T.(HAN2+CNHA)</t>
  </si>
  <si>
    <t>50T.(KTDN+LĐĐ)</t>
  </si>
  <si>
    <t>50T.(MTT2+GCM)</t>
  </si>
  <si>
    <t>50T.(PCMT+ĐCN2)</t>
  </si>
  <si>
    <t>50T.CBMA(1+2)</t>
  </si>
  <si>
    <t>50T.ĐCN(1+2)</t>
  </si>
  <si>
    <t>50C.KTOT(1+2)</t>
  </si>
  <si>
    <t>50T.KTXD_1</t>
  </si>
  <si>
    <t>50T.KTXD_2</t>
  </si>
  <si>
    <t>50T.KTXD_3</t>
  </si>
  <si>
    <t>Sĩ số TB</t>
  </si>
  <si>
    <t>SĨ SỐ CẬP NHẬT THEO THÁNG TRONG NĂM HỌC 2024-2025</t>
  </si>
  <si>
    <t>SĨ SỐ TB</t>
  </si>
  <si>
    <t>Số giờ của thực dạy</t>
  </si>
  <si>
    <t xml:space="preserve">Số giờ Lý thuyểt </t>
  </si>
  <si>
    <t>Số giờ thực hành</t>
  </si>
  <si>
    <t>Hệ số TC/SC</t>
  </si>
  <si>
    <t>Thực hành nghề Nặng nhọc</t>
  </si>
  <si>
    <t>NN</t>
  </si>
  <si>
    <t>Tiện rãnh, lỗ, côn</t>
  </si>
  <si>
    <t>Nội dung hoạt động quy đổi</t>
  </si>
  <si>
    <t>Hệ số</t>
  </si>
  <si>
    <t>MÃ NCKH</t>
  </si>
  <si>
    <t>HD00</t>
  </si>
  <si>
    <t>Quy đổi nhiệm vụ Quản lý, Đi học, GVCN…</t>
  </si>
  <si>
    <t>BT</t>
  </si>
  <si>
    <t>HD01</t>
  </si>
  <si>
    <t>HD chuyên đề, Khóa luận TN (Chuyên đề)</t>
  </si>
  <si>
    <t>HD02</t>
  </si>
  <si>
    <t>Chấm chuyên đề, Khóa luận TN (Bài)</t>
  </si>
  <si>
    <t>HD03</t>
  </si>
  <si>
    <t>Đi kiểm tra Thực tập TN (Ngày)</t>
  </si>
  <si>
    <t>HD04</t>
  </si>
  <si>
    <t>Hướng dẫn viết + chấm báo cáo TN (Bài)</t>
  </si>
  <si>
    <t>HD05</t>
  </si>
  <si>
    <t>Nhà giáo tham gia hội giảng</t>
  </si>
  <si>
    <t>NCKH</t>
  </si>
  <si>
    <t>HD06</t>
  </si>
  <si>
    <t>Dân quân tự vệ &amp; ANQP</t>
  </si>
  <si>
    <t>HD07</t>
  </si>
  <si>
    <t>Đi thực tập DN không quá 4 tuần</t>
  </si>
  <si>
    <t>HD08</t>
  </si>
  <si>
    <t>Bồi dưỡng cho nhà giáo,HSSV (Giờ)</t>
  </si>
  <si>
    <t>HD09</t>
  </si>
  <si>
    <t>Ctác PT TDTT,huấn luyện QS (Tiết)</t>
  </si>
  <si>
    <t>HD10</t>
  </si>
  <si>
    <t>Ctrị đầu khóa, HĐ trải nghiệm tập trung (Tiết)</t>
  </si>
  <si>
    <t>HD11</t>
  </si>
  <si>
    <t>HĐ trải nghiệm giáo viên chủ nhiệm (Tiết)</t>
  </si>
  <si>
    <t>HD12</t>
  </si>
  <si>
    <t>Xây dựng chương trình đào tạo (Tiết)</t>
  </si>
  <si>
    <t>HD13</t>
  </si>
  <si>
    <t>Ra đề,Coi,chấm thi Tốt nghiệp (Tiết)</t>
  </si>
  <si>
    <t>HD14</t>
  </si>
  <si>
    <t>Đề tài NCKH, Sáng tạo KHKT</t>
  </si>
  <si>
    <t>HD15</t>
  </si>
  <si>
    <t>Quy đổi khác (Không thuộc về NCKH)</t>
  </si>
  <si>
    <t>HD16</t>
  </si>
  <si>
    <t>Quy đổi khác (Thuộc về NCKH)</t>
  </si>
  <si>
    <t>Ra đề,Coi,chấm thi kết thúc (Tiết)</t>
  </si>
  <si>
    <t>HD17</t>
  </si>
  <si>
    <t>Đắk Lắk, ngày .... tháng ..... năm 2025</t>
  </si>
  <si>
    <t>CHỨC VỤ - NGHỈ - ĐI HỌC - GVCN</t>
  </si>
  <si>
    <t>PHẦN TRĂM</t>
  </si>
  <si>
    <t>MÃ GIẢM</t>
  </si>
  <si>
    <t>CV01</t>
  </si>
  <si>
    <t>A-TRƯỞNG KHOA - GĐ</t>
  </si>
  <si>
    <t>A01</t>
  </si>
  <si>
    <t>CV02</t>
  </si>
  <si>
    <t>A-PHÓ KHOA - P.GĐ</t>
  </si>
  <si>
    <t>A02</t>
  </si>
  <si>
    <t>CV03</t>
  </si>
  <si>
    <t>A-TỔ TRƯỞNG BỘ MÔN</t>
  </si>
  <si>
    <t>A03</t>
  </si>
  <si>
    <t>CV04</t>
  </si>
  <si>
    <t>A-PHỤ TRÁCH PKCM(Có c/trách)</t>
  </si>
  <si>
    <t>A04</t>
  </si>
  <si>
    <t>CV05</t>
  </si>
  <si>
    <t>A-PHỤ TRÁCH PKCM</t>
  </si>
  <si>
    <t>A05</t>
  </si>
  <si>
    <t>CV06</t>
  </si>
  <si>
    <t>A-GV CHỦ NHIỆM</t>
  </si>
  <si>
    <t>A06</t>
  </si>
  <si>
    <t>CV07</t>
  </si>
  <si>
    <t>A-GV CHỦ NHIỆM (VHPT10,11)</t>
  </si>
  <si>
    <t>A07</t>
  </si>
  <si>
    <t>CV08</t>
  </si>
  <si>
    <t>A-GV CHỦ NHIỆM (VHPT12)</t>
  </si>
  <si>
    <t>A08</t>
  </si>
  <si>
    <t>CV09</t>
  </si>
  <si>
    <t>B-BÍ THƯ ĐOÀN</t>
  </si>
  <si>
    <t>B01</t>
  </si>
  <si>
    <t>CV10</t>
  </si>
  <si>
    <t>B-PHÓ BÍ THƯ ĐOÀN</t>
  </si>
  <si>
    <t>B02</t>
  </si>
  <si>
    <t>CV11</t>
  </si>
  <si>
    <t>B-BÍ THƯ ĐẢNG ỦY</t>
  </si>
  <si>
    <t>B03</t>
  </si>
  <si>
    <t>CV12</t>
  </si>
  <si>
    <t>B-PHÓ BÍ ĐẢNG ỦY + THƯ KÝ</t>
  </si>
  <si>
    <t>B04</t>
  </si>
  <si>
    <t>CV13</t>
  </si>
  <si>
    <t>B-Chủ tịch + phó công đoàn trường</t>
  </si>
  <si>
    <t>B05</t>
  </si>
  <si>
    <t>CV14</t>
  </si>
  <si>
    <t>B-UVBCH,Trưởng + phó tổ Công đoàn</t>
  </si>
  <si>
    <t>B06</t>
  </si>
  <si>
    <t>CV15</t>
  </si>
  <si>
    <t>C-Kỹ Thuật Viên</t>
  </si>
  <si>
    <t>C01</t>
  </si>
  <si>
    <t>CV16</t>
  </si>
  <si>
    <t>C-GV TẬP SỰ</t>
  </si>
  <si>
    <t>C02</t>
  </si>
  <si>
    <t>CV17</t>
  </si>
  <si>
    <t>C-NUÔI CON NHỎ (&lt;12 THÁNG)</t>
  </si>
  <si>
    <t>C03</t>
  </si>
  <si>
    <t>CV18</t>
  </si>
  <si>
    <t>VỀ KHỐI VĂN PHÒNG</t>
  </si>
  <si>
    <t>D01</t>
  </si>
  <si>
    <t>CV19</t>
  </si>
  <si>
    <t>Nghỉ thai sản, chữa bệnh</t>
  </si>
  <si>
    <t>D02</t>
  </si>
  <si>
    <t>CV20</t>
  </si>
  <si>
    <t>Học tập, chuẩn hóa (Vượt QĐ)</t>
  </si>
  <si>
    <t>D03</t>
  </si>
  <si>
    <t>CV21</t>
  </si>
  <si>
    <t>Nghỉ không hưởng lương</t>
  </si>
  <si>
    <t>D04</t>
  </si>
  <si>
    <t>CV23</t>
  </si>
  <si>
    <t>GV giảng dạy ko đủ năm</t>
  </si>
  <si>
    <t>D05</t>
  </si>
  <si>
    <t>- Tổng số giờ giảm định mức</t>
  </si>
  <si>
    <t>- Tổng giờ định mức năm học</t>
  </si>
  <si>
    <t>- Tổng số giờ quy đổi HĐ khác</t>
  </si>
  <si>
    <t>CÁC HOẠT ĐỘNG GIẢM GIỜ ĐỊNH MỨC</t>
  </si>
  <si>
    <t>- Tổng số giờ dư hoặc thiếu</t>
  </si>
  <si>
    <t>- Theo chuẩn 594 giờ giảng viên Nghề và 616 giờ  đối với GV môn chung</t>
  </si>
  <si>
    <t>- Tổng số giờ Theo bảng CÁC HOẠT ĐỘNG GIẢM GIỜ ĐỊNH MỨC</t>
  </si>
  <si>
    <t>- Tổng số giờ Theo bảng CÁC HOẠT ĐỘNG KHÁC QUY RA GIỜ CHUẨN</t>
  </si>
  <si>
    <t>- Tổng số giờ quy đổi giảng dạy HK1</t>
  </si>
  <si>
    <t>- Tổng số giờ quy đổi giảng dạy HK2</t>
  </si>
  <si>
    <t>- Tổng số giờ quy đổi giảng dạy Học HK1</t>
  </si>
  <si>
    <t>- Tổng số giờ quy đổi giảng dạy Học HK2</t>
  </si>
  <si>
    <t>Tháng</t>
  </si>
  <si>
    <t>Tuần 1 - 3</t>
  </si>
  <si>
    <t>Tuần 4 - 8</t>
  </si>
  <si>
    <t>Tuần 9 - 12</t>
  </si>
  <si>
    <t>Tuần 13 - 16</t>
  </si>
  <si>
    <t>Tuần 17 - 21</t>
  </si>
  <si>
    <t>Tuần 22 - 25</t>
  </si>
  <si>
    <t>Tuần 26 - 29</t>
  </si>
  <si>
    <t>Tuần 30 - 34</t>
  </si>
  <si>
    <t>Tuần 35 - 38</t>
  </si>
  <si>
    <t>Tuần 39 - 42</t>
  </si>
  <si>
    <t>Tuần 43 - 47</t>
  </si>
  <si>
    <t>Tuần 48 - 50</t>
  </si>
  <si>
    <t>Từ Tuần đến Tuần</t>
  </si>
  <si>
    <t>Chuẩn GV: CĐMC</t>
  </si>
  <si>
    <t>Nếu trong năm học dạy toàn bộ là lớp Trung cấp thì là chuẩn GV (TC)</t>
  </si>
  <si>
    <t>Nếu trong năm học có dạy 1 lớp Cao đẳng thì là chuẩn GV (CĐ)</t>
  </si>
  <si>
    <t>Nếu trong năm học chỉ dạy môn chung thì là chuẩn GV (CĐMC) hoặc (TCMC)</t>
  </si>
  <si>
    <t>- Xác định giờ định mức giảng viên</t>
  </si>
  <si>
    <t>Nếu là giáo viên môn chung tức là  chuẩn GV (CĐMC) hoặc (TCMC) thì giờ định mức năm là 616 (14 tiết/Tuần)</t>
  </si>
  <si>
    <t>Nếu là giáo viên môn nghề tức là  chuẩn GV (CĐ) hoặc (TC) thì giờ định mức năm là 594 (13.5 Tiết/tuần)</t>
  </si>
  <si>
    <t>- Xác định chuẩn giảng viên (Chuẩn GV)</t>
  </si>
  <si>
    <t>CÁC BƯỚC THỰC HIỆN KÊ GIỜ</t>
  </si>
  <si>
    <t>Bước 1: Xác đinh chuẩn GV theo Quy định =&gt; Xác định giờ định mức năm học</t>
  </si>
  <si>
    <t>Bước 2: Kê giờ giảng dạy:</t>
  </si>
  <si>
    <t>- Cột TUẦN giảng viên kê tuần mình giảng dạy theo môn và lớp</t>
  </si>
  <si>
    <t>- Sĩ số thì sẽ dò bảng si_so_lop: Tương ứng với mỗi tuần sẽ có sĩ số tương ứng</t>
  </si>
  <si>
    <t>- Hệ số theo Sĩ số giờ thực hành hay giờ lý thuyết theo Quy định liên quan đến Sĩ số</t>
  </si>
  <si>
    <t xml:space="preserve">Lý thuyết </t>
  </si>
  <si>
    <t>Thực hành, tích hợp (nghề nặng nhọc độc hại)</t>
  </si>
  <si>
    <t>Thực hành, tích hợp (nghề bình thường)</t>
  </si>
  <si>
    <t>S</t>
  </si>
  <si>
    <t>Từ sĩ số</t>
  </si>
  <si>
    <t>Đến sĩ sô</t>
  </si>
  <si>
    <t>Đến sĩ số</t>
  </si>
  <si>
    <t>&gt;51</t>
  </si>
  <si>
    <t>&gt;19</t>
  </si>
  <si>
    <t>&gt;27</t>
  </si>
  <si>
    <t>- Cột Hệ số TC/SC</t>
  </si>
  <si>
    <t>+ Nếu là Chuẩn GV (TC) hoặc (TCMC) thì tại cột Hệ số TC/SC sẽ là 1.0</t>
  </si>
  <si>
    <t>+ Nếu là Chuẩn GV (CĐ) hoặc (CĐMC) thì khi dạy các lớp dạy trung cấp sẽ có Hệ số TC/SC = 0,89  (CĐ) hoặc 0,88 (CĐMC)</t>
  </si>
  <si>
    <t>Nếu là Chuẩn GV (CĐ) hoặc (CĐMC) thì được phép NCKH, Nâng cao trình độ 8 tuần và 32 tuần thực hiện giảng dạy</t>
  </si>
  <si>
    <t>Nếu là Chuẩn GV (TC) hoặc (TCMC) thì được phép NCKH, Nâng cao trình độ 4 tuần và 36 tuần thực hiện giảng dạy</t>
  </si>
  <si>
    <t>Mỗi giảng viên có 4 tuần Học tập tại doanh nghiệp</t>
  </si>
  <si>
    <t>(A)</t>
  </si>
  <si>
    <t>(B)</t>
  </si>
  <si>
    <t>(C)</t>
  </si>
  <si>
    <t>(D1)</t>
  </si>
  <si>
    <t>(D2)</t>
  </si>
  <si>
    <t>- Tổng dư giờ = [(B)+(C)+(D1)+(D2)] - (A)</t>
  </si>
  <si>
    <t>TỔNG HỢP GIỜ DẠY THEO LỚP VÀ MÔN HỌC - MÔ ĐUN (HK2)</t>
  </si>
  <si>
    <t>TỔNG HỢP GIỜ DẠY THEO LỚP VÀ MÔN HỌC - MÔ ĐUN (HK1)</t>
  </si>
  <si>
    <t>Bước 3: Bảng tổng hợp giờ dạy theo từng môn từng lớp</t>
  </si>
  <si>
    <t>- GV thực hiện tổng hợp Tên lớp và Môn học để kiểm tra lại kết quả giờ đã kê</t>
  </si>
  <si>
    <t>- Chọn tên lớp và Tên môn =&gt; Hàm sẽ tự tính tổng Tiết môn, Tổng tiết LT, Tổng tiết TH Tổng quy đổi giờ</t>
  </si>
  <si>
    <t>Hệ số theo sĩ (Giờ lý thuyết)</t>
  </si>
  <si>
    <t>Hệ số theo sĩ (Giờ thực hành)</t>
  </si>
  <si>
    <t>Số giờ dạy lý thuyết</t>
  </si>
  <si>
    <t>Số giờ dạy thực hành</t>
  </si>
  <si>
    <t>Giờ thực dạy (Giờ LT + Giờ TH)</t>
  </si>
  <si>
    <t>- GV kiểm tra Tổng số tiết thực dạy đúng với kế hoạch giảng dạy của môn học</t>
  </si>
  <si>
    <t>Bước 4: Thực hiện kê hoạt động quy đổi ra giờ dạy và các nhiệm vụ giảm giờ tại kê giờ HK2</t>
  </si>
  <si>
    <t>XÁC ĐỊNH GIỜ CHUẨN</t>
  </si>
  <si>
    <t>Bước 5: Xác định giờ định mức giảng dạy của GV  (Mục A)</t>
  </si>
  <si>
    <t>- Phần mềm tự động lấy giá trị từ các bảng tương ứng và tính toán ra giờ thừa và thiếu</t>
  </si>
  <si>
    <t>LƯU Ý</t>
  </si>
  <si>
    <t>(Nếu tính lại giờ mà phát sinh DƯ GIỜ thì không được thanh toán dư giờ, Và cũng không còn bị xem là thiếu giờ)</t>
  </si>
  <si>
    <r>
      <t xml:space="preserve">- Khi Giảng viên </t>
    </r>
    <r>
      <rPr>
        <sz val="11"/>
        <color rgb="FF0000FF"/>
        <rFont val="Arial"/>
        <family val="2"/>
      </rPr>
      <t>THIẾU GIỜ</t>
    </r>
    <r>
      <rPr>
        <sz val="11"/>
        <rFont val="Arial"/>
        <family val="2"/>
      </rPr>
      <t xml:space="preserve"> mà trong các Hệ số  sĩ số LT  hoặc  Hệ số  sĩ số TH có giá trị &lt; 1 thì được phép đổi thành 1 và tính lại giờ</t>
    </r>
  </si>
  <si>
    <t>- Số giờ đề nghị thanh toán phải ghi là 0</t>
  </si>
  <si>
    <t>TRƯỚC KHI KÊ GIỜ GIẢNG VIÊN CẦN ĐỌC KỸ HƯỚNG DẪN ĐỂ VIỆC KÊ GIỜ ĐƯỢC CHÍNH XÁC</t>
  </si>
  <si>
    <t>- Kiểm tra Các quy định liên quan việc giữ nhiều chức vụ, và nhiệm vụ trong năm học</t>
  </si>
  <si>
    <t>- Số tuần Nghiên cứu khoa học và học tập không được vượt quá quy định =&gt; Phụ thuộc vào Chuẩn giáo viên ở phần 1 mà tính số tuần NCKH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</si>
</sst>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$#,##0\ ;\(\$#,##0\)"/>
    <numFmt numFmtId="165" formatCode="#,##0.000_ "/>
    <numFmt numFmtId="166" formatCode="&quot;\&quot;#,##0;[Red]&quot;\&quot;&quot;\&quot;\-#,##0"/>
    <numFmt numFmtId="167" formatCode="&quot;\&quot;#,##0.00;[Red]&quot;\&quot;&quot;\&quot;&quot;\&quot;&quot;\&quot;&quot;\&quot;&quot;\&quot;\-#,##0.00"/>
    <numFmt numFmtId="168" formatCode="&quot;\&quot;#,##0.00;[Red]&quot;\&quot;\-#,##0.00"/>
    <numFmt numFmtId="169" formatCode="&quot;\&quot;#,##0;[Red]&quot;\&quot;\-#,##0"/>
    <numFmt numFmtId="170" formatCode="0.0"/>
    <numFmt numFmtId="171" formatCode="00"/>
    <numFmt numFmtId="172" formatCode="0.0%"/>
  </numFmts>
  <fonts count="1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b/>
      <sz val="11"/>
      <name val="Times New Roman"/>
      <family val="1"/>
    </font>
    <font>
      <b/>
      <sz val="10.5"/>
      <name val="Times New Roman"/>
      <family val="1"/>
    </font>
    <font>
      <sz val="12"/>
      <color indexed="18"/>
      <name val="Times New Roman"/>
      <family val="1"/>
    </font>
    <font>
      <b/>
      <sz val="12"/>
      <color indexed="16"/>
      <name val="Times New Roman"/>
      <family val="1"/>
    </font>
    <font>
      <i/>
      <sz val="10"/>
      <name val="Times New Roman"/>
      <family val="1"/>
    </font>
    <font>
      <b/>
      <sz val="10.5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sz val="14"/>
      <color indexed="10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8"/>
      <color indexed="81"/>
      <name val="Tahoma"/>
      <family val="2"/>
    </font>
    <font>
      <b/>
      <sz val="12"/>
      <color indexed="18"/>
      <name val="Times New Roman"/>
      <family val="1"/>
    </font>
    <font>
      <b/>
      <sz val="11"/>
      <color indexed="6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indexed="16"/>
      <name val="Times New Roman"/>
      <family val="1"/>
    </font>
    <font>
      <b/>
      <sz val="13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VNI-Times"/>
    </font>
    <font>
      <b/>
      <sz val="14"/>
      <name val="Arial"/>
      <family val="2"/>
    </font>
    <font>
      <sz val="11"/>
      <name val="Arial"/>
      <family val="2"/>
      <charset val="163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color rgb="FFFF0000"/>
      <name val="Arial"/>
      <family val="2"/>
      <scheme val="minor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9"/>
      <color theme="0"/>
      <name val="Times New Roman"/>
      <family val="1"/>
    </font>
    <font>
      <b/>
      <sz val="10.5"/>
      <color theme="0"/>
      <name val="Times New Roman"/>
      <family val="1"/>
    </font>
    <font>
      <sz val="10.5"/>
      <color theme="0"/>
      <name val="Times New Roman"/>
      <family val="1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  <scheme val="minor"/>
    </font>
    <font>
      <b/>
      <sz val="11"/>
      <color rgb="FF92D050"/>
      <name val="Arial"/>
      <family val="2"/>
      <charset val="163"/>
      <scheme val="minor"/>
    </font>
    <font>
      <sz val="12"/>
      <color rgb="FF00B050"/>
      <name val="Times New Roman"/>
      <family val="1"/>
      <charset val="163"/>
    </font>
    <font>
      <sz val="12"/>
      <color rgb="FF00B050"/>
      <name val="Times New Roman"/>
      <family val="1"/>
    </font>
    <font>
      <sz val="11"/>
      <color rgb="FF00B050"/>
      <name val="Arial"/>
      <family val="2"/>
      <scheme val="minor"/>
    </font>
    <font>
      <b/>
      <sz val="11"/>
      <color theme="1"/>
      <name val="Arial"/>
      <family val="2"/>
    </font>
    <font>
      <b/>
      <sz val="16"/>
      <color theme="0"/>
      <name val="Times New Roman"/>
      <family val="1"/>
    </font>
    <font>
      <b/>
      <sz val="14"/>
      <color rgb="FFFF0000"/>
      <name val="Arial"/>
      <family val="2"/>
    </font>
    <font>
      <sz val="9"/>
      <name val="Times New Roman"/>
      <family val="1"/>
      <charset val="163"/>
    </font>
    <font>
      <b/>
      <sz val="10.5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6"/>
      <color theme="1"/>
      <name val="Arial"/>
      <family val="2"/>
    </font>
    <font>
      <b/>
      <sz val="8"/>
      <color theme="1"/>
      <name val="Arial"/>
      <family val="2"/>
      <scheme val="minor"/>
    </font>
    <font>
      <i/>
      <sz val="9"/>
      <name val="Arial"/>
      <family val="2"/>
    </font>
    <font>
      <b/>
      <sz val="9"/>
      <name val="Times New Roman"/>
      <family val="1"/>
      <charset val="163"/>
    </font>
    <font>
      <b/>
      <sz val="9"/>
      <color indexed="16"/>
      <name val="Times New Roman"/>
      <family val="1"/>
    </font>
    <font>
      <b/>
      <sz val="9"/>
      <color indexed="18"/>
      <name val="Times New Roman"/>
      <family val="1"/>
    </font>
    <font>
      <sz val="10"/>
      <name val="Arial"/>
      <family val="2"/>
      <charset val="163"/>
    </font>
    <font>
      <b/>
      <sz val="11"/>
      <color theme="1"/>
      <name val="Arial"/>
      <family val="2"/>
      <charset val="163"/>
    </font>
    <font>
      <sz val="12"/>
      <color theme="1"/>
      <name val="Times New Roman"/>
      <family val="1"/>
    </font>
    <font>
      <b/>
      <sz val="10"/>
      <color theme="1"/>
      <name val="Arial"/>
      <family val="2"/>
      <charset val="163"/>
    </font>
    <font>
      <b/>
      <sz val="11"/>
      <name val="Arial"/>
      <family val="2"/>
      <charset val="163"/>
      <scheme val="minor"/>
    </font>
    <font>
      <b/>
      <sz val="12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8"/>
      <name val="Arial"/>
      <family val="2"/>
      <charset val="163"/>
    </font>
    <font>
      <sz val="12"/>
      <color theme="1"/>
      <name val="Arial"/>
      <family val="2"/>
      <charset val="163"/>
      <scheme val="minor"/>
    </font>
    <font>
      <b/>
      <sz val="8"/>
      <name val="Arial"/>
      <family val="2"/>
      <charset val="163"/>
    </font>
    <font>
      <i/>
      <sz val="8"/>
      <name val="Arial"/>
      <family val="2"/>
      <charset val="163"/>
    </font>
    <font>
      <b/>
      <sz val="12"/>
      <name val="Times New Roman"/>
      <family val="1"/>
      <charset val="163"/>
    </font>
    <font>
      <b/>
      <sz val="13"/>
      <name val="Arial"/>
      <family val="2"/>
      <charset val="163"/>
      <scheme val="minor"/>
    </font>
    <font>
      <b/>
      <sz val="14"/>
      <name val="Times New Roman"/>
      <family val="1"/>
      <charset val="163"/>
    </font>
    <font>
      <i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  <charset val="163"/>
    </font>
    <font>
      <b/>
      <sz val="8"/>
      <color rgb="FF0000FF"/>
      <name val="Arial"/>
      <family val="2"/>
      <charset val="163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0.5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  <charset val="163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  <charset val="163"/>
    </font>
    <font>
      <i/>
      <sz val="10"/>
      <color rgb="FFFF0000"/>
      <name val="Arial"/>
      <family val="2"/>
      <charset val="163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5" fontId="1" fillId="0" borderId="0"/>
    <xf numFmtId="0" fontId="38" fillId="0" borderId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7" fillId="0" borderId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9" fillId="0" borderId="0"/>
  </cellStyleXfs>
  <cellXfs count="351">
    <xf numFmtId="0" fontId="0" fillId="0" borderId="0" xfId="0"/>
    <xf numFmtId="0" fontId="5" fillId="0" borderId="0" xfId="0" applyFont="1"/>
    <xf numFmtId="0" fontId="19" fillId="0" borderId="0" xfId="0" applyFont="1"/>
    <xf numFmtId="0" fontId="20" fillId="0" borderId="0" xfId="0" applyFont="1"/>
    <xf numFmtId="0" fontId="4" fillId="0" borderId="0" xfId="0" applyFont="1"/>
    <xf numFmtId="0" fontId="23" fillId="0" borderId="0" xfId="0" applyFont="1"/>
    <xf numFmtId="0" fontId="24" fillId="0" borderId="0" xfId="0" applyFont="1"/>
    <xf numFmtId="0" fontId="19" fillId="0" borderId="0" xfId="0" quotePrefix="1" applyFont="1"/>
    <xf numFmtId="0" fontId="4" fillId="0" borderId="0" xfId="0" quotePrefix="1" applyFont="1"/>
    <xf numFmtId="0" fontId="25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5" fillId="0" borderId="0" xfId="0" applyFont="1" applyAlignment="1" applyProtection="1">
      <alignment horizontal="centerContinuous" vertical="top"/>
      <protection hidden="1"/>
    </xf>
    <xf numFmtId="0" fontId="30" fillId="0" borderId="0" xfId="0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170" fontId="13" fillId="0" borderId="0" xfId="0" applyNumberFormat="1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2" fillId="0" borderId="1" xfId="0" applyFont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26" fillId="0" borderId="0" xfId="0" applyFont="1" applyProtection="1">
      <protection hidden="1"/>
    </xf>
    <xf numFmtId="0" fontId="28" fillId="0" borderId="4" xfId="0" applyFont="1" applyBorder="1" applyAlignment="1" applyProtection="1">
      <alignment horizontal="center"/>
      <protection hidden="1"/>
    </xf>
    <xf numFmtId="170" fontId="16" fillId="0" borderId="2" xfId="0" applyNumberFormat="1" applyFont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170" fontId="21" fillId="0" borderId="0" xfId="0" applyNumberFormat="1" applyFont="1" applyAlignment="1" applyProtection="1">
      <alignment horizontal="center"/>
      <protection hidden="1"/>
    </xf>
    <xf numFmtId="0" fontId="28" fillId="0" borderId="7" xfId="0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17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center"/>
      <protection hidden="1"/>
    </xf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14" fontId="46" fillId="0" borderId="8" xfId="0" applyNumberFormat="1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/>
    </xf>
    <xf numFmtId="0" fontId="48" fillId="0" borderId="2" xfId="0" applyFont="1" applyBorder="1"/>
    <xf numFmtId="170" fontId="48" fillId="0" borderId="2" xfId="0" applyNumberFormat="1" applyFont="1" applyBorder="1" applyAlignment="1">
      <alignment horizontal="center"/>
    </xf>
    <xf numFmtId="0" fontId="44" fillId="0" borderId="0" xfId="0" applyFont="1" applyAlignment="1">
      <alignment horizontal="left"/>
    </xf>
    <xf numFmtId="0" fontId="49" fillId="0" borderId="3" xfId="0" applyFont="1" applyBorder="1" applyAlignment="1">
      <alignment horizontal="center"/>
    </xf>
    <xf numFmtId="170" fontId="44" fillId="0" borderId="0" xfId="0" applyNumberFormat="1" applyFont="1"/>
    <xf numFmtId="0" fontId="46" fillId="0" borderId="8" xfId="0" applyFont="1" applyBorder="1" applyAlignment="1">
      <alignment horizontal="center" vertical="center" wrapText="1"/>
    </xf>
    <xf numFmtId="14" fontId="46" fillId="0" borderId="2" xfId="0" applyNumberFormat="1" applyFont="1" applyBorder="1" applyAlignment="1">
      <alignment horizontal="center" vertical="center" wrapText="1"/>
    </xf>
    <xf numFmtId="0" fontId="11" fillId="0" borderId="0" xfId="0" applyFont="1" applyAlignment="1" applyProtection="1">
      <alignment horizontal="center"/>
      <protection hidden="1"/>
    </xf>
    <xf numFmtId="0" fontId="36" fillId="0" borderId="0" xfId="0" applyFont="1"/>
    <xf numFmtId="0" fontId="22" fillId="0" borderId="0" xfId="0" applyFont="1"/>
    <xf numFmtId="0" fontId="1" fillId="0" borderId="0" xfId="0" applyFont="1"/>
    <xf numFmtId="0" fontId="37" fillId="0" borderId="0" xfId="0" applyFont="1"/>
    <xf numFmtId="0" fontId="1" fillId="0" borderId="0" xfId="0" quotePrefix="1" applyFont="1"/>
    <xf numFmtId="0" fontId="51" fillId="0" borderId="0" xfId="0" quotePrefix="1" applyFont="1"/>
    <xf numFmtId="0" fontId="10" fillId="0" borderId="0" xfId="0" quotePrefix="1" applyFont="1" applyProtection="1">
      <protection hidden="1"/>
    </xf>
    <xf numFmtId="0" fontId="52" fillId="0" borderId="0" xfId="0" applyFont="1" applyAlignment="1">
      <alignment horizontal="left"/>
    </xf>
    <xf numFmtId="0" fontId="52" fillId="0" borderId="0" xfId="0" applyFont="1" applyAlignment="1">
      <alignment horizontal="center" vertical="center"/>
    </xf>
    <xf numFmtId="0" fontId="54" fillId="0" borderId="0" xfId="0" applyFont="1"/>
    <xf numFmtId="49" fontId="53" fillId="0" borderId="2" xfId="0" applyNumberFormat="1" applyFont="1" applyBorder="1" applyAlignment="1">
      <alignment horizontal="center" vertical="center"/>
    </xf>
    <xf numFmtId="0" fontId="53" fillId="0" borderId="2" xfId="6" applyFont="1" applyBorder="1" applyAlignment="1">
      <alignment horizontal="left" vertical="center"/>
    </xf>
    <xf numFmtId="0" fontId="53" fillId="0" borderId="2" xfId="6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/>
    </xf>
    <xf numFmtId="0" fontId="43" fillId="0" borderId="0" xfId="0" applyFont="1"/>
    <xf numFmtId="0" fontId="57" fillId="0" borderId="0" xfId="0" applyFont="1"/>
    <xf numFmtId="0" fontId="58" fillId="0" borderId="0" xfId="0" applyFont="1"/>
    <xf numFmtId="0" fontId="59" fillId="0" borderId="12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4" borderId="0" xfId="0" applyFont="1" applyFill="1"/>
    <xf numFmtId="0" fontId="61" fillId="0" borderId="0" xfId="0" applyFont="1"/>
    <xf numFmtId="0" fontId="62" fillId="0" borderId="2" xfId="6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4" borderId="2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left" vertical="center"/>
    </xf>
    <xf numFmtId="0" fontId="25" fillId="0" borderId="0" xfId="0" applyFont="1"/>
    <xf numFmtId="0" fontId="41" fillId="0" borderId="0" xfId="0" applyFont="1" applyAlignment="1">
      <alignment vertical="justify" wrapText="1"/>
    </xf>
    <xf numFmtId="2" fontId="3" fillId="0" borderId="0" xfId="0" applyNumberFormat="1" applyFont="1" applyProtection="1">
      <protection hidden="1"/>
    </xf>
    <xf numFmtId="170" fontId="26" fillId="0" borderId="0" xfId="0" applyNumberFormat="1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28" fillId="0" borderId="16" xfId="0" applyFont="1" applyBorder="1" applyAlignment="1" applyProtection="1">
      <alignment horizontal="center"/>
      <protection hidden="1"/>
    </xf>
    <xf numFmtId="0" fontId="53" fillId="0" borderId="16" xfId="0" applyFont="1" applyBorder="1" applyAlignment="1">
      <alignment horizontal="left" vertical="center" shrinkToFit="1"/>
    </xf>
    <xf numFmtId="0" fontId="53" fillId="0" borderId="16" xfId="0" applyFont="1" applyBorder="1" applyAlignment="1">
      <alignment horizontal="left" vertical="center"/>
    </xf>
    <xf numFmtId="0" fontId="56" fillId="0" borderId="16" xfId="0" applyFont="1" applyBorder="1" applyAlignment="1">
      <alignment horizontal="left" vertical="center"/>
    </xf>
    <xf numFmtId="0" fontId="28" fillId="0" borderId="17" xfId="0" applyFont="1" applyBorder="1" applyAlignment="1" applyProtection="1">
      <alignment horizontal="center"/>
      <protection hidden="1"/>
    </xf>
    <xf numFmtId="170" fontId="18" fillId="0" borderId="2" xfId="0" applyNumberFormat="1" applyFont="1" applyBorder="1" applyAlignment="1" applyProtection="1">
      <alignment horizontal="center"/>
      <protection hidden="1"/>
    </xf>
    <xf numFmtId="49" fontId="50" fillId="0" borderId="16" xfId="0" applyNumberFormat="1" applyFont="1" applyBorder="1" applyAlignment="1" applyProtection="1">
      <alignment horizontal="center" vertical="center" wrapText="1"/>
      <protection hidden="1"/>
    </xf>
    <xf numFmtId="49" fontId="66" fillId="0" borderId="1" xfId="0" applyNumberFormat="1" applyFont="1" applyBorder="1" applyAlignment="1" applyProtection="1">
      <alignment horizontal="center" vertical="center" wrapText="1"/>
      <protection hidden="1"/>
    </xf>
    <xf numFmtId="49" fontId="67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50" fillId="0" borderId="17" xfId="0" applyNumberFormat="1" applyFont="1" applyBorder="1" applyAlignment="1" applyProtection="1">
      <alignment horizontal="center" vertical="center" wrapText="1"/>
      <protection hidden="1"/>
    </xf>
    <xf numFmtId="49" fontId="50" fillId="0" borderId="7" xfId="0" applyNumberFormat="1" applyFont="1" applyBorder="1" applyAlignment="1" applyProtection="1">
      <alignment horizontal="center" vertical="center" wrapText="1"/>
      <protection hidden="1"/>
    </xf>
    <xf numFmtId="49" fontId="50" fillId="0" borderId="0" xfId="0" applyNumberFormat="1" applyFont="1" applyAlignment="1" applyProtection="1">
      <alignment horizontal="center" vertical="center"/>
      <protection hidden="1"/>
    </xf>
    <xf numFmtId="49" fontId="69" fillId="0" borderId="0" xfId="0" applyNumberFormat="1" applyFont="1" applyAlignment="1" applyProtection="1">
      <alignment horizontal="center" vertical="center"/>
      <protection hidden="1"/>
    </xf>
    <xf numFmtId="49" fontId="70" fillId="0" borderId="0" xfId="0" applyNumberFormat="1" applyFont="1" applyAlignment="1">
      <alignment horizontal="center" vertical="center"/>
    </xf>
    <xf numFmtId="49" fontId="67" fillId="0" borderId="0" xfId="0" applyNumberFormat="1" applyFont="1" applyAlignment="1" applyProtection="1">
      <alignment horizontal="center" vertical="center"/>
      <protection hidden="1"/>
    </xf>
    <xf numFmtId="49" fontId="68" fillId="0" borderId="0" xfId="0" applyNumberFormat="1" applyFont="1" applyAlignment="1" applyProtection="1">
      <alignment horizontal="center" vertical="center"/>
      <protection hidden="1"/>
    </xf>
    <xf numFmtId="49" fontId="72" fillId="0" borderId="0" xfId="0" applyNumberFormat="1" applyFont="1" applyAlignment="1" applyProtection="1">
      <alignment horizontal="center" vertical="center"/>
      <protection hidden="1"/>
    </xf>
    <xf numFmtId="49" fontId="73" fillId="0" borderId="16" xfId="0" applyNumberFormat="1" applyFont="1" applyBorder="1" applyAlignment="1" applyProtection="1">
      <alignment horizontal="center" vertical="center" wrapText="1"/>
      <protection hidden="1"/>
    </xf>
    <xf numFmtId="49" fontId="67" fillId="0" borderId="16" xfId="0" applyNumberFormat="1" applyFont="1" applyBorder="1" applyAlignment="1" applyProtection="1">
      <alignment horizontal="center" vertical="center"/>
      <protection hidden="1"/>
    </xf>
    <xf numFmtId="49" fontId="73" fillId="0" borderId="3" xfId="0" applyNumberFormat="1" applyFont="1" applyBorder="1" applyAlignment="1" applyProtection="1">
      <alignment horizontal="center" vertical="center"/>
      <protection hidden="1"/>
    </xf>
    <xf numFmtId="49" fontId="73" fillId="0" borderId="4" xfId="0" applyNumberFormat="1" applyFont="1" applyBorder="1" applyAlignment="1" applyProtection="1">
      <alignment horizontal="center" vertical="center"/>
      <protection hidden="1"/>
    </xf>
    <xf numFmtId="49" fontId="74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5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6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4" fillId="4" borderId="4" xfId="0" applyNumberFormat="1" applyFont="1" applyFill="1" applyBorder="1" applyAlignment="1" applyProtection="1">
      <alignment horizontal="center" vertical="center" wrapText="1"/>
      <protection hidden="1"/>
    </xf>
    <xf numFmtId="49" fontId="50" fillId="0" borderId="4" xfId="0" applyNumberFormat="1" applyFont="1" applyBorder="1" applyAlignment="1" applyProtection="1">
      <alignment horizontal="center" vertical="center" wrapText="1"/>
      <protection hidden="1"/>
    </xf>
    <xf numFmtId="49" fontId="73" fillId="0" borderId="4" xfId="0" applyNumberFormat="1" applyFont="1" applyBorder="1" applyAlignment="1" applyProtection="1">
      <alignment horizontal="center" vertical="center" wrapText="1"/>
      <protection hidden="1"/>
    </xf>
    <xf numFmtId="49" fontId="67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2" borderId="3" xfId="0" applyFont="1" applyFill="1" applyBorder="1" applyAlignment="1" applyProtection="1">
      <alignment horizontal="center" vertical="center" wrapText="1"/>
      <protection hidden="1"/>
    </xf>
    <xf numFmtId="0" fontId="65" fillId="2" borderId="3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2" fillId="0" borderId="16" xfId="0" applyFont="1" applyBorder="1" applyAlignment="1" applyProtection="1">
      <alignment horizontal="center"/>
      <protection hidden="1"/>
    </xf>
    <xf numFmtId="2" fontId="12" fillId="0" borderId="1" xfId="0" applyNumberFormat="1" applyFont="1" applyBorder="1" applyAlignment="1" applyProtection="1">
      <alignment vertical="center" wrapText="1"/>
      <protection hidden="1"/>
    </xf>
    <xf numFmtId="2" fontId="65" fillId="2" borderId="3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0" xfId="0" applyNumberFormat="1" applyFont="1" applyAlignment="1" applyProtection="1">
      <alignment horizontal="center"/>
      <protection hidden="1"/>
    </xf>
    <xf numFmtId="2" fontId="11" fillId="0" borderId="0" xfId="0" applyNumberFormat="1" applyFont="1" applyAlignment="1" applyProtection="1">
      <alignment horizontal="center"/>
      <protection hidden="1"/>
    </xf>
    <xf numFmtId="2" fontId="17" fillId="0" borderId="0" xfId="0" applyNumberFormat="1" applyFont="1" applyProtection="1"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1" fontId="3" fillId="0" borderId="0" xfId="0" applyNumberFormat="1" applyFont="1" applyProtection="1">
      <protection hidden="1"/>
    </xf>
    <xf numFmtId="1" fontId="10" fillId="0" borderId="0" xfId="0" applyNumberFormat="1" applyFont="1" applyProtection="1">
      <protection hidden="1"/>
    </xf>
    <xf numFmtId="1" fontId="12" fillId="0" borderId="1" xfId="0" applyNumberFormat="1" applyFont="1" applyBorder="1" applyAlignment="1" applyProtection="1">
      <alignment vertical="center" wrapText="1"/>
      <protection hidden="1"/>
    </xf>
    <xf numFmtId="1" fontId="65" fillId="2" borderId="3" xfId="0" applyNumberFormat="1" applyFont="1" applyFill="1" applyBorder="1" applyAlignment="1" applyProtection="1">
      <alignment horizontal="center" vertical="center" wrapText="1"/>
      <protection hidden="1"/>
    </xf>
    <xf numFmtId="1" fontId="21" fillId="0" borderId="0" xfId="0" applyNumberFormat="1" applyFont="1" applyAlignment="1" applyProtection="1">
      <alignment horizontal="center"/>
      <protection hidden="1"/>
    </xf>
    <xf numFmtId="1" fontId="11" fillId="0" borderId="0" xfId="0" applyNumberFormat="1" applyFont="1" applyAlignment="1" applyProtection="1">
      <alignment horizontal="center"/>
      <protection hidden="1"/>
    </xf>
    <xf numFmtId="1" fontId="17" fillId="0" borderId="0" xfId="0" applyNumberFormat="1" applyFont="1" applyProtection="1">
      <protection hidden="1"/>
    </xf>
    <xf numFmtId="2" fontId="14" fillId="0" borderId="0" xfId="0" applyNumberFormat="1" applyFont="1" applyProtection="1">
      <protection hidden="1"/>
    </xf>
    <xf numFmtId="2" fontId="16" fillId="0" borderId="2" xfId="0" applyNumberFormat="1" applyFont="1" applyBorder="1" applyAlignment="1" applyProtection="1">
      <alignment horizontal="center"/>
      <protection hidden="1"/>
    </xf>
    <xf numFmtId="2" fontId="15" fillId="0" borderId="0" xfId="0" applyNumberFormat="1" applyFont="1" applyProtection="1">
      <protection hidden="1"/>
    </xf>
    <xf numFmtId="0" fontId="78" fillId="2" borderId="3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0" fontId="79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17" fillId="0" borderId="1" xfId="0" applyFont="1" applyBorder="1" applyAlignment="1" applyProtection="1">
      <alignment vertical="center" wrapText="1"/>
      <protection hidden="1"/>
    </xf>
    <xf numFmtId="0" fontId="17" fillId="0" borderId="0" xfId="0" applyFont="1" applyAlignment="1" applyProtection="1">
      <alignment horizontal="right"/>
      <protection hidden="1"/>
    </xf>
    <xf numFmtId="49" fontId="50" fillId="0" borderId="4" xfId="0" applyNumberFormat="1" applyFont="1" applyBorder="1" applyAlignment="1" applyProtection="1">
      <alignment horizontal="center" vertical="center"/>
      <protection hidden="1"/>
    </xf>
    <xf numFmtId="49" fontId="50" fillId="0" borderId="5" xfId="0" applyNumberFormat="1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 vertical="center"/>
      <protection hidden="1"/>
    </xf>
    <xf numFmtId="0" fontId="82" fillId="5" borderId="2" xfId="0" applyFont="1" applyFill="1" applyBorder="1" applyAlignment="1">
      <alignment horizontal="left" vertical="center"/>
    </xf>
    <xf numFmtId="171" fontId="82" fillId="5" borderId="2" xfId="0" applyNumberFormat="1" applyFont="1" applyFill="1" applyBorder="1" applyAlignment="1">
      <alignment horizontal="center" vertical="center"/>
    </xf>
    <xf numFmtId="0" fontId="82" fillId="5" borderId="2" xfId="0" applyFont="1" applyFill="1" applyBorder="1" applyAlignment="1">
      <alignment horizontal="center" vertical="center"/>
    </xf>
    <xf numFmtId="0" fontId="82" fillId="5" borderId="2" xfId="0" applyFont="1" applyFill="1" applyBorder="1" applyAlignment="1">
      <alignment horizontal="center" vertical="center" wrapText="1"/>
    </xf>
    <xf numFmtId="0" fontId="82" fillId="0" borderId="2" xfId="6" applyFont="1" applyBorder="1" applyAlignment="1">
      <alignment horizontal="center" vertical="center"/>
    </xf>
    <xf numFmtId="0" fontId="53" fillId="4" borderId="2" xfId="6" applyFont="1" applyFill="1" applyBorder="1" applyAlignment="1">
      <alignment horizontal="center" vertical="center"/>
    </xf>
    <xf numFmtId="0" fontId="83" fillId="0" borderId="2" xfId="0" applyFont="1" applyBorder="1"/>
    <xf numFmtId="0" fontId="39" fillId="0" borderId="0" xfId="0" applyFont="1" applyAlignment="1">
      <alignment vertical="center"/>
    </xf>
    <xf numFmtId="171" fontId="53" fillId="0" borderId="2" xfId="0" applyNumberFormat="1" applyFont="1" applyBorder="1" applyAlignment="1">
      <alignment horizontal="center" vertical="center"/>
    </xf>
    <xf numFmtId="0" fontId="0" fillId="0" borderId="14" xfId="0" applyBorder="1"/>
    <xf numFmtId="0" fontId="52" fillId="0" borderId="14" xfId="0" applyFont="1" applyBorder="1" applyAlignment="1">
      <alignment horizontal="left"/>
    </xf>
    <xf numFmtId="0" fontId="53" fillId="4" borderId="14" xfId="0" applyFont="1" applyFill="1" applyBorder="1" applyAlignment="1">
      <alignment horizontal="left" vertical="center"/>
    </xf>
    <xf numFmtId="0" fontId="52" fillId="0" borderId="14" xfId="0" applyFont="1" applyBorder="1" applyAlignment="1">
      <alignment horizontal="center" vertical="center"/>
    </xf>
    <xf numFmtId="0" fontId="86" fillId="5" borderId="2" xfId="0" applyFont="1" applyFill="1" applyBorder="1" applyAlignment="1">
      <alignment horizontal="center" vertical="center" wrapText="1"/>
    </xf>
    <xf numFmtId="0" fontId="86" fillId="5" borderId="10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Continuous" vertical="center"/>
    </xf>
    <xf numFmtId="0" fontId="87" fillId="0" borderId="2" xfId="0" applyFont="1" applyBorder="1" applyAlignment="1">
      <alignment horizontal="center" vertical="center"/>
    </xf>
    <xf numFmtId="0" fontId="87" fillId="0" borderId="2" xfId="6" applyFont="1" applyBorder="1" applyAlignment="1">
      <alignment horizontal="center" vertical="center"/>
    </xf>
    <xf numFmtId="0" fontId="87" fillId="0" borderId="2" xfId="0" applyFont="1" applyBorder="1" applyAlignment="1">
      <alignment horizontal="center"/>
    </xf>
    <xf numFmtId="0" fontId="55" fillId="0" borderId="2" xfId="6" applyFont="1" applyBorder="1" applyAlignment="1">
      <alignment horizontal="center" vertical="center"/>
    </xf>
    <xf numFmtId="0" fontId="84" fillId="0" borderId="2" xfId="6" applyFont="1" applyBorder="1" applyAlignment="1">
      <alignment horizontal="center" vertical="center"/>
    </xf>
    <xf numFmtId="0" fontId="55" fillId="4" borderId="2" xfId="6" applyFont="1" applyFill="1" applyBorder="1" applyAlignment="1">
      <alignment horizontal="center" vertical="center"/>
    </xf>
    <xf numFmtId="0" fontId="87" fillId="4" borderId="2" xfId="6" applyFont="1" applyFill="1" applyBorder="1" applyAlignment="1">
      <alignment horizontal="center" vertical="center"/>
    </xf>
    <xf numFmtId="49" fontId="62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vertical="center" wrapText="1"/>
    </xf>
    <xf numFmtId="0" fontId="81" fillId="0" borderId="2" xfId="0" applyFont="1" applyBorder="1" applyAlignment="1">
      <alignment vertical="center" wrapText="1"/>
    </xf>
    <xf numFmtId="0" fontId="81" fillId="0" borderId="2" xfId="0" applyFont="1" applyBorder="1" applyAlignment="1">
      <alignment horizontal="center" vertical="center"/>
    </xf>
    <xf numFmtId="170" fontId="81" fillId="0" borderId="2" xfId="0" applyNumberFormat="1" applyFont="1" applyBorder="1" applyAlignment="1">
      <alignment horizontal="center" vertical="center"/>
    </xf>
    <xf numFmtId="0" fontId="84" fillId="5" borderId="2" xfId="0" applyFont="1" applyFill="1" applyBorder="1" applyAlignment="1">
      <alignment horizontal="center" vertical="center"/>
    </xf>
    <xf numFmtId="170" fontId="84" fillId="5" borderId="2" xfId="0" applyNumberFormat="1" applyFont="1" applyFill="1" applyBorder="1" applyAlignment="1">
      <alignment horizontal="center" vertical="center"/>
    </xf>
    <xf numFmtId="0" fontId="21" fillId="0" borderId="3" xfId="0" applyFont="1" applyBorder="1" applyAlignment="1" applyProtection="1">
      <alignment horizontal="center"/>
      <protection hidden="1"/>
    </xf>
    <xf numFmtId="0" fontId="21" fillId="0" borderId="4" xfId="0" applyFont="1" applyBorder="1" applyAlignment="1" applyProtection="1">
      <alignment horizontal="center"/>
      <protection hidden="1"/>
    </xf>
    <xf numFmtId="0" fontId="21" fillId="0" borderId="4" xfId="0" applyFont="1" applyBorder="1" applyAlignment="1" applyProtection="1">
      <alignment horizontal="center" vertical="center"/>
      <protection hidden="1"/>
    </xf>
    <xf numFmtId="0" fontId="21" fillId="0" borderId="5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172" fontId="0" fillId="0" borderId="0" xfId="0" applyNumberFormat="1" applyAlignment="1">
      <alignment horizontal="center"/>
    </xf>
    <xf numFmtId="172" fontId="81" fillId="0" borderId="2" xfId="0" applyNumberFormat="1" applyFont="1" applyBorder="1" applyAlignment="1">
      <alignment horizontal="center" vertical="center"/>
    </xf>
    <xf numFmtId="0" fontId="81" fillId="0" borderId="2" xfId="0" applyFont="1" applyBorder="1" applyAlignment="1">
      <alignment horizontal="left" vertical="center"/>
    </xf>
    <xf numFmtId="49" fontId="73" fillId="0" borderId="5" xfId="0" applyNumberFormat="1" applyFont="1" applyBorder="1" applyAlignment="1" applyProtection="1">
      <alignment horizontal="center" vertical="center"/>
      <protection hidden="1"/>
    </xf>
    <xf numFmtId="170" fontId="91" fillId="0" borderId="4" xfId="0" applyNumberFormat="1" applyFont="1" applyBorder="1" applyAlignment="1" applyProtection="1">
      <alignment horizontal="center"/>
      <protection hidden="1"/>
    </xf>
    <xf numFmtId="170" fontId="91" fillId="0" borderId="7" xfId="0" applyNumberFormat="1" applyFont="1" applyBorder="1" applyAlignment="1" applyProtection="1">
      <alignment horizontal="center"/>
      <protection hidden="1"/>
    </xf>
    <xf numFmtId="170" fontId="91" fillId="0" borderId="16" xfId="0" applyNumberFormat="1" applyFont="1" applyBorder="1" applyAlignment="1" applyProtection="1">
      <alignment horizontal="center"/>
      <protection hidden="1"/>
    </xf>
    <xf numFmtId="170" fontId="91" fillId="0" borderId="17" xfId="0" applyNumberFormat="1" applyFont="1" applyBorder="1" applyAlignment="1" applyProtection="1">
      <alignment horizontal="center"/>
      <protection hidden="1"/>
    </xf>
    <xf numFmtId="170" fontId="92" fillId="0" borderId="16" xfId="0" applyNumberFormat="1" applyFont="1" applyBorder="1" applyAlignment="1" applyProtection="1">
      <alignment horizontal="center"/>
      <protection hidden="1"/>
    </xf>
    <xf numFmtId="170" fontId="92" fillId="0" borderId="17" xfId="0" applyNumberFormat="1" applyFont="1" applyBorder="1" applyAlignment="1" applyProtection="1">
      <alignment horizontal="center"/>
      <protection hidden="1"/>
    </xf>
    <xf numFmtId="170" fontId="92" fillId="0" borderId="7" xfId="0" applyNumberFormat="1" applyFont="1" applyBorder="1" applyAlignment="1" applyProtection="1">
      <alignment horizontal="center"/>
      <protection hidden="1"/>
    </xf>
    <xf numFmtId="2" fontId="92" fillId="0" borderId="16" xfId="0" applyNumberFormat="1" applyFont="1" applyBorder="1" applyAlignment="1" applyProtection="1">
      <alignment horizontal="center"/>
      <protection hidden="1"/>
    </xf>
    <xf numFmtId="2" fontId="92" fillId="0" borderId="17" xfId="0" applyNumberFormat="1" applyFont="1" applyBorder="1" applyAlignment="1" applyProtection="1">
      <alignment horizontal="center"/>
      <protection hidden="1"/>
    </xf>
    <xf numFmtId="2" fontId="92" fillId="0" borderId="7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2" fontId="92" fillId="0" borderId="4" xfId="0" applyNumberFormat="1" applyFont="1" applyBorder="1" applyAlignment="1" applyProtection="1">
      <alignment horizontal="center"/>
      <protection hidden="1"/>
    </xf>
    <xf numFmtId="170" fontId="92" fillId="0" borderId="4" xfId="0" applyNumberFormat="1" applyFont="1" applyBorder="1" applyAlignment="1" applyProtection="1">
      <alignment horizontal="center"/>
      <protection hidden="1"/>
    </xf>
    <xf numFmtId="49" fontId="74" fillId="4" borderId="2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8" fillId="0" borderId="27" xfId="0" applyFont="1" applyBorder="1" applyAlignment="1" applyProtection="1">
      <alignment horizontal="center"/>
      <protection hidden="1"/>
    </xf>
    <xf numFmtId="2" fontId="92" fillId="0" borderId="27" xfId="0" applyNumberFormat="1" applyFont="1" applyBorder="1" applyAlignment="1" applyProtection="1">
      <alignment horizontal="center"/>
      <protection hidden="1"/>
    </xf>
    <xf numFmtId="170" fontId="91" fillId="0" borderId="27" xfId="0" applyNumberFormat="1" applyFont="1" applyBorder="1" applyAlignment="1" applyProtection="1">
      <alignment horizontal="center"/>
      <protection hidden="1"/>
    </xf>
    <xf numFmtId="170" fontId="92" fillId="0" borderId="27" xfId="0" applyNumberFormat="1" applyFont="1" applyBorder="1" applyAlignment="1" applyProtection="1">
      <alignment horizontal="center"/>
      <protection hidden="1"/>
    </xf>
    <xf numFmtId="0" fontId="16" fillId="0" borderId="14" xfId="0" applyFont="1" applyBorder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2" fontId="10" fillId="0" borderId="0" xfId="0" applyNumberFormat="1" applyFont="1" applyProtection="1">
      <protection hidden="1"/>
    </xf>
    <xf numFmtId="0" fontId="88" fillId="5" borderId="2" xfId="0" applyFont="1" applyFill="1" applyBorder="1" applyAlignment="1">
      <alignment horizontal="center" vertical="center"/>
    </xf>
    <xf numFmtId="14" fontId="90" fillId="5" borderId="2" xfId="0" applyNumberFormat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vertical="center"/>
    </xf>
    <xf numFmtId="0" fontId="82" fillId="0" borderId="2" xfId="0" applyFont="1" applyBorder="1" applyAlignment="1">
      <alignment horizontal="center" vertical="center"/>
    </xf>
    <xf numFmtId="0" fontId="82" fillId="0" borderId="2" xfId="0" applyFont="1" applyBorder="1" applyAlignment="1">
      <alignment horizontal="left" vertical="center"/>
    </xf>
    <xf numFmtId="49" fontId="73" fillId="0" borderId="7" xfId="0" applyNumberFormat="1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47" fillId="0" borderId="2" xfId="0" applyFont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64" fillId="0" borderId="0" xfId="0" applyFont="1" applyAlignment="1">
      <alignment horizontal="center" vertical="center"/>
    </xf>
    <xf numFmtId="0" fontId="86" fillId="5" borderId="2" xfId="0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quotePrefix="1" applyFont="1" applyAlignment="1">
      <alignment horizontal="left" vertical="center" wrapText="1"/>
    </xf>
    <xf numFmtId="170" fontId="21" fillId="0" borderId="13" xfId="0" applyNumberFormat="1" applyFont="1" applyBorder="1" applyAlignment="1" applyProtection="1">
      <alignment horizontal="center" vertical="center"/>
      <protection hidden="1"/>
    </xf>
    <xf numFmtId="170" fontId="21" fillId="0" borderId="1" xfId="0" applyNumberFormat="1" applyFont="1" applyBorder="1" applyAlignment="1" applyProtection="1">
      <alignment horizontal="center" vertical="center"/>
      <protection hidden="1"/>
    </xf>
    <xf numFmtId="170" fontId="21" fillId="0" borderId="15" xfId="0" applyNumberFormat="1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6" fillId="0" borderId="2" xfId="0" applyFont="1" applyBorder="1" applyAlignment="1" applyProtection="1">
      <alignment horizontal="center"/>
      <protection hidden="1"/>
    </xf>
    <xf numFmtId="0" fontId="31" fillId="0" borderId="0" xfId="0" applyFont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left" vertical="center"/>
      <protection hidden="1"/>
    </xf>
    <xf numFmtId="0" fontId="2" fillId="0" borderId="23" xfId="0" applyFont="1" applyBorder="1" applyAlignment="1" applyProtection="1">
      <alignment horizontal="left" vertical="center"/>
      <protection hidden="1"/>
    </xf>
    <xf numFmtId="0" fontId="28" fillId="0" borderId="22" xfId="0" applyFont="1" applyBorder="1" applyAlignment="1" applyProtection="1">
      <alignment horizontal="center"/>
      <protection hidden="1"/>
    </xf>
    <xf numFmtId="0" fontId="28" fillId="0" borderId="26" xfId="0" applyFont="1" applyBorder="1" applyAlignment="1" applyProtection="1">
      <alignment horizontal="center"/>
      <protection hidden="1"/>
    </xf>
    <xf numFmtId="0" fontId="28" fillId="0" borderId="23" xfId="0" applyFont="1" applyBorder="1" applyAlignment="1" applyProtection="1">
      <alignment horizontal="center"/>
      <protection hidden="1"/>
    </xf>
    <xf numFmtId="0" fontId="16" fillId="0" borderId="10" xfId="0" applyFont="1" applyBorder="1" applyAlignment="1" applyProtection="1">
      <alignment horizontal="center"/>
      <protection hidden="1"/>
    </xf>
    <xf numFmtId="0" fontId="16" fillId="0" borderId="11" xfId="0" applyFont="1" applyBorder="1" applyAlignment="1" applyProtection="1">
      <alignment horizontal="center"/>
      <protection hidden="1"/>
    </xf>
    <xf numFmtId="0" fontId="16" fillId="0" borderId="9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left" vertical="center"/>
      <protection hidden="1"/>
    </xf>
    <xf numFmtId="0" fontId="2" fillId="0" borderId="21" xfId="0" applyFont="1" applyBorder="1" applyAlignment="1" applyProtection="1">
      <alignment horizontal="left" vertical="center"/>
      <protection hidden="1"/>
    </xf>
    <xf numFmtId="0" fontId="28" fillId="0" borderId="20" xfId="0" applyFont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center"/>
      <protection hidden="1"/>
    </xf>
    <xf numFmtId="0" fontId="28" fillId="0" borderId="21" xfId="0" applyFont="1" applyBorder="1" applyAlignment="1" applyProtection="1">
      <alignment horizontal="center"/>
      <protection hidden="1"/>
    </xf>
    <xf numFmtId="0" fontId="28" fillId="0" borderId="18" xfId="0" applyFont="1" applyBorder="1" applyAlignment="1" applyProtection="1">
      <alignment horizontal="center"/>
      <protection hidden="1"/>
    </xf>
    <xf numFmtId="0" fontId="28" fillId="0" borderId="24" xfId="0" applyFont="1" applyBorder="1" applyAlignment="1" applyProtection="1">
      <alignment horizontal="center"/>
      <protection hidden="1"/>
    </xf>
    <xf numFmtId="0" fontId="28" fillId="0" borderId="19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wrapText="1"/>
      <protection hidden="1"/>
    </xf>
    <xf numFmtId="0" fontId="2" fillId="0" borderId="21" xfId="0" applyFont="1" applyBorder="1" applyAlignment="1" applyProtection="1">
      <alignment horizontal="center" wrapText="1"/>
      <protection hidden="1"/>
    </xf>
    <xf numFmtId="0" fontId="11" fillId="0" borderId="0" xfId="0" applyFont="1" applyAlignment="1" applyProtection="1">
      <alignment horizontal="center"/>
      <protection hidden="1"/>
    </xf>
    <xf numFmtId="0" fontId="27" fillId="2" borderId="10" xfId="0" applyFont="1" applyFill="1" applyBorder="1" applyAlignment="1" applyProtection="1">
      <alignment horizontal="center" vertical="center" wrapText="1"/>
      <protection hidden="1"/>
    </xf>
    <xf numFmtId="0" fontId="27" fillId="2" borderId="9" xfId="0" applyFont="1" applyFill="1" applyBorder="1" applyAlignment="1" applyProtection="1">
      <alignment horizontal="center" vertical="center" wrapText="1"/>
      <protection hidden="1"/>
    </xf>
    <xf numFmtId="0" fontId="17" fillId="2" borderId="10" xfId="0" applyFont="1" applyFill="1" applyBorder="1" applyAlignment="1" applyProtection="1">
      <alignment horizontal="center" vertical="center" wrapText="1"/>
      <protection hidden="1"/>
    </xf>
    <xf numFmtId="0" fontId="17" fillId="2" borderId="11" xfId="0" applyFont="1" applyFill="1" applyBorder="1" applyAlignment="1" applyProtection="1">
      <alignment horizontal="center" vertical="center" wrapText="1"/>
      <protection hidden="1"/>
    </xf>
    <xf numFmtId="0" fontId="17" fillId="2" borderId="9" xfId="0" applyFont="1" applyFill="1" applyBorder="1" applyAlignment="1" applyProtection="1">
      <alignment horizontal="center" vertical="center" wrapText="1"/>
      <protection hidden="1"/>
    </xf>
    <xf numFmtId="0" fontId="85" fillId="5" borderId="2" xfId="0" applyFont="1" applyFill="1" applyBorder="1" applyAlignment="1">
      <alignment horizontal="centerContinuous" vertical="center" wrapText="1"/>
    </xf>
    <xf numFmtId="0" fontId="94" fillId="5" borderId="28" xfId="0" applyFont="1" applyFill="1" applyBorder="1" applyAlignment="1">
      <alignment horizontal="center" vertical="center"/>
    </xf>
    <xf numFmtId="0" fontId="94" fillId="5" borderId="14" xfId="0" applyFont="1" applyFill="1" applyBorder="1" applyAlignment="1">
      <alignment horizontal="center" vertical="center"/>
    </xf>
    <xf numFmtId="0" fontId="94" fillId="5" borderId="29" xfId="0" applyFont="1" applyFill="1" applyBorder="1" applyAlignment="1">
      <alignment horizontal="center" vertical="center"/>
    </xf>
    <xf numFmtId="0" fontId="94" fillId="5" borderId="13" xfId="0" applyFont="1" applyFill="1" applyBorder="1" applyAlignment="1">
      <alignment horizontal="center" vertical="center"/>
    </xf>
    <xf numFmtId="0" fontId="94" fillId="5" borderId="1" xfId="0" applyFont="1" applyFill="1" applyBorder="1" applyAlignment="1">
      <alignment horizontal="center" vertical="center"/>
    </xf>
    <xf numFmtId="0" fontId="94" fillId="5" borderId="15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center" vertical="center" wrapText="1"/>
    </xf>
    <xf numFmtId="0" fontId="36" fillId="5" borderId="29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8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0" fontId="81" fillId="6" borderId="2" xfId="0" applyNumberFormat="1" applyFont="1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49" fontId="50" fillId="0" borderId="30" xfId="0" applyNumberFormat="1" applyFont="1" applyBorder="1" applyAlignment="1" applyProtection="1">
      <alignment horizontal="center" vertical="center" wrapText="1"/>
      <protection hidden="1"/>
    </xf>
    <xf numFmtId="0" fontId="28" fillId="0" borderId="30" xfId="0" applyFont="1" applyBorder="1" applyAlignment="1" applyProtection="1">
      <alignment horizontal="center"/>
      <protection hidden="1"/>
    </xf>
    <xf numFmtId="2" fontId="92" fillId="0" borderId="30" xfId="0" applyNumberFormat="1" applyFont="1" applyBorder="1" applyAlignment="1" applyProtection="1">
      <alignment horizontal="center"/>
      <protection hidden="1"/>
    </xf>
    <xf numFmtId="170" fontId="91" fillId="0" borderId="30" xfId="0" applyNumberFormat="1" applyFont="1" applyBorder="1" applyAlignment="1" applyProtection="1">
      <alignment horizontal="center"/>
      <protection hidden="1"/>
    </xf>
    <xf numFmtId="170" fontId="92" fillId="0" borderId="30" xfId="0" applyNumberFormat="1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" fontId="96" fillId="0" borderId="0" xfId="0" applyNumberFormat="1" applyFont="1" applyBorder="1" applyProtection="1">
      <protection hidden="1"/>
    </xf>
    <xf numFmtId="0" fontId="96" fillId="0" borderId="0" xfId="0" applyFont="1" applyBorder="1" applyProtection="1">
      <protection hidden="1"/>
    </xf>
    <xf numFmtId="2" fontId="96" fillId="0" borderId="0" xfId="0" quotePrefix="1" applyNumberFormat="1" applyFont="1" applyBorder="1" applyProtection="1">
      <protection hidden="1"/>
    </xf>
    <xf numFmtId="0" fontId="97" fillId="0" borderId="0" xfId="0" applyFont="1" applyBorder="1" applyProtection="1">
      <protection hidden="1"/>
    </xf>
    <xf numFmtId="170" fontId="21" fillId="0" borderId="10" xfId="0" applyNumberFormat="1" applyFont="1" applyBorder="1" applyAlignment="1" applyProtection="1">
      <alignment horizontal="center"/>
      <protection hidden="1"/>
    </xf>
    <xf numFmtId="170" fontId="21" fillId="0" borderId="11" xfId="0" applyNumberFormat="1" applyFont="1" applyBorder="1" applyAlignment="1" applyProtection="1">
      <alignment horizontal="center"/>
      <protection hidden="1"/>
    </xf>
    <xf numFmtId="170" fontId="21" fillId="0" borderId="9" xfId="0" applyNumberFormat="1" applyFont="1" applyBorder="1" applyAlignment="1" applyProtection="1">
      <alignment horizontal="center"/>
      <protection hidden="1"/>
    </xf>
    <xf numFmtId="0" fontId="77" fillId="0" borderId="20" xfId="0" applyFont="1" applyBorder="1" applyAlignment="1" applyProtection="1">
      <alignment horizontal="center" vertical="center"/>
      <protection hidden="1"/>
    </xf>
    <xf numFmtId="0" fontId="77" fillId="0" borderId="25" xfId="0" applyFont="1" applyBorder="1" applyAlignment="1" applyProtection="1">
      <alignment horizontal="center" vertical="center"/>
      <protection hidden="1"/>
    </xf>
    <xf numFmtId="0" fontId="77" fillId="0" borderId="21" xfId="0" applyFont="1" applyBorder="1" applyAlignment="1" applyProtection="1">
      <alignment horizontal="center" vertical="center"/>
      <protection hidden="1"/>
    </xf>
    <xf numFmtId="0" fontId="77" fillId="0" borderId="22" xfId="0" applyFont="1" applyBorder="1" applyAlignment="1" applyProtection="1">
      <alignment horizontal="center" vertical="center"/>
      <protection hidden="1"/>
    </xf>
    <xf numFmtId="0" fontId="77" fillId="0" borderId="26" xfId="0" applyFont="1" applyBorder="1" applyAlignment="1" applyProtection="1">
      <alignment horizontal="center" vertical="center"/>
      <protection hidden="1"/>
    </xf>
    <xf numFmtId="0" fontId="77" fillId="0" borderId="23" xfId="0" applyFont="1" applyBorder="1" applyAlignment="1" applyProtection="1">
      <alignment horizontal="center" vertical="center"/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27" fillId="2" borderId="8" xfId="0" applyFont="1" applyFill="1" applyBorder="1" applyAlignment="1" applyProtection="1">
      <alignment horizontal="center" vertical="center" wrapText="1"/>
      <protection hidden="1"/>
    </xf>
    <xf numFmtId="2" fontId="27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27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27" fillId="2" borderId="8" xfId="0" applyFont="1" applyFill="1" applyBorder="1" applyAlignment="1" applyProtection="1">
      <alignment horizontal="center" vertical="center" wrapText="1"/>
      <protection hidden="1"/>
    </xf>
    <xf numFmtId="0" fontId="98" fillId="0" borderId="2" xfId="0" applyFont="1" applyBorder="1" applyAlignment="1" applyProtection="1">
      <alignment horizontal="center" vertical="center"/>
      <protection hidden="1"/>
    </xf>
    <xf numFmtId="0" fontId="36" fillId="0" borderId="13" xfId="0" applyFont="1" applyBorder="1" applyAlignment="1" applyProtection="1">
      <alignment horizontal="center" vertical="center"/>
      <protection hidden="1"/>
    </xf>
    <xf numFmtId="0" fontId="36" fillId="0" borderId="1" xfId="0" applyFont="1" applyBorder="1" applyAlignment="1" applyProtection="1">
      <alignment horizontal="center" vertical="center"/>
      <protection hidden="1"/>
    </xf>
    <xf numFmtId="0" fontId="36" fillId="0" borderId="15" xfId="0" applyFont="1" applyBorder="1" applyAlignment="1" applyProtection="1">
      <alignment horizontal="center" vertical="center"/>
      <protection hidden="1"/>
    </xf>
    <xf numFmtId="0" fontId="18" fillId="0" borderId="4" xfId="0" applyFont="1" applyFill="1" applyBorder="1" applyAlignment="1" applyProtection="1">
      <alignment horizontal="center" vertical="center"/>
      <protection hidden="1"/>
    </xf>
    <xf numFmtId="0" fontId="18" fillId="0" borderId="5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1" fontId="95" fillId="0" borderId="0" xfId="0" applyNumberFormat="1" applyFont="1" applyBorder="1" applyAlignment="1" applyProtection="1">
      <alignment horizontal="center" vertical="center"/>
      <protection hidden="1"/>
    </xf>
    <xf numFmtId="0" fontId="18" fillId="0" borderId="18" xfId="0" applyFont="1" applyBorder="1" applyAlignment="1" applyProtection="1">
      <alignment horizontal="left" vertical="center" shrinkToFit="1"/>
      <protection hidden="1"/>
    </xf>
    <xf numFmtId="0" fontId="18" fillId="0" borderId="19" xfId="0" applyFont="1" applyBorder="1" applyAlignment="1" applyProtection="1">
      <alignment horizontal="left" vertical="center" shrinkToFit="1"/>
      <protection hidden="1"/>
    </xf>
    <xf numFmtId="0" fontId="18" fillId="0" borderId="20" xfId="0" applyFont="1" applyBorder="1" applyAlignment="1" applyProtection="1">
      <alignment horizontal="left" vertical="center" shrinkToFit="1"/>
      <protection hidden="1"/>
    </xf>
    <xf numFmtId="0" fontId="18" fillId="0" borderId="21" xfId="0" applyFont="1" applyBorder="1" applyAlignment="1" applyProtection="1">
      <alignment horizontal="left" vertical="center" shrinkToFit="1"/>
      <protection hidden="1"/>
    </xf>
    <xf numFmtId="2" fontId="100" fillId="0" borderId="2" xfId="0" applyNumberFormat="1" applyFont="1" applyBorder="1" applyAlignment="1" applyProtection="1">
      <alignment horizontal="center" vertical="center"/>
      <protection hidden="1"/>
    </xf>
    <xf numFmtId="1" fontId="101" fillId="0" borderId="4" xfId="0" applyNumberFormat="1" applyFont="1" applyBorder="1" applyAlignment="1" applyProtection="1">
      <alignment horizontal="center"/>
      <protection hidden="1"/>
    </xf>
    <xf numFmtId="170" fontId="102" fillId="7" borderId="4" xfId="0" applyNumberFormat="1" applyFont="1" applyFill="1" applyBorder="1" applyAlignment="1" applyProtection="1">
      <alignment horizontal="center"/>
      <protection hidden="1"/>
    </xf>
    <xf numFmtId="170" fontId="102" fillId="0" borderId="4" xfId="0" applyNumberFormat="1" applyFont="1" applyBorder="1" applyAlignment="1" applyProtection="1">
      <alignment horizontal="center"/>
      <protection hidden="1"/>
    </xf>
    <xf numFmtId="1" fontId="101" fillId="0" borderId="4" xfId="0" applyNumberFormat="1" applyFont="1" applyFill="1" applyBorder="1" applyAlignment="1" applyProtection="1">
      <alignment horizontal="center"/>
      <protection hidden="1"/>
    </xf>
    <xf numFmtId="170" fontId="102" fillId="0" borderId="4" xfId="0" applyNumberFormat="1" applyFont="1" applyFill="1" applyBorder="1" applyAlignment="1" applyProtection="1">
      <alignment horizontal="center"/>
      <protection hidden="1"/>
    </xf>
    <xf numFmtId="2" fontId="104" fillId="7" borderId="2" xfId="0" applyNumberFormat="1" applyFont="1" applyFill="1" applyBorder="1" applyAlignment="1" applyProtection="1">
      <alignment horizontal="center"/>
      <protection hidden="1"/>
    </xf>
    <xf numFmtId="2" fontId="105" fillId="0" borderId="4" xfId="0" applyNumberFormat="1" applyFont="1" applyFill="1" applyBorder="1" applyAlignment="1" applyProtection="1">
      <alignment horizontal="center" vertical="center"/>
      <protection hidden="1"/>
    </xf>
    <xf numFmtId="1" fontId="105" fillId="0" borderId="4" xfId="0" applyNumberFormat="1" applyFont="1" applyFill="1" applyBorder="1" applyAlignment="1" applyProtection="1">
      <alignment horizontal="center" vertical="center"/>
      <protection hidden="1"/>
    </xf>
    <xf numFmtId="0" fontId="106" fillId="7" borderId="6" xfId="0" applyFont="1" applyFill="1" applyBorder="1" applyAlignment="1" applyProtection="1">
      <alignment horizontal="center" vertical="center"/>
      <protection hidden="1"/>
    </xf>
    <xf numFmtId="1" fontId="107" fillId="7" borderId="6" xfId="0" applyNumberFormat="1" applyFont="1" applyFill="1" applyBorder="1" applyAlignment="1" applyProtection="1">
      <alignment horizontal="center" vertical="center"/>
      <protection hidden="1"/>
    </xf>
    <xf numFmtId="0" fontId="107" fillId="7" borderId="6" xfId="0" applyFont="1" applyFill="1" applyBorder="1" applyAlignment="1" applyProtection="1">
      <alignment horizontal="center" vertical="center"/>
      <protection hidden="1"/>
    </xf>
    <xf numFmtId="1" fontId="101" fillId="0" borderId="27" xfId="0" applyNumberFormat="1" applyFont="1" applyBorder="1" applyAlignment="1" applyProtection="1">
      <alignment horizontal="center"/>
      <protection hidden="1"/>
    </xf>
    <xf numFmtId="1" fontId="101" fillId="0" borderId="16" xfId="0" applyNumberFormat="1" applyFont="1" applyBorder="1" applyAlignment="1" applyProtection="1">
      <alignment horizontal="center"/>
      <protection hidden="1"/>
    </xf>
    <xf numFmtId="1" fontId="101" fillId="0" borderId="17" xfId="0" applyNumberFormat="1" applyFont="1" applyBorder="1" applyAlignment="1" applyProtection="1">
      <alignment horizontal="center"/>
      <protection hidden="1"/>
    </xf>
    <xf numFmtId="1" fontId="101" fillId="0" borderId="7" xfId="0" applyNumberFormat="1" applyFont="1" applyBorder="1" applyAlignment="1" applyProtection="1">
      <alignment horizontal="center"/>
      <protection hidden="1"/>
    </xf>
    <xf numFmtId="170" fontId="108" fillId="0" borderId="2" xfId="0" applyNumberFormat="1" applyFont="1" applyFill="1" applyBorder="1" applyAlignment="1" applyProtection="1">
      <alignment horizontal="center" vertical="center"/>
      <protection hidden="1"/>
    </xf>
    <xf numFmtId="2" fontId="109" fillId="0" borderId="2" xfId="0" applyNumberFormat="1" applyFont="1" applyBorder="1" applyAlignment="1" applyProtection="1">
      <alignment horizontal="center" vertical="center"/>
      <protection hidden="1"/>
    </xf>
    <xf numFmtId="2" fontId="109" fillId="7" borderId="2" xfId="0" applyNumberFormat="1" applyFont="1" applyFill="1" applyBorder="1" applyAlignment="1" applyProtection="1">
      <alignment horizontal="center" vertical="center"/>
      <protection hidden="1"/>
    </xf>
    <xf numFmtId="2" fontId="106" fillId="7" borderId="2" xfId="0" applyNumberFormat="1" applyFont="1" applyFill="1" applyBorder="1" applyAlignment="1" applyProtection="1">
      <alignment horizontal="center" vertical="center"/>
      <protection hidden="1"/>
    </xf>
    <xf numFmtId="1" fontId="106" fillId="7" borderId="2" xfId="0" applyNumberFormat="1" applyFont="1" applyFill="1" applyBorder="1" applyAlignment="1" applyProtection="1">
      <alignment horizontal="center" vertical="center"/>
      <protection hidden="1"/>
    </xf>
    <xf numFmtId="0" fontId="106" fillId="7" borderId="2" xfId="0" applyFont="1" applyFill="1" applyBorder="1" applyAlignment="1" applyProtection="1">
      <alignment horizontal="center" vertical="center"/>
      <protection hidden="1"/>
    </xf>
    <xf numFmtId="0" fontId="110" fillId="0" borderId="0" xfId="0" applyFont="1" applyBorder="1" applyAlignment="1" applyProtection="1">
      <alignment horizontal="center" vertical="center"/>
      <protection hidden="1"/>
    </xf>
    <xf numFmtId="1" fontId="110" fillId="0" borderId="0" xfId="0" applyNumberFormat="1" applyFont="1" applyBorder="1" applyAlignment="1" applyProtection="1">
      <alignment horizontal="center" vertical="center"/>
      <protection hidden="1"/>
    </xf>
    <xf numFmtId="0" fontId="111" fillId="0" borderId="0" xfId="0" applyFont="1" applyFill="1" applyBorder="1" applyAlignment="1" applyProtection="1">
      <alignment horizontal="center" vertical="center"/>
      <protection hidden="1"/>
    </xf>
    <xf numFmtId="0" fontId="106" fillId="7" borderId="2" xfId="0" applyFont="1" applyFill="1" applyBorder="1" applyAlignment="1" applyProtection="1">
      <alignment horizontal="center"/>
      <protection hidden="1"/>
    </xf>
    <xf numFmtId="1" fontId="108" fillId="7" borderId="2" xfId="0" applyNumberFormat="1" applyFont="1" applyFill="1" applyBorder="1" applyAlignment="1" applyProtection="1">
      <alignment horizontal="center" vertical="center"/>
      <protection hidden="1"/>
    </xf>
    <xf numFmtId="1" fontId="103" fillId="0" borderId="2" xfId="0" applyNumberFormat="1" applyFont="1" applyBorder="1" applyAlignment="1" applyProtection="1">
      <alignment horizontal="center"/>
      <protection hidden="1"/>
    </xf>
    <xf numFmtId="170" fontId="102" fillId="0" borderId="7" xfId="0" applyNumberFormat="1" applyFont="1" applyBorder="1" applyAlignment="1" applyProtection="1">
      <alignment horizontal="center"/>
      <protection hidden="1"/>
    </xf>
    <xf numFmtId="49" fontId="74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8" fillId="0" borderId="3" xfId="0" applyFont="1" applyBorder="1" applyAlignment="1" applyProtection="1">
      <alignment horizontal="center"/>
      <protection hidden="1"/>
    </xf>
    <xf numFmtId="2" fontId="92" fillId="0" borderId="3" xfId="0" applyNumberFormat="1" applyFont="1" applyBorder="1" applyAlignment="1" applyProtection="1">
      <alignment horizontal="center"/>
      <protection hidden="1"/>
    </xf>
    <xf numFmtId="1" fontId="101" fillId="0" borderId="3" xfId="0" applyNumberFormat="1" applyFont="1" applyBorder="1" applyAlignment="1" applyProtection="1">
      <alignment horizontal="center"/>
      <protection hidden="1"/>
    </xf>
    <xf numFmtId="170" fontId="91" fillId="0" borderId="3" xfId="0" applyNumberFormat="1" applyFont="1" applyBorder="1" applyAlignment="1" applyProtection="1">
      <alignment horizontal="center"/>
      <protection hidden="1"/>
    </xf>
    <xf numFmtId="170" fontId="92" fillId="0" borderId="3" xfId="0" applyNumberFormat="1" applyFont="1" applyBorder="1" applyAlignment="1" applyProtection="1">
      <alignment horizontal="center"/>
      <protection hidden="1"/>
    </xf>
    <xf numFmtId="170" fontId="102" fillId="0" borderId="3" xfId="0" applyNumberFormat="1" applyFont="1" applyBorder="1" applyAlignment="1" applyProtection="1">
      <alignment horizontal="center"/>
      <protection hidden="1"/>
    </xf>
    <xf numFmtId="2" fontId="107" fillId="0" borderId="6" xfId="0" applyNumberFormat="1" applyFont="1" applyFill="1" applyBorder="1" applyAlignment="1" applyProtection="1">
      <alignment horizontal="center" vertical="center"/>
      <protection hidden="1"/>
    </xf>
    <xf numFmtId="2" fontId="106" fillId="0" borderId="2" xfId="0" applyNumberFormat="1" applyFont="1" applyFill="1" applyBorder="1" applyAlignment="1" applyProtection="1">
      <alignment horizontal="center" vertical="center"/>
      <protection hidden="1"/>
    </xf>
    <xf numFmtId="0" fontId="36" fillId="0" borderId="10" xfId="0" applyFont="1" applyBorder="1" applyAlignment="1" applyProtection="1">
      <alignment horizontal="center" vertical="center"/>
      <protection hidden="1"/>
    </xf>
    <xf numFmtId="0" fontId="36" fillId="0" borderId="11" xfId="0" applyFont="1" applyBorder="1" applyAlignment="1" applyProtection="1">
      <alignment horizontal="center" vertical="center"/>
      <protection hidden="1"/>
    </xf>
    <xf numFmtId="0" fontId="36" fillId="0" borderId="9" xfId="0" applyFont="1" applyBorder="1" applyAlignment="1" applyProtection="1">
      <alignment horizontal="center" vertical="center"/>
      <protection hidden="1"/>
    </xf>
    <xf numFmtId="0" fontId="93" fillId="0" borderId="0" xfId="0" applyFont="1" applyBorder="1" applyAlignment="1" applyProtection="1">
      <alignment horizontal="center" vertical="center"/>
      <protection hidden="1"/>
    </xf>
    <xf numFmtId="0" fontId="112" fillId="0" borderId="0" xfId="0" applyFont="1"/>
    <xf numFmtId="0" fontId="112" fillId="0" borderId="0" xfId="0" quotePrefix="1" applyFont="1"/>
    <xf numFmtId="0" fontId="113" fillId="0" borderId="0" xfId="0" applyFont="1"/>
    <xf numFmtId="0" fontId="99" fillId="0" borderId="0" xfId="0" quotePrefix="1" applyFont="1"/>
    <xf numFmtId="0" fontId="35" fillId="0" borderId="0" xfId="0" applyFont="1" applyAlignment="1">
      <alignment horizontal="center"/>
    </xf>
  </cellXfs>
  <cellStyles count="18">
    <cellStyle name="Comma0" xfId="1" xr:uid="{D4EBC3A2-844C-40D7-8940-79CF4377EC10}"/>
    <cellStyle name="Currency0" xfId="2" xr:uid="{5D07AB3A-B5E9-46B1-A76A-8C64EF3FFD99}"/>
    <cellStyle name="Date" xfId="3" xr:uid="{26D71CCE-5686-4176-9631-644BA236C0AA}"/>
    <cellStyle name="Fixed" xfId="4" xr:uid="{E239F052-9248-4632-A3DE-C70FC6256747}"/>
    <cellStyle name="Normal" xfId="0" builtinId="0"/>
    <cellStyle name="Normal - Style1" xfId="5" xr:uid="{99A0265A-BAC3-401D-8E22-336D79BF4146}"/>
    <cellStyle name="Normal_Thong ke thang 06-2010" xfId="6" xr:uid="{D73B7EB7-11B6-449D-BF37-1CA3439D3148}"/>
    <cellStyle name="똿뗦먛귟 [0.00]_PRODUCT DETAIL Q1" xfId="7" xr:uid="{28420E38-F9CF-40E1-BCF6-232814733FD3}"/>
    <cellStyle name="똿뗦먛귟_PRODUCT DETAIL Q1" xfId="8" xr:uid="{4A08FE4C-3D7C-4326-8C8B-939FF8E0C5BF}"/>
    <cellStyle name="믅됞 [0.00]_PRODUCT DETAIL Q1" xfId="9" xr:uid="{B35E03D4-D3A3-4940-AE86-B3B3534996BD}"/>
    <cellStyle name="믅됞_PRODUCT DETAIL Q1" xfId="10" xr:uid="{E77A4AFB-F9DB-4F73-9480-C7B14A431B4E}"/>
    <cellStyle name="백분율_HOBONG" xfId="11" xr:uid="{AB021802-C31D-4BC6-85F1-911F3F1BB784}"/>
    <cellStyle name="뷭?_BOOKSHIP" xfId="12" xr:uid="{5BADAC91-214A-47C1-AB18-65790360BCB4}"/>
    <cellStyle name="콤마 [0]_1202" xfId="13" xr:uid="{3FC4258C-7108-4836-9871-AF385B720CE3}"/>
    <cellStyle name="콤마_1202" xfId="14" xr:uid="{E8086495-F167-427F-BDB7-C530A7F715CC}"/>
    <cellStyle name="통화 [0]_1202" xfId="15" xr:uid="{B8CCA890-10FD-4CF4-8B70-8A7577B328EB}"/>
    <cellStyle name="통화_1202" xfId="16" xr:uid="{66282EE6-A8BE-4734-887E-2AE4F3B19B64}"/>
    <cellStyle name="표준_(정보부문)월별인원계획" xfId="17" xr:uid="{A3030B96-8D95-43FC-A264-FDBA2C386F1F}"/>
  </cellStyles>
  <dxfs count="2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98368</xdr:colOff>
      <xdr:row>5</xdr:row>
      <xdr:rowOff>65810</xdr:rowOff>
    </xdr:from>
    <xdr:to>
      <xdr:col>6</xdr:col>
      <xdr:colOff>146028</xdr:colOff>
      <xdr:row>11</xdr:row>
      <xdr:rowOff>165024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DB497-D288-54FA-ED8E-643662DA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277" y="1035628"/>
          <a:ext cx="2728515" cy="1096741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25</xdr:row>
      <xdr:rowOff>91440</xdr:rowOff>
    </xdr:from>
    <xdr:to>
      <xdr:col>15</xdr:col>
      <xdr:colOff>195499</xdr:colOff>
      <xdr:row>33</xdr:row>
      <xdr:rowOff>82111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2FECD-AD7C-E67F-E400-1146FA9E0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" y="4572000"/>
          <a:ext cx="8516539" cy="14003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114300</xdr:rowOff>
    </xdr:from>
    <xdr:to>
      <xdr:col>20</xdr:col>
      <xdr:colOff>563949</xdr:colOff>
      <xdr:row>46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553AF-E9AC-3FEB-0866-10338419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" y="6766560"/>
          <a:ext cx="12146349" cy="1493520"/>
        </a:xfrm>
        <a:prstGeom prst="rect">
          <a:avLst/>
        </a:prstGeom>
      </xdr:spPr>
    </xdr:pic>
    <xdr:clientData/>
  </xdr:twoCellAnchor>
  <xdr:twoCellAnchor editAs="oneCell">
    <xdr:from>
      <xdr:col>1</xdr:col>
      <xdr:colOff>581890</xdr:colOff>
      <xdr:row>64</xdr:row>
      <xdr:rowOff>96692</xdr:rowOff>
    </xdr:from>
    <xdr:to>
      <xdr:col>11</xdr:col>
      <xdr:colOff>117763</xdr:colOff>
      <xdr:row>80</xdr:row>
      <xdr:rowOff>135401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1CCFE5-E580-0D9A-FF14-4B16AAA8A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345" y="11789928"/>
          <a:ext cx="6116782" cy="27334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</xdr:row>
      <xdr:rowOff>145473</xdr:rowOff>
    </xdr:from>
    <xdr:to>
      <xdr:col>11</xdr:col>
      <xdr:colOff>200890</xdr:colOff>
      <xdr:row>105</xdr:row>
      <xdr:rowOff>146361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C02958-C0C6-9B04-E047-4A01AF46D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909" y="15634855"/>
          <a:ext cx="6158345" cy="2993470"/>
        </a:xfrm>
        <a:prstGeom prst="rect">
          <a:avLst/>
        </a:prstGeom>
      </xdr:spPr>
    </xdr:pic>
    <xdr:clientData/>
  </xdr:twoCellAnchor>
  <xdr:twoCellAnchor editAs="oneCell">
    <xdr:from>
      <xdr:col>2</xdr:col>
      <xdr:colOff>20782</xdr:colOff>
      <xdr:row>111</xdr:row>
      <xdr:rowOff>13855</xdr:rowOff>
    </xdr:from>
    <xdr:to>
      <xdr:col>11</xdr:col>
      <xdr:colOff>381000</xdr:colOff>
      <xdr:row>120</xdr:row>
      <xdr:rowOff>87332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6A07D1-12C2-3752-3668-1011A28B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691" y="19444855"/>
          <a:ext cx="6317673" cy="1569768"/>
        </a:xfrm>
        <a:prstGeom prst="rect">
          <a:avLst/>
        </a:prstGeom>
      </xdr:spPr>
    </xdr:pic>
    <xdr:clientData/>
  </xdr:twoCellAnchor>
  <xdr:twoCellAnchor editAs="oneCell">
    <xdr:from>
      <xdr:col>2</xdr:col>
      <xdr:colOff>55419</xdr:colOff>
      <xdr:row>126</xdr:row>
      <xdr:rowOff>117763</xdr:rowOff>
    </xdr:from>
    <xdr:to>
      <xdr:col>13</xdr:col>
      <xdr:colOff>187036</xdr:colOff>
      <xdr:row>138</xdr:row>
      <xdr:rowOff>107986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F44-174D-511B-F504-53254764A2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33669"/>
        <a:stretch>
          <a:fillRect/>
        </a:stretch>
      </xdr:blipFill>
      <xdr:spPr>
        <a:xfrm>
          <a:off x="1302328" y="22084145"/>
          <a:ext cx="7335981" cy="1985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3</xdr:col>
      <xdr:colOff>182880</xdr:colOff>
      <xdr:row>2</xdr:row>
      <xdr:rowOff>83820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EAB11B-FE50-4475-BC94-C1A9D49EB785}"/>
            </a:ext>
          </a:extLst>
        </xdr:cNvPr>
        <xdr:cNvGrpSpPr>
          <a:grpSpLocks/>
        </xdr:cNvGrpSpPr>
      </xdr:nvGrpSpPr>
      <xdr:grpSpPr bwMode="auto">
        <a:xfrm>
          <a:off x="38100" y="53340"/>
          <a:ext cx="3061162" cy="466898"/>
          <a:chOff x="38893" y="61451"/>
          <a:chExt cx="2204091" cy="468569"/>
        </a:xfrm>
      </xdr:grpSpPr>
      <xdr:sp macro="" textlink="">
        <xdr:nvSpPr>
          <xdr:cNvPr id="3" name="Text Box 62">
            <a:extLst>
              <a:ext uri="{FF2B5EF4-FFF2-40B4-BE49-F238E27FC236}">
                <a16:creationId xmlns:a16="http://schemas.microsoft.com/office/drawing/2014/main" id="{490D2C52-613A-FE43-5BAF-C9D40A79B0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934" y="107540"/>
            <a:ext cx="1792050" cy="4147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UBND TỈNH ĐẮK LẮK</a:t>
            </a: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 TRƯỜNG CAO ĐẲNG ĐẮK LẮ</a:t>
            </a:r>
            <a:r>
              <a:rPr lang="vi-VN" sz="800" b="0" i="0" strike="noStrike" baseline="0">
                <a:solidFill>
                  <a:srgbClr val="0066CC"/>
                </a:solidFill>
                <a:latin typeface="+mj-lt"/>
                <a:cs typeface="Arial"/>
              </a:rPr>
              <a:t>K</a:t>
            </a:r>
            <a:endParaRPr lang="vi-VN" sz="800" b="0" i="0" strike="noStrike">
              <a:solidFill>
                <a:srgbClr val="0066CC"/>
              </a:solidFill>
              <a:latin typeface="+mj-lt"/>
              <a:cs typeface="Arial"/>
            </a:endParaRP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Arial"/>
                <a:cs typeface="Arial"/>
              </a:rPr>
              <a:t>-------------oOo-------------</a:t>
            </a:r>
          </a:p>
        </xdr:txBody>
      </xdr:sp>
      <xdr:pic>
        <xdr:nvPicPr>
          <xdr:cNvPr id="4" name="Picture 4">
            <a:extLst>
              <a:ext uri="{FF2B5EF4-FFF2-40B4-BE49-F238E27FC236}">
                <a16:creationId xmlns:a16="http://schemas.microsoft.com/office/drawing/2014/main" id="{168B6E9D-DC19-ACF5-62D7-D09D64CEBC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93" y="61451"/>
            <a:ext cx="441997" cy="4685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3</xdr:col>
      <xdr:colOff>182880</xdr:colOff>
      <xdr:row>2</xdr:row>
      <xdr:rowOff>83820</xdr:rowOff>
    </xdr:to>
    <xdr:grpSp>
      <xdr:nvGrpSpPr>
        <xdr:cNvPr id="24821" name="Group 1">
          <a:extLst>
            <a:ext uri="{FF2B5EF4-FFF2-40B4-BE49-F238E27FC236}">
              <a16:creationId xmlns:a16="http://schemas.microsoft.com/office/drawing/2014/main" id="{42BFB417-A83C-E0E8-0E7B-9BE8D2A17F71}"/>
            </a:ext>
          </a:extLst>
        </xdr:cNvPr>
        <xdr:cNvGrpSpPr>
          <a:grpSpLocks/>
        </xdr:cNvGrpSpPr>
      </xdr:nvGrpSpPr>
      <xdr:grpSpPr bwMode="auto">
        <a:xfrm>
          <a:off x="38100" y="53340"/>
          <a:ext cx="2853344" cy="466898"/>
          <a:chOff x="38893" y="61451"/>
          <a:chExt cx="2204091" cy="468569"/>
        </a:xfrm>
      </xdr:grpSpPr>
      <xdr:sp macro="" textlink="">
        <xdr:nvSpPr>
          <xdr:cNvPr id="10641" name="Text Box 62">
            <a:extLst>
              <a:ext uri="{FF2B5EF4-FFF2-40B4-BE49-F238E27FC236}">
                <a16:creationId xmlns:a16="http://schemas.microsoft.com/office/drawing/2014/main" id="{D12CAFEE-EC4D-D0C3-E330-6D556E7027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934" y="107540"/>
            <a:ext cx="1792050" cy="4147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UBND TỈNH ĐẮK LẮK</a:t>
            </a: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 TRƯỜNG CAO ĐẲNG ĐẮK LẮ</a:t>
            </a:r>
            <a:r>
              <a:rPr lang="vi-VN" sz="800" b="0" i="0" strike="noStrike" baseline="0">
                <a:solidFill>
                  <a:srgbClr val="0066CC"/>
                </a:solidFill>
                <a:latin typeface="+mj-lt"/>
                <a:cs typeface="Arial"/>
              </a:rPr>
              <a:t>K</a:t>
            </a:r>
            <a:endParaRPr lang="vi-VN" sz="800" b="0" i="0" strike="noStrike">
              <a:solidFill>
                <a:srgbClr val="0066CC"/>
              </a:solidFill>
              <a:latin typeface="+mj-lt"/>
              <a:cs typeface="Arial"/>
            </a:endParaRP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Arial"/>
                <a:cs typeface="Arial"/>
              </a:rPr>
              <a:t>-------------oOo-------------</a:t>
            </a:r>
          </a:p>
        </xdr:txBody>
      </xdr:sp>
      <xdr:pic>
        <xdr:nvPicPr>
          <xdr:cNvPr id="24823" name="Picture 4">
            <a:extLst>
              <a:ext uri="{FF2B5EF4-FFF2-40B4-BE49-F238E27FC236}">
                <a16:creationId xmlns:a16="http://schemas.microsoft.com/office/drawing/2014/main" id="{D51FD6C3-1CCD-6DBE-7488-B29041BBC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93" y="61451"/>
            <a:ext cx="472840" cy="4685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8BA7-66ED-4DEC-88F3-2D7334D04C13}">
  <sheetPr codeName="Sheet1">
    <tabColor indexed="12"/>
  </sheetPr>
  <dimension ref="A2:IV126"/>
  <sheetViews>
    <sheetView showGridLines="0" tabSelected="1" topLeftCell="A91" zoomScale="110" zoomScaleNormal="110" workbookViewId="0">
      <selection activeCell="C51" sqref="C51"/>
    </sheetView>
  </sheetViews>
  <sheetFormatPr defaultColWidth="9.109375" defaultRowHeight="13.2"/>
  <cols>
    <col min="1" max="3" width="9.109375" style="4" customWidth="1"/>
    <col min="4" max="4" width="11.33203125" style="4" customWidth="1"/>
    <col min="5" max="5" width="9.5546875" style="4" customWidth="1"/>
    <col min="6" max="7" width="9.109375" style="4" customWidth="1"/>
    <col min="8" max="8" width="10.44140625" style="4" customWidth="1"/>
    <col min="9" max="9" width="9.6640625" style="4" customWidth="1"/>
    <col min="10" max="10" width="9.44140625" style="4" customWidth="1"/>
    <col min="11" max="16384" width="9.109375" style="4"/>
  </cols>
  <sheetData>
    <row r="2" spans="1:17" ht="16.8">
      <c r="A2" s="350" t="s">
        <v>543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17" s="3" customFormat="1" ht="17.399999999999999">
      <c r="A3" s="6"/>
      <c r="B3" s="6"/>
      <c r="C3" s="6"/>
    </row>
    <row r="5" spans="1:17" ht="15.6">
      <c r="A5" s="1">
        <v>1</v>
      </c>
      <c r="B5" s="5" t="s">
        <v>536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>
      <c r="A6" s="51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</row>
    <row r="7" spans="1:1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7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17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7">
      <c r="A10" s="53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7">
      <c r="A11" s="53"/>
      <c r="B11" s="55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7" ht="16.8" customHeight="1">
      <c r="A12" s="53"/>
      <c r="B12" s="5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7">
      <c r="A13" s="53"/>
      <c r="B13" s="55" t="s">
        <v>495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7">
      <c r="A14" s="53"/>
      <c r="B14" s="55"/>
      <c r="C14" s="53" t="s">
        <v>489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7">
      <c r="A15" s="53"/>
      <c r="B15" s="53"/>
      <c r="C15" s="53" t="s">
        <v>490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7" ht="13.8" customHeight="1">
      <c r="A16" s="53"/>
      <c r="B16" s="53"/>
      <c r="C16" s="53" t="s">
        <v>491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256" ht="13.8" customHeight="1">
      <c r="A17" s="53"/>
      <c r="B17" s="55" t="s">
        <v>492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256" ht="13.8" customHeight="1">
      <c r="A18" s="53"/>
      <c r="B18" s="55"/>
      <c r="C18" s="53" t="s">
        <v>493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256" ht="13.8" customHeight="1">
      <c r="A19" s="53"/>
      <c r="B19" s="55"/>
      <c r="C19" s="53" t="s">
        <v>494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256" ht="13.8" customHeight="1">
      <c r="A20" s="53"/>
      <c r="B20" s="55"/>
      <c r="C20" s="53" t="s">
        <v>515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256" ht="13.8" customHeight="1">
      <c r="A21" s="53"/>
      <c r="B21" s="55"/>
      <c r="C21" s="53" t="s">
        <v>516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spans="1:256" ht="18" customHeight="1">
      <c r="A22" s="53"/>
      <c r="B22" s="55"/>
      <c r="C22" s="266" t="s">
        <v>517</v>
      </c>
      <c r="D22" s="266"/>
      <c r="E22" s="266"/>
      <c r="F22" s="266"/>
      <c r="G22" s="266"/>
      <c r="H22" s="266"/>
      <c r="I22" s="266"/>
      <c r="J22" s="266"/>
      <c r="K22" s="266"/>
      <c r="L22" s="266"/>
      <c r="M22" s="53"/>
      <c r="N22" s="53"/>
    </row>
    <row r="23" spans="1:256" ht="13.8" customHeight="1">
      <c r="A23" s="5">
        <v>2</v>
      </c>
      <c r="B23" s="5" t="s">
        <v>496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</row>
    <row r="24" spans="1:256" s="2" customFormat="1" ht="16.8" customHeight="1">
      <c r="A24" s="51"/>
      <c r="B24" s="5" t="s">
        <v>497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256" ht="15.6" customHeight="1">
      <c r="A25" s="53"/>
      <c r="B25" s="5" t="s">
        <v>498</v>
      </c>
      <c r="C25" s="2"/>
      <c r="D25" s="2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25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256">
      <c r="A27" s="53"/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spans="1:256" ht="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5">
      <c r="A29" s="55"/>
      <c r="B29" s="55"/>
      <c r="C29" s="5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53"/>
      <c r="B30" s="55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256">
      <c r="A31" s="53"/>
      <c r="B31" s="55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256">
      <c r="A32" s="53"/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spans="1:14" s="2" customFormat="1" ht="15">
      <c r="A33" s="51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</row>
    <row r="34" spans="1:1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1:14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14" s="2" customFormat="1" ht="15">
      <c r="A36" s="51"/>
      <c r="B36" s="52"/>
      <c r="C36" s="7" t="s">
        <v>499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spans="1:14">
      <c r="A37" s="53"/>
      <c r="B37" s="53"/>
      <c r="G37" s="53"/>
      <c r="H37" s="53"/>
      <c r="I37" s="53"/>
      <c r="J37" s="53"/>
      <c r="K37" s="53"/>
      <c r="L37" s="53"/>
      <c r="M37" s="53"/>
      <c r="N37" s="53"/>
    </row>
    <row r="38" spans="1:14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4" s="2" customFormat="1" ht="15">
      <c r="A39" s="51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spans="1:14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spans="1:14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spans="1:14" s="2" customFormat="1" ht="15">
      <c r="A42" s="51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spans="1:14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spans="1:1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s="2" customFormat="1" ht="15">
      <c r="A45" s="51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spans="1:14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spans="1:14">
      <c r="A47" s="53"/>
      <c r="B47" s="55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spans="1:14" ht="15.6" customHeight="1">
      <c r="A48" s="53"/>
      <c r="B48" s="55"/>
      <c r="C48" s="7" t="s">
        <v>512</v>
      </c>
      <c r="D48" s="2"/>
      <c r="E48" s="2"/>
      <c r="F48" s="2"/>
      <c r="G48" s="2"/>
      <c r="H48" s="2"/>
      <c r="I48" s="2"/>
      <c r="J48" s="53"/>
      <c r="K48" s="53"/>
      <c r="L48" s="53"/>
      <c r="M48" s="53"/>
      <c r="N48" s="53"/>
    </row>
    <row r="49" spans="1:14" ht="15" customHeight="1">
      <c r="A49" s="53"/>
      <c r="B49" s="55"/>
      <c r="C49" s="7" t="s">
        <v>513</v>
      </c>
      <c r="D49" s="2"/>
      <c r="E49" s="2"/>
      <c r="F49" s="2"/>
      <c r="G49" s="2"/>
      <c r="H49" s="2"/>
      <c r="I49" s="2"/>
      <c r="J49" s="53"/>
      <c r="K49" s="53"/>
      <c r="L49" s="53"/>
      <c r="M49" s="53"/>
      <c r="N49" s="53"/>
    </row>
    <row r="50" spans="1:14" ht="15" customHeight="1">
      <c r="A50" s="53"/>
      <c r="B50" s="55"/>
      <c r="C50" s="7" t="s">
        <v>514</v>
      </c>
      <c r="D50" s="2"/>
      <c r="E50" s="2"/>
      <c r="F50" s="2"/>
      <c r="G50" s="2"/>
      <c r="H50" s="2"/>
      <c r="I50" s="2"/>
      <c r="J50" s="53"/>
      <c r="K50" s="53"/>
      <c r="L50" s="53"/>
      <c r="M50" s="53"/>
      <c r="N50" s="53"/>
    </row>
    <row r="51" spans="1:14" ht="15" customHeight="1">
      <c r="A51" s="53"/>
      <c r="B51" s="55"/>
      <c r="C51" s="7" t="s">
        <v>500</v>
      </c>
      <c r="D51" s="2"/>
      <c r="E51" s="2"/>
      <c r="F51" s="2"/>
      <c r="G51" s="2"/>
      <c r="H51" s="2"/>
      <c r="I51" s="7"/>
      <c r="J51" s="53"/>
      <c r="K51" s="53"/>
      <c r="L51" s="53"/>
      <c r="M51" s="53"/>
      <c r="N51" s="53"/>
    </row>
    <row r="52" spans="1:14" ht="15" customHeight="1">
      <c r="C52" s="7" t="s">
        <v>501</v>
      </c>
      <c r="D52" s="2"/>
      <c r="E52" s="2"/>
      <c r="F52" s="2"/>
      <c r="G52" s="2"/>
      <c r="H52" s="2"/>
      <c r="I52" s="2"/>
    </row>
    <row r="53" spans="1:14" ht="15" customHeight="1">
      <c r="C53" s="55"/>
    </row>
    <row r="54" spans="1:14" ht="46.2" customHeight="1">
      <c r="C54" s="256" t="s">
        <v>82</v>
      </c>
      <c r="D54" s="257" t="s">
        <v>502</v>
      </c>
      <c r="E54" s="258"/>
      <c r="F54" s="257" t="s">
        <v>503</v>
      </c>
      <c r="G54" s="258"/>
      <c r="H54" s="257" t="s">
        <v>504</v>
      </c>
      <c r="I54" s="258"/>
      <c r="J54" s="256" t="s">
        <v>214</v>
      </c>
    </row>
    <row r="55" spans="1:14">
      <c r="C55" s="259"/>
      <c r="D55" s="260" t="s">
        <v>506</v>
      </c>
      <c r="E55" s="260" t="s">
        <v>507</v>
      </c>
      <c r="F55" s="260" t="s">
        <v>506</v>
      </c>
      <c r="G55" s="260" t="s">
        <v>508</v>
      </c>
      <c r="H55" s="260" t="s">
        <v>506</v>
      </c>
      <c r="I55" s="260" t="s">
        <v>508</v>
      </c>
      <c r="J55" s="260" t="s">
        <v>505</v>
      </c>
    </row>
    <row r="56" spans="1:14">
      <c r="C56" s="260">
        <v>1</v>
      </c>
      <c r="D56" s="261">
        <v>0</v>
      </c>
      <c r="E56" s="261">
        <v>9</v>
      </c>
      <c r="F56" s="261">
        <v>0</v>
      </c>
      <c r="G56" s="261">
        <v>3</v>
      </c>
      <c r="H56" s="261">
        <v>0</v>
      </c>
      <c r="I56" s="261">
        <v>5</v>
      </c>
      <c r="J56" s="262">
        <v>0.5</v>
      </c>
    </row>
    <row r="57" spans="1:14">
      <c r="C57" s="260">
        <v>2</v>
      </c>
      <c r="D57" s="261">
        <v>10</v>
      </c>
      <c r="E57" s="261">
        <v>19</v>
      </c>
      <c r="F57" s="261">
        <v>4</v>
      </c>
      <c r="G57" s="261">
        <v>5</v>
      </c>
      <c r="H57" s="261">
        <v>6</v>
      </c>
      <c r="I57" s="261">
        <v>10</v>
      </c>
      <c r="J57" s="263">
        <v>0.7</v>
      </c>
    </row>
    <row r="58" spans="1:14">
      <c r="C58" s="260">
        <v>3</v>
      </c>
      <c r="D58" s="261">
        <v>20</v>
      </c>
      <c r="E58" s="261">
        <v>29</v>
      </c>
      <c r="F58" s="261">
        <v>6</v>
      </c>
      <c r="G58" s="261">
        <v>7</v>
      </c>
      <c r="H58" s="261">
        <v>11</v>
      </c>
      <c r="I58" s="261">
        <v>15</v>
      </c>
      <c r="J58" s="263">
        <v>0.8</v>
      </c>
    </row>
    <row r="59" spans="1:14">
      <c r="C59" s="260">
        <v>4</v>
      </c>
      <c r="D59" s="261">
        <v>30</v>
      </c>
      <c r="E59" s="261">
        <v>35</v>
      </c>
      <c r="F59" s="261">
        <v>8</v>
      </c>
      <c r="G59" s="261">
        <v>10</v>
      </c>
      <c r="H59" s="261">
        <v>16</v>
      </c>
      <c r="I59" s="261">
        <v>18</v>
      </c>
      <c r="J59" s="263">
        <v>1</v>
      </c>
    </row>
    <row r="60" spans="1:14">
      <c r="C60" s="260">
        <v>5</v>
      </c>
      <c r="D60" s="261">
        <v>36</v>
      </c>
      <c r="E60" s="261">
        <v>45</v>
      </c>
      <c r="F60" s="261">
        <v>11</v>
      </c>
      <c r="G60" s="261">
        <v>15</v>
      </c>
      <c r="H60" s="261">
        <v>19</v>
      </c>
      <c r="I60" s="261">
        <v>23</v>
      </c>
      <c r="J60" s="263">
        <v>1.1000000000000001</v>
      </c>
    </row>
    <row r="61" spans="1:14">
      <c r="C61" s="260">
        <v>6</v>
      </c>
      <c r="D61" s="261">
        <v>46</v>
      </c>
      <c r="E61" s="261">
        <v>50</v>
      </c>
      <c r="F61" s="261">
        <v>16</v>
      </c>
      <c r="G61" s="261">
        <v>18</v>
      </c>
      <c r="H61" s="261">
        <v>24</v>
      </c>
      <c r="I61" s="261">
        <v>26</v>
      </c>
      <c r="J61" s="263">
        <v>1.2</v>
      </c>
    </row>
    <row r="62" spans="1:14">
      <c r="C62" s="260">
        <v>7</v>
      </c>
      <c r="D62" s="265" t="s">
        <v>509</v>
      </c>
      <c r="E62" s="264"/>
      <c r="F62" s="265" t="s">
        <v>510</v>
      </c>
      <c r="G62" s="264"/>
      <c r="H62" s="265" t="s">
        <v>511</v>
      </c>
      <c r="I62" s="264"/>
      <c r="J62" s="263">
        <v>1.3</v>
      </c>
    </row>
    <row r="64" spans="1:14" ht="15.6">
      <c r="B64" s="5" t="s">
        <v>526</v>
      </c>
    </row>
    <row r="65" spans="1:2">
      <c r="B65" s="53"/>
    </row>
    <row r="73" spans="1:2" ht="15.6">
      <c r="A73" s="1"/>
      <c r="B73" s="5"/>
    </row>
    <row r="75" spans="1:2">
      <c r="B75" s="8"/>
    </row>
    <row r="83" spans="2:3" ht="15">
      <c r="C83" s="7" t="s">
        <v>527</v>
      </c>
    </row>
    <row r="84" spans="2:3" ht="15">
      <c r="C84" s="7" t="s">
        <v>528</v>
      </c>
    </row>
    <row r="85" spans="2:3" ht="15">
      <c r="C85" s="7" t="s">
        <v>534</v>
      </c>
    </row>
    <row r="86" spans="2:3" ht="15">
      <c r="C86" s="7"/>
    </row>
    <row r="87" spans="2:3" ht="15.6">
      <c r="B87" s="5" t="s">
        <v>535</v>
      </c>
    </row>
    <row r="107" spans="2:3" ht="15.6">
      <c r="B107" s="348" t="s">
        <v>539</v>
      </c>
      <c r="C107" s="349" t="s">
        <v>545</v>
      </c>
    </row>
    <row r="108" spans="2:3" ht="15.6">
      <c r="B108" s="348"/>
      <c r="C108" s="349" t="s">
        <v>544</v>
      </c>
    </row>
    <row r="110" spans="2:3" ht="15.6">
      <c r="B110" s="5" t="s">
        <v>537</v>
      </c>
    </row>
    <row r="122" spans="2:8">
      <c r="B122" s="53"/>
      <c r="C122" s="55" t="s">
        <v>538</v>
      </c>
    </row>
    <row r="124" spans="2:8" ht="15.6">
      <c r="B124" s="348" t="s">
        <v>539</v>
      </c>
      <c r="C124" s="349" t="s">
        <v>541</v>
      </c>
    </row>
    <row r="125" spans="2:8">
      <c r="C125" s="347" t="s">
        <v>540</v>
      </c>
      <c r="D125" s="346"/>
      <c r="E125" s="346"/>
      <c r="F125" s="346"/>
      <c r="G125" s="346"/>
      <c r="H125" s="346"/>
    </row>
    <row r="126" spans="2:8" ht="13.8">
      <c r="C126" s="349" t="s">
        <v>542</v>
      </c>
    </row>
  </sheetData>
  <mergeCells count="8">
    <mergeCell ref="C22:L22"/>
    <mergeCell ref="A2:Q2"/>
    <mergeCell ref="D54:E54"/>
    <mergeCell ref="F54:G54"/>
    <mergeCell ref="H54:I54"/>
    <mergeCell ref="D62:E62"/>
    <mergeCell ref="F62:G62"/>
    <mergeCell ref="H62:I62"/>
  </mergeCells>
  <phoneticPr fontId="2" type="noConversion"/>
  <printOptions horizontalCentered="1"/>
  <pageMargins left="0.19685039370078741" right="0.11811023622047245" top="9.8425196850393706E-2" bottom="9.8425196850393706E-2" header="0.51181102362204722" footer="0.51181102362204722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74EE-5E0E-4726-8CD3-3D2F90AF57AA}">
  <sheetPr codeName="Sheet2">
    <tabColor indexed="13"/>
  </sheetPr>
  <dimension ref="A1:AK155"/>
  <sheetViews>
    <sheetView showGridLines="0" showZeros="0" zoomScale="120" zoomScaleNormal="120" workbookViewId="0">
      <selection sqref="A1:IV65536"/>
    </sheetView>
  </sheetViews>
  <sheetFormatPr defaultColWidth="9.109375" defaultRowHeight="15.6"/>
  <cols>
    <col min="1" max="1" width="11" style="32" customWidth="1"/>
    <col min="2" max="2" width="7.88671875" style="32" customWidth="1"/>
    <col min="3" max="3" width="5" style="32" customWidth="1"/>
    <col min="4" max="4" width="6.109375" style="32" customWidth="1"/>
    <col min="5" max="5" width="27" style="32" customWidth="1"/>
    <col min="6" max="6" width="9.109375" style="32" customWidth="1"/>
    <col min="7" max="7" width="6.6640625" style="32" customWidth="1"/>
    <col min="8" max="8" width="6.33203125" style="32" customWidth="1"/>
    <col min="9" max="9" width="6.44140625" style="32" customWidth="1"/>
    <col min="10" max="11" width="7" style="32" customWidth="1"/>
    <col min="12" max="12" width="9.109375" style="31" customWidth="1"/>
    <col min="13" max="13" width="17.33203125" style="31" customWidth="1"/>
    <col min="14" max="14" width="8" style="31" customWidth="1"/>
    <col min="15" max="15" width="10.109375" style="31" customWidth="1"/>
    <col min="16" max="16" width="7.44140625" style="31" customWidth="1"/>
    <col min="17" max="17" width="16.5546875" style="31" customWidth="1"/>
    <col min="18" max="18" width="9.109375" style="31" customWidth="1"/>
    <col min="19" max="16384" width="9.109375" style="32"/>
  </cols>
  <sheetData>
    <row r="1" spans="1:37" ht="20.399999999999999">
      <c r="A1" s="211" t="s">
        <v>33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37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</row>
    <row r="4" spans="1:37">
      <c r="B4" s="32" t="s">
        <v>0</v>
      </c>
      <c r="E4" s="33">
        <f>Ke_gio_HK2_Cả_năm!D4</f>
        <v>0</v>
      </c>
      <c r="G4" s="32" t="s">
        <v>29</v>
      </c>
      <c r="J4" s="32">
        <f>Ke_gio_HK2_Cả_năm!J4</f>
        <v>0</v>
      </c>
    </row>
    <row r="5" spans="1:37">
      <c r="B5" s="32" t="s">
        <v>1</v>
      </c>
      <c r="E5" s="31">
        <f>Ke_gio_HK2_Cả_năm!D5</f>
        <v>0</v>
      </c>
      <c r="G5" s="32" t="s">
        <v>11</v>
      </c>
      <c r="J5" s="32">
        <f>Ke_gio_HK2_Cả_năm!J5</f>
        <v>0</v>
      </c>
    </row>
    <row r="7" spans="1:37" s="34" customFormat="1" ht="30.15" customHeight="1">
      <c r="A7" s="210" t="s">
        <v>2</v>
      </c>
      <c r="B7" s="210" t="s">
        <v>3</v>
      </c>
      <c r="C7" s="210" t="s">
        <v>4</v>
      </c>
      <c r="D7" s="210" t="s">
        <v>5</v>
      </c>
      <c r="E7" s="210"/>
      <c r="F7" s="210"/>
      <c r="G7" s="210" t="s">
        <v>15</v>
      </c>
      <c r="H7" s="210"/>
      <c r="I7" s="210"/>
      <c r="J7" s="210"/>
      <c r="K7" s="210"/>
    </row>
    <row r="8" spans="1:37" s="34" customFormat="1" ht="26.25" customHeight="1">
      <c r="A8" s="210"/>
      <c r="B8" s="210"/>
      <c r="C8" s="210"/>
      <c r="D8" s="35" t="s">
        <v>6</v>
      </c>
      <c r="E8" s="35" t="s">
        <v>7</v>
      </c>
      <c r="F8" s="35" t="s">
        <v>8</v>
      </c>
      <c r="G8" s="35" t="s">
        <v>16</v>
      </c>
      <c r="H8" s="35" t="s">
        <v>17</v>
      </c>
      <c r="I8" s="35" t="s">
        <v>18</v>
      </c>
      <c r="J8" s="36" t="s">
        <v>19</v>
      </c>
      <c r="K8" s="36" t="s">
        <v>20</v>
      </c>
      <c r="R8" s="37" t="s">
        <v>30</v>
      </c>
      <c r="S8" s="38" t="s">
        <v>21</v>
      </c>
      <c r="T8" s="39" t="s">
        <v>30</v>
      </c>
      <c r="U8" s="40" t="s">
        <v>21</v>
      </c>
      <c r="V8" s="37" t="s">
        <v>30</v>
      </c>
      <c r="W8" s="38" t="s">
        <v>21</v>
      </c>
      <c r="X8" s="39" t="s">
        <v>30</v>
      </c>
      <c r="Y8" s="40" t="s">
        <v>21</v>
      </c>
      <c r="Z8" s="37" t="s">
        <v>30</v>
      </c>
      <c r="AA8" s="38" t="s">
        <v>21</v>
      </c>
      <c r="AB8" s="39" t="s">
        <v>30</v>
      </c>
      <c r="AC8" s="40" t="s">
        <v>21</v>
      </c>
      <c r="AD8" s="37" t="s">
        <v>30</v>
      </c>
      <c r="AE8" s="38" t="s">
        <v>21</v>
      </c>
      <c r="AF8" s="39" t="s">
        <v>30</v>
      </c>
      <c r="AG8" s="40" t="s">
        <v>21</v>
      </c>
      <c r="AH8" s="37" t="s">
        <v>30</v>
      </c>
      <c r="AI8" s="38" t="s">
        <v>21</v>
      </c>
      <c r="AJ8" s="39" t="s">
        <v>30</v>
      </c>
      <c r="AK8" s="40" t="s">
        <v>21</v>
      </c>
    </row>
    <row r="9" spans="1:37" ht="15.6" customHeight="1">
      <c r="A9" s="41">
        <f>Ke_gio_HK2_Cả_năm!A8</f>
        <v>1</v>
      </c>
      <c r="B9" s="42" t="e">
        <f>Ke_gio_HK2_Cả_năm!#REF!</f>
        <v>#REF!</v>
      </c>
      <c r="C9" s="42">
        <f>Ke_gio_HK2_Cả_năm!C8</f>
        <v>10</v>
      </c>
      <c r="D9" s="42" t="e">
        <f>Ke_gio_HK2_Cả_năm!#REF!</f>
        <v>#REF!</v>
      </c>
      <c r="E9" s="43" t="str">
        <f>Ke_gio_HK2_Cả_năm!D8</f>
        <v>Tiện rãnh, lỗ, côn</v>
      </c>
      <c r="F9" s="42">
        <f>Ke_gio_HK2_Cả_năm!E8</f>
        <v>0.89</v>
      </c>
      <c r="G9" s="42">
        <f>IF(E9="",0,IF(L9=1,1,IF(E9=E8,G8,G8+1)))</f>
        <v>1</v>
      </c>
      <c r="H9" s="42" t="e">
        <f>IF(D9=0,0,COUNTIF($D$9:D9,D9))</f>
        <v>#REF!</v>
      </c>
      <c r="I9" s="42" t="e">
        <f>IF(H9&gt;2,0.75,0)</f>
        <v>#REF!</v>
      </c>
      <c r="J9" s="44" t="e">
        <f>IF(COUNTIF($E$9:$E$15,E9)=SUM($G$9:$G$15),0,F9*0.1)</f>
        <v>#REF!</v>
      </c>
      <c r="K9" s="42"/>
      <c r="L9" s="31">
        <v>1</v>
      </c>
      <c r="M9" s="45" t="e">
        <f>B9&amp;E9</f>
        <v>#REF!</v>
      </c>
      <c r="N9" s="31">
        <f>IF(Q9="","",COUNTA($Q$9:Q9)-COUNTBLANK($Q$9:Q9))</f>
        <v>1</v>
      </c>
      <c r="O9" s="31" t="e">
        <f t="shared" ref="O9:O40" si="0">IF(Q9&lt;&gt;"",B9,"")</f>
        <v>#REF!</v>
      </c>
      <c r="P9" s="31" t="e">
        <f t="shared" ref="P9:P40" si="1">IF(Q9&lt;&gt;"",D9,"")</f>
        <v>#REF!</v>
      </c>
      <c r="Q9" s="45" t="str">
        <f>IF(COUNTIF($M$9:M9,M9)=1,E9,"")</f>
        <v>Tiện rãnh, lỗ, côn</v>
      </c>
      <c r="R9" s="46" t="e">
        <f>Ke_gio_HK2_Cả_năm!#REF!</f>
        <v>#REF!</v>
      </c>
      <c r="S9" s="46" t="e">
        <f>Ke_gio_HK2_Cả_năm!#REF!</f>
        <v>#REF!</v>
      </c>
      <c r="T9" s="46" t="e">
        <f>Ke_gio_HK2_Cả_năm!#REF!</f>
        <v>#REF!</v>
      </c>
      <c r="U9" s="46" t="e">
        <f>Ke_gio_HK2_Cả_năm!#REF!</f>
        <v>#REF!</v>
      </c>
      <c r="V9" s="46" t="e">
        <f>Ke_gio_HK2_Cả_năm!#REF!</f>
        <v>#REF!</v>
      </c>
      <c r="W9" s="46" t="e">
        <f>Ke_gio_HK2_Cả_năm!#REF!</f>
        <v>#REF!</v>
      </c>
      <c r="X9" s="46" t="e">
        <f>Ke_gio_HK2_Cả_năm!#REF!</f>
        <v>#REF!</v>
      </c>
      <c r="Y9" s="46" t="e">
        <f>Ke_gio_HK2_Cả_năm!#REF!</f>
        <v>#REF!</v>
      </c>
      <c r="Z9" s="46" t="e">
        <f>Ke_gio_HK2_Cả_năm!#REF!</f>
        <v>#REF!</v>
      </c>
      <c r="AA9" s="46" t="e">
        <f>Ke_gio_HK2_Cả_năm!#REF!</f>
        <v>#REF!</v>
      </c>
      <c r="AB9" s="46" t="e">
        <f>Ke_gio_HK2_Cả_năm!#REF!</f>
        <v>#REF!</v>
      </c>
      <c r="AC9" s="46" t="e">
        <f>Ke_gio_HK2_Cả_năm!#REF!</f>
        <v>#REF!</v>
      </c>
      <c r="AD9" s="46" t="e">
        <f>Ke_gio_HK2_Cả_năm!#REF!</f>
        <v>#REF!</v>
      </c>
      <c r="AE9" s="46" t="e">
        <f>Ke_gio_HK2_Cả_năm!#REF!</f>
        <v>#REF!</v>
      </c>
      <c r="AF9" s="46" t="e">
        <f>Ke_gio_HK2_Cả_năm!#REF!</f>
        <v>#REF!</v>
      </c>
      <c r="AG9" s="46" t="e">
        <f>Ke_gio_HK2_Cả_năm!#REF!</f>
        <v>#REF!</v>
      </c>
      <c r="AH9" s="46" t="e">
        <f>Ke_gio_HK2_Cả_năm!#REF!</f>
        <v>#REF!</v>
      </c>
      <c r="AI9" s="46" t="e">
        <f>Ke_gio_HK2_Cả_năm!#REF!</f>
        <v>#REF!</v>
      </c>
      <c r="AJ9" s="46" t="e">
        <f>Ke_gio_HK2_Cả_năm!#REF!</f>
        <v>#REF!</v>
      </c>
      <c r="AK9" s="46" t="e">
        <f>Ke_gio_HK2_Cả_năm!#REF!</f>
        <v>#REF!</v>
      </c>
    </row>
    <row r="10" spans="1:37" ht="15.6" customHeight="1">
      <c r="A10" s="41">
        <f>Ke_gio_HK2_Cả_năm!A9</f>
        <v>2</v>
      </c>
      <c r="B10" s="42" t="e">
        <f>Ke_gio_HK2_Cả_năm!#REF!</f>
        <v>#REF!</v>
      </c>
      <c r="C10" s="42">
        <f>Ke_gio_HK2_Cả_năm!C9</f>
        <v>10</v>
      </c>
      <c r="D10" s="42" t="e">
        <f>Ke_gio_HK2_Cả_năm!#REF!</f>
        <v>#REF!</v>
      </c>
      <c r="E10" s="43" t="str">
        <f>Ke_gio_HK2_Cả_năm!D9</f>
        <v>Tiện rãnh, lỗ, côn</v>
      </c>
      <c r="F10" s="42">
        <f>Ke_gio_HK2_Cả_năm!E9</f>
        <v>0.89</v>
      </c>
      <c r="G10" s="42">
        <f t="shared" ref="G10:G19" si="2">IF(E10="",0,IF(L10=1,1,IF(E10=E9,G9,G9+1)))</f>
        <v>1</v>
      </c>
      <c r="H10" s="42" t="e">
        <f>IF(D10=0,0,COUNTIF($D$9:D10,D10))</f>
        <v>#REF!</v>
      </c>
      <c r="I10" s="42" t="e">
        <f t="shared" ref="I10:I73" si="3">IF(H10&gt;2,0.75,0)</f>
        <v>#REF!</v>
      </c>
      <c r="J10" s="44" t="e">
        <f t="shared" ref="J10:J15" si="4">IF(COUNTIF($E$9:$E$15,E10)=SUM($G$9:$G$15),0,F10*0.1)</f>
        <v>#REF!</v>
      </c>
      <c r="K10" s="42"/>
      <c r="M10" s="45" t="e">
        <f t="shared" ref="M10:M73" si="5">B10&amp;E10</f>
        <v>#REF!</v>
      </c>
      <c r="N10" s="31" t="str">
        <f>IF(Q10="","",COUNTA($Q$9:Q10)-COUNTBLANK($Q$9:Q10))</f>
        <v/>
      </c>
      <c r="O10" s="31" t="str">
        <f t="shared" si="0"/>
        <v/>
      </c>
      <c r="P10" s="31" t="str">
        <f t="shared" si="1"/>
        <v/>
      </c>
      <c r="Q10" s="45" t="str">
        <f>IF(COUNTIF($M$9:M10,M10)=1,E10,"")</f>
        <v/>
      </c>
      <c r="S10" s="47"/>
    </row>
    <row r="11" spans="1:37" ht="15.6" customHeight="1">
      <c r="A11" s="48">
        <f>Ke_gio_HK2_Cả_năm!A10</f>
        <v>3</v>
      </c>
      <c r="B11" s="42" t="e">
        <f>Ke_gio_HK2_Cả_năm!#REF!</f>
        <v>#REF!</v>
      </c>
      <c r="C11" s="42">
        <f>Ke_gio_HK2_Cả_năm!C10</f>
        <v>10</v>
      </c>
      <c r="D11" s="42" t="e">
        <f>Ke_gio_HK2_Cả_năm!#REF!</f>
        <v>#REF!</v>
      </c>
      <c r="E11" s="43" t="str">
        <f>Ke_gio_HK2_Cả_năm!D10</f>
        <v>Tiện rãnh, lỗ, côn</v>
      </c>
      <c r="F11" s="42">
        <f>Ke_gio_HK2_Cả_năm!E10</f>
        <v>0.89</v>
      </c>
      <c r="G11" s="42">
        <f t="shared" si="2"/>
        <v>1</v>
      </c>
      <c r="H11" s="42" t="e">
        <f>IF(D11=0,0,COUNTIF($D$9:D11,D11))</f>
        <v>#REF!</v>
      </c>
      <c r="I11" s="42" t="e">
        <f t="shared" si="3"/>
        <v>#REF!</v>
      </c>
      <c r="J11" s="44" t="e">
        <f t="shared" si="4"/>
        <v>#REF!</v>
      </c>
      <c r="K11" s="42"/>
      <c r="M11" s="45" t="e">
        <f t="shared" si="5"/>
        <v>#REF!</v>
      </c>
      <c r="N11" s="31" t="str">
        <f>IF(Q11="","",COUNTA($Q$9:Q11)-COUNTBLANK($Q$9:Q11))</f>
        <v/>
      </c>
      <c r="O11" s="31" t="str">
        <f t="shared" si="0"/>
        <v/>
      </c>
      <c r="P11" s="31" t="str">
        <f t="shared" si="1"/>
        <v/>
      </c>
      <c r="Q11" s="45" t="str">
        <f>IF(COUNTIF($M$9:M11,M11)=1,E11,"")</f>
        <v/>
      </c>
      <c r="S11" s="47"/>
    </row>
    <row r="12" spans="1:37" ht="15.6" customHeight="1">
      <c r="A12" s="41">
        <f>Ke_gio_HK2_Cả_năm!A11</f>
        <v>4</v>
      </c>
      <c r="B12" s="42" t="e">
        <f>Ke_gio_HK2_Cả_năm!#REF!</f>
        <v>#REF!</v>
      </c>
      <c r="C12" s="42">
        <f>Ke_gio_HK2_Cả_năm!C11</f>
        <v>10</v>
      </c>
      <c r="D12" s="42" t="e">
        <f>Ke_gio_HK2_Cả_năm!#REF!</f>
        <v>#REF!</v>
      </c>
      <c r="E12" s="43" t="str">
        <f>Ke_gio_HK2_Cả_năm!D11</f>
        <v>Tiện rãnh, lỗ, côn</v>
      </c>
      <c r="F12" s="42">
        <f>Ke_gio_HK2_Cả_năm!E11</f>
        <v>0.89</v>
      </c>
      <c r="G12" s="42">
        <f t="shared" si="2"/>
        <v>1</v>
      </c>
      <c r="H12" s="42" t="e">
        <f>IF(D12=0,0,COUNTIF($D$9:D12,D12))</f>
        <v>#REF!</v>
      </c>
      <c r="I12" s="42" t="e">
        <f t="shared" si="3"/>
        <v>#REF!</v>
      </c>
      <c r="J12" s="44" t="e">
        <f t="shared" si="4"/>
        <v>#REF!</v>
      </c>
      <c r="K12" s="42"/>
      <c r="M12" s="45" t="e">
        <f t="shared" si="5"/>
        <v>#REF!</v>
      </c>
      <c r="N12" s="31" t="str">
        <f>IF(Q12="","",COUNTA($Q$9:Q12)-COUNTBLANK($Q$9:Q12))</f>
        <v/>
      </c>
      <c r="O12" s="31" t="str">
        <f t="shared" si="0"/>
        <v/>
      </c>
      <c r="P12" s="31" t="str">
        <f t="shared" si="1"/>
        <v/>
      </c>
      <c r="Q12" s="45" t="str">
        <f>IF(COUNTIF($M$9:M12,M12)=1,E12,"")</f>
        <v/>
      </c>
      <c r="S12" s="47"/>
    </row>
    <row r="13" spans="1:37" ht="15.6" customHeight="1">
      <c r="A13" s="41">
        <f>Ke_gio_HK2_Cả_năm!A12</f>
        <v>5</v>
      </c>
      <c r="B13" s="42" t="e">
        <f>Ke_gio_HK2_Cả_năm!#REF!</f>
        <v>#REF!</v>
      </c>
      <c r="C13" s="42">
        <f>Ke_gio_HK2_Cả_năm!C12</f>
        <v>10</v>
      </c>
      <c r="D13" s="42" t="e">
        <f>Ke_gio_HK2_Cả_năm!#REF!</f>
        <v>#REF!</v>
      </c>
      <c r="E13" s="43" t="str">
        <f>Ke_gio_HK2_Cả_năm!D12</f>
        <v>Tiện rãnh, lỗ, côn</v>
      </c>
      <c r="F13" s="42">
        <f>Ke_gio_HK2_Cả_năm!E12</f>
        <v>0.89</v>
      </c>
      <c r="G13" s="42">
        <f t="shared" si="2"/>
        <v>1</v>
      </c>
      <c r="H13" s="42" t="e">
        <f>IF(D13=0,0,COUNTIF($D$9:D13,D13))</f>
        <v>#REF!</v>
      </c>
      <c r="I13" s="42" t="e">
        <f t="shared" si="3"/>
        <v>#REF!</v>
      </c>
      <c r="J13" s="44" t="e">
        <f t="shared" si="4"/>
        <v>#REF!</v>
      </c>
      <c r="K13" s="42"/>
      <c r="M13" s="45" t="e">
        <f t="shared" si="5"/>
        <v>#REF!</v>
      </c>
      <c r="N13" s="31" t="str">
        <f>IF(Q13="","",COUNTA($Q$9:Q13)-COUNTBLANK($Q$9:Q13))</f>
        <v/>
      </c>
      <c r="O13" s="31" t="str">
        <f t="shared" si="0"/>
        <v/>
      </c>
      <c r="P13" s="31" t="str">
        <f t="shared" si="1"/>
        <v/>
      </c>
      <c r="Q13" s="45" t="str">
        <f>IF(COUNTIF($M$9:M13,M13)=1,E13,"")</f>
        <v/>
      </c>
      <c r="S13" s="47"/>
    </row>
    <row r="14" spans="1:37" ht="15.6" customHeight="1">
      <c r="A14" s="41" t="e">
        <f>Ke_gio_HK2_Cả_năm!#REF!</f>
        <v>#REF!</v>
      </c>
      <c r="B14" s="42" t="e">
        <f>Ke_gio_HK2_Cả_năm!#REF!</f>
        <v>#REF!</v>
      </c>
      <c r="C14" s="42" t="e">
        <f>Ke_gio_HK2_Cả_năm!#REF!</f>
        <v>#REF!</v>
      </c>
      <c r="D14" s="42" t="e">
        <f>Ke_gio_HK2_Cả_năm!#REF!</f>
        <v>#REF!</v>
      </c>
      <c r="E14" s="43" t="e">
        <f>Ke_gio_HK2_Cả_năm!#REF!</f>
        <v>#REF!</v>
      </c>
      <c r="F14" s="42" t="e">
        <f>Ke_gio_HK2_Cả_năm!#REF!</f>
        <v>#REF!</v>
      </c>
      <c r="G14" s="42" t="e">
        <f t="shared" si="2"/>
        <v>#REF!</v>
      </c>
      <c r="H14" s="42" t="e">
        <f>IF(D14=0,0,COUNTIF($D$9:D14,D14))</f>
        <v>#REF!</v>
      </c>
      <c r="I14" s="42" t="e">
        <f t="shared" si="3"/>
        <v>#REF!</v>
      </c>
      <c r="J14" s="44" t="e">
        <f t="shared" si="4"/>
        <v>#REF!</v>
      </c>
      <c r="K14" s="42"/>
      <c r="M14" s="45" t="e">
        <f t="shared" si="5"/>
        <v>#REF!</v>
      </c>
      <c r="N14" s="31" t="str">
        <f>IF(Q14="","",COUNTA($Q$9:Q14)-COUNTBLANK($Q$9:Q14))</f>
        <v/>
      </c>
      <c r="O14" s="31" t="str">
        <f t="shared" si="0"/>
        <v/>
      </c>
      <c r="P14" s="31" t="str">
        <f t="shared" si="1"/>
        <v/>
      </c>
      <c r="Q14" s="45" t="str">
        <f>IF(COUNTIF($M$9:M14,M14)=1,E14,"")</f>
        <v/>
      </c>
      <c r="S14" s="47"/>
    </row>
    <row r="15" spans="1:37" ht="15.6" customHeight="1">
      <c r="A15" s="41" t="e">
        <f>Ke_gio_HK2_Cả_năm!#REF!</f>
        <v>#REF!</v>
      </c>
      <c r="B15" s="42" t="e">
        <f>Ke_gio_HK2_Cả_năm!#REF!</f>
        <v>#REF!</v>
      </c>
      <c r="C15" s="42" t="e">
        <f>Ke_gio_HK2_Cả_năm!#REF!</f>
        <v>#REF!</v>
      </c>
      <c r="D15" s="42" t="e">
        <f>Ke_gio_HK2_Cả_năm!#REF!</f>
        <v>#REF!</v>
      </c>
      <c r="E15" s="43" t="e">
        <f>Ke_gio_HK2_Cả_năm!#REF!</f>
        <v>#REF!</v>
      </c>
      <c r="F15" s="42" t="e">
        <f>Ke_gio_HK2_Cả_năm!#REF!</f>
        <v>#REF!</v>
      </c>
      <c r="G15" s="42" t="e">
        <f t="shared" si="2"/>
        <v>#REF!</v>
      </c>
      <c r="H15" s="42" t="e">
        <f>IF(D15=0,0,COUNTIF($D$9:D15,D15))</f>
        <v>#REF!</v>
      </c>
      <c r="I15" s="42" t="e">
        <f t="shared" si="3"/>
        <v>#REF!</v>
      </c>
      <c r="J15" s="44" t="e">
        <f t="shared" si="4"/>
        <v>#REF!</v>
      </c>
      <c r="K15" s="42"/>
      <c r="M15" s="45" t="e">
        <f t="shared" si="5"/>
        <v>#REF!</v>
      </c>
      <c r="N15" s="31" t="str">
        <f>IF(Q15="","",COUNTA($Q$9:Q15)-COUNTBLANK($Q$9:Q15))</f>
        <v/>
      </c>
      <c r="O15" s="31" t="str">
        <f t="shared" si="0"/>
        <v/>
      </c>
      <c r="P15" s="31" t="str">
        <f t="shared" si="1"/>
        <v/>
      </c>
      <c r="Q15" s="45" t="str">
        <f>IF(COUNTIF($M$9:M15,M15)=1,E15,"")</f>
        <v/>
      </c>
      <c r="S15" s="47"/>
    </row>
    <row r="16" spans="1:37" ht="15.6" customHeight="1">
      <c r="A16" s="41">
        <f>Ke_gio_HK2_Cả_năm!A13</f>
        <v>6</v>
      </c>
      <c r="B16" s="42" t="e">
        <f>Ke_gio_HK2_Cả_năm!#REF!</f>
        <v>#REF!</v>
      </c>
      <c r="C16" s="42">
        <f>Ke_gio_HK2_Cả_năm!C13</f>
        <v>15</v>
      </c>
      <c r="D16" s="42" t="e">
        <f>Ke_gio_HK2_Cả_năm!#REF!</f>
        <v>#REF!</v>
      </c>
      <c r="E16" s="43" t="str">
        <f>Ke_gio_HK2_Cả_năm!D13</f>
        <v>Tiện rãnh, lỗ, côn</v>
      </c>
      <c r="F16" s="42">
        <f>Ke_gio_HK2_Cả_năm!E13</f>
        <v>0.89</v>
      </c>
      <c r="G16" s="42">
        <f t="shared" si="2"/>
        <v>1</v>
      </c>
      <c r="H16" s="42" t="e">
        <f>IF(D16=0,0,COUNTIF($D$16:D16,D16))</f>
        <v>#REF!</v>
      </c>
      <c r="I16" s="42" t="e">
        <f t="shared" si="3"/>
        <v>#REF!</v>
      </c>
      <c r="J16" s="44" t="e">
        <f t="shared" ref="J16:J22" si="6">IF(COUNTIF($E$16:$E$22,E16)=SUM($G$16:$G$22),0,F16*0.1)</f>
        <v>#REF!</v>
      </c>
      <c r="K16" s="42"/>
      <c r="L16" s="31">
        <v>1</v>
      </c>
      <c r="M16" s="45" t="e">
        <f t="shared" si="5"/>
        <v>#REF!</v>
      </c>
      <c r="N16" s="31" t="str">
        <f>IF(Q16="","",COUNTA($Q$9:Q16)-COUNTBLANK($Q$9:Q16))</f>
        <v/>
      </c>
      <c r="O16" s="31" t="str">
        <f t="shared" si="0"/>
        <v/>
      </c>
      <c r="P16" s="31" t="str">
        <f t="shared" si="1"/>
        <v/>
      </c>
      <c r="Q16" s="45" t="str">
        <f>IF(COUNTIF($M$9:M16,M16)=1,E16,"")</f>
        <v/>
      </c>
    </row>
    <row r="17" spans="1:19" ht="15.6" customHeight="1">
      <c r="A17" s="41">
        <f>Ke_gio_HK2_Cả_năm!A14</f>
        <v>7</v>
      </c>
      <c r="B17" s="42" t="e">
        <f>Ke_gio_HK2_Cả_năm!#REF!</f>
        <v>#REF!</v>
      </c>
      <c r="C17" s="42">
        <f>Ke_gio_HK2_Cả_năm!C14</f>
        <v>15</v>
      </c>
      <c r="D17" s="42" t="e">
        <f>Ke_gio_HK2_Cả_năm!#REF!</f>
        <v>#REF!</v>
      </c>
      <c r="E17" s="43" t="str">
        <f>Ke_gio_HK2_Cả_năm!D14</f>
        <v>Tiện rãnh, lỗ, côn</v>
      </c>
      <c r="F17" s="42">
        <f>Ke_gio_HK2_Cả_năm!E14</f>
        <v>0.89</v>
      </c>
      <c r="G17" s="42">
        <f t="shared" si="2"/>
        <v>1</v>
      </c>
      <c r="H17" s="42" t="e">
        <f>IF(D17=0,0,COUNTIF($D$16:D17,D17))</f>
        <v>#REF!</v>
      </c>
      <c r="I17" s="42" t="e">
        <f t="shared" si="3"/>
        <v>#REF!</v>
      </c>
      <c r="J17" s="44" t="e">
        <f t="shared" si="6"/>
        <v>#REF!</v>
      </c>
      <c r="K17" s="42"/>
      <c r="M17" s="45" t="e">
        <f t="shared" si="5"/>
        <v>#REF!</v>
      </c>
      <c r="N17" s="31" t="str">
        <f>IF(Q17="","",COUNTA($Q$9:Q17)-COUNTBLANK($Q$9:Q17))</f>
        <v/>
      </c>
      <c r="O17" s="31" t="str">
        <f t="shared" si="0"/>
        <v/>
      </c>
      <c r="P17" s="31" t="str">
        <f t="shared" si="1"/>
        <v/>
      </c>
      <c r="Q17" s="45" t="str">
        <f>IF(COUNTIF($M$9:M17,M17)=1,E17,"")</f>
        <v/>
      </c>
      <c r="S17" s="32" t="s">
        <v>22</v>
      </c>
    </row>
    <row r="18" spans="1:19" ht="15.6" customHeight="1">
      <c r="A18" s="48">
        <f>Ke_gio_HK2_Cả_năm!A15</f>
        <v>8</v>
      </c>
      <c r="B18" s="42" t="e">
        <f>Ke_gio_HK2_Cả_năm!#REF!</f>
        <v>#REF!</v>
      </c>
      <c r="C18" s="42">
        <f>Ke_gio_HK2_Cả_năm!C15</f>
        <v>15</v>
      </c>
      <c r="D18" s="42" t="e">
        <f>Ke_gio_HK2_Cả_năm!#REF!</f>
        <v>#REF!</v>
      </c>
      <c r="E18" s="43" t="str">
        <f>Ke_gio_HK2_Cả_năm!D15</f>
        <v>Tiện rãnh, lỗ, côn</v>
      </c>
      <c r="F18" s="42">
        <f>Ke_gio_HK2_Cả_năm!E15</f>
        <v>0.89</v>
      </c>
      <c r="G18" s="42">
        <f t="shared" si="2"/>
        <v>1</v>
      </c>
      <c r="H18" s="42" t="e">
        <f>IF(D18=0,0,COUNTIF($D$16:D18,D18))</f>
        <v>#REF!</v>
      </c>
      <c r="I18" s="42" t="e">
        <f t="shared" si="3"/>
        <v>#REF!</v>
      </c>
      <c r="J18" s="44" t="e">
        <f t="shared" si="6"/>
        <v>#REF!</v>
      </c>
      <c r="K18" s="42"/>
      <c r="M18" s="45" t="e">
        <f t="shared" si="5"/>
        <v>#REF!</v>
      </c>
      <c r="N18" s="31" t="str">
        <f>IF(Q18="","",COUNTA($Q$9:Q18)-COUNTBLANK($Q$9:Q18))</f>
        <v/>
      </c>
      <c r="O18" s="31" t="str">
        <f t="shared" si="0"/>
        <v/>
      </c>
      <c r="P18" s="31" t="str">
        <f t="shared" si="1"/>
        <v/>
      </c>
      <c r="Q18" s="45" t="str">
        <f>IF(COUNTIF($M$9:M18,M18)=1,E18,"")</f>
        <v/>
      </c>
      <c r="S18" s="32" t="s">
        <v>23</v>
      </c>
    </row>
    <row r="19" spans="1:19" ht="15.6" customHeight="1">
      <c r="A19" s="41">
        <f>Ke_gio_HK2_Cả_năm!A16</f>
        <v>9</v>
      </c>
      <c r="B19" s="42" t="e">
        <f>Ke_gio_HK2_Cả_năm!#REF!</f>
        <v>#REF!</v>
      </c>
      <c r="C19" s="42">
        <f>Ke_gio_HK2_Cả_năm!C16</f>
        <v>15</v>
      </c>
      <c r="D19" s="42" t="e">
        <f>Ke_gio_HK2_Cả_năm!#REF!</f>
        <v>#REF!</v>
      </c>
      <c r="E19" s="43" t="str">
        <f>Ke_gio_HK2_Cả_năm!D16</f>
        <v>Tiện rãnh, lỗ, côn</v>
      </c>
      <c r="F19" s="42">
        <f>Ke_gio_HK2_Cả_năm!E16</f>
        <v>0.89</v>
      </c>
      <c r="G19" s="42">
        <f t="shared" si="2"/>
        <v>1</v>
      </c>
      <c r="H19" s="42" t="e">
        <f>IF(D19=0,0,COUNTIF($D$16:D19,D19))</f>
        <v>#REF!</v>
      </c>
      <c r="I19" s="42" t="e">
        <f t="shared" si="3"/>
        <v>#REF!</v>
      </c>
      <c r="J19" s="44" t="e">
        <f t="shared" si="6"/>
        <v>#REF!</v>
      </c>
      <c r="K19" s="42"/>
      <c r="M19" s="45" t="e">
        <f t="shared" si="5"/>
        <v>#REF!</v>
      </c>
      <c r="N19" s="31" t="str">
        <f>IF(Q19="","",COUNTA($Q$9:Q19)-COUNTBLANK($Q$9:Q19))</f>
        <v/>
      </c>
      <c r="O19" s="31" t="str">
        <f t="shared" si="0"/>
        <v/>
      </c>
      <c r="P19" s="31" t="str">
        <f t="shared" si="1"/>
        <v/>
      </c>
      <c r="Q19" s="45" t="str">
        <f>IF(COUNTIF($M$9:M19,M19)=1,E19,"")</f>
        <v/>
      </c>
      <c r="S19" s="32" t="s">
        <v>27</v>
      </c>
    </row>
    <row r="20" spans="1:19" ht="15.6" customHeight="1">
      <c r="A20" s="41">
        <f>Ke_gio_HK2_Cả_năm!A17</f>
        <v>10</v>
      </c>
      <c r="B20" s="42" t="e">
        <f>Ke_gio_HK2_Cả_năm!#REF!</f>
        <v>#REF!</v>
      </c>
      <c r="C20" s="42">
        <f>Ke_gio_HK2_Cả_năm!C17</f>
        <v>15</v>
      </c>
      <c r="D20" s="42" t="e">
        <f>Ke_gio_HK2_Cả_năm!#REF!</f>
        <v>#REF!</v>
      </c>
      <c r="E20" s="43" t="str">
        <f>Ke_gio_HK2_Cả_năm!D17</f>
        <v>Tiện rãnh, lỗ, côn</v>
      </c>
      <c r="F20" s="42">
        <f>Ke_gio_HK2_Cả_năm!E17</f>
        <v>0.89</v>
      </c>
      <c r="G20" s="42">
        <f>IF(E20="",0,IF(L20=1,1,IF(E20=E19,G19,G19+1)))</f>
        <v>1</v>
      </c>
      <c r="H20" s="42" t="e">
        <f>IF(D20=0,0,COUNTIF($D$16:D20,D20))</f>
        <v>#REF!</v>
      </c>
      <c r="I20" s="42" t="e">
        <f t="shared" si="3"/>
        <v>#REF!</v>
      </c>
      <c r="J20" s="44" t="e">
        <f t="shared" si="6"/>
        <v>#REF!</v>
      </c>
      <c r="K20" s="42"/>
      <c r="M20" s="45" t="e">
        <f t="shared" si="5"/>
        <v>#REF!</v>
      </c>
      <c r="N20" s="31" t="str">
        <f>IF(Q20="","",COUNTA($Q$9:Q20)-COUNTBLANK($Q$9:Q20))</f>
        <v/>
      </c>
      <c r="O20" s="31" t="str">
        <f t="shared" si="0"/>
        <v/>
      </c>
      <c r="P20" s="31" t="str">
        <f t="shared" si="1"/>
        <v/>
      </c>
      <c r="Q20" s="45" t="str">
        <f>IF(COUNTIF($M$9:M20,M20)=1,E20,"")</f>
        <v/>
      </c>
      <c r="S20" s="32" t="s">
        <v>24</v>
      </c>
    </row>
    <row r="21" spans="1:19" ht="15.6" customHeight="1">
      <c r="A21" s="41" t="e">
        <f>Ke_gio_HK2_Cả_năm!#REF!</f>
        <v>#REF!</v>
      </c>
      <c r="B21" s="42" t="e">
        <f>Ke_gio_HK2_Cả_năm!#REF!</f>
        <v>#REF!</v>
      </c>
      <c r="C21" s="42" t="e">
        <f>Ke_gio_HK2_Cả_năm!#REF!</f>
        <v>#REF!</v>
      </c>
      <c r="D21" s="42" t="e">
        <f>Ke_gio_HK2_Cả_năm!#REF!</f>
        <v>#REF!</v>
      </c>
      <c r="E21" s="43" t="e">
        <f>Ke_gio_HK2_Cả_năm!#REF!</f>
        <v>#REF!</v>
      </c>
      <c r="F21" s="42" t="e">
        <f>Ke_gio_HK2_Cả_năm!#REF!</f>
        <v>#REF!</v>
      </c>
      <c r="G21" s="42" t="e">
        <f>IF(E21="",0,IF(L21=1,1,IF(E21=E20,G20,G20+1)))</f>
        <v>#REF!</v>
      </c>
      <c r="H21" s="42" t="e">
        <f>IF(D21=0,0,COUNTIF($D$16:D21,D21))</f>
        <v>#REF!</v>
      </c>
      <c r="I21" s="42" t="e">
        <f t="shared" si="3"/>
        <v>#REF!</v>
      </c>
      <c r="J21" s="44" t="e">
        <f t="shared" si="6"/>
        <v>#REF!</v>
      </c>
      <c r="K21" s="42"/>
      <c r="M21" s="45" t="e">
        <f t="shared" si="5"/>
        <v>#REF!</v>
      </c>
      <c r="N21" s="31" t="str">
        <f>IF(Q21="","",COUNTA($Q$9:Q21)-COUNTBLANK($Q$9:Q21))</f>
        <v/>
      </c>
      <c r="O21" s="31" t="str">
        <f t="shared" si="0"/>
        <v/>
      </c>
      <c r="P21" s="31" t="str">
        <f t="shared" si="1"/>
        <v/>
      </c>
      <c r="Q21" s="45" t="str">
        <f>IF(COUNTIF($M$9:M21,M21)=1,E21,"")</f>
        <v/>
      </c>
    </row>
    <row r="22" spans="1:19" ht="15.6" customHeight="1">
      <c r="A22" s="41" t="e">
        <f>Ke_gio_HK2_Cả_năm!#REF!</f>
        <v>#REF!</v>
      </c>
      <c r="B22" s="42" t="e">
        <f>Ke_gio_HK2_Cả_năm!#REF!</f>
        <v>#REF!</v>
      </c>
      <c r="C22" s="42" t="e">
        <f>Ke_gio_HK2_Cả_năm!#REF!</f>
        <v>#REF!</v>
      </c>
      <c r="D22" s="42" t="e">
        <f>Ke_gio_HK2_Cả_năm!#REF!</f>
        <v>#REF!</v>
      </c>
      <c r="E22" s="43" t="e">
        <f>Ke_gio_HK2_Cả_năm!#REF!</f>
        <v>#REF!</v>
      </c>
      <c r="F22" s="42" t="e">
        <f>Ke_gio_HK2_Cả_năm!#REF!</f>
        <v>#REF!</v>
      </c>
      <c r="G22" s="42" t="e">
        <f t="shared" ref="G22:G85" si="7">IF(E22="",0,IF(L22=1,1,IF(E22=E21,G21,G21+1)))</f>
        <v>#REF!</v>
      </c>
      <c r="H22" s="42" t="e">
        <f>IF(D22=0,0,COUNTIF($D$16:D22,D22))</f>
        <v>#REF!</v>
      </c>
      <c r="I22" s="42" t="e">
        <f t="shared" si="3"/>
        <v>#REF!</v>
      </c>
      <c r="J22" s="44" t="e">
        <f t="shared" si="6"/>
        <v>#REF!</v>
      </c>
      <c r="K22" s="42" t="e">
        <f>IF(COUNTIF($E$16:$E$22,E22)=SUM($G$16:$G$22),0,F22*0.1)</f>
        <v>#REF!</v>
      </c>
      <c r="M22" s="45" t="e">
        <f t="shared" si="5"/>
        <v>#REF!</v>
      </c>
      <c r="N22" s="31" t="str">
        <f>IF(Q22="","",COUNTA($Q$9:Q22)-COUNTBLANK($Q$9:Q22))</f>
        <v/>
      </c>
      <c r="O22" s="31" t="str">
        <f t="shared" si="0"/>
        <v/>
      </c>
      <c r="P22" s="31" t="str">
        <f t="shared" si="1"/>
        <v/>
      </c>
      <c r="Q22" s="45" t="str">
        <f>IF(COUNTIF($M$9:M22,M22)=1,E22,"")</f>
        <v/>
      </c>
    </row>
    <row r="23" spans="1:19" ht="15.6" customHeight="1">
      <c r="A23" s="41" t="e">
        <f>Ke_gio_HK2_Cả_năm!#REF!</f>
        <v>#REF!</v>
      </c>
      <c r="B23" s="42" t="e">
        <f>Ke_gio_HK2_Cả_năm!#REF!</f>
        <v>#REF!</v>
      </c>
      <c r="C23" s="42" t="e">
        <f>Ke_gio_HK2_Cả_năm!#REF!</f>
        <v>#REF!</v>
      </c>
      <c r="D23" s="42" t="e">
        <f>Ke_gio_HK2_Cả_năm!#REF!</f>
        <v>#REF!</v>
      </c>
      <c r="E23" s="43" t="e">
        <f>Ke_gio_HK2_Cả_năm!#REF!</f>
        <v>#REF!</v>
      </c>
      <c r="F23" s="42" t="e">
        <f>Ke_gio_HK2_Cả_năm!#REF!</f>
        <v>#REF!</v>
      </c>
      <c r="G23" s="42" t="e">
        <f t="shared" si="7"/>
        <v>#REF!</v>
      </c>
      <c r="H23" s="42" t="e">
        <f>IF(D23=0,0,COUNTIF($D$23:D23,D23))</f>
        <v>#REF!</v>
      </c>
      <c r="I23" s="42" t="e">
        <f t="shared" si="3"/>
        <v>#REF!</v>
      </c>
      <c r="J23" s="44" t="e">
        <f>IF(COUNTIF($E$23:$E$29,E23)=SUM($G$23:$G$29),0,F23*0.1)</f>
        <v>#REF!</v>
      </c>
      <c r="K23" s="42"/>
      <c r="L23" s="31">
        <v>1</v>
      </c>
      <c r="M23" s="45" t="e">
        <f t="shared" si="5"/>
        <v>#REF!</v>
      </c>
      <c r="N23" s="31" t="str">
        <f>IF(Q23="","",COUNTA($Q$9:Q23)-COUNTBLANK($Q$9:Q23))</f>
        <v/>
      </c>
      <c r="O23" s="31" t="str">
        <f t="shared" si="0"/>
        <v/>
      </c>
      <c r="P23" s="31" t="str">
        <f t="shared" si="1"/>
        <v/>
      </c>
      <c r="Q23" s="45" t="str">
        <f>IF(COUNTIF($M$9:M23,M23)=1,E23,"")</f>
        <v/>
      </c>
    </row>
    <row r="24" spans="1:19" ht="15.6" customHeight="1">
      <c r="A24" s="41" t="e">
        <f>Ke_gio_HK2_Cả_năm!#REF!</f>
        <v>#REF!</v>
      </c>
      <c r="B24" s="42" t="e">
        <f>Ke_gio_HK2_Cả_năm!#REF!</f>
        <v>#REF!</v>
      </c>
      <c r="C24" s="42" t="e">
        <f>Ke_gio_HK2_Cả_năm!#REF!</f>
        <v>#REF!</v>
      </c>
      <c r="D24" s="42" t="e">
        <f>Ke_gio_HK2_Cả_năm!#REF!</f>
        <v>#REF!</v>
      </c>
      <c r="E24" s="43" t="e">
        <f>Ke_gio_HK2_Cả_năm!#REF!</f>
        <v>#REF!</v>
      </c>
      <c r="F24" s="42" t="e">
        <f>Ke_gio_HK2_Cả_năm!#REF!</f>
        <v>#REF!</v>
      </c>
      <c r="G24" s="42" t="e">
        <f t="shared" si="7"/>
        <v>#REF!</v>
      </c>
      <c r="H24" s="42" t="e">
        <f>IF(D24=0,0,COUNTIF($D$23:D24,D24))</f>
        <v>#REF!</v>
      </c>
      <c r="I24" s="42" t="e">
        <f t="shared" si="3"/>
        <v>#REF!</v>
      </c>
      <c r="J24" s="44" t="e">
        <f t="shared" ref="J24:J29" si="8">IF(COUNTIF($E$23:$E$29,E24)=SUM($G$23:$G$29),0,F24*0.1)</f>
        <v>#REF!</v>
      </c>
      <c r="K24" s="42"/>
      <c r="M24" s="45" t="e">
        <f t="shared" si="5"/>
        <v>#REF!</v>
      </c>
      <c r="N24" s="31" t="str">
        <f>IF(Q24="","",COUNTA($Q$9:Q24)-COUNTBLANK($Q$9:Q24))</f>
        <v/>
      </c>
      <c r="O24" s="31" t="str">
        <f t="shared" si="0"/>
        <v/>
      </c>
      <c r="P24" s="31" t="str">
        <f t="shared" si="1"/>
        <v/>
      </c>
      <c r="Q24" s="45" t="str">
        <f>IF(COUNTIF($M$9:M24,M24)=1,E24,"")</f>
        <v/>
      </c>
    </row>
    <row r="25" spans="1:19" ht="15.6" customHeight="1">
      <c r="A25" s="48" t="str">
        <f>Ke_gio_HK2_Cả_năm!A18</f>
        <v>5</v>
      </c>
      <c r="B25" s="42" t="e">
        <f>Ke_gio_HK2_Cả_năm!#REF!</f>
        <v>#REF!</v>
      </c>
      <c r="C25" s="42">
        <f>Ke_gio_HK2_Cả_năm!C18</f>
        <v>20</v>
      </c>
      <c r="D25" s="42" t="e">
        <f>Ke_gio_HK2_Cả_năm!#REF!</f>
        <v>#REF!</v>
      </c>
      <c r="E25" s="43" t="str">
        <f>Ke_gio_HK2_Cả_năm!D18</f>
        <v>Giáo dục thể chất</v>
      </c>
      <c r="F25" s="42">
        <f>Ke_gio_HK2_Cả_năm!E18</f>
        <v>1</v>
      </c>
      <c r="G25" s="42" t="e">
        <f t="shared" si="7"/>
        <v>#REF!</v>
      </c>
      <c r="H25" s="42" t="e">
        <f>IF(D25=0,0,COUNTIF($D$23:D25,D25))</f>
        <v>#REF!</v>
      </c>
      <c r="I25" s="42" t="e">
        <f t="shared" si="3"/>
        <v>#REF!</v>
      </c>
      <c r="J25" s="44" t="e">
        <f t="shared" si="8"/>
        <v>#REF!</v>
      </c>
      <c r="K25" s="42"/>
      <c r="M25" s="45" t="e">
        <f t="shared" si="5"/>
        <v>#REF!</v>
      </c>
      <c r="N25" s="31" t="str">
        <f>IF(Q25="","",COUNTA($Q$9:Q25)-COUNTBLANK($Q$9:Q25))</f>
        <v/>
      </c>
      <c r="O25" s="31" t="str">
        <f t="shared" si="0"/>
        <v/>
      </c>
      <c r="P25" s="31" t="str">
        <f t="shared" si="1"/>
        <v/>
      </c>
      <c r="Q25" s="45" t="str">
        <f>IF(COUNTIF($M$9:M25,M25)=1,E25,"")</f>
        <v/>
      </c>
    </row>
    <row r="26" spans="1:19" ht="15.6" customHeight="1">
      <c r="A26" s="41" t="str">
        <f>Ke_gio_HK2_Cả_năm!A19</f>
        <v>6</v>
      </c>
      <c r="B26" s="42" t="e">
        <f>Ke_gio_HK2_Cả_năm!#REF!</f>
        <v>#REF!</v>
      </c>
      <c r="C26" s="42">
        <f>Ke_gio_HK2_Cả_năm!C19</f>
        <v>20</v>
      </c>
      <c r="D26" s="42" t="e">
        <f>Ke_gio_HK2_Cả_năm!#REF!</f>
        <v>#REF!</v>
      </c>
      <c r="E26" s="43" t="str">
        <f>Ke_gio_HK2_Cả_năm!D19</f>
        <v>Giáo dục thể chất</v>
      </c>
      <c r="F26" s="42">
        <f>Ke_gio_HK2_Cả_năm!E19</f>
        <v>1</v>
      </c>
      <c r="G26" s="42" t="e">
        <f t="shared" si="7"/>
        <v>#REF!</v>
      </c>
      <c r="H26" s="42" t="e">
        <f>IF(D26=0,0,COUNTIF($D$23:D26,D26))</f>
        <v>#REF!</v>
      </c>
      <c r="I26" s="42" t="e">
        <f t="shared" si="3"/>
        <v>#REF!</v>
      </c>
      <c r="J26" s="44" t="e">
        <f t="shared" si="8"/>
        <v>#REF!</v>
      </c>
      <c r="K26" s="42"/>
      <c r="M26" s="45" t="e">
        <f t="shared" si="5"/>
        <v>#REF!</v>
      </c>
      <c r="N26" s="31" t="str">
        <f>IF(Q26="","",COUNTA($Q$9:Q26)-COUNTBLANK($Q$9:Q26))</f>
        <v/>
      </c>
      <c r="O26" s="31" t="str">
        <f t="shared" si="0"/>
        <v/>
      </c>
      <c r="P26" s="31" t="str">
        <f t="shared" si="1"/>
        <v/>
      </c>
      <c r="Q26" s="45" t="str">
        <f>IF(COUNTIF($M$9:M26,M26)=1,E26,"")</f>
        <v/>
      </c>
    </row>
    <row r="27" spans="1:19" ht="15.6" customHeight="1">
      <c r="A27" s="41" t="str">
        <f>Ke_gio_HK2_Cả_năm!A20</f>
        <v>7</v>
      </c>
      <c r="B27" s="42" t="e">
        <f>Ke_gio_HK2_Cả_năm!#REF!</f>
        <v>#REF!</v>
      </c>
      <c r="C27" s="42">
        <f>Ke_gio_HK2_Cả_năm!C20</f>
        <v>20</v>
      </c>
      <c r="D27" s="42" t="e">
        <f>Ke_gio_HK2_Cả_năm!#REF!</f>
        <v>#REF!</v>
      </c>
      <c r="E27" s="43" t="str">
        <f>Ke_gio_HK2_Cả_năm!D20</f>
        <v>Giáo dục thể chất</v>
      </c>
      <c r="F27" s="42">
        <f>Ke_gio_HK2_Cả_năm!E20</f>
        <v>1</v>
      </c>
      <c r="G27" s="42" t="e">
        <f t="shared" si="7"/>
        <v>#REF!</v>
      </c>
      <c r="H27" s="42" t="e">
        <f>IF(D27=0,0,COUNTIF($D$23:D27,D27))</f>
        <v>#REF!</v>
      </c>
      <c r="I27" s="42" t="e">
        <f t="shared" si="3"/>
        <v>#REF!</v>
      </c>
      <c r="J27" s="44" t="e">
        <f t="shared" si="8"/>
        <v>#REF!</v>
      </c>
      <c r="K27" s="42"/>
      <c r="M27" s="45" t="e">
        <f t="shared" si="5"/>
        <v>#REF!</v>
      </c>
      <c r="N27" s="31" t="str">
        <f>IF(Q27="","",COUNTA($Q$9:Q27)-COUNTBLANK($Q$9:Q27))</f>
        <v/>
      </c>
      <c r="O27" s="31" t="str">
        <f t="shared" si="0"/>
        <v/>
      </c>
      <c r="P27" s="31" t="str">
        <f t="shared" si="1"/>
        <v/>
      </c>
      <c r="Q27" s="45" t="str">
        <f>IF(COUNTIF($M$9:M27,M27)=1,E27,"")</f>
        <v/>
      </c>
    </row>
    <row r="28" spans="1:19" ht="15.6" customHeight="1">
      <c r="A28" s="41" t="e">
        <f>Ke_gio_HK2_Cả_năm!#REF!</f>
        <v>#REF!</v>
      </c>
      <c r="B28" s="42" t="e">
        <f>Ke_gio_HK2_Cả_năm!#REF!</f>
        <v>#REF!</v>
      </c>
      <c r="C28" s="42" t="e">
        <f>Ke_gio_HK2_Cả_năm!#REF!</f>
        <v>#REF!</v>
      </c>
      <c r="D28" s="42" t="e">
        <f>Ke_gio_HK2_Cả_năm!#REF!</f>
        <v>#REF!</v>
      </c>
      <c r="E28" s="43" t="e">
        <f>Ke_gio_HK2_Cả_năm!#REF!</f>
        <v>#REF!</v>
      </c>
      <c r="F28" s="42" t="e">
        <f>Ke_gio_HK2_Cả_năm!#REF!</f>
        <v>#REF!</v>
      </c>
      <c r="G28" s="42" t="e">
        <f t="shared" si="7"/>
        <v>#REF!</v>
      </c>
      <c r="H28" s="42" t="e">
        <f>IF(D28=0,0,COUNTIF($D$23:D28,D28))</f>
        <v>#REF!</v>
      </c>
      <c r="I28" s="42" t="e">
        <f t="shared" si="3"/>
        <v>#REF!</v>
      </c>
      <c r="J28" s="44" t="e">
        <f t="shared" si="8"/>
        <v>#REF!</v>
      </c>
      <c r="K28" s="42"/>
      <c r="M28" s="45" t="e">
        <f t="shared" si="5"/>
        <v>#REF!</v>
      </c>
      <c r="N28" s="31" t="str">
        <f>IF(Q28="","",COUNTA($Q$9:Q28)-COUNTBLANK($Q$9:Q28))</f>
        <v/>
      </c>
      <c r="O28" s="31" t="str">
        <f t="shared" si="0"/>
        <v/>
      </c>
      <c r="P28" s="31" t="str">
        <f t="shared" si="1"/>
        <v/>
      </c>
      <c r="Q28" s="45" t="str">
        <f>IF(COUNTIF($M$9:M28,M28)=1,E28,"")</f>
        <v/>
      </c>
    </row>
    <row r="29" spans="1:19" ht="15.6" customHeight="1">
      <c r="A29" s="41" t="str">
        <f>Ke_gio_HK2_Cả_năm!A21</f>
        <v>8</v>
      </c>
      <c r="B29" s="42" t="e">
        <f>Ke_gio_HK2_Cả_năm!#REF!</f>
        <v>#REF!</v>
      </c>
      <c r="C29" s="42">
        <f>Ke_gio_HK2_Cả_năm!C21</f>
        <v>20</v>
      </c>
      <c r="D29" s="42" t="e">
        <f>Ke_gio_HK2_Cả_năm!#REF!</f>
        <v>#REF!</v>
      </c>
      <c r="E29" s="43" t="str">
        <f>Ke_gio_HK2_Cả_năm!D21</f>
        <v>Giáo dục thể chất</v>
      </c>
      <c r="F29" s="42">
        <f>Ke_gio_HK2_Cả_năm!E21</f>
        <v>1</v>
      </c>
      <c r="G29" s="42" t="e">
        <f t="shared" si="7"/>
        <v>#REF!</v>
      </c>
      <c r="H29" s="42" t="e">
        <f>IF(D29=0,0,COUNTIF($D$23:D29,D29))</f>
        <v>#REF!</v>
      </c>
      <c r="I29" s="42" t="e">
        <f t="shared" si="3"/>
        <v>#REF!</v>
      </c>
      <c r="J29" s="44" t="e">
        <f t="shared" si="8"/>
        <v>#REF!</v>
      </c>
      <c r="K29" s="42"/>
      <c r="M29" s="45" t="e">
        <f t="shared" si="5"/>
        <v>#REF!</v>
      </c>
      <c r="N29" s="31" t="str">
        <f>IF(Q29="","",COUNTA($Q$9:Q29)-COUNTBLANK($Q$9:Q29))</f>
        <v/>
      </c>
      <c r="O29" s="31" t="str">
        <f t="shared" si="0"/>
        <v/>
      </c>
      <c r="P29" s="31" t="str">
        <f t="shared" si="1"/>
        <v/>
      </c>
      <c r="Q29" s="45" t="str">
        <f>IF(COUNTIF($M$9:M29,M29)=1,E29,"")</f>
        <v/>
      </c>
    </row>
    <row r="30" spans="1:19" ht="15.6" customHeight="1">
      <c r="A30" s="41" t="e">
        <f>Ke_gio_HK2_Cả_năm!#REF!</f>
        <v>#REF!</v>
      </c>
      <c r="B30" s="42" t="e">
        <f>Ke_gio_HK2_Cả_năm!#REF!</f>
        <v>#REF!</v>
      </c>
      <c r="C30" s="42">
        <f>Ke_gio_HK2_Cả_năm!C22</f>
        <v>20</v>
      </c>
      <c r="D30" s="42" t="e">
        <f>Ke_gio_HK2_Cả_năm!#REF!</f>
        <v>#REF!</v>
      </c>
      <c r="E30" s="43" t="str">
        <f>Ke_gio_HK2_Cả_năm!D22</f>
        <v>Giáo dục thể chất</v>
      </c>
      <c r="F30" s="42">
        <f>Ke_gio_HK2_Cả_năm!E22</f>
        <v>1</v>
      </c>
      <c r="G30" s="42">
        <f t="shared" si="7"/>
        <v>1</v>
      </c>
      <c r="H30" s="42" t="e">
        <f>IF(D30=0,0,COUNTIF($D$30:D30,D30))</f>
        <v>#REF!</v>
      </c>
      <c r="I30" s="42" t="e">
        <f t="shared" si="3"/>
        <v>#REF!</v>
      </c>
      <c r="J30" s="44">
        <f>IF(COUNTIF($E$30:$E$36,E30)=SUM($G$30:$G$36),0,F30*0.1)</f>
        <v>0.1</v>
      </c>
      <c r="K30" s="42"/>
      <c r="L30" s="31">
        <v>1</v>
      </c>
      <c r="M30" s="45" t="e">
        <f t="shared" si="5"/>
        <v>#REF!</v>
      </c>
      <c r="N30" s="31" t="str">
        <f>IF(Q30="","",COUNTA($Q$9:Q30)-COUNTBLANK($Q$9:Q30))</f>
        <v/>
      </c>
      <c r="O30" s="31" t="str">
        <f t="shared" si="0"/>
        <v/>
      </c>
      <c r="P30" s="31" t="str">
        <f t="shared" si="1"/>
        <v/>
      </c>
      <c r="Q30" s="45" t="str">
        <f>IF(COUNTIF($M$9:M30,M30)=1,E30,"")</f>
        <v/>
      </c>
    </row>
    <row r="31" spans="1:19" ht="15.6" customHeight="1">
      <c r="A31" s="41" t="e">
        <f>Ke_gio_HK2_Cả_năm!#REF!</f>
        <v>#REF!</v>
      </c>
      <c r="B31" s="42" t="e">
        <f>Ke_gio_HK2_Cả_năm!#REF!</f>
        <v>#REF!</v>
      </c>
      <c r="C31" s="42">
        <f>Ke_gio_HK2_Cả_năm!C24</f>
        <v>20</v>
      </c>
      <c r="D31" s="42" t="e">
        <f>Ke_gio_HK2_Cả_năm!#REF!</f>
        <v>#REF!</v>
      </c>
      <c r="E31" s="43" t="str">
        <f>Ke_gio_HK2_Cả_năm!D24</f>
        <v>Giáo dục thể chất</v>
      </c>
      <c r="F31" s="42">
        <f>Ke_gio_HK2_Cả_năm!E24</f>
        <v>1</v>
      </c>
      <c r="G31" s="42">
        <f t="shared" si="7"/>
        <v>1</v>
      </c>
      <c r="H31" s="42" t="e">
        <f>IF(D31=0,0,COUNTIF($D$30:D31,D31))</f>
        <v>#REF!</v>
      </c>
      <c r="I31" s="42" t="e">
        <f t="shared" si="3"/>
        <v>#REF!</v>
      </c>
      <c r="J31" s="44">
        <f t="shared" ref="J31:J36" si="9">IF(COUNTIF($E$30:$E$36,E31)=SUM($G$30:$G$36),0,F31*0.1)</f>
        <v>0.1</v>
      </c>
      <c r="K31" s="42"/>
      <c r="M31" s="45" t="e">
        <f t="shared" si="5"/>
        <v>#REF!</v>
      </c>
      <c r="N31" s="31" t="str">
        <f>IF(Q31="","",COUNTA($Q$9:Q31)-COUNTBLANK($Q$9:Q31))</f>
        <v/>
      </c>
      <c r="O31" s="31" t="str">
        <f t="shared" si="0"/>
        <v/>
      </c>
      <c r="P31" s="31" t="str">
        <f t="shared" si="1"/>
        <v/>
      </c>
      <c r="Q31" s="45" t="str">
        <f>IF(COUNTIF($M$9:M31,M31)=1,E31,"")</f>
        <v/>
      </c>
    </row>
    <row r="32" spans="1:19" ht="15.6" customHeight="1">
      <c r="A32" s="48" t="str">
        <f>Ke_gio_HK2_Cả_năm!A26</f>
        <v>13</v>
      </c>
      <c r="B32" s="42" t="e">
        <f>Ke_gio_HK2_Cả_năm!#REF!</f>
        <v>#REF!</v>
      </c>
      <c r="C32" s="42">
        <f>Ke_gio_HK2_Cả_năm!C26</f>
        <v>20</v>
      </c>
      <c r="D32" s="42" t="e">
        <f>Ke_gio_HK2_Cả_năm!#REF!</f>
        <v>#REF!</v>
      </c>
      <c r="E32" s="43" t="str">
        <f>Ke_gio_HK2_Cả_năm!D26</f>
        <v>Giáo dục thể chất</v>
      </c>
      <c r="F32" s="42">
        <f>Ke_gio_HK2_Cả_năm!E26</f>
        <v>1</v>
      </c>
      <c r="G32" s="42">
        <f t="shared" si="7"/>
        <v>1</v>
      </c>
      <c r="H32" s="42" t="e">
        <f>IF(D32=0,0,COUNTIF($D$30:D32,D32))</f>
        <v>#REF!</v>
      </c>
      <c r="I32" s="42" t="e">
        <f t="shared" si="3"/>
        <v>#REF!</v>
      </c>
      <c r="J32" s="44">
        <f t="shared" si="9"/>
        <v>0.1</v>
      </c>
      <c r="K32" s="42"/>
      <c r="M32" s="45" t="e">
        <f t="shared" si="5"/>
        <v>#REF!</v>
      </c>
      <c r="N32" s="31" t="str">
        <f>IF(Q32="","",COUNTA($Q$9:Q32)-COUNTBLANK($Q$9:Q32))</f>
        <v/>
      </c>
      <c r="O32" s="31" t="str">
        <f t="shared" si="0"/>
        <v/>
      </c>
      <c r="P32" s="31" t="str">
        <f t="shared" si="1"/>
        <v/>
      </c>
      <c r="Q32" s="45" t="str">
        <f>IF(COUNTIF($M$9:M32,M32)=1,E32,"")</f>
        <v/>
      </c>
    </row>
    <row r="33" spans="1:17" ht="15.6" customHeight="1">
      <c r="A33" s="41">
        <f>Ke_gio_HK2_Cả_năm!A28</f>
        <v>0</v>
      </c>
      <c r="B33" s="42" t="e">
        <f>Ke_gio_HK2_Cả_năm!#REF!</f>
        <v>#REF!</v>
      </c>
      <c r="C33" s="42">
        <f>Ke_gio_HK2_Cả_năm!C28</f>
        <v>0</v>
      </c>
      <c r="D33" s="42" t="e">
        <f>Ke_gio_HK2_Cả_năm!#REF!</f>
        <v>#REF!</v>
      </c>
      <c r="E33" s="43">
        <f>Ke_gio_HK2_Cả_năm!D28</f>
        <v>0</v>
      </c>
      <c r="F33" s="42">
        <f>Ke_gio_HK2_Cả_năm!E28</f>
        <v>0</v>
      </c>
      <c r="G33" s="42">
        <f t="shared" si="7"/>
        <v>2</v>
      </c>
      <c r="H33" s="42" t="e">
        <f>IF(D33=0,0,COUNTIF($D$30:D33,D33))</f>
        <v>#REF!</v>
      </c>
      <c r="I33" s="42" t="e">
        <f t="shared" si="3"/>
        <v>#REF!</v>
      </c>
      <c r="J33" s="44">
        <f t="shared" si="9"/>
        <v>0</v>
      </c>
      <c r="K33" s="42"/>
      <c r="M33" s="45" t="e">
        <f t="shared" si="5"/>
        <v>#REF!</v>
      </c>
      <c r="N33" s="31" t="str">
        <f>IF(Q33="","",COUNTA($Q$9:Q33)-COUNTBLANK($Q$9:Q33))</f>
        <v/>
      </c>
      <c r="O33" s="31" t="str">
        <f t="shared" si="0"/>
        <v/>
      </c>
      <c r="P33" s="31" t="str">
        <f t="shared" si="1"/>
        <v/>
      </c>
      <c r="Q33" s="45" t="str">
        <f>IF(COUNTIF($M$9:M33,M33)=1,E33,"")</f>
        <v/>
      </c>
    </row>
    <row r="34" spans="1:17" ht="15.6" customHeight="1">
      <c r="A34" s="41">
        <f>Ke_gio_HK2_Cả_năm!A29</f>
        <v>0</v>
      </c>
      <c r="B34" s="42" t="e">
        <f>Ke_gio_HK2_Cả_năm!#REF!</f>
        <v>#REF!</v>
      </c>
      <c r="C34" s="42">
        <f>Ke_gio_HK2_Cả_năm!C30</f>
        <v>0</v>
      </c>
      <c r="D34" s="42" t="e">
        <f>Ke_gio_HK2_Cả_năm!#REF!</f>
        <v>#REF!</v>
      </c>
      <c r="E34" s="43">
        <f>Ke_gio_HK2_Cả_năm!D30</f>
        <v>0</v>
      </c>
      <c r="F34" s="42">
        <f>Ke_gio_HK2_Cả_năm!E30</f>
        <v>0</v>
      </c>
      <c r="G34" s="42">
        <f t="shared" si="7"/>
        <v>2</v>
      </c>
      <c r="H34" s="42" t="e">
        <f>IF(D34=0,0,COUNTIF($D$30:D34,D34))</f>
        <v>#REF!</v>
      </c>
      <c r="I34" s="42" t="e">
        <f t="shared" si="3"/>
        <v>#REF!</v>
      </c>
      <c r="J34" s="44">
        <f t="shared" si="9"/>
        <v>0</v>
      </c>
      <c r="K34" s="42"/>
      <c r="M34" s="45" t="e">
        <f t="shared" si="5"/>
        <v>#REF!</v>
      </c>
      <c r="N34" s="31" t="str">
        <f>IF(Q34="","",COUNTA($Q$9:Q34)-COUNTBLANK($Q$9:Q34))</f>
        <v/>
      </c>
      <c r="O34" s="31" t="str">
        <f t="shared" si="0"/>
        <v/>
      </c>
      <c r="P34" s="31" t="str">
        <f t="shared" si="1"/>
        <v/>
      </c>
      <c r="Q34" s="45" t="str">
        <f>IF(COUNTIF($M$9:M34,M34)=1,E34,"")</f>
        <v/>
      </c>
    </row>
    <row r="35" spans="1:17" ht="15.6" customHeight="1">
      <c r="A35" s="41">
        <f>Ke_gio_HK2_Cả_năm!A31</f>
        <v>0</v>
      </c>
      <c r="B35" s="42" t="e">
        <f>Ke_gio_HK2_Cả_năm!#REF!</f>
        <v>#REF!</v>
      </c>
      <c r="C35" s="42">
        <f>Ke_gio_HK2_Cả_năm!C31</f>
        <v>0</v>
      </c>
      <c r="D35" s="42" t="e">
        <f>Ke_gio_HK2_Cả_năm!#REF!</f>
        <v>#REF!</v>
      </c>
      <c r="E35" s="43">
        <f>Ke_gio_HK2_Cả_năm!D31</f>
        <v>0</v>
      </c>
      <c r="F35" s="42">
        <f>Ke_gio_HK2_Cả_năm!E31</f>
        <v>0</v>
      </c>
      <c r="G35" s="42">
        <f t="shared" si="7"/>
        <v>2</v>
      </c>
      <c r="H35" s="42" t="e">
        <f>IF(D35=0,0,COUNTIF($D$30:D35,D35))</f>
        <v>#REF!</v>
      </c>
      <c r="I35" s="42" t="e">
        <f t="shared" si="3"/>
        <v>#REF!</v>
      </c>
      <c r="J35" s="44">
        <f t="shared" si="9"/>
        <v>0</v>
      </c>
      <c r="K35" s="42"/>
      <c r="M35" s="45" t="e">
        <f t="shared" si="5"/>
        <v>#REF!</v>
      </c>
      <c r="N35" s="31" t="str">
        <f>IF(Q35="","",COUNTA($Q$9:Q35)-COUNTBLANK($Q$9:Q35))</f>
        <v/>
      </c>
      <c r="O35" s="31" t="str">
        <f t="shared" si="0"/>
        <v/>
      </c>
      <c r="P35" s="31" t="str">
        <f t="shared" si="1"/>
        <v/>
      </c>
      <c r="Q35" s="45" t="str">
        <f>IF(COUNTIF($M$9:M35,M35)=1,E35,"")</f>
        <v/>
      </c>
    </row>
    <row r="36" spans="1:17" ht="15.6" customHeight="1">
      <c r="A36" s="41">
        <f>Ke_gio_HK2_Cả_năm!A32</f>
        <v>0</v>
      </c>
      <c r="B36" s="42" t="e">
        <f>Ke_gio_HK2_Cả_năm!#REF!</f>
        <v>#REF!</v>
      </c>
      <c r="C36" s="42">
        <f>Ke_gio_HK2_Cả_năm!C32</f>
        <v>0</v>
      </c>
      <c r="D36" s="42" t="e">
        <f>Ke_gio_HK2_Cả_năm!#REF!</f>
        <v>#REF!</v>
      </c>
      <c r="E36" s="43">
        <f>Ke_gio_HK2_Cả_năm!D32</f>
        <v>0</v>
      </c>
      <c r="F36" s="42">
        <f>Ke_gio_HK2_Cả_năm!E32</f>
        <v>0</v>
      </c>
      <c r="G36" s="42">
        <f t="shared" si="7"/>
        <v>2</v>
      </c>
      <c r="H36" s="42" t="e">
        <f>IF(D36=0,0,COUNTIF($D$30:D36,D36))</f>
        <v>#REF!</v>
      </c>
      <c r="I36" s="42" t="e">
        <f t="shared" si="3"/>
        <v>#REF!</v>
      </c>
      <c r="J36" s="44">
        <f t="shared" si="9"/>
        <v>0</v>
      </c>
      <c r="K36" s="42"/>
      <c r="M36" s="45" t="e">
        <f t="shared" si="5"/>
        <v>#REF!</v>
      </c>
      <c r="N36" s="31" t="str">
        <f>IF(Q36="","",COUNTA($Q$9:Q36)-COUNTBLANK($Q$9:Q36))</f>
        <v/>
      </c>
      <c r="O36" s="31" t="str">
        <f t="shared" si="0"/>
        <v/>
      </c>
      <c r="P36" s="31" t="str">
        <f t="shared" si="1"/>
        <v/>
      </c>
      <c r="Q36" s="45" t="str">
        <f>IF(COUNTIF($M$9:M36,M36)=1,E36,"")</f>
        <v/>
      </c>
    </row>
    <row r="37" spans="1:17" ht="15.6" customHeight="1">
      <c r="A37" s="41">
        <f>Ke_gio_HK2_Cả_năm!A33</f>
        <v>0</v>
      </c>
      <c r="B37" s="42" t="e">
        <f>Ke_gio_HK2_Cả_năm!#REF!</f>
        <v>#REF!</v>
      </c>
      <c r="C37" s="42">
        <f>Ke_gio_HK2_Cả_năm!C33</f>
        <v>0</v>
      </c>
      <c r="D37" s="42" t="e">
        <f>Ke_gio_HK2_Cả_năm!#REF!</f>
        <v>#REF!</v>
      </c>
      <c r="E37" s="43">
        <f>Ke_gio_HK2_Cả_năm!D33</f>
        <v>0</v>
      </c>
      <c r="F37" s="42">
        <f>Ke_gio_HK2_Cả_năm!E33</f>
        <v>0</v>
      </c>
      <c r="G37" s="42">
        <f t="shared" si="7"/>
        <v>1</v>
      </c>
      <c r="H37" s="42" t="e">
        <f>IF(D37=0,0,COUNTIF($D$37:D37,D37))</f>
        <v>#REF!</v>
      </c>
      <c r="I37" s="42" t="e">
        <f t="shared" si="3"/>
        <v>#REF!</v>
      </c>
      <c r="J37" s="44">
        <f>IF(COUNTIF($E$37:$E$43,E37)=SUM($G$37:$G$43),0,F37*0.1)</f>
        <v>0</v>
      </c>
      <c r="K37" s="42"/>
      <c r="L37" s="31">
        <v>1</v>
      </c>
      <c r="M37" s="45" t="e">
        <f t="shared" si="5"/>
        <v>#REF!</v>
      </c>
      <c r="N37" s="31" t="str">
        <f>IF(Q37="","",COUNTA($Q$9:Q37)-COUNTBLANK($Q$9:Q37))</f>
        <v/>
      </c>
      <c r="O37" s="31" t="str">
        <f t="shared" si="0"/>
        <v/>
      </c>
      <c r="P37" s="31" t="str">
        <f t="shared" si="1"/>
        <v/>
      </c>
      <c r="Q37" s="45" t="str">
        <f>IF(COUNTIF($M$9:M37,M37)=1,E37,"")</f>
        <v/>
      </c>
    </row>
    <row r="38" spans="1:17" ht="15.6" customHeight="1">
      <c r="A38" s="41">
        <f>Ke_gio_HK2_Cả_năm!A35</f>
        <v>0</v>
      </c>
      <c r="B38" s="42" t="e">
        <f>Ke_gio_HK2_Cả_năm!#REF!</f>
        <v>#REF!</v>
      </c>
      <c r="C38" s="42">
        <f>Ke_gio_HK2_Cả_năm!C35</f>
        <v>0</v>
      </c>
      <c r="D38" s="42" t="e">
        <f>Ke_gio_HK2_Cả_năm!#REF!</f>
        <v>#REF!</v>
      </c>
      <c r="E38" s="43">
        <f>Ke_gio_HK2_Cả_năm!D35</f>
        <v>0</v>
      </c>
      <c r="F38" s="42">
        <f>Ke_gio_HK2_Cả_năm!E35</f>
        <v>0</v>
      </c>
      <c r="G38" s="42">
        <f t="shared" si="7"/>
        <v>1</v>
      </c>
      <c r="H38" s="42" t="e">
        <f>IF(D38=0,0,COUNTIF($D$37:D38,D38))</f>
        <v>#REF!</v>
      </c>
      <c r="I38" s="42" t="e">
        <f t="shared" si="3"/>
        <v>#REF!</v>
      </c>
      <c r="J38" s="44">
        <f t="shared" ref="J38:J43" si="10">IF(COUNTIF($E$37:$E$43,E38)=SUM($G$37:$G$43),0,F38*0.1)</f>
        <v>0</v>
      </c>
      <c r="K38" s="42"/>
      <c r="M38" s="45" t="e">
        <f t="shared" si="5"/>
        <v>#REF!</v>
      </c>
      <c r="N38" s="31" t="str">
        <f>IF(Q38="","",COUNTA($Q$9:Q38)-COUNTBLANK($Q$9:Q38))</f>
        <v/>
      </c>
      <c r="O38" s="31" t="str">
        <f t="shared" si="0"/>
        <v/>
      </c>
      <c r="P38" s="31" t="str">
        <f t="shared" si="1"/>
        <v/>
      </c>
      <c r="Q38" s="45" t="str">
        <f>IF(COUNTIF($M$9:M38,M38)=1,E38,"")</f>
        <v/>
      </c>
    </row>
    <row r="39" spans="1:17" ht="15.6" customHeight="1">
      <c r="A39" s="48">
        <f>Ke_gio_HK2_Cả_năm!A36</f>
        <v>0</v>
      </c>
      <c r="B39" s="42" t="e">
        <f>Ke_gio_HK2_Cả_năm!#REF!</f>
        <v>#REF!</v>
      </c>
      <c r="C39" s="42">
        <f>Ke_gio_HK2_Cả_năm!C36</f>
        <v>0</v>
      </c>
      <c r="D39" s="42" t="e">
        <f>Ke_gio_HK2_Cả_năm!#REF!</f>
        <v>#REF!</v>
      </c>
      <c r="E39" s="43">
        <f>Ke_gio_HK2_Cả_năm!D36</f>
        <v>0</v>
      </c>
      <c r="F39" s="42">
        <f>Ke_gio_HK2_Cả_năm!E36</f>
        <v>0</v>
      </c>
      <c r="G39" s="42">
        <f t="shared" si="7"/>
        <v>1</v>
      </c>
      <c r="H39" s="42" t="e">
        <f>IF(D39=0,0,COUNTIF($D$37:D39,D39))</f>
        <v>#REF!</v>
      </c>
      <c r="I39" s="42" t="e">
        <f t="shared" si="3"/>
        <v>#REF!</v>
      </c>
      <c r="J39" s="44">
        <f t="shared" si="10"/>
        <v>0</v>
      </c>
      <c r="K39" s="42"/>
      <c r="M39" s="45" t="e">
        <f t="shared" si="5"/>
        <v>#REF!</v>
      </c>
      <c r="N39" s="31" t="str">
        <f>IF(Q39="","",COUNTA($Q$9:Q39)-COUNTBLANK($Q$9:Q39))</f>
        <v/>
      </c>
      <c r="O39" s="31" t="str">
        <f t="shared" si="0"/>
        <v/>
      </c>
      <c r="P39" s="31" t="str">
        <f t="shared" si="1"/>
        <v/>
      </c>
      <c r="Q39" s="45" t="str">
        <f>IF(COUNTIF($M$9:M39,M39)=1,E39,"")</f>
        <v/>
      </c>
    </row>
    <row r="40" spans="1:17" ht="15.6" customHeight="1">
      <c r="A40" s="41">
        <f>Ke_gio_HK2_Cả_năm!A38</f>
        <v>0</v>
      </c>
      <c r="B40" s="42" t="e">
        <f>Ke_gio_HK2_Cả_năm!#REF!</f>
        <v>#REF!</v>
      </c>
      <c r="C40" s="42">
        <f>Ke_gio_HK2_Cả_năm!C38</f>
        <v>0</v>
      </c>
      <c r="D40" s="42" t="e">
        <f>Ke_gio_HK2_Cả_năm!#REF!</f>
        <v>#REF!</v>
      </c>
      <c r="E40" s="43">
        <f>Ke_gio_HK2_Cả_năm!D38</f>
        <v>0</v>
      </c>
      <c r="F40" s="42">
        <f>Ke_gio_HK2_Cả_năm!E38</f>
        <v>0</v>
      </c>
      <c r="G40" s="42">
        <f t="shared" si="7"/>
        <v>1</v>
      </c>
      <c r="H40" s="42" t="e">
        <f>IF(D40=0,0,COUNTIF($D$37:D40,D40))</f>
        <v>#REF!</v>
      </c>
      <c r="I40" s="42" t="e">
        <f t="shared" si="3"/>
        <v>#REF!</v>
      </c>
      <c r="J40" s="44">
        <f t="shared" si="10"/>
        <v>0</v>
      </c>
      <c r="K40" s="42"/>
      <c r="M40" s="45" t="e">
        <f t="shared" si="5"/>
        <v>#REF!</v>
      </c>
      <c r="N40" s="31" t="str">
        <f>IF(Q40="","",COUNTA($Q$9:Q40)-COUNTBLANK($Q$9:Q40))</f>
        <v/>
      </c>
      <c r="O40" s="31" t="str">
        <f t="shared" si="0"/>
        <v/>
      </c>
      <c r="P40" s="31" t="str">
        <f t="shared" si="1"/>
        <v/>
      </c>
      <c r="Q40" s="45" t="str">
        <f>IF(COUNTIF($M$9:M40,M40)=1,E40,"")</f>
        <v/>
      </c>
    </row>
    <row r="41" spans="1:17" ht="15.6" customHeight="1">
      <c r="A41" s="41">
        <f>Ke_gio_HK2_Cả_năm!A39</f>
        <v>0</v>
      </c>
      <c r="B41" s="42" t="e">
        <f>Ke_gio_HK2_Cả_năm!#REF!</f>
        <v>#REF!</v>
      </c>
      <c r="C41" s="42">
        <f>Ke_gio_HK2_Cả_năm!C40</f>
        <v>0</v>
      </c>
      <c r="D41" s="42" t="e">
        <f>Ke_gio_HK2_Cả_năm!#REF!</f>
        <v>#REF!</v>
      </c>
      <c r="E41" s="43">
        <f>Ke_gio_HK2_Cả_năm!D40</f>
        <v>0</v>
      </c>
      <c r="F41" s="42">
        <f>Ke_gio_HK2_Cả_năm!E40</f>
        <v>0</v>
      </c>
      <c r="G41" s="42">
        <f t="shared" si="7"/>
        <v>1</v>
      </c>
      <c r="H41" s="42" t="e">
        <f>IF(D41=0,0,COUNTIF($D$37:D41,D41))</f>
        <v>#REF!</v>
      </c>
      <c r="I41" s="42" t="e">
        <f t="shared" si="3"/>
        <v>#REF!</v>
      </c>
      <c r="J41" s="44">
        <f t="shared" si="10"/>
        <v>0</v>
      </c>
      <c r="K41" s="42"/>
      <c r="M41" s="45" t="e">
        <f t="shared" si="5"/>
        <v>#REF!</v>
      </c>
      <c r="N41" s="31" t="str">
        <f>IF(Q41="","",COUNTA($Q$9:Q41)-COUNTBLANK($Q$9:Q41))</f>
        <v/>
      </c>
      <c r="O41" s="31" t="str">
        <f t="shared" ref="O41:O72" si="11">IF(Q41&lt;&gt;"",B41,"")</f>
        <v/>
      </c>
      <c r="P41" s="31" t="str">
        <f t="shared" ref="P41:P72" si="12">IF(Q41&lt;&gt;"",D41,"")</f>
        <v/>
      </c>
      <c r="Q41" s="45" t="str">
        <f>IF(COUNTIF($M$9:M41,M41)=1,E41,"")</f>
        <v/>
      </c>
    </row>
    <row r="42" spans="1:17" ht="15.6" customHeight="1">
      <c r="A42" s="41">
        <f>Ke_gio_HK2_Cả_năm!A41</f>
        <v>0</v>
      </c>
      <c r="B42" s="42" t="e">
        <f>Ke_gio_HK2_Cả_năm!#REF!</f>
        <v>#REF!</v>
      </c>
      <c r="C42" s="42">
        <f>Ke_gio_HK2_Cả_năm!C41</f>
        <v>0</v>
      </c>
      <c r="D42" s="42" t="e">
        <f>Ke_gio_HK2_Cả_năm!#REF!</f>
        <v>#REF!</v>
      </c>
      <c r="E42" s="43">
        <f>Ke_gio_HK2_Cả_năm!D41</f>
        <v>0</v>
      </c>
      <c r="F42" s="42">
        <f>Ke_gio_HK2_Cả_năm!E41</f>
        <v>0</v>
      </c>
      <c r="G42" s="42">
        <f t="shared" si="7"/>
        <v>1</v>
      </c>
      <c r="H42" s="42" t="e">
        <f>IF(D42=0,0,COUNTIF($D$37:D42,D42))</f>
        <v>#REF!</v>
      </c>
      <c r="I42" s="42" t="e">
        <f t="shared" si="3"/>
        <v>#REF!</v>
      </c>
      <c r="J42" s="44">
        <f t="shared" si="10"/>
        <v>0</v>
      </c>
      <c r="K42" s="42"/>
      <c r="M42" s="45" t="e">
        <f t="shared" si="5"/>
        <v>#REF!</v>
      </c>
      <c r="N42" s="31" t="str">
        <f>IF(Q42="","",COUNTA($Q$9:Q42)-COUNTBLANK($Q$9:Q42))</f>
        <v/>
      </c>
      <c r="O42" s="31" t="str">
        <f t="shared" si="11"/>
        <v/>
      </c>
      <c r="P42" s="31" t="str">
        <f t="shared" si="12"/>
        <v/>
      </c>
      <c r="Q42" s="45" t="str">
        <f>IF(COUNTIF($M$9:M42,M42)=1,E42,"")</f>
        <v/>
      </c>
    </row>
    <row r="43" spans="1:17" ht="15.6" customHeight="1">
      <c r="A43" s="41">
        <f>Ke_gio_HK2_Cả_năm!A42</f>
        <v>0</v>
      </c>
      <c r="B43" s="42" t="e">
        <f>Ke_gio_HK2_Cả_năm!#REF!</f>
        <v>#REF!</v>
      </c>
      <c r="C43" s="42">
        <f>Ke_gio_HK2_Cả_năm!C42</f>
        <v>0</v>
      </c>
      <c r="D43" s="42" t="e">
        <f>Ke_gio_HK2_Cả_năm!#REF!</f>
        <v>#REF!</v>
      </c>
      <c r="E43" s="43">
        <f>Ke_gio_HK2_Cả_năm!D42</f>
        <v>0</v>
      </c>
      <c r="F43" s="42">
        <f>Ke_gio_HK2_Cả_năm!E42</f>
        <v>0</v>
      </c>
      <c r="G43" s="42">
        <f t="shared" si="7"/>
        <v>1</v>
      </c>
      <c r="H43" s="42" t="e">
        <f>IF(D43=0,0,COUNTIF($D$37:D43,D43))</f>
        <v>#REF!</v>
      </c>
      <c r="I43" s="42" t="e">
        <f t="shared" si="3"/>
        <v>#REF!</v>
      </c>
      <c r="J43" s="44">
        <f t="shared" si="10"/>
        <v>0</v>
      </c>
      <c r="K43" s="42"/>
      <c r="M43" s="45" t="e">
        <f t="shared" si="5"/>
        <v>#REF!</v>
      </c>
      <c r="N43" s="31" t="str">
        <f>IF(Q43="","",COUNTA($Q$9:Q43)-COUNTBLANK($Q$9:Q43))</f>
        <v/>
      </c>
      <c r="O43" s="31" t="str">
        <f t="shared" si="11"/>
        <v/>
      </c>
      <c r="P43" s="31" t="str">
        <f t="shared" si="12"/>
        <v/>
      </c>
      <c r="Q43" s="45" t="str">
        <f>IF(COUNTIF($M$9:M43,M43)=1,E43,"")</f>
        <v/>
      </c>
    </row>
    <row r="44" spans="1:17" ht="15.6" customHeight="1">
      <c r="A44" s="41">
        <f>Ke_gio_HK2_Cả_năm!A43</f>
        <v>0</v>
      </c>
      <c r="B44" s="42" t="e">
        <f>Ke_gio_HK2_Cả_năm!#REF!</f>
        <v>#REF!</v>
      </c>
      <c r="C44" s="42">
        <f>Ke_gio_HK2_Cả_năm!C43</f>
        <v>0</v>
      </c>
      <c r="D44" s="42" t="e">
        <f>Ke_gio_HK2_Cả_năm!#REF!</f>
        <v>#REF!</v>
      </c>
      <c r="E44" s="43">
        <f>Ke_gio_HK2_Cả_năm!D43</f>
        <v>0</v>
      </c>
      <c r="F44" s="42">
        <f>Ke_gio_HK2_Cả_năm!E43</f>
        <v>0</v>
      </c>
      <c r="G44" s="42">
        <f t="shared" si="7"/>
        <v>1</v>
      </c>
      <c r="H44" s="42" t="e">
        <f>IF(D44=0,0,COUNTIF($D$44:D44,D44))</f>
        <v>#REF!</v>
      </c>
      <c r="I44" s="42" t="e">
        <f t="shared" si="3"/>
        <v>#REF!</v>
      </c>
      <c r="J44" s="44">
        <f>IF(COUNTIF($E$44:$E$50,E44)=SUM($G$44:$G$50),0,F44*0.1)</f>
        <v>0</v>
      </c>
      <c r="K44" s="42"/>
      <c r="L44" s="31">
        <v>1</v>
      </c>
      <c r="M44" s="45" t="e">
        <f t="shared" si="5"/>
        <v>#REF!</v>
      </c>
      <c r="N44" s="31" t="str">
        <f>IF(Q44="","",COUNTA($Q$9:Q44)-COUNTBLANK($Q$9:Q44))</f>
        <v/>
      </c>
      <c r="O44" s="31" t="str">
        <f t="shared" si="11"/>
        <v/>
      </c>
      <c r="P44" s="31" t="str">
        <f t="shared" si="12"/>
        <v/>
      </c>
      <c r="Q44" s="45" t="str">
        <f>IF(COUNTIF($M$9:M44,M44)=1,E44,"")</f>
        <v/>
      </c>
    </row>
    <row r="45" spans="1:17" ht="15.6" customHeight="1">
      <c r="A45" s="41">
        <f>Ke_gio_HK2_Cả_năm!A44</f>
        <v>0</v>
      </c>
      <c r="B45" s="42" t="e">
        <f>Ke_gio_HK2_Cả_năm!#REF!</f>
        <v>#REF!</v>
      </c>
      <c r="C45" s="42">
        <f>Ke_gio_HK2_Cả_năm!C44</f>
        <v>0</v>
      </c>
      <c r="D45" s="42" t="e">
        <f>Ke_gio_HK2_Cả_năm!#REF!</f>
        <v>#REF!</v>
      </c>
      <c r="E45" s="43">
        <f>Ke_gio_HK2_Cả_năm!D44</f>
        <v>0</v>
      </c>
      <c r="F45" s="42">
        <f>Ke_gio_HK2_Cả_năm!E44</f>
        <v>0</v>
      </c>
      <c r="G45" s="42">
        <f t="shared" si="7"/>
        <v>1</v>
      </c>
      <c r="H45" s="42" t="e">
        <f>IF(D45=0,0,COUNTIF($D$44:D45,D45))</f>
        <v>#REF!</v>
      </c>
      <c r="I45" s="42" t="e">
        <f t="shared" si="3"/>
        <v>#REF!</v>
      </c>
      <c r="J45" s="44">
        <f t="shared" ref="J45:J50" si="13">IF(COUNTIF($E$44:$E$50,E45)=SUM($G$44:$G$50),0,F45*0.1)</f>
        <v>0</v>
      </c>
      <c r="K45" s="42"/>
      <c r="M45" s="45" t="e">
        <f t="shared" si="5"/>
        <v>#REF!</v>
      </c>
      <c r="N45" s="31" t="str">
        <f>IF(Q45="","",COUNTA($Q$9:Q45)-COUNTBLANK($Q$9:Q45))</f>
        <v/>
      </c>
      <c r="O45" s="31" t="str">
        <f t="shared" si="11"/>
        <v/>
      </c>
      <c r="P45" s="31" t="str">
        <f t="shared" si="12"/>
        <v/>
      </c>
      <c r="Q45" s="45" t="str">
        <f>IF(COUNTIF($M$9:M45,M45)=1,E45,"")</f>
        <v/>
      </c>
    </row>
    <row r="46" spans="1:17" ht="15.6" customHeight="1">
      <c r="A46" s="48">
        <f>Ke_gio_HK2_Cả_năm!A46</f>
        <v>0</v>
      </c>
      <c r="B46" s="42" t="e">
        <f>Ke_gio_HK2_Cả_năm!#REF!</f>
        <v>#REF!</v>
      </c>
      <c r="C46" s="42">
        <f>Ke_gio_HK2_Cả_năm!C46</f>
        <v>0</v>
      </c>
      <c r="D46" s="42" t="e">
        <f>Ke_gio_HK2_Cả_năm!#REF!</f>
        <v>#REF!</v>
      </c>
      <c r="E46" s="43">
        <f>Ke_gio_HK2_Cả_năm!D46</f>
        <v>0</v>
      </c>
      <c r="F46" s="42">
        <f>Ke_gio_HK2_Cả_năm!E46</f>
        <v>0</v>
      </c>
      <c r="G46" s="42">
        <f t="shared" si="7"/>
        <v>1</v>
      </c>
      <c r="H46" s="42" t="e">
        <f>IF(D46=0,0,COUNTIF($D$44:D46,D46))</f>
        <v>#REF!</v>
      </c>
      <c r="I46" s="42" t="e">
        <f t="shared" si="3"/>
        <v>#REF!</v>
      </c>
      <c r="J46" s="44">
        <f t="shared" si="13"/>
        <v>0</v>
      </c>
      <c r="K46" s="42"/>
      <c r="M46" s="45" t="e">
        <f t="shared" si="5"/>
        <v>#REF!</v>
      </c>
      <c r="N46" s="31" t="str">
        <f>IF(Q46="","",COUNTA($Q$9:Q46)-COUNTBLANK($Q$9:Q46))</f>
        <v/>
      </c>
      <c r="O46" s="31" t="str">
        <f t="shared" si="11"/>
        <v/>
      </c>
      <c r="P46" s="31" t="str">
        <f t="shared" si="12"/>
        <v/>
      </c>
      <c r="Q46" s="45" t="str">
        <f>IF(COUNTIF($M$9:M46,M46)=1,E46,"")</f>
        <v/>
      </c>
    </row>
    <row r="47" spans="1:17" ht="15.6" customHeight="1">
      <c r="A47" s="41">
        <f>Ke_gio_HK2_Cả_năm!A47</f>
        <v>0</v>
      </c>
      <c r="B47" s="42" t="e">
        <f>Ke_gio_HK2_Cả_năm!#REF!</f>
        <v>#REF!</v>
      </c>
      <c r="C47" s="42">
        <f>Ke_gio_HK2_Cả_năm!C47</f>
        <v>0</v>
      </c>
      <c r="D47" s="42" t="e">
        <f>Ke_gio_HK2_Cả_năm!#REF!</f>
        <v>#REF!</v>
      </c>
      <c r="E47" s="43">
        <f>Ke_gio_HK2_Cả_năm!D47</f>
        <v>0</v>
      </c>
      <c r="F47" s="42">
        <f>Ke_gio_HK2_Cả_năm!E47</f>
        <v>0</v>
      </c>
      <c r="G47" s="42">
        <f t="shared" si="7"/>
        <v>1</v>
      </c>
      <c r="H47" s="42" t="e">
        <f>IF(D47=0,0,COUNTIF($D$44:D47,D47))</f>
        <v>#REF!</v>
      </c>
      <c r="I47" s="42" t="e">
        <f t="shared" si="3"/>
        <v>#REF!</v>
      </c>
      <c r="J47" s="44">
        <f t="shared" si="13"/>
        <v>0</v>
      </c>
      <c r="K47" s="42"/>
      <c r="M47" s="45" t="e">
        <f t="shared" si="5"/>
        <v>#REF!</v>
      </c>
      <c r="N47" s="31" t="str">
        <f>IF(Q47="","",COUNTA($Q$9:Q47)-COUNTBLANK($Q$9:Q47))</f>
        <v/>
      </c>
      <c r="O47" s="31" t="str">
        <f t="shared" si="11"/>
        <v/>
      </c>
      <c r="P47" s="31" t="str">
        <f t="shared" si="12"/>
        <v/>
      </c>
      <c r="Q47" s="45" t="str">
        <f>IF(COUNTIF($M$9:M47,M47)=1,E47,"")</f>
        <v/>
      </c>
    </row>
    <row r="48" spans="1:17" ht="15.6" customHeight="1">
      <c r="A48" s="41">
        <f>Ke_gio_HK2_Cả_năm!A48</f>
        <v>0</v>
      </c>
      <c r="B48" s="42" t="e">
        <f>Ke_gio_HK2_Cả_năm!#REF!</f>
        <v>#REF!</v>
      </c>
      <c r="C48" s="42">
        <f>Ke_gio_HK2_Cả_năm!C48</f>
        <v>0</v>
      </c>
      <c r="D48" s="42" t="e">
        <f>Ke_gio_HK2_Cả_năm!#REF!</f>
        <v>#REF!</v>
      </c>
      <c r="E48" s="43">
        <f>Ke_gio_HK2_Cả_năm!D48</f>
        <v>0</v>
      </c>
      <c r="F48" s="42">
        <f>Ke_gio_HK2_Cả_năm!E48</f>
        <v>0</v>
      </c>
      <c r="G48" s="42">
        <f t="shared" si="7"/>
        <v>1</v>
      </c>
      <c r="H48" s="42" t="e">
        <f>IF(D48=0,0,COUNTIF($D$44:D48,D48))</f>
        <v>#REF!</v>
      </c>
      <c r="I48" s="42" t="e">
        <f t="shared" si="3"/>
        <v>#REF!</v>
      </c>
      <c r="J48" s="44">
        <f t="shared" si="13"/>
        <v>0</v>
      </c>
      <c r="K48" s="42"/>
      <c r="M48" s="45" t="e">
        <f t="shared" si="5"/>
        <v>#REF!</v>
      </c>
      <c r="N48" s="31" t="str">
        <f>IF(Q48="","",COUNTA($Q$9:Q48)-COUNTBLANK($Q$9:Q48))</f>
        <v/>
      </c>
      <c r="O48" s="31" t="str">
        <f t="shared" si="11"/>
        <v/>
      </c>
      <c r="P48" s="31" t="str">
        <f t="shared" si="12"/>
        <v/>
      </c>
      <c r="Q48" s="45" t="str">
        <f>IF(COUNTIF($M$9:M48,M48)=1,E48,"")</f>
        <v/>
      </c>
    </row>
    <row r="49" spans="1:17" ht="15.6" customHeight="1">
      <c r="A49" s="41">
        <f>Ke_gio_HK2_Cả_năm!A49</f>
        <v>0</v>
      </c>
      <c r="B49" s="42" t="e">
        <f>Ke_gio_HK2_Cả_năm!#REF!</f>
        <v>#REF!</v>
      </c>
      <c r="C49" s="42">
        <f>Ke_gio_HK2_Cả_năm!C49</f>
        <v>0</v>
      </c>
      <c r="D49" s="42" t="e">
        <f>Ke_gio_HK2_Cả_năm!#REF!</f>
        <v>#REF!</v>
      </c>
      <c r="E49" s="43">
        <f>Ke_gio_HK2_Cả_năm!D49</f>
        <v>0</v>
      </c>
      <c r="F49" s="42">
        <f>Ke_gio_HK2_Cả_năm!E49</f>
        <v>0</v>
      </c>
      <c r="G49" s="42">
        <f t="shared" si="7"/>
        <v>1</v>
      </c>
      <c r="H49" s="42" t="e">
        <f>IF(D49=0,0,COUNTIF($D$44:D49,D49))</f>
        <v>#REF!</v>
      </c>
      <c r="I49" s="42" t="e">
        <f t="shared" si="3"/>
        <v>#REF!</v>
      </c>
      <c r="J49" s="44">
        <f t="shared" si="13"/>
        <v>0</v>
      </c>
      <c r="K49" s="42"/>
      <c r="M49" s="45" t="e">
        <f t="shared" si="5"/>
        <v>#REF!</v>
      </c>
      <c r="N49" s="31" t="str">
        <f>IF(Q49="","",COUNTA($Q$9:Q49)-COUNTBLANK($Q$9:Q49))</f>
        <v/>
      </c>
      <c r="O49" s="31" t="str">
        <f t="shared" si="11"/>
        <v/>
      </c>
      <c r="P49" s="31" t="str">
        <f t="shared" si="12"/>
        <v/>
      </c>
      <c r="Q49" s="45" t="str">
        <f>IF(COUNTIF($M$9:M49,M49)=1,E49,"")</f>
        <v/>
      </c>
    </row>
    <row r="50" spans="1:17" ht="15.6" customHeight="1">
      <c r="A50" s="41">
        <f>Ke_gio_HK2_Cả_năm!A50</f>
        <v>0</v>
      </c>
      <c r="B50" s="42" t="e">
        <f>Ke_gio_HK2_Cả_năm!#REF!</f>
        <v>#REF!</v>
      </c>
      <c r="C50" s="42">
        <f>Ke_gio_HK2_Cả_năm!C50</f>
        <v>0</v>
      </c>
      <c r="D50" s="42" t="e">
        <f>Ke_gio_HK2_Cả_năm!#REF!</f>
        <v>#REF!</v>
      </c>
      <c r="E50" s="43">
        <f>Ke_gio_HK2_Cả_năm!D50</f>
        <v>0</v>
      </c>
      <c r="F50" s="42">
        <f>Ke_gio_HK2_Cả_năm!E50</f>
        <v>0</v>
      </c>
      <c r="G50" s="42">
        <f t="shared" si="7"/>
        <v>1</v>
      </c>
      <c r="H50" s="42" t="e">
        <f>IF(D50=0,0,COUNTIF($D$44:D50,D50))</f>
        <v>#REF!</v>
      </c>
      <c r="I50" s="42" t="e">
        <f t="shared" si="3"/>
        <v>#REF!</v>
      </c>
      <c r="J50" s="44">
        <f t="shared" si="13"/>
        <v>0</v>
      </c>
      <c r="K50" s="42"/>
      <c r="M50" s="45" t="e">
        <f t="shared" si="5"/>
        <v>#REF!</v>
      </c>
      <c r="N50" s="31" t="str">
        <f>IF(Q50="","",COUNTA($Q$9:Q50)-COUNTBLANK($Q$9:Q50))</f>
        <v/>
      </c>
      <c r="O50" s="31" t="str">
        <f t="shared" si="11"/>
        <v/>
      </c>
      <c r="P50" s="31" t="str">
        <f t="shared" si="12"/>
        <v/>
      </c>
      <c r="Q50" s="45" t="str">
        <f>IF(COUNTIF($M$9:M50,M50)=1,E50,"")</f>
        <v/>
      </c>
    </row>
    <row r="51" spans="1:17" ht="15.6" customHeight="1">
      <c r="A51" s="41">
        <f>Ke_gio_HK2_Cả_năm!A51</f>
        <v>0</v>
      </c>
      <c r="B51" s="42" t="e">
        <f>Ke_gio_HK2_Cả_năm!#REF!</f>
        <v>#REF!</v>
      </c>
      <c r="C51" s="42">
        <f>Ke_gio_HK2_Cả_năm!C51</f>
        <v>0</v>
      </c>
      <c r="D51" s="42" t="e">
        <f>Ke_gio_HK2_Cả_năm!#REF!</f>
        <v>#REF!</v>
      </c>
      <c r="E51" s="43">
        <f>Ke_gio_HK2_Cả_năm!D51</f>
        <v>0</v>
      </c>
      <c r="F51" s="42">
        <f>Ke_gio_HK2_Cả_năm!E51</f>
        <v>0</v>
      </c>
      <c r="G51" s="42">
        <f t="shared" si="7"/>
        <v>1</v>
      </c>
      <c r="H51" s="42" t="e">
        <f>IF(D51=0,0,COUNTIF($D$51:D51,D51))</f>
        <v>#REF!</v>
      </c>
      <c r="I51" s="42" t="e">
        <f t="shared" si="3"/>
        <v>#REF!</v>
      </c>
      <c r="J51" s="44">
        <f>IF(COUNTIF($E$51:$E$57,E51)=SUM($G$51:$G$57),0,F51*0.1)</f>
        <v>0</v>
      </c>
      <c r="K51" s="42"/>
      <c r="L51" s="31">
        <v>1</v>
      </c>
      <c r="M51" s="45" t="e">
        <f t="shared" si="5"/>
        <v>#REF!</v>
      </c>
      <c r="N51" s="31" t="str">
        <f>IF(Q51="","",COUNTA($Q$9:Q51)-COUNTBLANK($Q$9:Q51))</f>
        <v/>
      </c>
      <c r="O51" s="31" t="str">
        <f t="shared" si="11"/>
        <v/>
      </c>
      <c r="P51" s="31" t="str">
        <f t="shared" si="12"/>
        <v/>
      </c>
      <c r="Q51" s="45" t="str">
        <f>IF(COUNTIF($M$9:M51,M51)=1,E51,"")</f>
        <v/>
      </c>
    </row>
    <row r="52" spans="1:17" ht="15.6" customHeight="1">
      <c r="A52" s="41">
        <f>Ke_gio_HK2_Cả_năm!A52</f>
        <v>0</v>
      </c>
      <c r="B52" s="42" t="e">
        <f>Ke_gio_HK2_Cả_năm!#REF!</f>
        <v>#REF!</v>
      </c>
      <c r="C52" s="42">
        <f>Ke_gio_HK2_Cả_năm!C52</f>
        <v>0</v>
      </c>
      <c r="D52" s="42" t="e">
        <f>Ke_gio_HK2_Cả_năm!#REF!</f>
        <v>#REF!</v>
      </c>
      <c r="E52" s="43">
        <f>Ke_gio_HK2_Cả_năm!D52</f>
        <v>0</v>
      </c>
      <c r="F52" s="42">
        <f>Ke_gio_HK2_Cả_năm!E52</f>
        <v>0</v>
      </c>
      <c r="G52" s="42">
        <f t="shared" si="7"/>
        <v>1</v>
      </c>
      <c r="H52" s="42" t="e">
        <f>IF(D52=0,0,COUNTIF($D$51:D52,D52))</f>
        <v>#REF!</v>
      </c>
      <c r="I52" s="42" t="e">
        <f t="shared" si="3"/>
        <v>#REF!</v>
      </c>
      <c r="J52" s="44">
        <f t="shared" ref="J52:J57" si="14">IF(COUNTIF($E$51:$E$57,E52)=SUM($G$51:$G$57),0,F52*0.1)</f>
        <v>0</v>
      </c>
      <c r="K52" s="42"/>
      <c r="M52" s="45" t="e">
        <f t="shared" si="5"/>
        <v>#REF!</v>
      </c>
      <c r="N52" s="31" t="str">
        <f>IF(Q52="","",COUNTA($Q$9:Q52)-COUNTBLANK($Q$9:Q52))</f>
        <v/>
      </c>
      <c r="O52" s="31" t="str">
        <f t="shared" si="11"/>
        <v/>
      </c>
      <c r="P52" s="31" t="str">
        <f t="shared" si="12"/>
        <v/>
      </c>
      <c r="Q52" s="45" t="str">
        <f>IF(COUNTIF($M$9:M52,M52)=1,E52,"")</f>
        <v/>
      </c>
    </row>
    <row r="53" spans="1:17" ht="15.6" customHeight="1">
      <c r="A53" s="48">
        <f>Ke_gio_HK2_Cả_năm!A53</f>
        <v>0</v>
      </c>
      <c r="B53" s="42" t="e">
        <f>Ke_gio_HK2_Cả_năm!#REF!</f>
        <v>#REF!</v>
      </c>
      <c r="C53" s="42">
        <f>Ke_gio_HK2_Cả_năm!C53</f>
        <v>0</v>
      </c>
      <c r="D53" s="42" t="e">
        <f>Ke_gio_HK2_Cả_năm!#REF!</f>
        <v>#REF!</v>
      </c>
      <c r="E53" s="43">
        <f>Ke_gio_HK2_Cả_năm!D53</f>
        <v>0</v>
      </c>
      <c r="F53" s="42">
        <f>Ke_gio_HK2_Cả_năm!E53</f>
        <v>0</v>
      </c>
      <c r="G53" s="42">
        <f t="shared" si="7"/>
        <v>1</v>
      </c>
      <c r="H53" s="42" t="e">
        <f>IF(D53=0,0,COUNTIF($D$51:D53,D53))</f>
        <v>#REF!</v>
      </c>
      <c r="I53" s="42" t="e">
        <f t="shared" si="3"/>
        <v>#REF!</v>
      </c>
      <c r="J53" s="44">
        <f t="shared" si="14"/>
        <v>0</v>
      </c>
      <c r="K53" s="42"/>
      <c r="M53" s="45" t="e">
        <f t="shared" si="5"/>
        <v>#REF!</v>
      </c>
      <c r="N53" s="31" t="str">
        <f>IF(Q53="","",COUNTA($Q$9:Q53)-COUNTBLANK($Q$9:Q53))</f>
        <v/>
      </c>
      <c r="O53" s="31" t="str">
        <f t="shared" si="11"/>
        <v/>
      </c>
      <c r="P53" s="31" t="str">
        <f t="shared" si="12"/>
        <v/>
      </c>
      <c r="Q53" s="45" t="str">
        <f>IF(COUNTIF($M$9:M53,M53)=1,E53,"")</f>
        <v/>
      </c>
    </row>
    <row r="54" spans="1:17" ht="15.6" customHeight="1">
      <c r="A54" s="41">
        <f>Ke_gio_HK2_Cả_năm!A54</f>
        <v>0</v>
      </c>
      <c r="B54" s="42" t="e">
        <f>Ke_gio_HK2_Cả_năm!#REF!</f>
        <v>#REF!</v>
      </c>
      <c r="C54" s="42">
        <f>Ke_gio_HK2_Cả_năm!C54</f>
        <v>0</v>
      </c>
      <c r="D54" s="42" t="e">
        <f>Ke_gio_HK2_Cả_năm!#REF!</f>
        <v>#REF!</v>
      </c>
      <c r="E54" s="43">
        <f>Ke_gio_HK2_Cả_năm!D54</f>
        <v>0</v>
      </c>
      <c r="F54" s="42">
        <f>Ke_gio_HK2_Cả_năm!E54</f>
        <v>0</v>
      </c>
      <c r="G54" s="42">
        <f t="shared" si="7"/>
        <v>1</v>
      </c>
      <c r="H54" s="42" t="e">
        <f>IF(D54=0,0,COUNTIF($D$51:D54,D54))</f>
        <v>#REF!</v>
      </c>
      <c r="I54" s="42" t="e">
        <f t="shared" si="3"/>
        <v>#REF!</v>
      </c>
      <c r="J54" s="44">
        <f t="shared" si="14"/>
        <v>0</v>
      </c>
      <c r="K54" s="42"/>
      <c r="M54" s="45" t="e">
        <f t="shared" si="5"/>
        <v>#REF!</v>
      </c>
      <c r="N54" s="31" t="str">
        <f>IF(Q54="","",COUNTA($Q$9:Q54)-COUNTBLANK($Q$9:Q54))</f>
        <v/>
      </c>
      <c r="O54" s="31" t="str">
        <f t="shared" si="11"/>
        <v/>
      </c>
      <c r="P54" s="31" t="str">
        <f t="shared" si="12"/>
        <v/>
      </c>
      <c r="Q54" s="45" t="str">
        <f>IF(COUNTIF($M$9:M54,M54)=1,E54,"")</f>
        <v/>
      </c>
    </row>
    <row r="55" spans="1:17" ht="15.6" customHeight="1">
      <c r="A55" s="41">
        <f>Ke_gio_HK2_Cả_năm!A55</f>
        <v>0</v>
      </c>
      <c r="B55" s="42" t="e">
        <f>Ke_gio_HK2_Cả_năm!#REF!</f>
        <v>#REF!</v>
      </c>
      <c r="C55" s="42">
        <f>Ke_gio_HK2_Cả_năm!C55</f>
        <v>0</v>
      </c>
      <c r="D55" s="42" t="e">
        <f>Ke_gio_HK2_Cả_năm!#REF!</f>
        <v>#REF!</v>
      </c>
      <c r="E55" s="43">
        <f>Ke_gio_HK2_Cả_năm!D55</f>
        <v>0</v>
      </c>
      <c r="F55" s="42">
        <f>Ke_gio_HK2_Cả_năm!E55</f>
        <v>0</v>
      </c>
      <c r="G55" s="42">
        <f t="shared" si="7"/>
        <v>1</v>
      </c>
      <c r="H55" s="42" t="e">
        <f>IF(D55=0,0,COUNTIF($D$51:D55,D55))</f>
        <v>#REF!</v>
      </c>
      <c r="I55" s="42" t="e">
        <f t="shared" si="3"/>
        <v>#REF!</v>
      </c>
      <c r="J55" s="44">
        <f t="shared" si="14"/>
        <v>0</v>
      </c>
      <c r="K55" s="42"/>
      <c r="M55" s="45" t="e">
        <f t="shared" si="5"/>
        <v>#REF!</v>
      </c>
      <c r="N55" s="31" t="str">
        <f>IF(Q55="","",COUNTA($Q$9:Q55)-COUNTBLANK($Q$9:Q55))</f>
        <v/>
      </c>
      <c r="O55" s="31" t="str">
        <f t="shared" si="11"/>
        <v/>
      </c>
      <c r="P55" s="31" t="str">
        <f t="shared" si="12"/>
        <v/>
      </c>
      <c r="Q55" s="45" t="str">
        <f>IF(COUNTIF($M$9:M55,M55)=1,E55,"")</f>
        <v/>
      </c>
    </row>
    <row r="56" spans="1:17" ht="15.6" customHeight="1">
      <c r="A56" s="41">
        <f>Ke_gio_HK2_Cả_năm!A56</f>
        <v>0</v>
      </c>
      <c r="B56" s="42" t="e">
        <f>Ke_gio_HK2_Cả_năm!#REF!</f>
        <v>#REF!</v>
      </c>
      <c r="C56" s="42">
        <f>Ke_gio_HK2_Cả_năm!C56</f>
        <v>0</v>
      </c>
      <c r="D56" s="42" t="e">
        <f>Ke_gio_HK2_Cả_năm!#REF!</f>
        <v>#REF!</v>
      </c>
      <c r="E56" s="43">
        <f>Ke_gio_HK2_Cả_năm!D56</f>
        <v>0</v>
      </c>
      <c r="F56" s="42">
        <f>Ke_gio_HK2_Cả_năm!E56</f>
        <v>0</v>
      </c>
      <c r="G56" s="42">
        <f t="shared" si="7"/>
        <v>1</v>
      </c>
      <c r="H56" s="42" t="e">
        <f>IF(D56=0,0,COUNTIF($D$51:D56,D56))</f>
        <v>#REF!</v>
      </c>
      <c r="I56" s="42" t="e">
        <f t="shared" si="3"/>
        <v>#REF!</v>
      </c>
      <c r="J56" s="44">
        <f t="shared" si="14"/>
        <v>0</v>
      </c>
      <c r="K56" s="42"/>
      <c r="M56" s="45" t="e">
        <f t="shared" si="5"/>
        <v>#REF!</v>
      </c>
      <c r="N56" s="31" t="str">
        <f>IF(Q56="","",COUNTA($Q$9:Q56)-COUNTBLANK($Q$9:Q56))</f>
        <v/>
      </c>
      <c r="O56" s="31" t="str">
        <f t="shared" si="11"/>
        <v/>
      </c>
      <c r="P56" s="31" t="str">
        <f t="shared" si="12"/>
        <v/>
      </c>
      <c r="Q56" s="45" t="str">
        <f>IF(COUNTIF($M$9:M56,M56)=1,E56,"")</f>
        <v/>
      </c>
    </row>
    <row r="57" spans="1:17" ht="15.6" customHeight="1">
      <c r="A57" s="41">
        <f>Ke_gio_HK2_Cả_năm!A57</f>
        <v>0</v>
      </c>
      <c r="B57" s="42" t="e">
        <f>Ke_gio_HK2_Cả_năm!#REF!</f>
        <v>#REF!</v>
      </c>
      <c r="C57" s="42">
        <f>Ke_gio_HK2_Cả_năm!C57</f>
        <v>0</v>
      </c>
      <c r="D57" s="42" t="e">
        <f>Ke_gio_HK2_Cả_năm!#REF!</f>
        <v>#REF!</v>
      </c>
      <c r="E57" s="43">
        <f>Ke_gio_HK2_Cả_năm!D57</f>
        <v>0</v>
      </c>
      <c r="F57" s="42">
        <f>Ke_gio_HK2_Cả_năm!E57</f>
        <v>0</v>
      </c>
      <c r="G57" s="42">
        <f t="shared" si="7"/>
        <v>1</v>
      </c>
      <c r="H57" s="42" t="e">
        <f>IF(D57=0,0,COUNTIF($D$51:D57,D57))</f>
        <v>#REF!</v>
      </c>
      <c r="I57" s="42" t="e">
        <f t="shared" si="3"/>
        <v>#REF!</v>
      </c>
      <c r="J57" s="44">
        <f t="shared" si="14"/>
        <v>0</v>
      </c>
      <c r="K57" s="42"/>
      <c r="M57" s="45" t="e">
        <f t="shared" si="5"/>
        <v>#REF!</v>
      </c>
      <c r="N57" s="31" t="str">
        <f>IF(Q57="","",COUNTA($Q$9:Q57)-COUNTBLANK($Q$9:Q57))</f>
        <v/>
      </c>
      <c r="O57" s="31" t="str">
        <f t="shared" si="11"/>
        <v/>
      </c>
      <c r="P57" s="31" t="str">
        <f t="shared" si="12"/>
        <v/>
      </c>
      <c r="Q57" s="45" t="str">
        <f>IF(COUNTIF($M$9:M57,M57)=1,E57,"")</f>
        <v/>
      </c>
    </row>
    <row r="58" spans="1:17" ht="15.6" customHeight="1">
      <c r="A58" s="41">
        <f>Ke_gio_HK2_Cả_năm!A58</f>
        <v>0</v>
      </c>
      <c r="B58" s="42" t="e">
        <f>Ke_gio_HK2_Cả_năm!#REF!</f>
        <v>#REF!</v>
      </c>
      <c r="C58" s="42">
        <f>Ke_gio_HK2_Cả_năm!C58</f>
        <v>0</v>
      </c>
      <c r="D58" s="42" t="e">
        <f>Ke_gio_HK2_Cả_năm!#REF!</f>
        <v>#REF!</v>
      </c>
      <c r="E58" s="43">
        <f>Ke_gio_HK2_Cả_năm!D58</f>
        <v>0</v>
      </c>
      <c r="F58" s="42">
        <f>Ke_gio_HK2_Cả_năm!E58</f>
        <v>0</v>
      </c>
      <c r="G58" s="42">
        <f t="shared" si="7"/>
        <v>1</v>
      </c>
      <c r="H58" s="42" t="e">
        <f>IF(D58=0,0,COUNTIF($D$58:D58,D58))</f>
        <v>#REF!</v>
      </c>
      <c r="I58" s="42" t="e">
        <f t="shared" si="3"/>
        <v>#REF!</v>
      </c>
      <c r="J58" s="44">
        <f>IF(COUNTIF($E$58:$E$64,E58)=SUM($G$58:$G$64),0,F58*0.1)</f>
        <v>0</v>
      </c>
      <c r="K58" s="42"/>
      <c r="L58" s="31">
        <v>1</v>
      </c>
      <c r="M58" s="45" t="e">
        <f t="shared" si="5"/>
        <v>#REF!</v>
      </c>
      <c r="N58" s="31" t="str">
        <f>IF(Q58="","",COUNTA($Q$9:Q58)-COUNTBLANK($Q$9:Q58))</f>
        <v/>
      </c>
      <c r="O58" s="31" t="str">
        <f t="shared" si="11"/>
        <v/>
      </c>
      <c r="P58" s="31" t="str">
        <f t="shared" si="12"/>
        <v/>
      </c>
      <c r="Q58" s="45" t="str">
        <f>IF(COUNTIF($M$9:M58,M58)=1,E58,"")</f>
        <v/>
      </c>
    </row>
    <row r="59" spans="1:17" ht="15.6" customHeight="1">
      <c r="A59" s="41">
        <f>Ke_gio_HK2_Cả_năm!A60</f>
        <v>0</v>
      </c>
      <c r="B59" s="42" t="e">
        <f>Ke_gio_HK2_Cả_năm!#REF!</f>
        <v>#REF!</v>
      </c>
      <c r="C59" s="42">
        <f>Ke_gio_HK2_Cả_năm!C60</f>
        <v>0</v>
      </c>
      <c r="D59" s="42" t="e">
        <f>Ke_gio_HK2_Cả_năm!#REF!</f>
        <v>#REF!</v>
      </c>
      <c r="E59" s="43">
        <f>Ke_gio_HK2_Cả_năm!D60</f>
        <v>0</v>
      </c>
      <c r="F59" s="42">
        <f>Ke_gio_HK2_Cả_năm!E60</f>
        <v>0</v>
      </c>
      <c r="G59" s="42">
        <f t="shared" si="7"/>
        <v>1</v>
      </c>
      <c r="H59" s="42" t="e">
        <f>IF(D59=0,0,COUNTIF($D$58:D59,D59))</f>
        <v>#REF!</v>
      </c>
      <c r="I59" s="42" t="e">
        <f t="shared" si="3"/>
        <v>#REF!</v>
      </c>
      <c r="J59" s="44">
        <f t="shared" ref="J59:J64" si="15">IF(COUNTIF($E$58:$E$64,E59)=SUM($G$58:$G$64),0,F59*0.1)</f>
        <v>0</v>
      </c>
      <c r="K59" s="42"/>
      <c r="M59" s="45" t="e">
        <f t="shared" si="5"/>
        <v>#REF!</v>
      </c>
      <c r="N59" s="31" t="str">
        <f>IF(Q59="","",COUNTA($Q$9:Q59)-COUNTBLANK($Q$9:Q59))</f>
        <v/>
      </c>
      <c r="O59" s="31" t="str">
        <f t="shared" si="11"/>
        <v/>
      </c>
      <c r="P59" s="31" t="str">
        <f t="shared" si="12"/>
        <v/>
      </c>
      <c r="Q59" s="45" t="str">
        <f>IF(COUNTIF($M$9:M59,M59)=1,E59,"")</f>
        <v/>
      </c>
    </row>
    <row r="60" spans="1:17" ht="15.6" customHeight="1">
      <c r="A60" s="48">
        <f>Ke_gio_HK2_Cả_năm!A61</f>
        <v>0</v>
      </c>
      <c r="B60" s="42" t="e">
        <f>Ke_gio_HK2_Cả_năm!#REF!</f>
        <v>#REF!</v>
      </c>
      <c r="C60" s="42">
        <f>Ke_gio_HK2_Cả_năm!C61</f>
        <v>0</v>
      </c>
      <c r="D60" s="42" t="e">
        <f>Ke_gio_HK2_Cả_năm!#REF!</f>
        <v>#REF!</v>
      </c>
      <c r="E60" s="43">
        <f>Ke_gio_HK2_Cả_năm!D61</f>
        <v>0</v>
      </c>
      <c r="F60" s="42">
        <f>Ke_gio_HK2_Cả_năm!E61</f>
        <v>0</v>
      </c>
      <c r="G60" s="42">
        <f t="shared" si="7"/>
        <v>1</v>
      </c>
      <c r="H60" s="42" t="e">
        <f>IF(D60=0,0,COUNTIF($D$58:D60,D60))</f>
        <v>#REF!</v>
      </c>
      <c r="I60" s="42" t="e">
        <f t="shared" si="3"/>
        <v>#REF!</v>
      </c>
      <c r="J60" s="44">
        <f t="shared" si="15"/>
        <v>0</v>
      </c>
      <c r="K60" s="42"/>
      <c r="M60" s="45" t="e">
        <f t="shared" si="5"/>
        <v>#REF!</v>
      </c>
      <c r="N60" s="31" t="str">
        <f>IF(Q60="","",COUNTA($Q$9:Q60)-COUNTBLANK($Q$9:Q60))</f>
        <v/>
      </c>
      <c r="O60" s="31" t="str">
        <f t="shared" si="11"/>
        <v/>
      </c>
      <c r="P60" s="31" t="str">
        <f t="shared" si="12"/>
        <v/>
      </c>
      <c r="Q60" s="45" t="str">
        <f>IF(COUNTIF($M$9:M60,M60)=1,E60,"")</f>
        <v/>
      </c>
    </row>
    <row r="61" spans="1:17" ht="15.6" customHeight="1">
      <c r="A61" s="41">
        <f>Ke_gio_HK2_Cả_năm!A64</f>
        <v>0</v>
      </c>
      <c r="B61" s="42" t="e">
        <f>Ke_gio_HK2_Cả_năm!#REF!</f>
        <v>#REF!</v>
      </c>
      <c r="C61" s="42">
        <f>Ke_gio_HK2_Cả_năm!C64</f>
        <v>0</v>
      </c>
      <c r="D61" s="42" t="e">
        <f>Ke_gio_HK2_Cả_năm!#REF!</f>
        <v>#REF!</v>
      </c>
      <c r="E61" s="43">
        <f>Ke_gio_HK2_Cả_năm!D64</f>
        <v>0</v>
      </c>
      <c r="F61" s="42">
        <f>Ke_gio_HK2_Cả_năm!E64</f>
        <v>0</v>
      </c>
      <c r="G61" s="42">
        <f t="shared" si="7"/>
        <v>1</v>
      </c>
      <c r="H61" s="42" t="e">
        <f>IF(D61=0,0,COUNTIF($D$58:D61,D61))</f>
        <v>#REF!</v>
      </c>
      <c r="I61" s="42" t="e">
        <f t="shared" si="3"/>
        <v>#REF!</v>
      </c>
      <c r="J61" s="44">
        <f t="shared" si="15"/>
        <v>0</v>
      </c>
      <c r="K61" s="42"/>
      <c r="M61" s="45" t="e">
        <f t="shared" si="5"/>
        <v>#REF!</v>
      </c>
      <c r="N61" s="31" t="str">
        <f>IF(Q61="","",COUNTA($Q$9:Q61)-COUNTBLANK($Q$9:Q61))</f>
        <v/>
      </c>
      <c r="O61" s="31" t="str">
        <f t="shared" si="11"/>
        <v/>
      </c>
      <c r="P61" s="31" t="str">
        <f t="shared" si="12"/>
        <v/>
      </c>
      <c r="Q61" s="45" t="str">
        <f>IF(COUNTIF($M$9:M61,M61)=1,E61,"")</f>
        <v/>
      </c>
    </row>
    <row r="62" spans="1:17" ht="15.6" customHeight="1">
      <c r="A62" s="41">
        <f>Ke_gio_HK2_Cả_năm!A65</f>
        <v>0</v>
      </c>
      <c r="B62" s="42" t="e">
        <f>Ke_gio_HK2_Cả_năm!#REF!</f>
        <v>#REF!</v>
      </c>
      <c r="C62" s="42">
        <f>Ke_gio_HK2_Cả_năm!C65</f>
        <v>0</v>
      </c>
      <c r="D62" s="42" t="e">
        <f>Ke_gio_HK2_Cả_năm!#REF!</f>
        <v>#REF!</v>
      </c>
      <c r="E62" s="43">
        <f>Ke_gio_HK2_Cả_năm!D65</f>
        <v>0</v>
      </c>
      <c r="F62" s="42">
        <f>Ke_gio_HK2_Cả_năm!E65</f>
        <v>0</v>
      </c>
      <c r="G62" s="42">
        <f t="shared" si="7"/>
        <v>1</v>
      </c>
      <c r="H62" s="42" t="e">
        <f>IF(D62=0,0,COUNTIF($D$58:D62,D62))</f>
        <v>#REF!</v>
      </c>
      <c r="I62" s="42" t="e">
        <f t="shared" si="3"/>
        <v>#REF!</v>
      </c>
      <c r="J62" s="44">
        <f t="shared" si="15"/>
        <v>0</v>
      </c>
      <c r="K62" s="42"/>
      <c r="M62" s="45" t="e">
        <f t="shared" si="5"/>
        <v>#REF!</v>
      </c>
      <c r="N62" s="31" t="str">
        <f>IF(Q62="","",COUNTA($Q$9:Q62)-COUNTBLANK($Q$9:Q62))</f>
        <v/>
      </c>
      <c r="O62" s="31" t="str">
        <f t="shared" si="11"/>
        <v/>
      </c>
      <c r="P62" s="31" t="str">
        <f t="shared" si="12"/>
        <v/>
      </c>
      <c r="Q62" s="45" t="str">
        <f>IF(COUNTIF($M$9:M62,M62)=1,E62,"")</f>
        <v/>
      </c>
    </row>
    <row r="63" spans="1:17" ht="15.6" customHeight="1">
      <c r="A63" s="41">
        <f>Ke_gio_HK2_Cả_năm!A67</f>
        <v>0</v>
      </c>
      <c r="B63" s="42" t="e">
        <f>Ke_gio_HK2_Cả_năm!#REF!</f>
        <v>#REF!</v>
      </c>
      <c r="C63" s="42">
        <f>Ke_gio_HK2_Cả_năm!C67</f>
        <v>0</v>
      </c>
      <c r="D63" s="42" t="e">
        <f>Ke_gio_HK2_Cả_năm!#REF!</f>
        <v>#REF!</v>
      </c>
      <c r="E63" s="43">
        <f>Ke_gio_HK2_Cả_năm!D67</f>
        <v>0</v>
      </c>
      <c r="F63" s="42">
        <f>Ke_gio_HK2_Cả_năm!E67</f>
        <v>0</v>
      </c>
      <c r="G63" s="42">
        <f t="shared" si="7"/>
        <v>1</v>
      </c>
      <c r="H63" s="42" t="e">
        <f>IF(D63=0,0,COUNTIF($D$58:D63,D63))</f>
        <v>#REF!</v>
      </c>
      <c r="I63" s="42" t="e">
        <f t="shared" si="3"/>
        <v>#REF!</v>
      </c>
      <c r="J63" s="44">
        <f t="shared" si="15"/>
        <v>0</v>
      </c>
      <c r="K63" s="42"/>
      <c r="M63" s="45" t="e">
        <f t="shared" si="5"/>
        <v>#REF!</v>
      </c>
      <c r="N63" s="31" t="str">
        <f>IF(Q63="","",COUNTA($Q$9:Q63)-COUNTBLANK($Q$9:Q63))</f>
        <v/>
      </c>
      <c r="O63" s="31" t="str">
        <f t="shared" si="11"/>
        <v/>
      </c>
      <c r="P63" s="31" t="str">
        <f t="shared" si="12"/>
        <v/>
      </c>
      <c r="Q63" s="45" t="str">
        <f>IF(COUNTIF($M$9:M63,M63)=1,E63,"")</f>
        <v/>
      </c>
    </row>
    <row r="64" spans="1:17" ht="15.6" customHeight="1">
      <c r="A64" s="41">
        <f>Ke_gio_HK2_Cả_năm!A68</f>
        <v>0</v>
      </c>
      <c r="B64" s="42" t="e">
        <f>Ke_gio_HK2_Cả_năm!#REF!</f>
        <v>#REF!</v>
      </c>
      <c r="C64" s="42">
        <f>Ke_gio_HK2_Cả_năm!C68</f>
        <v>0</v>
      </c>
      <c r="D64" s="42" t="e">
        <f>Ke_gio_HK2_Cả_năm!#REF!</f>
        <v>#REF!</v>
      </c>
      <c r="E64" s="43">
        <f>Ke_gio_HK2_Cả_năm!D68</f>
        <v>0</v>
      </c>
      <c r="F64" s="42">
        <f>Ke_gio_HK2_Cả_năm!E68</f>
        <v>0</v>
      </c>
      <c r="G64" s="42">
        <f t="shared" si="7"/>
        <v>1</v>
      </c>
      <c r="H64" s="42" t="e">
        <f>IF(D64=0,0,COUNTIF($D$58:D64,D64))</f>
        <v>#REF!</v>
      </c>
      <c r="I64" s="42" t="e">
        <f t="shared" si="3"/>
        <v>#REF!</v>
      </c>
      <c r="J64" s="44">
        <f t="shared" si="15"/>
        <v>0</v>
      </c>
      <c r="K64" s="42"/>
      <c r="M64" s="45" t="e">
        <f t="shared" si="5"/>
        <v>#REF!</v>
      </c>
      <c r="N64" s="31" t="str">
        <f>IF(Q64="","",COUNTA($Q$9:Q64)-COUNTBLANK($Q$9:Q64))</f>
        <v/>
      </c>
      <c r="O64" s="31" t="str">
        <f t="shared" si="11"/>
        <v/>
      </c>
      <c r="P64" s="31" t="str">
        <f t="shared" si="12"/>
        <v/>
      </c>
      <c r="Q64" s="45" t="str">
        <f>IF(COUNTIF($M$9:M64,M64)=1,E64,"")</f>
        <v/>
      </c>
    </row>
    <row r="65" spans="1:17" ht="15.6" customHeight="1">
      <c r="A65" s="41">
        <f>Ke_gio_HK2_Cả_năm!A69</f>
        <v>0</v>
      </c>
      <c r="B65" s="42" t="e">
        <f>Ke_gio_HK2_Cả_năm!#REF!</f>
        <v>#REF!</v>
      </c>
      <c r="C65" s="42">
        <f>Ke_gio_HK2_Cả_năm!C69</f>
        <v>0</v>
      </c>
      <c r="D65" s="42" t="e">
        <f>Ke_gio_HK2_Cả_năm!#REF!</f>
        <v>#REF!</v>
      </c>
      <c r="E65" s="43">
        <f>Ke_gio_HK2_Cả_năm!D69</f>
        <v>0</v>
      </c>
      <c r="F65" s="42">
        <f>Ke_gio_HK2_Cả_năm!E69</f>
        <v>0</v>
      </c>
      <c r="G65" s="42">
        <f t="shared" si="7"/>
        <v>1</v>
      </c>
      <c r="H65" s="42" t="e">
        <f>IF(D65=0,0,COUNTIF($D$65:D65,D65))</f>
        <v>#REF!</v>
      </c>
      <c r="I65" s="42" t="e">
        <f t="shared" si="3"/>
        <v>#REF!</v>
      </c>
      <c r="J65" s="44">
        <f>IF(COUNTIF($E$65:$E$71,E65)=SUM($G$65:$G$71),0,F65*0.1)</f>
        <v>0</v>
      </c>
      <c r="K65" s="42"/>
      <c r="L65" s="31">
        <v>1</v>
      </c>
      <c r="M65" s="45" t="e">
        <f t="shared" si="5"/>
        <v>#REF!</v>
      </c>
      <c r="N65" s="31" t="str">
        <f>IF(Q65="","",COUNTA($Q$9:Q65)-COUNTBLANK($Q$9:Q65))</f>
        <v/>
      </c>
      <c r="O65" s="31" t="str">
        <f t="shared" si="11"/>
        <v/>
      </c>
      <c r="P65" s="31" t="str">
        <f t="shared" si="12"/>
        <v/>
      </c>
      <c r="Q65" s="45" t="str">
        <f>IF(COUNTIF($M$9:M65,M65)=1,E65,"")</f>
        <v/>
      </c>
    </row>
    <row r="66" spans="1:17" ht="15.6" customHeight="1">
      <c r="A66" s="41">
        <f>Ke_gio_HK2_Cả_năm!A70</f>
        <v>0</v>
      </c>
      <c r="B66" s="42" t="e">
        <f>Ke_gio_HK2_Cả_năm!#REF!</f>
        <v>#REF!</v>
      </c>
      <c r="C66" s="42">
        <f>Ke_gio_HK2_Cả_năm!C70</f>
        <v>0</v>
      </c>
      <c r="D66" s="42" t="e">
        <f>Ke_gio_HK2_Cả_năm!#REF!</f>
        <v>#REF!</v>
      </c>
      <c r="E66" s="43">
        <f>Ke_gio_HK2_Cả_năm!D70</f>
        <v>0</v>
      </c>
      <c r="F66" s="42">
        <f>Ke_gio_HK2_Cả_năm!E70</f>
        <v>0</v>
      </c>
      <c r="G66" s="42">
        <f t="shared" si="7"/>
        <v>1</v>
      </c>
      <c r="H66" s="42" t="e">
        <f>IF(D66=0,0,COUNTIF($D$65:D66,D66))</f>
        <v>#REF!</v>
      </c>
      <c r="I66" s="42" t="e">
        <f t="shared" si="3"/>
        <v>#REF!</v>
      </c>
      <c r="J66" s="44">
        <f t="shared" ref="J66:J71" si="16">IF(COUNTIF($E$65:$E$71,E66)=SUM($G$65:$G$71),0,F66*0.1)</f>
        <v>0</v>
      </c>
      <c r="K66" s="42"/>
      <c r="M66" s="45" t="e">
        <f t="shared" si="5"/>
        <v>#REF!</v>
      </c>
      <c r="N66" s="31" t="str">
        <f>IF(Q66="","",COUNTA($Q$9:Q66)-COUNTBLANK($Q$9:Q66))</f>
        <v/>
      </c>
      <c r="O66" s="31" t="str">
        <f t="shared" si="11"/>
        <v/>
      </c>
      <c r="P66" s="31" t="str">
        <f t="shared" si="12"/>
        <v/>
      </c>
      <c r="Q66" s="45" t="str">
        <f>IF(COUNTIF($M$9:M66,M66)=1,E66,"")</f>
        <v/>
      </c>
    </row>
    <row r="67" spans="1:17" ht="15.6" customHeight="1">
      <c r="A67" s="48">
        <f>Ke_gio_HK2_Cả_năm!A72</f>
        <v>0</v>
      </c>
      <c r="B67" s="42" t="e">
        <f>Ke_gio_HK2_Cả_năm!#REF!</f>
        <v>#REF!</v>
      </c>
      <c r="C67" s="42">
        <f>Ke_gio_HK2_Cả_năm!C72</f>
        <v>0</v>
      </c>
      <c r="D67" s="42" t="e">
        <f>Ke_gio_HK2_Cả_năm!#REF!</f>
        <v>#REF!</v>
      </c>
      <c r="E67" s="43">
        <f>Ke_gio_HK2_Cả_năm!D72</f>
        <v>0</v>
      </c>
      <c r="F67" s="42">
        <f>Ke_gio_HK2_Cả_năm!E72</f>
        <v>0</v>
      </c>
      <c r="G67" s="42">
        <f t="shared" si="7"/>
        <v>1</v>
      </c>
      <c r="H67" s="42" t="e">
        <f>IF(D67=0,0,COUNTIF($D$65:D67,D67))</f>
        <v>#REF!</v>
      </c>
      <c r="I67" s="42" t="e">
        <f t="shared" si="3"/>
        <v>#REF!</v>
      </c>
      <c r="J67" s="44">
        <f t="shared" si="16"/>
        <v>0</v>
      </c>
      <c r="K67" s="42"/>
      <c r="M67" s="45" t="e">
        <f t="shared" si="5"/>
        <v>#REF!</v>
      </c>
      <c r="N67" s="31" t="str">
        <f>IF(Q67="","",COUNTA($Q$9:Q67)-COUNTBLANK($Q$9:Q67))</f>
        <v/>
      </c>
      <c r="O67" s="31" t="str">
        <f t="shared" si="11"/>
        <v/>
      </c>
      <c r="P67" s="31" t="str">
        <f t="shared" si="12"/>
        <v/>
      </c>
      <c r="Q67" s="45" t="str">
        <f>IF(COUNTIF($M$9:M67,M67)=1,E67,"")</f>
        <v/>
      </c>
    </row>
    <row r="68" spans="1:17" ht="15.6" customHeight="1">
      <c r="A68" s="41">
        <f>Ke_gio_HK2_Cả_năm!A73</f>
        <v>0</v>
      </c>
      <c r="B68" s="42" t="e">
        <f>Ke_gio_HK2_Cả_năm!#REF!</f>
        <v>#REF!</v>
      </c>
      <c r="C68" s="42">
        <f>Ke_gio_HK2_Cả_năm!C73</f>
        <v>0</v>
      </c>
      <c r="D68" s="42" t="e">
        <f>Ke_gio_HK2_Cả_năm!#REF!</f>
        <v>#REF!</v>
      </c>
      <c r="E68" s="43">
        <f>Ke_gio_HK2_Cả_năm!D73</f>
        <v>0</v>
      </c>
      <c r="F68" s="42">
        <f>Ke_gio_HK2_Cả_năm!E73</f>
        <v>0</v>
      </c>
      <c r="G68" s="42">
        <f t="shared" si="7"/>
        <v>1</v>
      </c>
      <c r="H68" s="42" t="e">
        <f>IF(D68=0,0,COUNTIF($D$65:D68,D68))</f>
        <v>#REF!</v>
      </c>
      <c r="I68" s="42" t="e">
        <f t="shared" si="3"/>
        <v>#REF!</v>
      </c>
      <c r="J68" s="44">
        <f t="shared" si="16"/>
        <v>0</v>
      </c>
      <c r="K68" s="42"/>
      <c r="M68" s="45" t="e">
        <f t="shared" si="5"/>
        <v>#REF!</v>
      </c>
      <c r="N68" s="31" t="str">
        <f>IF(Q68="","",COUNTA($Q$9:Q68)-COUNTBLANK($Q$9:Q68))</f>
        <v/>
      </c>
      <c r="O68" s="31" t="str">
        <f t="shared" si="11"/>
        <v/>
      </c>
      <c r="P68" s="31" t="str">
        <f t="shared" si="12"/>
        <v/>
      </c>
      <c r="Q68" s="45" t="str">
        <f>IF(COUNTIF($M$9:M68,M68)=1,E68,"")</f>
        <v/>
      </c>
    </row>
    <row r="69" spans="1:17" ht="15.6" customHeight="1">
      <c r="A69" s="41">
        <f>Ke_gio_HK2_Cả_năm!A74</f>
        <v>0</v>
      </c>
      <c r="B69" s="42" t="e">
        <f>Ke_gio_HK2_Cả_năm!#REF!</f>
        <v>#REF!</v>
      </c>
      <c r="C69" s="42">
        <f>Ke_gio_HK2_Cả_năm!C74</f>
        <v>0</v>
      </c>
      <c r="D69" s="42" t="e">
        <f>Ke_gio_HK2_Cả_năm!#REF!</f>
        <v>#REF!</v>
      </c>
      <c r="E69" s="43">
        <f>Ke_gio_HK2_Cả_năm!D74</f>
        <v>0</v>
      </c>
      <c r="F69" s="42">
        <f>Ke_gio_HK2_Cả_năm!E74</f>
        <v>0</v>
      </c>
      <c r="G69" s="42">
        <f t="shared" si="7"/>
        <v>1</v>
      </c>
      <c r="H69" s="42" t="e">
        <f>IF(D69=0,0,COUNTIF($D$65:D69,D69))</f>
        <v>#REF!</v>
      </c>
      <c r="I69" s="42" t="e">
        <f t="shared" si="3"/>
        <v>#REF!</v>
      </c>
      <c r="J69" s="44">
        <f t="shared" si="16"/>
        <v>0</v>
      </c>
      <c r="K69" s="42"/>
      <c r="M69" s="45" t="e">
        <f t="shared" si="5"/>
        <v>#REF!</v>
      </c>
      <c r="N69" s="31" t="str">
        <f>IF(Q69="","",COUNTA($Q$9:Q69)-COUNTBLANK($Q$9:Q69))</f>
        <v/>
      </c>
      <c r="O69" s="31" t="str">
        <f t="shared" si="11"/>
        <v/>
      </c>
      <c r="P69" s="31" t="str">
        <f t="shared" si="12"/>
        <v/>
      </c>
      <c r="Q69" s="45" t="str">
        <f>IF(COUNTIF($M$9:M69,M69)=1,E69,"")</f>
        <v/>
      </c>
    </row>
    <row r="70" spans="1:17" ht="15.6" customHeight="1">
      <c r="A70" s="41">
        <f>Ke_gio_HK2_Cả_năm!A75</f>
        <v>0</v>
      </c>
      <c r="B70" s="42" t="e">
        <f>Ke_gio_HK2_Cả_năm!#REF!</f>
        <v>#REF!</v>
      </c>
      <c r="C70" s="42">
        <f>Ke_gio_HK2_Cả_năm!C75</f>
        <v>0</v>
      </c>
      <c r="D70" s="42" t="e">
        <f>Ke_gio_HK2_Cả_năm!#REF!</f>
        <v>#REF!</v>
      </c>
      <c r="E70" s="43">
        <f>Ke_gio_HK2_Cả_năm!D75</f>
        <v>0</v>
      </c>
      <c r="F70" s="42">
        <f>Ke_gio_HK2_Cả_năm!E75</f>
        <v>0</v>
      </c>
      <c r="G70" s="42">
        <f t="shared" si="7"/>
        <v>1</v>
      </c>
      <c r="H70" s="42" t="e">
        <f>IF(D70=0,0,COUNTIF($D$65:D70,D70))</f>
        <v>#REF!</v>
      </c>
      <c r="I70" s="42" t="e">
        <f t="shared" si="3"/>
        <v>#REF!</v>
      </c>
      <c r="J70" s="44">
        <f t="shared" si="16"/>
        <v>0</v>
      </c>
      <c r="K70" s="42"/>
      <c r="M70" s="45" t="e">
        <f t="shared" si="5"/>
        <v>#REF!</v>
      </c>
      <c r="N70" s="31" t="str">
        <f>IF(Q70="","",COUNTA($Q$9:Q70)-COUNTBLANK($Q$9:Q70))</f>
        <v/>
      </c>
      <c r="O70" s="31" t="str">
        <f t="shared" si="11"/>
        <v/>
      </c>
      <c r="P70" s="31" t="str">
        <f t="shared" si="12"/>
        <v/>
      </c>
      <c r="Q70" s="45" t="str">
        <f>IF(COUNTIF($M$9:M70,M70)=1,E70,"")</f>
        <v/>
      </c>
    </row>
    <row r="71" spans="1:17" ht="15.6" customHeight="1">
      <c r="A71" s="41">
        <f>Ke_gio_HK2_Cả_năm!A76</f>
        <v>0</v>
      </c>
      <c r="B71" s="42" t="e">
        <f>Ke_gio_HK2_Cả_năm!#REF!</f>
        <v>#REF!</v>
      </c>
      <c r="C71" s="42">
        <f>Ke_gio_HK2_Cả_năm!C76</f>
        <v>0</v>
      </c>
      <c r="D71" s="42" t="e">
        <f>Ke_gio_HK2_Cả_năm!#REF!</f>
        <v>#REF!</v>
      </c>
      <c r="E71" s="43">
        <f>Ke_gio_HK2_Cả_năm!D76</f>
        <v>0</v>
      </c>
      <c r="F71" s="42">
        <f>Ke_gio_HK2_Cả_năm!E76</f>
        <v>0</v>
      </c>
      <c r="G71" s="42">
        <f t="shared" si="7"/>
        <v>1</v>
      </c>
      <c r="H71" s="42" t="e">
        <f>IF(D71=0,0,COUNTIF($D$65:D71,D71))</f>
        <v>#REF!</v>
      </c>
      <c r="I71" s="42" t="e">
        <f t="shared" si="3"/>
        <v>#REF!</v>
      </c>
      <c r="J71" s="44">
        <f t="shared" si="16"/>
        <v>0</v>
      </c>
      <c r="K71" s="42"/>
      <c r="M71" s="45" t="e">
        <f t="shared" si="5"/>
        <v>#REF!</v>
      </c>
      <c r="N71" s="31" t="str">
        <f>IF(Q71="","",COUNTA($Q$9:Q71)-COUNTBLANK($Q$9:Q71))</f>
        <v/>
      </c>
      <c r="O71" s="31" t="str">
        <f t="shared" si="11"/>
        <v/>
      </c>
      <c r="P71" s="31" t="str">
        <f t="shared" si="12"/>
        <v/>
      </c>
      <c r="Q71" s="45" t="str">
        <f>IF(COUNTIF($M$9:M71,M71)=1,E71,"")</f>
        <v/>
      </c>
    </row>
    <row r="72" spans="1:17" ht="15.6" customHeight="1">
      <c r="A72" s="41">
        <f>Ke_gio_HK2_Cả_năm!A77</f>
        <v>0</v>
      </c>
      <c r="B72" s="42" t="e">
        <f>Ke_gio_HK2_Cả_năm!#REF!</f>
        <v>#REF!</v>
      </c>
      <c r="C72" s="42">
        <f>Ke_gio_HK2_Cả_năm!C77</f>
        <v>0</v>
      </c>
      <c r="D72" s="42" t="e">
        <f>Ke_gio_HK2_Cả_năm!#REF!</f>
        <v>#REF!</v>
      </c>
      <c r="E72" s="43">
        <f>Ke_gio_HK2_Cả_năm!D77</f>
        <v>0</v>
      </c>
      <c r="F72" s="42">
        <f>Ke_gio_HK2_Cả_năm!E77</f>
        <v>0</v>
      </c>
      <c r="G72" s="42">
        <f t="shared" si="7"/>
        <v>1</v>
      </c>
      <c r="H72" s="42" t="e">
        <f>IF(D72=0,0,COUNTIF($D$72:D72,D72))</f>
        <v>#REF!</v>
      </c>
      <c r="I72" s="42" t="e">
        <f t="shared" si="3"/>
        <v>#REF!</v>
      </c>
      <c r="J72" s="44" t="e">
        <f>IF(COUNTIF($E$72:$E$78,E72)=SUM($G$72:$G$78),0,F72*0.1)</f>
        <v>#REF!</v>
      </c>
      <c r="K72" s="42"/>
      <c r="L72" s="31">
        <v>1</v>
      </c>
      <c r="M72" s="45" t="e">
        <f t="shared" si="5"/>
        <v>#REF!</v>
      </c>
      <c r="N72" s="31" t="str">
        <f>IF(Q72="","",COUNTA($Q$9:Q72)-COUNTBLANK($Q$9:Q72))</f>
        <v/>
      </c>
      <c r="O72" s="31" t="str">
        <f t="shared" si="11"/>
        <v/>
      </c>
      <c r="P72" s="31" t="str">
        <f t="shared" si="12"/>
        <v/>
      </c>
      <c r="Q72" s="45" t="str">
        <f>IF(COUNTIF($M$9:M72,M72)=1,E72,"")</f>
        <v/>
      </c>
    </row>
    <row r="73" spans="1:17" ht="15.6" customHeight="1">
      <c r="A73" s="41">
        <f>Ke_gio_HK2_Cả_năm!A78</f>
        <v>0</v>
      </c>
      <c r="B73" s="42" t="e">
        <f>Ke_gio_HK2_Cả_năm!#REF!</f>
        <v>#REF!</v>
      </c>
      <c r="C73" s="42">
        <f>Ke_gio_HK2_Cả_năm!C78</f>
        <v>0</v>
      </c>
      <c r="D73" s="42" t="e">
        <f>Ke_gio_HK2_Cả_năm!#REF!</f>
        <v>#REF!</v>
      </c>
      <c r="E73" s="43">
        <f>Ke_gio_HK2_Cả_năm!D78</f>
        <v>0</v>
      </c>
      <c r="F73" s="42">
        <f>Ke_gio_HK2_Cả_năm!E78</f>
        <v>0</v>
      </c>
      <c r="G73" s="42">
        <f t="shared" si="7"/>
        <v>1</v>
      </c>
      <c r="H73" s="42" t="e">
        <f>IF(D73=0,0,COUNTIF($D$72:D73,D73))</f>
        <v>#REF!</v>
      </c>
      <c r="I73" s="42" t="e">
        <f t="shared" si="3"/>
        <v>#REF!</v>
      </c>
      <c r="J73" s="44" t="e">
        <f t="shared" ref="J73:J78" si="17">IF(COUNTIF($E$72:$E$78,E73)=SUM($G$72:$G$78),0,F73*0.1)</f>
        <v>#REF!</v>
      </c>
      <c r="K73" s="42"/>
      <c r="M73" s="45" t="e">
        <f t="shared" si="5"/>
        <v>#REF!</v>
      </c>
      <c r="N73" s="31" t="str">
        <f>IF(Q73="","",COUNTA($Q$9:Q73)-COUNTBLANK($Q$9:Q73))</f>
        <v/>
      </c>
      <c r="O73" s="31" t="str">
        <f t="shared" ref="O73:O104" si="18">IF(Q73&lt;&gt;"",B73,"")</f>
        <v/>
      </c>
      <c r="P73" s="31" t="str">
        <f t="shared" ref="P73:P104" si="19">IF(Q73&lt;&gt;"",D73,"")</f>
        <v/>
      </c>
      <c r="Q73" s="45" t="str">
        <f>IF(COUNTIF($M$9:M73,M73)=1,E73,"")</f>
        <v/>
      </c>
    </row>
    <row r="74" spans="1:17" ht="15.6" customHeight="1">
      <c r="A74" s="48">
        <f>Ke_gio_HK2_Cả_năm!A79</f>
        <v>0</v>
      </c>
      <c r="B74" s="42" t="e">
        <f>Ke_gio_HK2_Cả_năm!#REF!</f>
        <v>#REF!</v>
      </c>
      <c r="C74" s="42">
        <f>Ke_gio_HK2_Cả_năm!C79</f>
        <v>0</v>
      </c>
      <c r="D74" s="42" t="e">
        <f>Ke_gio_HK2_Cả_năm!#REF!</f>
        <v>#REF!</v>
      </c>
      <c r="E74" s="43">
        <f>Ke_gio_HK2_Cả_năm!D79</f>
        <v>0</v>
      </c>
      <c r="F74" s="42">
        <f>Ke_gio_HK2_Cả_năm!E79</f>
        <v>0</v>
      </c>
      <c r="G74" s="42">
        <f t="shared" si="7"/>
        <v>1</v>
      </c>
      <c r="H74" s="42" t="e">
        <f>IF(D74=0,0,COUNTIF($D$72:D74,D74))</f>
        <v>#REF!</v>
      </c>
      <c r="I74" s="42" t="e">
        <f t="shared" ref="I74:I137" si="20">IF(H74&gt;2,0.75,0)</f>
        <v>#REF!</v>
      </c>
      <c r="J74" s="44" t="e">
        <f t="shared" si="17"/>
        <v>#REF!</v>
      </c>
      <c r="K74" s="42"/>
      <c r="M74" s="45" t="e">
        <f t="shared" ref="M74:M137" si="21">B74&amp;E74</f>
        <v>#REF!</v>
      </c>
      <c r="N74" s="31" t="str">
        <f>IF(Q74="","",COUNTA($Q$9:Q74)-COUNTBLANK($Q$9:Q74))</f>
        <v/>
      </c>
      <c r="O74" s="31" t="str">
        <f t="shared" si="18"/>
        <v/>
      </c>
      <c r="P74" s="31" t="str">
        <f t="shared" si="19"/>
        <v/>
      </c>
      <c r="Q74" s="45" t="str">
        <f>IF(COUNTIF($M$9:M74,M74)=1,E74,"")</f>
        <v/>
      </c>
    </row>
    <row r="75" spans="1:17" ht="15.6" customHeight="1">
      <c r="A75" s="41">
        <f>Ke_gio_HK2_Cả_năm!A80</f>
        <v>0</v>
      </c>
      <c r="B75" s="42" t="e">
        <f>Ke_gio_HK2_Cả_năm!#REF!</f>
        <v>#REF!</v>
      </c>
      <c r="C75" s="42">
        <f>Ke_gio_HK2_Cả_năm!C80</f>
        <v>0</v>
      </c>
      <c r="D75" s="42" t="e">
        <f>Ke_gio_HK2_Cả_năm!#REF!</f>
        <v>#REF!</v>
      </c>
      <c r="E75" s="43">
        <f>Ke_gio_HK2_Cả_năm!D80</f>
        <v>0</v>
      </c>
      <c r="F75" s="42">
        <f>Ke_gio_HK2_Cả_năm!E80</f>
        <v>0</v>
      </c>
      <c r="G75" s="42">
        <f t="shared" si="7"/>
        <v>1</v>
      </c>
      <c r="H75" s="42" t="e">
        <f>IF(D75=0,0,COUNTIF($D$72:D75,D75))</f>
        <v>#REF!</v>
      </c>
      <c r="I75" s="42" t="e">
        <f t="shared" si="20"/>
        <v>#REF!</v>
      </c>
      <c r="J75" s="44" t="e">
        <f t="shared" si="17"/>
        <v>#REF!</v>
      </c>
      <c r="K75" s="42"/>
      <c r="M75" s="45" t="e">
        <f t="shared" si="21"/>
        <v>#REF!</v>
      </c>
      <c r="N75" s="31" t="str">
        <f>IF(Q75="","",COUNTA($Q$9:Q75)-COUNTBLANK($Q$9:Q75))</f>
        <v/>
      </c>
      <c r="O75" s="31" t="str">
        <f t="shared" si="18"/>
        <v/>
      </c>
      <c r="P75" s="31" t="str">
        <f t="shared" si="19"/>
        <v/>
      </c>
      <c r="Q75" s="45" t="str">
        <f>IF(COUNTIF($M$9:M75,M75)=1,E75,"")</f>
        <v/>
      </c>
    </row>
    <row r="76" spans="1:17" ht="15.6" customHeight="1">
      <c r="A76" s="41">
        <f>Ke_gio_HK2_Cả_năm!A81</f>
        <v>0</v>
      </c>
      <c r="B76" s="42" t="e">
        <f>Ke_gio_HK2_Cả_năm!#REF!</f>
        <v>#REF!</v>
      </c>
      <c r="C76" s="42">
        <f>Ke_gio_HK2_Cả_năm!C81</f>
        <v>0</v>
      </c>
      <c r="D76" s="42" t="e">
        <f>Ke_gio_HK2_Cả_năm!#REF!</f>
        <v>#REF!</v>
      </c>
      <c r="E76" s="43">
        <f>Ke_gio_HK2_Cả_năm!D81</f>
        <v>0</v>
      </c>
      <c r="F76" s="42">
        <f>Ke_gio_HK2_Cả_năm!E81</f>
        <v>0</v>
      </c>
      <c r="G76" s="42">
        <f t="shared" si="7"/>
        <v>1</v>
      </c>
      <c r="H76" s="42" t="e">
        <f>IF(D76=0,0,COUNTIF($D$72:D76,D76))</f>
        <v>#REF!</v>
      </c>
      <c r="I76" s="42" t="e">
        <f t="shared" si="20"/>
        <v>#REF!</v>
      </c>
      <c r="J76" s="44" t="e">
        <f t="shared" si="17"/>
        <v>#REF!</v>
      </c>
      <c r="K76" s="42"/>
      <c r="M76" s="45" t="e">
        <f t="shared" si="21"/>
        <v>#REF!</v>
      </c>
      <c r="N76" s="31" t="str">
        <f>IF(Q76="","",COUNTA($Q$9:Q76)-COUNTBLANK($Q$9:Q76))</f>
        <v/>
      </c>
      <c r="O76" s="31" t="str">
        <f t="shared" si="18"/>
        <v/>
      </c>
      <c r="P76" s="31" t="str">
        <f t="shared" si="19"/>
        <v/>
      </c>
      <c r="Q76" s="45" t="str">
        <f>IF(COUNTIF($M$9:M76,M76)=1,E76,"")</f>
        <v/>
      </c>
    </row>
    <row r="77" spans="1:17" ht="15.6" customHeight="1">
      <c r="A77" s="41" t="e">
        <f>Ke_gio_HK2_Cả_năm!#REF!</f>
        <v>#REF!</v>
      </c>
      <c r="B77" s="42" t="e">
        <f>Ke_gio_HK2_Cả_năm!#REF!</f>
        <v>#REF!</v>
      </c>
      <c r="C77" s="42" t="e">
        <f>Ke_gio_HK2_Cả_năm!#REF!</f>
        <v>#REF!</v>
      </c>
      <c r="D77" s="42" t="e">
        <f>Ke_gio_HK2_Cả_năm!#REF!</f>
        <v>#REF!</v>
      </c>
      <c r="E77" s="43" t="e">
        <f>Ke_gio_HK2_Cả_năm!#REF!</f>
        <v>#REF!</v>
      </c>
      <c r="F77" s="42" t="e">
        <f>Ke_gio_HK2_Cả_năm!#REF!</f>
        <v>#REF!</v>
      </c>
      <c r="G77" s="42" t="e">
        <f t="shared" si="7"/>
        <v>#REF!</v>
      </c>
      <c r="H77" s="42" t="e">
        <f>IF(D77=0,0,COUNTIF($D$72:D77,D77))</f>
        <v>#REF!</v>
      </c>
      <c r="I77" s="42" t="e">
        <f t="shared" si="20"/>
        <v>#REF!</v>
      </c>
      <c r="J77" s="44" t="e">
        <f t="shared" si="17"/>
        <v>#REF!</v>
      </c>
      <c r="K77" s="42"/>
      <c r="M77" s="45" t="e">
        <f t="shared" si="21"/>
        <v>#REF!</v>
      </c>
      <c r="N77" s="31" t="str">
        <f>IF(Q77="","",COUNTA($Q$9:Q77)-COUNTBLANK($Q$9:Q77))</f>
        <v/>
      </c>
      <c r="O77" s="31" t="str">
        <f t="shared" si="18"/>
        <v/>
      </c>
      <c r="P77" s="31" t="str">
        <f t="shared" si="19"/>
        <v/>
      </c>
      <c r="Q77" s="45" t="str">
        <f>IF(COUNTIF($M$9:M77,M77)=1,E77,"")</f>
        <v/>
      </c>
    </row>
    <row r="78" spans="1:17" ht="15.6" customHeight="1">
      <c r="A78" s="41">
        <f>Ke_gio_HK2_Cả_năm!A82</f>
        <v>0</v>
      </c>
      <c r="B78" s="42" t="e">
        <f>Ke_gio_HK2_Cả_năm!#REF!</f>
        <v>#REF!</v>
      </c>
      <c r="C78" s="42">
        <f>Ke_gio_HK2_Cả_năm!C82</f>
        <v>0</v>
      </c>
      <c r="D78" s="42" t="e">
        <f>Ke_gio_HK2_Cả_năm!#REF!</f>
        <v>#REF!</v>
      </c>
      <c r="E78" s="43">
        <f>Ke_gio_HK2_Cả_năm!D82</f>
        <v>0</v>
      </c>
      <c r="F78" s="42">
        <f>Ke_gio_HK2_Cả_năm!E82</f>
        <v>0</v>
      </c>
      <c r="G78" s="42" t="e">
        <f t="shared" si="7"/>
        <v>#REF!</v>
      </c>
      <c r="H78" s="42" t="e">
        <f>IF(D78=0,0,COUNTIF($D$72:D78,D78))</f>
        <v>#REF!</v>
      </c>
      <c r="I78" s="42" t="e">
        <f t="shared" si="20"/>
        <v>#REF!</v>
      </c>
      <c r="J78" s="44" t="e">
        <f t="shared" si="17"/>
        <v>#REF!</v>
      </c>
      <c r="K78" s="42"/>
      <c r="M78" s="45" t="e">
        <f t="shared" si="21"/>
        <v>#REF!</v>
      </c>
      <c r="N78" s="31" t="str">
        <f>IF(Q78="","",COUNTA($Q$9:Q78)-COUNTBLANK($Q$9:Q78))</f>
        <v/>
      </c>
      <c r="O78" s="31" t="str">
        <f t="shared" si="18"/>
        <v/>
      </c>
      <c r="P78" s="31" t="str">
        <f t="shared" si="19"/>
        <v/>
      </c>
      <c r="Q78" s="45" t="str">
        <f>IF(COUNTIF($M$9:M78,M78)=1,E78,"")</f>
        <v/>
      </c>
    </row>
    <row r="79" spans="1:17" ht="15.6" customHeight="1">
      <c r="A79" s="41">
        <f>Ke_gio_HK2_Cả_năm!A83</f>
        <v>0</v>
      </c>
      <c r="B79" s="42" t="e">
        <f>Ke_gio_HK2_Cả_năm!#REF!</f>
        <v>#REF!</v>
      </c>
      <c r="C79" s="42">
        <f>Ke_gio_HK2_Cả_năm!C83</f>
        <v>0</v>
      </c>
      <c r="D79" s="42" t="e">
        <f>Ke_gio_HK2_Cả_năm!#REF!</f>
        <v>#REF!</v>
      </c>
      <c r="E79" s="43">
        <f>Ke_gio_HK2_Cả_năm!D83</f>
        <v>0</v>
      </c>
      <c r="F79" s="42">
        <f>Ke_gio_HK2_Cả_năm!E83</f>
        <v>0</v>
      </c>
      <c r="G79" s="42">
        <f t="shared" si="7"/>
        <v>1</v>
      </c>
      <c r="H79" s="42" t="e">
        <f>IF(D79=0,0,COUNTIF($D$79:D79,D79))</f>
        <v>#REF!</v>
      </c>
      <c r="I79" s="42" t="e">
        <f t="shared" si="20"/>
        <v>#REF!</v>
      </c>
      <c r="J79" s="44" t="e">
        <f>IF(COUNTIF($E$79:$E$85,E79)=SUM($G$79:$G$85),0,F79*0.1)</f>
        <v>#REF!</v>
      </c>
      <c r="K79" s="42"/>
      <c r="L79" s="31">
        <v>1</v>
      </c>
      <c r="M79" s="45" t="e">
        <f t="shared" si="21"/>
        <v>#REF!</v>
      </c>
      <c r="N79" s="31" t="str">
        <f>IF(Q79="","",COUNTA($Q$9:Q79)-COUNTBLANK($Q$9:Q79))</f>
        <v/>
      </c>
      <c r="O79" s="31" t="str">
        <f t="shared" si="18"/>
        <v/>
      </c>
      <c r="P79" s="31" t="str">
        <f t="shared" si="19"/>
        <v/>
      </c>
      <c r="Q79" s="45" t="str">
        <f>IF(COUNTIF($M$9:M79,M79)=1,E79,"")</f>
        <v/>
      </c>
    </row>
    <row r="80" spans="1:17" ht="15.6" customHeight="1">
      <c r="A80" s="41">
        <f>Ke_gio_HK2_Cả_năm!A84</f>
        <v>0</v>
      </c>
      <c r="B80" s="42" t="e">
        <f>Ke_gio_HK2_Cả_năm!#REF!</f>
        <v>#REF!</v>
      </c>
      <c r="C80" s="42">
        <f>Ke_gio_HK2_Cả_năm!C84</f>
        <v>0</v>
      </c>
      <c r="D80" s="42" t="e">
        <f>Ke_gio_HK2_Cả_năm!#REF!</f>
        <v>#REF!</v>
      </c>
      <c r="E80" s="43">
        <f>Ke_gio_HK2_Cả_năm!D84</f>
        <v>0</v>
      </c>
      <c r="F80" s="42">
        <f>Ke_gio_HK2_Cả_năm!E84</f>
        <v>0</v>
      </c>
      <c r="G80" s="42">
        <f t="shared" si="7"/>
        <v>1</v>
      </c>
      <c r="H80" s="42" t="e">
        <f>IF(D80=0,0,COUNTIF($D$79:D80,D80))</f>
        <v>#REF!</v>
      </c>
      <c r="I80" s="42" t="e">
        <f t="shared" si="20"/>
        <v>#REF!</v>
      </c>
      <c r="J80" s="44" t="e">
        <f t="shared" ref="J80:J85" si="22">IF(COUNTIF($E$79:$E$85,E80)=SUM($G$79:$G$85),0,F80*0.1)</f>
        <v>#REF!</v>
      </c>
      <c r="K80" s="42"/>
      <c r="M80" s="45" t="e">
        <f t="shared" si="21"/>
        <v>#REF!</v>
      </c>
      <c r="N80" s="31" t="str">
        <f>IF(Q80="","",COUNTA($Q$9:Q80)-COUNTBLANK($Q$9:Q80))</f>
        <v/>
      </c>
      <c r="O80" s="31" t="str">
        <f t="shared" si="18"/>
        <v/>
      </c>
      <c r="P80" s="31" t="str">
        <f t="shared" si="19"/>
        <v/>
      </c>
      <c r="Q80" s="45" t="str">
        <f>IF(COUNTIF($M$9:M80,M80)=1,E80,"")</f>
        <v/>
      </c>
    </row>
    <row r="81" spans="1:17" ht="15.6" customHeight="1">
      <c r="A81" s="48">
        <f>Ke_gio_HK2_Cả_năm!A85</f>
        <v>0</v>
      </c>
      <c r="B81" s="42" t="e">
        <f>Ke_gio_HK2_Cả_năm!#REF!</f>
        <v>#REF!</v>
      </c>
      <c r="C81" s="42">
        <f>Ke_gio_HK2_Cả_năm!C85</f>
        <v>0</v>
      </c>
      <c r="D81" s="42" t="e">
        <f>Ke_gio_HK2_Cả_năm!#REF!</f>
        <v>#REF!</v>
      </c>
      <c r="E81" s="43">
        <f>Ke_gio_HK2_Cả_năm!D85</f>
        <v>0</v>
      </c>
      <c r="F81" s="42">
        <f>Ke_gio_HK2_Cả_năm!E85</f>
        <v>0</v>
      </c>
      <c r="G81" s="42">
        <f t="shared" si="7"/>
        <v>1</v>
      </c>
      <c r="H81" s="42" t="e">
        <f>IF(D81=0,0,COUNTIF($D$79:D81,D81))</f>
        <v>#REF!</v>
      </c>
      <c r="I81" s="42" t="e">
        <f t="shared" si="20"/>
        <v>#REF!</v>
      </c>
      <c r="J81" s="44" t="e">
        <f t="shared" si="22"/>
        <v>#REF!</v>
      </c>
      <c r="K81" s="42"/>
      <c r="M81" s="45" t="e">
        <f t="shared" si="21"/>
        <v>#REF!</v>
      </c>
      <c r="N81" s="31" t="str">
        <f>IF(Q81="","",COUNTA($Q$9:Q81)-COUNTBLANK($Q$9:Q81))</f>
        <v/>
      </c>
      <c r="O81" s="31" t="str">
        <f t="shared" si="18"/>
        <v/>
      </c>
      <c r="P81" s="31" t="str">
        <f t="shared" si="19"/>
        <v/>
      </c>
      <c r="Q81" s="45" t="str">
        <f>IF(COUNTIF($M$9:M81,M81)=1,E81,"")</f>
        <v/>
      </c>
    </row>
    <row r="82" spans="1:17" ht="15.6" customHeight="1">
      <c r="A82" s="41">
        <f>Ke_gio_HK2_Cả_năm!A86</f>
        <v>0</v>
      </c>
      <c r="B82" s="42" t="e">
        <f>Ke_gio_HK2_Cả_năm!#REF!</f>
        <v>#REF!</v>
      </c>
      <c r="C82" s="42">
        <f>Ke_gio_HK2_Cả_năm!C86</f>
        <v>0</v>
      </c>
      <c r="D82" s="42" t="e">
        <f>Ke_gio_HK2_Cả_năm!#REF!</f>
        <v>#REF!</v>
      </c>
      <c r="E82" s="43">
        <f>Ke_gio_HK2_Cả_năm!D86</f>
        <v>0</v>
      </c>
      <c r="F82" s="42">
        <f>Ke_gio_HK2_Cả_năm!E86</f>
        <v>0</v>
      </c>
      <c r="G82" s="42">
        <f t="shared" si="7"/>
        <v>1</v>
      </c>
      <c r="H82" s="42" t="e">
        <f>IF(D82=0,0,COUNTIF($D$79:D82,D82))</f>
        <v>#REF!</v>
      </c>
      <c r="I82" s="42" t="e">
        <f t="shared" si="20"/>
        <v>#REF!</v>
      </c>
      <c r="J82" s="44" t="e">
        <f t="shared" si="22"/>
        <v>#REF!</v>
      </c>
      <c r="K82" s="42"/>
      <c r="M82" s="45" t="e">
        <f t="shared" si="21"/>
        <v>#REF!</v>
      </c>
      <c r="N82" s="31" t="str">
        <f>IF(Q82="","",COUNTA($Q$9:Q82)-COUNTBLANK($Q$9:Q82))</f>
        <v/>
      </c>
      <c r="O82" s="31" t="str">
        <f t="shared" si="18"/>
        <v/>
      </c>
      <c r="P82" s="31" t="str">
        <f t="shared" si="19"/>
        <v/>
      </c>
      <c r="Q82" s="45" t="str">
        <f>IF(COUNTIF($M$9:M82,M82)=1,E82,"")</f>
        <v/>
      </c>
    </row>
    <row r="83" spans="1:17" ht="15.6" customHeight="1">
      <c r="A83" s="41">
        <f>Ke_gio_HK2_Cả_năm!A87</f>
        <v>0</v>
      </c>
      <c r="B83" s="42" t="e">
        <f>Ke_gio_HK2_Cả_năm!#REF!</f>
        <v>#REF!</v>
      </c>
      <c r="C83" s="42">
        <f>Ke_gio_HK2_Cả_năm!C87</f>
        <v>0</v>
      </c>
      <c r="D83" s="42" t="e">
        <f>Ke_gio_HK2_Cả_năm!#REF!</f>
        <v>#REF!</v>
      </c>
      <c r="E83" s="43">
        <f>Ke_gio_HK2_Cả_năm!D87</f>
        <v>0</v>
      </c>
      <c r="F83" s="42">
        <f>Ke_gio_HK2_Cả_năm!E87</f>
        <v>0</v>
      </c>
      <c r="G83" s="42">
        <f t="shared" si="7"/>
        <v>1</v>
      </c>
      <c r="H83" s="42" t="e">
        <f>IF(D83=0,0,COUNTIF($D$79:D83,D83))</f>
        <v>#REF!</v>
      </c>
      <c r="I83" s="42" t="e">
        <f t="shared" si="20"/>
        <v>#REF!</v>
      </c>
      <c r="J83" s="44" t="e">
        <f t="shared" si="22"/>
        <v>#REF!</v>
      </c>
      <c r="K83" s="42"/>
      <c r="M83" s="45" t="e">
        <f t="shared" si="21"/>
        <v>#REF!</v>
      </c>
      <c r="N83" s="31" t="str">
        <f>IF(Q83="","",COUNTA($Q$9:Q83)-COUNTBLANK($Q$9:Q83))</f>
        <v/>
      </c>
      <c r="O83" s="31" t="str">
        <f t="shared" si="18"/>
        <v/>
      </c>
      <c r="P83" s="31" t="str">
        <f t="shared" si="19"/>
        <v/>
      </c>
      <c r="Q83" s="45" t="str">
        <f>IF(COUNTIF($M$9:M83,M83)=1,E83,"")</f>
        <v/>
      </c>
    </row>
    <row r="84" spans="1:17" ht="15.6" customHeight="1">
      <c r="A84" s="41" t="e">
        <f>Ke_gio_HK2_Cả_năm!#REF!</f>
        <v>#REF!</v>
      </c>
      <c r="B84" s="42" t="e">
        <f>Ke_gio_HK2_Cả_năm!#REF!</f>
        <v>#REF!</v>
      </c>
      <c r="C84" s="42" t="e">
        <f>Ke_gio_HK2_Cả_năm!#REF!</f>
        <v>#REF!</v>
      </c>
      <c r="D84" s="42" t="e">
        <f>Ke_gio_HK2_Cả_năm!#REF!</f>
        <v>#REF!</v>
      </c>
      <c r="E84" s="43" t="e">
        <f>Ke_gio_HK2_Cả_năm!#REF!</f>
        <v>#REF!</v>
      </c>
      <c r="F84" s="42" t="e">
        <f>Ke_gio_HK2_Cả_năm!#REF!</f>
        <v>#REF!</v>
      </c>
      <c r="G84" s="42" t="e">
        <f t="shared" si="7"/>
        <v>#REF!</v>
      </c>
      <c r="H84" s="42" t="e">
        <f>IF(D84=0,0,COUNTIF($D$79:D84,D84))</f>
        <v>#REF!</v>
      </c>
      <c r="I84" s="42" t="e">
        <f t="shared" si="20"/>
        <v>#REF!</v>
      </c>
      <c r="J84" s="44" t="e">
        <f t="shared" si="22"/>
        <v>#REF!</v>
      </c>
      <c r="K84" s="42"/>
      <c r="M84" s="45" t="e">
        <f t="shared" si="21"/>
        <v>#REF!</v>
      </c>
      <c r="N84" s="31" t="str">
        <f>IF(Q84="","",COUNTA($Q$9:Q84)-COUNTBLANK($Q$9:Q84))</f>
        <v/>
      </c>
      <c r="O84" s="31" t="str">
        <f t="shared" si="18"/>
        <v/>
      </c>
      <c r="P84" s="31" t="str">
        <f t="shared" si="19"/>
        <v/>
      </c>
      <c r="Q84" s="45" t="str">
        <f>IF(COUNTIF($M$9:M84,M84)=1,E84,"")</f>
        <v/>
      </c>
    </row>
    <row r="85" spans="1:17" ht="15.6" customHeight="1">
      <c r="A85" s="41">
        <f>Ke_gio_HK2_Cả_năm!A88</f>
        <v>0</v>
      </c>
      <c r="B85" s="42" t="e">
        <f>Ke_gio_HK2_Cả_năm!#REF!</f>
        <v>#REF!</v>
      </c>
      <c r="C85" s="42">
        <f>Ke_gio_HK2_Cả_năm!C88</f>
        <v>0</v>
      </c>
      <c r="D85" s="42" t="e">
        <f>Ke_gio_HK2_Cả_năm!#REF!</f>
        <v>#REF!</v>
      </c>
      <c r="E85" s="43">
        <f>Ke_gio_HK2_Cả_năm!D88</f>
        <v>0</v>
      </c>
      <c r="F85" s="42">
        <f>Ke_gio_HK2_Cả_năm!E88</f>
        <v>0</v>
      </c>
      <c r="G85" s="42" t="e">
        <f t="shared" si="7"/>
        <v>#REF!</v>
      </c>
      <c r="H85" s="42" t="e">
        <f>IF(D85=0,0,COUNTIF($D$79:D85,D85))</f>
        <v>#REF!</v>
      </c>
      <c r="I85" s="42" t="e">
        <f t="shared" si="20"/>
        <v>#REF!</v>
      </c>
      <c r="J85" s="44" t="e">
        <f t="shared" si="22"/>
        <v>#REF!</v>
      </c>
      <c r="K85" s="42"/>
      <c r="M85" s="45" t="e">
        <f t="shared" si="21"/>
        <v>#REF!</v>
      </c>
      <c r="N85" s="31" t="str">
        <f>IF(Q85="","",COUNTA($Q$9:Q85)-COUNTBLANK($Q$9:Q85))</f>
        <v/>
      </c>
      <c r="O85" s="31" t="str">
        <f t="shared" si="18"/>
        <v/>
      </c>
      <c r="P85" s="31" t="str">
        <f t="shared" si="19"/>
        <v/>
      </c>
      <c r="Q85" s="45" t="str">
        <f>IF(COUNTIF($M$9:M85,M85)=1,E85,"")</f>
        <v/>
      </c>
    </row>
    <row r="86" spans="1:17" ht="15.6" customHeight="1">
      <c r="A86" s="41">
        <f>Ke_gio_HK2_Cả_năm!A89</f>
        <v>0</v>
      </c>
      <c r="B86" s="42" t="e">
        <f>Ke_gio_HK2_Cả_năm!#REF!</f>
        <v>#REF!</v>
      </c>
      <c r="C86" s="42">
        <f>Ke_gio_HK2_Cả_năm!C89</f>
        <v>0</v>
      </c>
      <c r="D86" s="42" t="e">
        <f>Ke_gio_HK2_Cả_năm!#REF!</f>
        <v>#REF!</v>
      </c>
      <c r="E86" s="43">
        <f>Ke_gio_HK2_Cả_năm!D89</f>
        <v>0</v>
      </c>
      <c r="F86" s="42">
        <f>Ke_gio_HK2_Cả_năm!E89</f>
        <v>0</v>
      </c>
      <c r="G86" s="42">
        <f t="shared" ref="G86:G149" si="23">IF(E86="",0,IF(L86=1,1,IF(E86=E85,G85,G85+1)))</f>
        <v>1</v>
      </c>
      <c r="H86" s="42" t="e">
        <f>IF(D86=0,0,COUNTIF($D$86:D86,D86))</f>
        <v>#REF!</v>
      </c>
      <c r="I86" s="42" t="e">
        <f t="shared" si="20"/>
        <v>#REF!</v>
      </c>
      <c r="J86" s="44" t="e">
        <f>IF(COUNTIF($E$86:$E$92,E86)=SUM($G$86:$G$92),0,F86*0.1)</f>
        <v>#REF!</v>
      </c>
      <c r="K86" s="42"/>
      <c r="L86" s="31">
        <v>1</v>
      </c>
      <c r="M86" s="45" t="e">
        <f t="shared" si="21"/>
        <v>#REF!</v>
      </c>
      <c r="N86" s="31" t="str">
        <f>IF(Q86="","",COUNTA($Q$9:Q86)-COUNTBLANK($Q$9:Q86))</f>
        <v/>
      </c>
      <c r="O86" s="31" t="str">
        <f t="shared" si="18"/>
        <v/>
      </c>
      <c r="P86" s="31" t="str">
        <f t="shared" si="19"/>
        <v/>
      </c>
      <c r="Q86" s="45" t="str">
        <f>IF(COUNTIF($M$9:M86,M86)=1,E86,"")</f>
        <v/>
      </c>
    </row>
    <row r="87" spans="1:17" ht="15.6" customHeight="1">
      <c r="A87" s="41" t="e">
        <f>Ke_gio_HK2_Cả_năm!#REF!</f>
        <v>#REF!</v>
      </c>
      <c r="B87" s="42" t="e">
        <f>Ke_gio_HK2_Cả_năm!#REF!</f>
        <v>#REF!</v>
      </c>
      <c r="C87" s="42" t="e">
        <f>Ke_gio_HK2_Cả_năm!#REF!</f>
        <v>#REF!</v>
      </c>
      <c r="D87" s="42" t="e">
        <f>Ke_gio_HK2_Cả_năm!#REF!</f>
        <v>#REF!</v>
      </c>
      <c r="E87" s="43" t="e">
        <f>Ke_gio_HK2_Cả_năm!#REF!</f>
        <v>#REF!</v>
      </c>
      <c r="F87" s="42" t="e">
        <f>Ke_gio_HK2_Cả_năm!#REF!</f>
        <v>#REF!</v>
      </c>
      <c r="G87" s="42" t="e">
        <f t="shared" si="23"/>
        <v>#REF!</v>
      </c>
      <c r="H87" s="42" t="e">
        <f>IF(D87=0,0,COUNTIF($D$86:D87,D87))</f>
        <v>#REF!</v>
      </c>
      <c r="I87" s="42" t="e">
        <f t="shared" si="20"/>
        <v>#REF!</v>
      </c>
      <c r="J87" s="44" t="e">
        <f t="shared" ref="J87:J92" si="24">IF(COUNTIF($E$86:$E$92,E87)=SUM($G$86:$G$92),0,F87*0.1)</f>
        <v>#REF!</v>
      </c>
      <c r="K87" s="42"/>
      <c r="M87" s="45" t="e">
        <f t="shared" si="21"/>
        <v>#REF!</v>
      </c>
      <c r="N87" s="31" t="str">
        <f>IF(Q87="","",COUNTA($Q$9:Q87)-COUNTBLANK($Q$9:Q87))</f>
        <v/>
      </c>
      <c r="O87" s="31" t="str">
        <f t="shared" si="18"/>
        <v/>
      </c>
      <c r="P87" s="31" t="str">
        <f t="shared" si="19"/>
        <v/>
      </c>
      <c r="Q87" s="45" t="str">
        <f>IF(COUNTIF($M$9:M87,M87)=1,E87,"")</f>
        <v/>
      </c>
    </row>
    <row r="88" spans="1:17" ht="15.6" customHeight="1">
      <c r="A88" s="48">
        <f>Ke_gio_HK2_Cả_năm!A90</f>
        <v>0</v>
      </c>
      <c r="B88" s="42" t="e">
        <f>Ke_gio_HK2_Cả_năm!#REF!</f>
        <v>#REF!</v>
      </c>
      <c r="C88" s="42">
        <f>Ke_gio_HK2_Cả_năm!C90</f>
        <v>0</v>
      </c>
      <c r="D88" s="42" t="e">
        <f>Ke_gio_HK2_Cả_năm!#REF!</f>
        <v>#REF!</v>
      </c>
      <c r="E88" s="43">
        <f>Ke_gio_HK2_Cả_năm!D90</f>
        <v>0</v>
      </c>
      <c r="F88" s="42">
        <f>Ke_gio_HK2_Cả_năm!E90</f>
        <v>0</v>
      </c>
      <c r="G88" s="42" t="e">
        <f t="shared" si="23"/>
        <v>#REF!</v>
      </c>
      <c r="H88" s="42" t="e">
        <f>IF(D88=0,0,COUNTIF($D$86:D88,D88))</f>
        <v>#REF!</v>
      </c>
      <c r="I88" s="42" t="e">
        <f t="shared" si="20"/>
        <v>#REF!</v>
      </c>
      <c r="J88" s="44" t="e">
        <f t="shared" si="24"/>
        <v>#REF!</v>
      </c>
      <c r="K88" s="42"/>
      <c r="M88" s="45" t="e">
        <f t="shared" si="21"/>
        <v>#REF!</v>
      </c>
      <c r="N88" s="31" t="str">
        <f>IF(Q88="","",COUNTA($Q$9:Q88)-COUNTBLANK($Q$9:Q88))</f>
        <v/>
      </c>
      <c r="O88" s="31" t="str">
        <f t="shared" si="18"/>
        <v/>
      </c>
      <c r="P88" s="31" t="str">
        <f t="shared" si="19"/>
        <v/>
      </c>
      <c r="Q88" s="45" t="str">
        <f>IF(COUNTIF($M$9:M88,M88)=1,E88,"")</f>
        <v/>
      </c>
    </row>
    <row r="89" spans="1:17" ht="15.6" customHeight="1">
      <c r="A89" s="41">
        <f>Ke_gio_HK2_Cả_năm!A91</f>
        <v>0</v>
      </c>
      <c r="B89" s="42" t="e">
        <f>Ke_gio_HK2_Cả_năm!#REF!</f>
        <v>#REF!</v>
      </c>
      <c r="C89" s="42">
        <f>Ke_gio_HK2_Cả_năm!C91</f>
        <v>0</v>
      </c>
      <c r="D89" s="42" t="e">
        <f>Ke_gio_HK2_Cả_năm!#REF!</f>
        <v>#REF!</v>
      </c>
      <c r="E89" s="43">
        <f>Ke_gio_HK2_Cả_năm!D91</f>
        <v>0</v>
      </c>
      <c r="F89" s="42">
        <f>Ke_gio_HK2_Cả_năm!E91</f>
        <v>0</v>
      </c>
      <c r="G89" s="42" t="e">
        <f t="shared" si="23"/>
        <v>#REF!</v>
      </c>
      <c r="H89" s="42" t="e">
        <f>IF(D89=0,0,COUNTIF($D$86:D89,D89))</f>
        <v>#REF!</v>
      </c>
      <c r="I89" s="42" t="e">
        <f t="shared" si="20"/>
        <v>#REF!</v>
      </c>
      <c r="J89" s="44" t="e">
        <f t="shared" si="24"/>
        <v>#REF!</v>
      </c>
      <c r="K89" s="42"/>
      <c r="M89" s="45" t="e">
        <f t="shared" si="21"/>
        <v>#REF!</v>
      </c>
      <c r="N89" s="31" t="str">
        <f>IF(Q89="","",COUNTA($Q$9:Q89)-COUNTBLANK($Q$9:Q89))</f>
        <v/>
      </c>
      <c r="O89" s="31" t="str">
        <f t="shared" si="18"/>
        <v/>
      </c>
      <c r="P89" s="31" t="str">
        <f t="shared" si="19"/>
        <v/>
      </c>
      <c r="Q89" s="45" t="str">
        <f>IF(COUNTIF($M$9:M89,M89)=1,E89,"")</f>
        <v/>
      </c>
    </row>
    <row r="90" spans="1:17" ht="15.6" customHeight="1">
      <c r="A90" s="41">
        <f>Ke_gio_HK2_Cả_năm!A92</f>
        <v>0</v>
      </c>
      <c r="B90" s="42" t="e">
        <f>Ke_gio_HK2_Cả_năm!#REF!</f>
        <v>#REF!</v>
      </c>
      <c r="C90" s="42">
        <f>Ke_gio_HK2_Cả_năm!C92</f>
        <v>0</v>
      </c>
      <c r="D90" s="42" t="e">
        <f>Ke_gio_HK2_Cả_năm!#REF!</f>
        <v>#REF!</v>
      </c>
      <c r="E90" s="43">
        <f>Ke_gio_HK2_Cả_năm!D92</f>
        <v>0</v>
      </c>
      <c r="F90" s="42">
        <f>Ke_gio_HK2_Cả_năm!E92</f>
        <v>0</v>
      </c>
      <c r="G90" s="42" t="e">
        <f t="shared" si="23"/>
        <v>#REF!</v>
      </c>
      <c r="H90" s="42" t="e">
        <f>IF(D90=0,0,COUNTIF($D$86:D90,D90))</f>
        <v>#REF!</v>
      </c>
      <c r="I90" s="42" t="e">
        <f t="shared" si="20"/>
        <v>#REF!</v>
      </c>
      <c r="J90" s="44" t="e">
        <f t="shared" si="24"/>
        <v>#REF!</v>
      </c>
      <c r="K90" s="42"/>
      <c r="M90" s="45" t="e">
        <f t="shared" si="21"/>
        <v>#REF!</v>
      </c>
      <c r="N90" s="31" t="str">
        <f>IF(Q90="","",COUNTA($Q$9:Q90)-COUNTBLANK($Q$9:Q90))</f>
        <v/>
      </c>
      <c r="O90" s="31" t="str">
        <f t="shared" si="18"/>
        <v/>
      </c>
      <c r="P90" s="31" t="str">
        <f t="shared" si="19"/>
        <v/>
      </c>
      <c r="Q90" s="45" t="str">
        <f>IF(COUNTIF($M$9:M90,M90)=1,E90,"")</f>
        <v/>
      </c>
    </row>
    <row r="91" spans="1:17" ht="15.6" customHeight="1">
      <c r="A91" s="41" t="e">
        <f>Ke_gio_HK2_Cả_năm!#REF!</f>
        <v>#REF!</v>
      </c>
      <c r="B91" s="42" t="e">
        <f>Ke_gio_HK2_Cả_năm!#REF!</f>
        <v>#REF!</v>
      </c>
      <c r="C91" s="42" t="e">
        <f>Ke_gio_HK2_Cả_năm!#REF!</f>
        <v>#REF!</v>
      </c>
      <c r="D91" s="42" t="e">
        <f>Ke_gio_HK2_Cả_năm!#REF!</f>
        <v>#REF!</v>
      </c>
      <c r="E91" s="43" t="e">
        <f>Ke_gio_HK2_Cả_năm!#REF!</f>
        <v>#REF!</v>
      </c>
      <c r="F91" s="42" t="e">
        <f>Ke_gio_HK2_Cả_năm!#REF!</f>
        <v>#REF!</v>
      </c>
      <c r="G91" s="42" t="e">
        <f t="shared" si="23"/>
        <v>#REF!</v>
      </c>
      <c r="H91" s="42" t="e">
        <f>IF(D91=0,0,COUNTIF($D$86:D91,D91))</f>
        <v>#REF!</v>
      </c>
      <c r="I91" s="42" t="e">
        <f t="shared" si="20"/>
        <v>#REF!</v>
      </c>
      <c r="J91" s="44" t="e">
        <f t="shared" si="24"/>
        <v>#REF!</v>
      </c>
      <c r="K91" s="42"/>
      <c r="M91" s="45" t="e">
        <f t="shared" si="21"/>
        <v>#REF!</v>
      </c>
      <c r="N91" s="31" t="str">
        <f>IF(Q91="","",COUNTA($Q$9:Q91)-COUNTBLANK($Q$9:Q91))</f>
        <v/>
      </c>
      <c r="O91" s="31" t="str">
        <f t="shared" si="18"/>
        <v/>
      </c>
      <c r="P91" s="31" t="str">
        <f t="shared" si="19"/>
        <v/>
      </c>
      <c r="Q91" s="45" t="str">
        <f>IF(COUNTIF($M$9:M91,M91)=1,E91,"")</f>
        <v/>
      </c>
    </row>
    <row r="92" spans="1:17" ht="15.6" customHeight="1">
      <c r="A92" s="41" t="e">
        <f>Ke_gio_HK2_Cả_năm!#REF!</f>
        <v>#REF!</v>
      </c>
      <c r="B92" s="42" t="e">
        <f>Ke_gio_HK2_Cả_năm!#REF!</f>
        <v>#REF!</v>
      </c>
      <c r="C92" s="42" t="e">
        <f>Ke_gio_HK2_Cả_năm!#REF!</f>
        <v>#REF!</v>
      </c>
      <c r="D92" s="42" t="e">
        <f>Ke_gio_HK2_Cả_năm!#REF!</f>
        <v>#REF!</v>
      </c>
      <c r="E92" s="43" t="e">
        <f>Ke_gio_HK2_Cả_năm!#REF!</f>
        <v>#REF!</v>
      </c>
      <c r="F92" s="42" t="e">
        <f>Ke_gio_HK2_Cả_năm!#REF!</f>
        <v>#REF!</v>
      </c>
      <c r="G92" s="42" t="e">
        <f t="shared" si="23"/>
        <v>#REF!</v>
      </c>
      <c r="H92" s="42" t="e">
        <f>IF(D92=0,0,COUNTIF($D$86:D92,D92))</f>
        <v>#REF!</v>
      </c>
      <c r="I92" s="42" t="e">
        <f t="shared" si="20"/>
        <v>#REF!</v>
      </c>
      <c r="J92" s="44" t="e">
        <f t="shared" si="24"/>
        <v>#REF!</v>
      </c>
      <c r="K92" s="42"/>
      <c r="M92" s="45" t="e">
        <f t="shared" si="21"/>
        <v>#REF!</v>
      </c>
      <c r="N92" s="31" t="str">
        <f>IF(Q92="","",COUNTA($Q$9:Q92)-COUNTBLANK($Q$9:Q92))</f>
        <v/>
      </c>
      <c r="O92" s="31" t="str">
        <f t="shared" si="18"/>
        <v/>
      </c>
      <c r="P92" s="31" t="str">
        <f t="shared" si="19"/>
        <v/>
      </c>
      <c r="Q92" s="45" t="str">
        <f>IF(COUNTIF($M$9:M92,M92)=1,E92,"")</f>
        <v/>
      </c>
    </row>
    <row r="93" spans="1:17" ht="15.6" customHeight="1">
      <c r="A93" s="41">
        <f>Ke_gio_HK2_Cả_năm!A93</f>
        <v>0</v>
      </c>
      <c r="B93" s="42" t="e">
        <f>Ke_gio_HK2_Cả_năm!#REF!</f>
        <v>#REF!</v>
      </c>
      <c r="C93" s="42">
        <f>Ke_gio_HK2_Cả_năm!C93</f>
        <v>0</v>
      </c>
      <c r="D93" s="42" t="e">
        <f>Ke_gio_HK2_Cả_năm!#REF!</f>
        <v>#REF!</v>
      </c>
      <c r="E93" s="43">
        <f>Ke_gio_HK2_Cả_năm!D93</f>
        <v>0</v>
      </c>
      <c r="F93" s="42">
        <f>Ke_gio_HK2_Cả_năm!E93</f>
        <v>0</v>
      </c>
      <c r="G93" s="42">
        <f t="shared" si="23"/>
        <v>1</v>
      </c>
      <c r="H93" s="42" t="e">
        <f>IF(D93=0,0,COUNTIF($D$93:D93,D93))</f>
        <v>#REF!</v>
      </c>
      <c r="I93" s="42" t="e">
        <f t="shared" si="20"/>
        <v>#REF!</v>
      </c>
      <c r="J93" s="44" t="e">
        <f>IF(COUNTIF($E$93:$E$99,E93)=SUM($G$93:$G$99),0,F93*0.1)</f>
        <v>#REF!</v>
      </c>
      <c r="K93" s="42"/>
      <c r="L93" s="31">
        <v>1</v>
      </c>
      <c r="M93" s="45" t="e">
        <f t="shared" si="21"/>
        <v>#REF!</v>
      </c>
      <c r="N93" s="31" t="str">
        <f>IF(Q93="","",COUNTA($Q$9:Q93)-COUNTBLANK($Q$9:Q93))</f>
        <v/>
      </c>
      <c r="O93" s="31" t="str">
        <f t="shared" si="18"/>
        <v/>
      </c>
      <c r="P93" s="31" t="str">
        <f t="shared" si="19"/>
        <v/>
      </c>
      <c r="Q93" s="45" t="str">
        <f>IF(COUNTIF($M$9:M93,M93)=1,E93,"")</f>
        <v/>
      </c>
    </row>
    <row r="94" spans="1:17" ht="15.6" customHeight="1">
      <c r="A94" s="41" t="e">
        <f>Ke_gio_HK2_Cả_năm!#REF!</f>
        <v>#REF!</v>
      </c>
      <c r="B94" s="42" t="e">
        <f>Ke_gio_HK2_Cả_năm!#REF!</f>
        <v>#REF!</v>
      </c>
      <c r="C94" s="42" t="e">
        <f>Ke_gio_HK2_Cả_năm!#REF!</f>
        <v>#REF!</v>
      </c>
      <c r="D94" s="42" t="e">
        <f>Ke_gio_HK2_Cả_năm!#REF!</f>
        <v>#REF!</v>
      </c>
      <c r="E94" s="43" t="e">
        <f>Ke_gio_HK2_Cả_năm!#REF!</f>
        <v>#REF!</v>
      </c>
      <c r="F94" s="42" t="e">
        <f>Ke_gio_HK2_Cả_năm!#REF!</f>
        <v>#REF!</v>
      </c>
      <c r="G94" s="42" t="e">
        <f t="shared" si="23"/>
        <v>#REF!</v>
      </c>
      <c r="H94" s="42" t="e">
        <f>IF(D94=0,0,COUNTIF($D$93:D94,D94))</f>
        <v>#REF!</v>
      </c>
      <c r="I94" s="42" t="e">
        <f t="shared" si="20"/>
        <v>#REF!</v>
      </c>
      <c r="J94" s="44" t="e">
        <f t="shared" ref="J94:J99" si="25">IF(COUNTIF($E$93:$E$99,E94)=SUM($G$93:$G$99),0,F94*0.1)</f>
        <v>#REF!</v>
      </c>
      <c r="K94" s="42"/>
      <c r="M94" s="45" t="e">
        <f t="shared" si="21"/>
        <v>#REF!</v>
      </c>
      <c r="N94" s="31" t="str">
        <f>IF(Q94="","",COUNTA($Q$9:Q94)-COUNTBLANK($Q$9:Q94))</f>
        <v/>
      </c>
      <c r="O94" s="31" t="str">
        <f t="shared" si="18"/>
        <v/>
      </c>
      <c r="P94" s="31" t="str">
        <f t="shared" si="19"/>
        <v/>
      </c>
      <c r="Q94" s="45" t="str">
        <f>IF(COUNTIF($M$9:M94,M94)=1,E94,"")</f>
        <v/>
      </c>
    </row>
    <row r="95" spans="1:17" ht="15.6" customHeight="1">
      <c r="A95" s="48">
        <f>Ke_gio_HK2_Cả_năm!A94</f>
        <v>0</v>
      </c>
      <c r="B95" s="42" t="e">
        <f>Ke_gio_HK2_Cả_năm!#REF!</f>
        <v>#REF!</v>
      </c>
      <c r="C95" s="42">
        <f>Ke_gio_HK2_Cả_năm!C94</f>
        <v>0</v>
      </c>
      <c r="D95" s="42" t="e">
        <f>Ke_gio_HK2_Cả_năm!#REF!</f>
        <v>#REF!</v>
      </c>
      <c r="E95" s="43">
        <f>Ke_gio_HK2_Cả_năm!D94</f>
        <v>0</v>
      </c>
      <c r="F95" s="42">
        <f>Ke_gio_HK2_Cả_năm!E94</f>
        <v>0</v>
      </c>
      <c r="G95" s="42" t="e">
        <f t="shared" si="23"/>
        <v>#REF!</v>
      </c>
      <c r="H95" s="42" t="e">
        <f>IF(D95=0,0,COUNTIF($D$93:D95,D95))</f>
        <v>#REF!</v>
      </c>
      <c r="I95" s="42" t="e">
        <f t="shared" si="20"/>
        <v>#REF!</v>
      </c>
      <c r="J95" s="44" t="e">
        <f t="shared" si="25"/>
        <v>#REF!</v>
      </c>
      <c r="K95" s="42"/>
      <c r="M95" s="45" t="e">
        <f t="shared" si="21"/>
        <v>#REF!</v>
      </c>
      <c r="N95" s="31" t="str">
        <f>IF(Q95="","",COUNTA($Q$9:Q95)-COUNTBLANK($Q$9:Q95))</f>
        <v/>
      </c>
      <c r="O95" s="31" t="str">
        <f t="shared" si="18"/>
        <v/>
      </c>
      <c r="P95" s="31" t="str">
        <f t="shared" si="19"/>
        <v/>
      </c>
      <c r="Q95" s="45" t="str">
        <f>IF(COUNTIF($M$9:M95,M95)=1,E95,"")</f>
        <v/>
      </c>
    </row>
    <row r="96" spans="1:17" ht="15.6" customHeight="1">
      <c r="A96" s="41">
        <f>Ke_gio_HK2_Cả_năm!A95</f>
        <v>0</v>
      </c>
      <c r="B96" s="42" t="e">
        <f>Ke_gio_HK2_Cả_năm!#REF!</f>
        <v>#REF!</v>
      </c>
      <c r="C96" s="42">
        <f>Ke_gio_HK2_Cả_năm!C95</f>
        <v>0</v>
      </c>
      <c r="D96" s="42" t="e">
        <f>Ke_gio_HK2_Cả_năm!#REF!</f>
        <v>#REF!</v>
      </c>
      <c r="E96" s="43">
        <f>Ke_gio_HK2_Cả_năm!D95</f>
        <v>0</v>
      </c>
      <c r="F96" s="42">
        <f>Ke_gio_HK2_Cả_năm!E95</f>
        <v>0</v>
      </c>
      <c r="G96" s="42" t="e">
        <f t="shared" si="23"/>
        <v>#REF!</v>
      </c>
      <c r="H96" s="42" t="e">
        <f>IF(D96=0,0,COUNTIF($D$93:D96,D96))</f>
        <v>#REF!</v>
      </c>
      <c r="I96" s="42" t="e">
        <f t="shared" si="20"/>
        <v>#REF!</v>
      </c>
      <c r="J96" s="44" t="e">
        <f t="shared" si="25"/>
        <v>#REF!</v>
      </c>
      <c r="K96" s="42"/>
      <c r="M96" s="45" t="e">
        <f t="shared" si="21"/>
        <v>#REF!</v>
      </c>
      <c r="N96" s="31" t="str">
        <f>IF(Q96="","",COUNTA($Q$9:Q96)-COUNTBLANK($Q$9:Q96))</f>
        <v/>
      </c>
      <c r="O96" s="31" t="str">
        <f t="shared" si="18"/>
        <v/>
      </c>
      <c r="P96" s="31" t="str">
        <f t="shared" si="19"/>
        <v/>
      </c>
      <c r="Q96" s="45" t="str">
        <f>IF(COUNTIF($M$9:M96,M96)=1,E96,"")</f>
        <v/>
      </c>
    </row>
    <row r="97" spans="1:17" ht="15.6" customHeight="1">
      <c r="A97" s="41">
        <f>Ke_gio_HK2_Cả_năm!A96</f>
        <v>0</v>
      </c>
      <c r="B97" s="42" t="e">
        <f>Ke_gio_HK2_Cả_năm!#REF!</f>
        <v>#REF!</v>
      </c>
      <c r="C97" s="42">
        <f>Ke_gio_HK2_Cả_năm!C96</f>
        <v>0</v>
      </c>
      <c r="D97" s="42" t="e">
        <f>Ke_gio_HK2_Cả_năm!#REF!</f>
        <v>#REF!</v>
      </c>
      <c r="E97" s="43">
        <f>Ke_gio_HK2_Cả_năm!D96</f>
        <v>0</v>
      </c>
      <c r="F97" s="42">
        <f>Ke_gio_HK2_Cả_năm!E96</f>
        <v>0</v>
      </c>
      <c r="G97" s="42" t="e">
        <f t="shared" si="23"/>
        <v>#REF!</v>
      </c>
      <c r="H97" s="42" t="e">
        <f>IF(D97=0,0,COUNTIF($D$93:D97,D97))</f>
        <v>#REF!</v>
      </c>
      <c r="I97" s="42" t="e">
        <f t="shared" si="20"/>
        <v>#REF!</v>
      </c>
      <c r="J97" s="44" t="e">
        <f t="shared" si="25"/>
        <v>#REF!</v>
      </c>
      <c r="K97" s="42"/>
      <c r="M97" s="45" t="e">
        <f t="shared" si="21"/>
        <v>#REF!</v>
      </c>
      <c r="N97" s="31" t="str">
        <f>IF(Q97="","",COUNTA($Q$9:Q97)-COUNTBLANK($Q$9:Q97))</f>
        <v/>
      </c>
      <c r="O97" s="31" t="str">
        <f t="shared" si="18"/>
        <v/>
      </c>
      <c r="P97" s="31" t="str">
        <f t="shared" si="19"/>
        <v/>
      </c>
      <c r="Q97" s="45" t="str">
        <f>IF(COUNTIF($M$9:M97,M97)=1,E97,"")</f>
        <v/>
      </c>
    </row>
    <row r="98" spans="1:17" ht="15.6" customHeight="1">
      <c r="A98" s="41" t="e">
        <f>Ke_gio_HK2_Cả_năm!#REF!</f>
        <v>#REF!</v>
      </c>
      <c r="B98" s="42" t="e">
        <f>Ke_gio_HK2_Cả_năm!#REF!</f>
        <v>#REF!</v>
      </c>
      <c r="C98" s="42" t="e">
        <f>Ke_gio_HK2_Cả_năm!#REF!</f>
        <v>#REF!</v>
      </c>
      <c r="D98" s="42" t="e">
        <f>Ke_gio_HK2_Cả_năm!#REF!</f>
        <v>#REF!</v>
      </c>
      <c r="E98" s="43" t="e">
        <f>Ke_gio_HK2_Cả_năm!#REF!</f>
        <v>#REF!</v>
      </c>
      <c r="F98" s="42" t="e">
        <f>Ke_gio_HK2_Cả_năm!#REF!</f>
        <v>#REF!</v>
      </c>
      <c r="G98" s="42" t="e">
        <f t="shared" si="23"/>
        <v>#REF!</v>
      </c>
      <c r="H98" s="42" t="e">
        <f>IF(D98=0,0,COUNTIF($D$93:D98,D98))</f>
        <v>#REF!</v>
      </c>
      <c r="I98" s="42" t="e">
        <f t="shared" si="20"/>
        <v>#REF!</v>
      </c>
      <c r="J98" s="44" t="e">
        <f t="shared" si="25"/>
        <v>#REF!</v>
      </c>
      <c r="K98" s="42"/>
      <c r="M98" s="45" t="e">
        <f t="shared" si="21"/>
        <v>#REF!</v>
      </c>
      <c r="N98" s="31" t="str">
        <f>IF(Q98="","",COUNTA($Q$9:Q98)-COUNTBLANK($Q$9:Q98))</f>
        <v/>
      </c>
      <c r="O98" s="31" t="str">
        <f t="shared" si="18"/>
        <v/>
      </c>
      <c r="P98" s="31" t="str">
        <f t="shared" si="19"/>
        <v/>
      </c>
      <c r="Q98" s="45" t="str">
        <f>IF(COUNTIF($M$9:M98,M98)=1,E98,"")</f>
        <v/>
      </c>
    </row>
    <row r="99" spans="1:17" ht="15.6" customHeight="1">
      <c r="A99" s="41" t="e">
        <f>Ke_gio_HK2_Cả_năm!#REF!</f>
        <v>#REF!</v>
      </c>
      <c r="B99" s="42" t="e">
        <f>Ke_gio_HK2_Cả_năm!#REF!</f>
        <v>#REF!</v>
      </c>
      <c r="C99" s="42" t="e">
        <f>Ke_gio_HK2_Cả_năm!#REF!</f>
        <v>#REF!</v>
      </c>
      <c r="D99" s="42" t="e">
        <f>Ke_gio_HK2_Cả_năm!#REF!</f>
        <v>#REF!</v>
      </c>
      <c r="E99" s="43" t="e">
        <f>Ke_gio_HK2_Cả_năm!#REF!</f>
        <v>#REF!</v>
      </c>
      <c r="F99" s="42" t="e">
        <f>Ke_gio_HK2_Cả_năm!#REF!</f>
        <v>#REF!</v>
      </c>
      <c r="G99" s="42" t="e">
        <f t="shared" si="23"/>
        <v>#REF!</v>
      </c>
      <c r="H99" s="42" t="e">
        <f>IF(D99=0,0,COUNTIF($D$93:D99,D99))</f>
        <v>#REF!</v>
      </c>
      <c r="I99" s="42" t="e">
        <f t="shared" si="20"/>
        <v>#REF!</v>
      </c>
      <c r="J99" s="44" t="e">
        <f t="shared" si="25"/>
        <v>#REF!</v>
      </c>
      <c r="K99" s="42"/>
      <c r="M99" s="45" t="e">
        <f t="shared" si="21"/>
        <v>#REF!</v>
      </c>
      <c r="N99" s="31" t="str">
        <f>IF(Q99="","",COUNTA($Q$9:Q99)-COUNTBLANK($Q$9:Q99))</f>
        <v/>
      </c>
      <c r="O99" s="31" t="str">
        <f t="shared" si="18"/>
        <v/>
      </c>
      <c r="P99" s="31" t="str">
        <f t="shared" si="19"/>
        <v/>
      </c>
      <c r="Q99" s="45" t="str">
        <f>IF(COUNTIF($M$9:M99,M99)=1,E99,"")</f>
        <v/>
      </c>
    </row>
    <row r="100" spans="1:17" ht="15.6" customHeight="1">
      <c r="A100" s="41">
        <f>Ke_gio_HK2_Cả_năm!A97</f>
        <v>0</v>
      </c>
      <c r="B100" s="42" t="e">
        <f>Ke_gio_HK2_Cả_năm!#REF!</f>
        <v>#REF!</v>
      </c>
      <c r="C100" s="42">
        <f>Ke_gio_HK2_Cả_năm!C97</f>
        <v>0</v>
      </c>
      <c r="D100" s="42" t="e">
        <f>Ke_gio_HK2_Cả_năm!#REF!</f>
        <v>#REF!</v>
      </c>
      <c r="E100" s="43">
        <f>Ke_gio_HK2_Cả_năm!D97</f>
        <v>0</v>
      </c>
      <c r="F100" s="42">
        <f>Ke_gio_HK2_Cả_năm!E97</f>
        <v>0</v>
      </c>
      <c r="G100" s="42">
        <f t="shared" si="23"/>
        <v>1</v>
      </c>
      <c r="H100" s="42" t="e">
        <f>IF(D100=0,0,COUNTIF($D$100:D100,D100))</f>
        <v>#REF!</v>
      </c>
      <c r="I100" s="42" t="e">
        <f t="shared" si="20"/>
        <v>#REF!</v>
      </c>
      <c r="J100" s="44" t="e">
        <f>IF(COUNTIF($E$100:$E$106,E100)=SUM($G$100:$G$106),0,F100*0.1)</f>
        <v>#REF!</v>
      </c>
      <c r="K100" s="42"/>
      <c r="L100" s="31">
        <v>1</v>
      </c>
      <c r="M100" s="45" t="e">
        <f t="shared" si="21"/>
        <v>#REF!</v>
      </c>
      <c r="N100" s="31" t="str">
        <f>IF(Q100="","",COUNTA($Q$9:Q100)-COUNTBLANK($Q$9:Q100))</f>
        <v/>
      </c>
      <c r="O100" s="31" t="str">
        <f t="shared" si="18"/>
        <v/>
      </c>
      <c r="P100" s="31" t="str">
        <f t="shared" si="19"/>
        <v/>
      </c>
      <c r="Q100" s="45" t="str">
        <f>IF(COUNTIF($M$9:M100,M100)=1,E100,"")</f>
        <v/>
      </c>
    </row>
    <row r="101" spans="1:17" ht="15.6" customHeight="1">
      <c r="A101" s="41">
        <f>Ke_gio_HK2_Cả_năm!A99</f>
        <v>0</v>
      </c>
      <c r="B101" s="42" t="e">
        <f>Ke_gio_HK2_Cả_năm!#REF!</f>
        <v>#REF!</v>
      </c>
      <c r="C101" s="42">
        <f>Ke_gio_HK2_Cả_năm!C99</f>
        <v>0</v>
      </c>
      <c r="D101" s="42" t="e">
        <f>Ke_gio_HK2_Cả_năm!#REF!</f>
        <v>#REF!</v>
      </c>
      <c r="E101" s="43">
        <f>Ke_gio_HK2_Cả_năm!D99</f>
        <v>0</v>
      </c>
      <c r="F101" s="42">
        <f>Ke_gio_HK2_Cả_năm!E99</f>
        <v>0</v>
      </c>
      <c r="G101" s="42">
        <f t="shared" si="23"/>
        <v>1</v>
      </c>
      <c r="H101" s="42" t="e">
        <f>IF(D101=0,0,COUNTIF($D$100:D101,D101))</f>
        <v>#REF!</v>
      </c>
      <c r="I101" s="42" t="e">
        <f t="shared" si="20"/>
        <v>#REF!</v>
      </c>
      <c r="J101" s="44" t="e">
        <f t="shared" ref="J101:J106" si="26">IF(COUNTIF($E$100:$E$106,E101)=SUM($G$100:$G$106),0,F101*0.1)</f>
        <v>#REF!</v>
      </c>
      <c r="K101" s="42"/>
      <c r="M101" s="45" t="e">
        <f t="shared" si="21"/>
        <v>#REF!</v>
      </c>
      <c r="N101" s="31" t="str">
        <f>IF(Q101="","",COUNTA($Q$9:Q101)-COUNTBLANK($Q$9:Q101))</f>
        <v/>
      </c>
      <c r="O101" s="31" t="str">
        <f t="shared" si="18"/>
        <v/>
      </c>
      <c r="P101" s="31" t="str">
        <f t="shared" si="19"/>
        <v/>
      </c>
      <c r="Q101" s="45" t="str">
        <f>IF(COUNTIF($M$9:M101,M101)=1,E101,"")</f>
        <v/>
      </c>
    </row>
    <row r="102" spans="1:17" ht="15.6" customHeight="1">
      <c r="A102" s="48">
        <f>Ke_gio_HK2_Cả_năm!A101</f>
        <v>0</v>
      </c>
      <c r="B102" s="42" t="e">
        <f>Ke_gio_HK2_Cả_năm!#REF!</f>
        <v>#REF!</v>
      </c>
      <c r="C102" s="42">
        <f>Ke_gio_HK2_Cả_năm!C101</f>
        <v>0</v>
      </c>
      <c r="D102" s="42" t="e">
        <f>Ke_gio_HK2_Cả_năm!#REF!</f>
        <v>#REF!</v>
      </c>
      <c r="E102" s="43">
        <f>Ke_gio_HK2_Cả_năm!D101</f>
        <v>0</v>
      </c>
      <c r="F102" s="42">
        <f>Ke_gio_HK2_Cả_năm!E101</f>
        <v>0</v>
      </c>
      <c r="G102" s="42">
        <f t="shared" si="23"/>
        <v>1</v>
      </c>
      <c r="H102" s="42" t="e">
        <f>IF(D102=0,0,COUNTIF($D$100:D102,D102))</f>
        <v>#REF!</v>
      </c>
      <c r="I102" s="42" t="e">
        <f t="shared" si="20"/>
        <v>#REF!</v>
      </c>
      <c r="J102" s="44" t="e">
        <f t="shared" si="26"/>
        <v>#REF!</v>
      </c>
      <c r="K102" s="42"/>
      <c r="M102" s="45" t="e">
        <f t="shared" si="21"/>
        <v>#REF!</v>
      </c>
      <c r="N102" s="31" t="str">
        <f>IF(Q102="","",COUNTA($Q$9:Q102)-COUNTBLANK($Q$9:Q102))</f>
        <v/>
      </c>
      <c r="O102" s="31" t="str">
        <f t="shared" si="18"/>
        <v/>
      </c>
      <c r="P102" s="31" t="str">
        <f t="shared" si="19"/>
        <v/>
      </c>
      <c r="Q102" s="45" t="str">
        <f>IF(COUNTIF($M$9:M102,M102)=1,E102,"")</f>
        <v/>
      </c>
    </row>
    <row r="103" spans="1:17" ht="15.6" customHeight="1">
      <c r="A103" s="41">
        <f>Ke_gio_HK2_Cả_năm!A103</f>
        <v>0</v>
      </c>
      <c r="B103" s="42" t="e">
        <f>Ke_gio_HK2_Cả_năm!#REF!</f>
        <v>#REF!</v>
      </c>
      <c r="C103" s="42">
        <f>Ke_gio_HK2_Cả_năm!C103</f>
        <v>0</v>
      </c>
      <c r="D103" s="42" t="e">
        <f>Ke_gio_HK2_Cả_năm!#REF!</f>
        <v>#REF!</v>
      </c>
      <c r="E103" s="43">
        <f>Ke_gio_HK2_Cả_năm!D103</f>
        <v>0</v>
      </c>
      <c r="F103" s="42">
        <f>Ke_gio_HK2_Cả_năm!E103</f>
        <v>0</v>
      </c>
      <c r="G103" s="42">
        <f t="shared" si="23"/>
        <v>1</v>
      </c>
      <c r="H103" s="42" t="e">
        <f>IF(D103=0,0,COUNTIF($D$100:D103,D103))</f>
        <v>#REF!</v>
      </c>
      <c r="I103" s="42" t="e">
        <f t="shared" si="20"/>
        <v>#REF!</v>
      </c>
      <c r="J103" s="44" t="e">
        <f t="shared" si="26"/>
        <v>#REF!</v>
      </c>
      <c r="K103" s="42"/>
      <c r="M103" s="45" t="e">
        <f t="shared" si="21"/>
        <v>#REF!</v>
      </c>
      <c r="N103" s="31" t="str">
        <f>IF(Q103="","",COUNTA($Q$9:Q103)-COUNTBLANK($Q$9:Q103))</f>
        <v/>
      </c>
      <c r="O103" s="31" t="str">
        <f t="shared" si="18"/>
        <v/>
      </c>
      <c r="P103" s="31" t="str">
        <f t="shared" si="19"/>
        <v/>
      </c>
      <c r="Q103" s="45" t="str">
        <f>IF(COUNTIF($M$9:M103,M103)=1,E103,"")</f>
        <v/>
      </c>
    </row>
    <row r="104" spans="1:17" ht="15.6" customHeight="1">
      <c r="A104" s="41">
        <f>Ke_gio_HK2_Cả_năm!A105</f>
        <v>0</v>
      </c>
      <c r="B104" s="42" t="e">
        <f>Ke_gio_HK2_Cả_năm!#REF!</f>
        <v>#REF!</v>
      </c>
      <c r="C104" s="42">
        <f>Ke_gio_HK2_Cả_năm!C105</f>
        <v>0</v>
      </c>
      <c r="D104" s="42" t="e">
        <f>Ke_gio_HK2_Cả_năm!#REF!</f>
        <v>#REF!</v>
      </c>
      <c r="E104" s="43">
        <f>Ke_gio_HK2_Cả_năm!D105</f>
        <v>0</v>
      </c>
      <c r="F104" s="42">
        <f>Ke_gio_HK2_Cả_năm!E105</f>
        <v>0</v>
      </c>
      <c r="G104" s="42">
        <f t="shared" si="23"/>
        <v>1</v>
      </c>
      <c r="H104" s="42" t="e">
        <f>IF(D104=0,0,COUNTIF($D$100:D104,D104))</f>
        <v>#REF!</v>
      </c>
      <c r="I104" s="42" t="e">
        <f t="shared" si="20"/>
        <v>#REF!</v>
      </c>
      <c r="J104" s="44" t="e">
        <f t="shared" si="26"/>
        <v>#REF!</v>
      </c>
      <c r="K104" s="42"/>
      <c r="M104" s="45" t="e">
        <f t="shared" si="21"/>
        <v>#REF!</v>
      </c>
      <c r="N104" s="31" t="str">
        <f>IF(Q104="","",COUNTA($Q$9:Q104)-COUNTBLANK($Q$9:Q104))</f>
        <v/>
      </c>
      <c r="O104" s="31" t="str">
        <f t="shared" si="18"/>
        <v/>
      </c>
      <c r="P104" s="31" t="str">
        <f t="shared" si="19"/>
        <v/>
      </c>
      <c r="Q104" s="45" t="str">
        <f>IF(COUNTIF($M$9:M104,M104)=1,E104,"")</f>
        <v/>
      </c>
    </row>
    <row r="105" spans="1:17" ht="15.6" customHeight="1">
      <c r="A105" s="41" t="e">
        <f>Ke_gio_HK2_Cả_năm!#REF!</f>
        <v>#REF!</v>
      </c>
      <c r="B105" s="42" t="e">
        <f>Ke_gio_HK2_Cả_năm!#REF!</f>
        <v>#REF!</v>
      </c>
      <c r="C105" s="42" t="e">
        <f>Ke_gio_HK2_Cả_năm!#REF!</f>
        <v>#REF!</v>
      </c>
      <c r="D105" s="42" t="e">
        <f>Ke_gio_HK2_Cả_năm!#REF!</f>
        <v>#REF!</v>
      </c>
      <c r="E105" s="43" t="e">
        <f>Ke_gio_HK2_Cả_năm!#REF!</f>
        <v>#REF!</v>
      </c>
      <c r="F105" s="42" t="e">
        <f>Ke_gio_HK2_Cả_năm!#REF!</f>
        <v>#REF!</v>
      </c>
      <c r="G105" s="42" t="e">
        <f t="shared" si="23"/>
        <v>#REF!</v>
      </c>
      <c r="H105" s="42" t="e">
        <f>IF(D105=0,0,COUNTIF($D$100:D105,D105))</f>
        <v>#REF!</v>
      </c>
      <c r="I105" s="42" t="e">
        <f t="shared" si="20"/>
        <v>#REF!</v>
      </c>
      <c r="J105" s="44" t="e">
        <f t="shared" si="26"/>
        <v>#REF!</v>
      </c>
      <c r="K105" s="42"/>
      <c r="M105" s="45" t="e">
        <f t="shared" si="21"/>
        <v>#REF!</v>
      </c>
      <c r="N105" s="31" t="str">
        <f>IF(Q105="","",COUNTA($Q$9:Q105)-COUNTBLANK($Q$9:Q105))</f>
        <v/>
      </c>
      <c r="O105" s="31" t="str">
        <f t="shared" ref="O105:O136" si="27">IF(Q105&lt;&gt;"",B105,"")</f>
        <v/>
      </c>
      <c r="P105" s="31" t="str">
        <f t="shared" ref="P105:P136" si="28">IF(Q105&lt;&gt;"",D105,"")</f>
        <v/>
      </c>
      <c r="Q105" s="45" t="str">
        <f>IF(COUNTIF($M$9:M105,M105)=1,E105,"")</f>
        <v/>
      </c>
    </row>
    <row r="106" spans="1:17" ht="15.6" customHeight="1">
      <c r="A106" s="41">
        <f>Ke_gio_HK2_Cả_năm!A107</f>
        <v>0</v>
      </c>
      <c r="B106" s="42" t="e">
        <f>Ke_gio_HK2_Cả_năm!#REF!</f>
        <v>#REF!</v>
      </c>
      <c r="C106" s="42">
        <f>Ke_gio_HK2_Cả_năm!C107</f>
        <v>0</v>
      </c>
      <c r="D106" s="42" t="e">
        <f>Ke_gio_HK2_Cả_năm!#REF!</f>
        <v>#REF!</v>
      </c>
      <c r="E106" s="43">
        <f>Ke_gio_HK2_Cả_năm!D107</f>
        <v>0</v>
      </c>
      <c r="F106" s="42">
        <f>Ke_gio_HK2_Cả_năm!E107</f>
        <v>0</v>
      </c>
      <c r="G106" s="42" t="e">
        <f t="shared" si="23"/>
        <v>#REF!</v>
      </c>
      <c r="H106" s="42" t="e">
        <f>IF(D106=0,0,COUNTIF($D$100:D106,D106))</f>
        <v>#REF!</v>
      </c>
      <c r="I106" s="42" t="e">
        <f t="shared" si="20"/>
        <v>#REF!</v>
      </c>
      <c r="J106" s="44" t="e">
        <f t="shared" si="26"/>
        <v>#REF!</v>
      </c>
      <c r="K106" s="42"/>
      <c r="M106" s="45" t="e">
        <f t="shared" si="21"/>
        <v>#REF!</v>
      </c>
      <c r="N106" s="31" t="str">
        <f>IF(Q106="","",COUNTA($Q$9:Q106)-COUNTBLANK($Q$9:Q106))</f>
        <v/>
      </c>
      <c r="O106" s="31" t="str">
        <f t="shared" si="27"/>
        <v/>
      </c>
      <c r="P106" s="31" t="str">
        <f t="shared" si="28"/>
        <v/>
      </c>
      <c r="Q106" s="45" t="str">
        <f>IF(COUNTIF($M$9:M106,M106)=1,E106,"")</f>
        <v/>
      </c>
    </row>
    <row r="107" spans="1:17" ht="15.6" customHeight="1">
      <c r="A107" s="41">
        <f>Ke_gio_HK2_Cả_năm!A109</f>
        <v>0</v>
      </c>
      <c r="B107" s="42" t="e">
        <f>Ke_gio_HK2_Cả_năm!#REF!</f>
        <v>#REF!</v>
      </c>
      <c r="C107" s="42">
        <f>Ke_gio_HK2_Cả_năm!C109</f>
        <v>0</v>
      </c>
      <c r="D107" s="42" t="e">
        <f>Ke_gio_HK2_Cả_năm!#REF!</f>
        <v>#REF!</v>
      </c>
      <c r="E107" s="43">
        <f>Ke_gio_HK2_Cả_năm!D109</f>
        <v>0</v>
      </c>
      <c r="F107" s="42">
        <f>Ke_gio_HK2_Cả_năm!E109</f>
        <v>0</v>
      </c>
      <c r="G107" s="42">
        <f t="shared" si="23"/>
        <v>1</v>
      </c>
      <c r="H107" s="42" t="e">
        <f>IF(D107=0,0,COUNTIF($D$107:D107,D107))</f>
        <v>#REF!</v>
      </c>
      <c r="I107" s="42" t="e">
        <f t="shared" si="20"/>
        <v>#REF!</v>
      </c>
      <c r="J107" s="44" t="e">
        <f>IF(COUNTIF($E$107:$E$113,E107)=SUM($G$107:$G$113),0,F107*0.1)</f>
        <v>#REF!</v>
      </c>
      <c r="K107" s="42"/>
      <c r="L107" s="31">
        <v>1</v>
      </c>
      <c r="M107" s="45" t="e">
        <f t="shared" si="21"/>
        <v>#REF!</v>
      </c>
      <c r="N107" s="31" t="str">
        <f>IF(Q107="","",COUNTA($Q$9:Q107)-COUNTBLANK($Q$9:Q107))</f>
        <v/>
      </c>
      <c r="O107" s="31" t="str">
        <f t="shared" si="27"/>
        <v/>
      </c>
      <c r="P107" s="31" t="str">
        <f t="shared" si="28"/>
        <v/>
      </c>
      <c r="Q107" s="45" t="str">
        <f>IF(COUNTIF($M$9:M107,M107)=1,E107,"")</f>
        <v/>
      </c>
    </row>
    <row r="108" spans="1:17" ht="15.6" customHeight="1">
      <c r="A108" s="41">
        <f>Ke_gio_HK2_Cả_năm!A111</f>
        <v>0</v>
      </c>
      <c r="B108" s="42" t="e">
        <f>Ke_gio_HK2_Cả_năm!#REF!</f>
        <v>#REF!</v>
      </c>
      <c r="C108" s="42">
        <f>Ke_gio_HK2_Cả_năm!C111</f>
        <v>0</v>
      </c>
      <c r="D108" s="42" t="e">
        <f>Ke_gio_HK2_Cả_năm!#REF!</f>
        <v>#REF!</v>
      </c>
      <c r="E108" s="43">
        <f>Ke_gio_HK2_Cả_năm!D111</f>
        <v>0</v>
      </c>
      <c r="F108" s="42">
        <f>Ke_gio_HK2_Cả_năm!E111</f>
        <v>0</v>
      </c>
      <c r="G108" s="42">
        <f t="shared" si="23"/>
        <v>1</v>
      </c>
      <c r="H108" s="42" t="e">
        <f>IF(D108=0,0,COUNTIF($D$107:D108,D108))</f>
        <v>#REF!</v>
      </c>
      <c r="I108" s="42" t="e">
        <f t="shared" si="20"/>
        <v>#REF!</v>
      </c>
      <c r="J108" s="44" t="e">
        <f t="shared" ref="J108:J113" si="29">IF(COUNTIF($E$107:$E$113,E108)=SUM($G$107:$G$113),0,F108*0.1)</f>
        <v>#REF!</v>
      </c>
      <c r="K108" s="42"/>
      <c r="M108" s="45" t="e">
        <f t="shared" si="21"/>
        <v>#REF!</v>
      </c>
      <c r="N108" s="31" t="str">
        <f>IF(Q108="","",COUNTA($Q$9:Q108)-COUNTBLANK($Q$9:Q108))</f>
        <v/>
      </c>
      <c r="O108" s="31" t="str">
        <f t="shared" si="27"/>
        <v/>
      </c>
      <c r="P108" s="31" t="str">
        <f t="shared" si="28"/>
        <v/>
      </c>
      <c r="Q108" s="45" t="str">
        <f>IF(COUNTIF($M$9:M108,M108)=1,E108,"")</f>
        <v/>
      </c>
    </row>
    <row r="109" spans="1:17" ht="15.6" customHeight="1">
      <c r="A109" s="48" t="e">
        <f>Ke_gio_HK2_Cả_năm!#REF!</f>
        <v>#REF!</v>
      </c>
      <c r="B109" s="42" t="e">
        <f>Ke_gio_HK2_Cả_năm!#REF!</f>
        <v>#REF!</v>
      </c>
      <c r="C109" s="42">
        <f>Ke_gio_HK2_Cả_năm!C113</f>
        <v>0</v>
      </c>
      <c r="D109" s="42" t="e">
        <f>Ke_gio_HK2_Cả_năm!#REF!</f>
        <v>#REF!</v>
      </c>
      <c r="E109" s="43">
        <f>Ke_gio_HK2_Cả_năm!D113</f>
        <v>0</v>
      </c>
      <c r="F109" s="42">
        <f>Ke_gio_HK2_Cả_năm!E113</f>
        <v>0</v>
      </c>
      <c r="G109" s="42">
        <f t="shared" si="23"/>
        <v>1</v>
      </c>
      <c r="H109" s="42" t="e">
        <f>IF(D109=0,0,COUNTIF($D$107:D109,D109))</f>
        <v>#REF!</v>
      </c>
      <c r="I109" s="42" t="e">
        <f t="shared" si="20"/>
        <v>#REF!</v>
      </c>
      <c r="J109" s="44" t="e">
        <f t="shared" si="29"/>
        <v>#REF!</v>
      </c>
      <c r="K109" s="42"/>
      <c r="M109" s="45" t="e">
        <f t="shared" si="21"/>
        <v>#REF!</v>
      </c>
      <c r="N109" s="31" t="str">
        <f>IF(Q109="","",COUNTA($Q$9:Q109)-COUNTBLANK($Q$9:Q109))</f>
        <v/>
      </c>
      <c r="O109" s="31" t="str">
        <f t="shared" si="27"/>
        <v/>
      </c>
      <c r="P109" s="31" t="str">
        <f t="shared" si="28"/>
        <v/>
      </c>
      <c r="Q109" s="45" t="str">
        <f>IF(COUNTIF($M$9:M109,M109)=1,E109,"")</f>
        <v/>
      </c>
    </row>
    <row r="110" spans="1:17" ht="15.6" customHeight="1">
      <c r="A110" s="41">
        <f>Ke_gio_HK2_Cả_năm!A113</f>
        <v>0</v>
      </c>
      <c r="B110" s="42" t="e">
        <f>Ke_gio_HK2_Cả_năm!#REF!</f>
        <v>#REF!</v>
      </c>
      <c r="C110" s="42">
        <f>Ke_gio_HK2_Cả_năm!C115</f>
        <v>0</v>
      </c>
      <c r="D110" s="42" t="e">
        <f>Ke_gio_HK2_Cả_năm!#REF!</f>
        <v>#REF!</v>
      </c>
      <c r="E110" s="43">
        <f>Ke_gio_HK2_Cả_năm!D115</f>
        <v>0</v>
      </c>
      <c r="F110" s="42">
        <f>Ke_gio_HK2_Cả_năm!E115</f>
        <v>0</v>
      </c>
      <c r="G110" s="42">
        <f t="shared" si="23"/>
        <v>1</v>
      </c>
      <c r="H110" s="42" t="e">
        <f>IF(D110=0,0,COUNTIF($D$107:D110,D110))</f>
        <v>#REF!</v>
      </c>
      <c r="I110" s="42" t="e">
        <f t="shared" si="20"/>
        <v>#REF!</v>
      </c>
      <c r="J110" s="44" t="e">
        <f t="shared" si="29"/>
        <v>#REF!</v>
      </c>
      <c r="K110" s="42"/>
      <c r="M110" s="45" t="e">
        <f t="shared" si="21"/>
        <v>#REF!</v>
      </c>
      <c r="N110" s="31" t="str">
        <f>IF(Q110="","",COUNTA($Q$9:Q110)-COUNTBLANK($Q$9:Q110))</f>
        <v/>
      </c>
      <c r="O110" s="31" t="str">
        <f t="shared" si="27"/>
        <v/>
      </c>
      <c r="P110" s="31" t="str">
        <f t="shared" si="28"/>
        <v/>
      </c>
      <c r="Q110" s="45" t="str">
        <f>IF(COUNTIF($M$9:M110,M110)=1,E110,"")</f>
        <v/>
      </c>
    </row>
    <row r="111" spans="1:17" ht="15.6" customHeight="1">
      <c r="A111" s="41">
        <f>Ke_gio_HK2_Cả_năm!A117</f>
        <v>0</v>
      </c>
      <c r="B111" s="42" t="e">
        <f>Ke_gio_HK2_Cả_năm!#REF!</f>
        <v>#REF!</v>
      </c>
      <c r="C111" s="42">
        <f>Ke_gio_HK2_Cả_năm!C117</f>
        <v>0</v>
      </c>
      <c r="D111" s="42" t="e">
        <f>Ke_gio_HK2_Cả_năm!#REF!</f>
        <v>#REF!</v>
      </c>
      <c r="E111" s="43">
        <f>Ke_gio_HK2_Cả_năm!D117</f>
        <v>0</v>
      </c>
      <c r="F111" s="42">
        <f>Ke_gio_HK2_Cả_năm!E117</f>
        <v>0</v>
      </c>
      <c r="G111" s="42">
        <f t="shared" si="23"/>
        <v>1</v>
      </c>
      <c r="H111" s="42" t="e">
        <f>IF(D111=0,0,COUNTIF($D$107:D111,D111))</f>
        <v>#REF!</v>
      </c>
      <c r="I111" s="42" t="e">
        <f t="shared" si="20"/>
        <v>#REF!</v>
      </c>
      <c r="J111" s="44" t="e">
        <f t="shared" si="29"/>
        <v>#REF!</v>
      </c>
      <c r="K111" s="42"/>
      <c r="M111" s="45" t="e">
        <f t="shared" si="21"/>
        <v>#REF!</v>
      </c>
      <c r="N111" s="31" t="str">
        <f>IF(Q111="","",COUNTA($Q$9:Q111)-COUNTBLANK($Q$9:Q111))</f>
        <v/>
      </c>
      <c r="O111" s="31" t="str">
        <f t="shared" si="27"/>
        <v/>
      </c>
      <c r="P111" s="31" t="str">
        <f t="shared" si="28"/>
        <v/>
      </c>
      <c r="Q111" s="45" t="str">
        <f>IF(COUNTIF($M$9:M111,M111)=1,E111,"")</f>
        <v/>
      </c>
    </row>
    <row r="112" spans="1:17" ht="15.6" customHeight="1">
      <c r="A112" s="41" t="e">
        <f>Ke_gio_HK2_Cả_năm!#REF!</f>
        <v>#REF!</v>
      </c>
      <c r="B112" s="42" t="e">
        <f>Ke_gio_HK2_Cả_năm!#REF!</f>
        <v>#REF!</v>
      </c>
      <c r="C112" s="42" t="e">
        <f>Ke_gio_HK2_Cả_năm!#REF!</f>
        <v>#REF!</v>
      </c>
      <c r="D112" s="42" t="e">
        <f>Ke_gio_HK2_Cả_năm!#REF!</f>
        <v>#REF!</v>
      </c>
      <c r="E112" s="43" t="e">
        <f>Ke_gio_HK2_Cả_năm!#REF!</f>
        <v>#REF!</v>
      </c>
      <c r="F112" s="42" t="e">
        <f>Ke_gio_HK2_Cả_năm!#REF!</f>
        <v>#REF!</v>
      </c>
      <c r="G112" s="42" t="e">
        <f t="shared" si="23"/>
        <v>#REF!</v>
      </c>
      <c r="H112" s="42" t="e">
        <f>IF(D112=0,0,COUNTIF($D$107:D112,D112))</f>
        <v>#REF!</v>
      </c>
      <c r="I112" s="42" t="e">
        <f t="shared" si="20"/>
        <v>#REF!</v>
      </c>
      <c r="J112" s="44" t="e">
        <f t="shared" si="29"/>
        <v>#REF!</v>
      </c>
      <c r="K112" s="42"/>
      <c r="M112" s="45" t="e">
        <f t="shared" si="21"/>
        <v>#REF!</v>
      </c>
      <c r="N112" s="31" t="str">
        <f>IF(Q112="","",COUNTA($Q$9:Q112)-COUNTBLANK($Q$9:Q112))</f>
        <v/>
      </c>
      <c r="O112" s="31" t="str">
        <f t="shared" si="27"/>
        <v/>
      </c>
      <c r="P112" s="31" t="str">
        <f t="shared" si="28"/>
        <v/>
      </c>
      <c r="Q112" s="45" t="str">
        <f>IF(COUNTIF($M$9:M112,M112)=1,E112,"")</f>
        <v/>
      </c>
    </row>
    <row r="113" spans="1:17" ht="15.6" customHeight="1">
      <c r="A113" s="41">
        <f>Ke_gio_HK2_Cả_năm!A119</f>
        <v>0</v>
      </c>
      <c r="B113" s="42" t="e">
        <f>Ke_gio_HK2_Cả_năm!#REF!</f>
        <v>#REF!</v>
      </c>
      <c r="C113" s="42">
        <f>Ke_gio_HK2_Cả_năm!C119</f>
        <v>0</v>
      </c>
      <c r="D113" s="42" t="e">
        <f>Ke_gio_HK2_Cả_năm!#REF!</f>
        <v>#REF!</v>
      </c>
      <c r="E113" s="43">
        <f>Ke_gio_HK2_Cả_năm!D119</f>
        <v>0</v>
      </c>
      <c r="F113" s="42">
        <f>Ke_gio_HK2_Cả_năm!E119</f>
        <v>0</v>
      </c>
      <c r="G113" s="42" t="e">
        <f t="shared" si="23"/>
        <v>#REF!</v>
      </c>
      <c r="H113" s="42" t="e">
        <f>IF(D113=0,0,COUNTIF($D$107:D113,D113))</f>
        <v>#REF!</v>
      </c>
      <c r="I113" s="42" t="e">
        <f t="shared" si="20"/>
        <v>#REF!</v>
      </c>
      <c r="J113" s="44" t="e">
        <f t="shared" si="29"/>
        <v>#REF!</v>
      </c>
      <c r="K113" s="42"/>
      <c r="M113" s="45" t="e">
        <f t="shared" si="21"/>
        <v>#REF!</v>
      </c>
      <c r="N113" s="31" t="str">
        <f>IF(Q113="","",COUNTA($Q$9:Q113)-COUNTBLANK($Q$9:Q113))</f>
        <v/>
      </c>
      <c r="O113" s="31" t="str">
        <f t="shared" si="27"/>
        <v/>
      </c>
      <c r="P113" s="31" t="str">
        <f t="shared" si="28"/>
        <v/>
      </c>
      <c r="Q113" s="45" t="str">
        <f>IF(COUNTIF($M$9:M113,M113)=1,E113,"")</f>
        <v/>
      </c>
    </row>
    <row r="114" spans="1:17" ht="15.6" customHeight="1">
      <c r="A114" s="41">
        <f>Ke_gio_HK2_Cả_năm!A120</f>
        <v>0</v>
      </c>
      <c r="B114" s="42" t="e">
        <f>Ke_gio_HK2_Cả_năm!#REF!</f>
        <v>#REF!</v>
      </c>
      <c r="C114" s="42">
        <f>Ke_gio_HK2_Cả_năm!C120</f>
        <v>0</v>
      </c>
      <c r="D114" s="42" t="e">
        <f>Ke_gio_HK2_Cả_năm!#REF!</f>
        <v>#REF!</v>
      </c>
      <c r="E114" s="43">
        <f>Ke_gio_HK2_Cả_năm!D120</f>
        <v>0</v>
      </c>
      <c r="F114" s="42">
        <f>Ke_gio_HK2_Cả_năm!E120</f>
        <v>0</v>
      </c>
      <c r="G114" s="42">
        <f t="shared" si="23"/>
        <v>1</v>
      </c>
      <c r="H114" s="42" t="e">
        <f>IF(D114=0,0,COUNTIF($D$114:D114,D114))</f>
        <v>#REF!</v>
      </c>
      <c r="I114" s="42" t="e">
        <f t="shared" si="20"/>
        <v>#REF!</v>
      </c>
      <c r="J114" s="44">
        <f>IF(COUNTIF($E$114:$E$120,E114)=SUM($G$114:$G$120),0,F114*0.1)</f>
        <v>0</v>
      </c>
      <c r="K114" s="42"/>
      <c r="L114" s="31">
        <v>1</v>
      </c>
      <c r="M114" s="45" t="e">
        <f t="shared" si="21"/>
        <v>#REF!</v>
      </c>
      <c r="N114" s="31" t="str">
        <f>IF(Q114="","",COUNTA($Q$9:Q114)-COUNTBLANK($Q$9:Q114))</f>
        <v/>
      </c>
      <c r="O114" s="31" t="str">
        <f t="shared" si="27"/>
        <v/>
      </c>
      <c r="P114" s="31" t="str">
        <f t="shared" si="28"/>
        <v/>
      </c>
      <c r="Q114" s="45" t="str">
        <f>IF(COUNTIF($M$9:M114,M114)=1,E114,"")</f>
        <v/>
      </c>
    </row>
    <row r="115" spans="1:17" ht="15.6" customHeight="1">
      <c r="A115" s="41">
        <f>Ke_gio_HK2_Cả_năm!A121</f>
        <v>0</v>
      </c>
      <c r="B115" s="42" t="e">
        <f>Ke_gio_HK2_Cả_năm!#REF!</f>
        <v>#REF!</v>
      </c>
      <c r="C115" s="42">
        <f>Ke_gio_HK2_Cả_năm!C121</f>
        <v>0</v>
      </c>
      <c r="D115" s="42" t="e">
        <f>Ke_gio_HK2_Cả_năm!#REF!</f>
        <v>#REF!</v>
      </c>
      <c r="E115" s="43">
        <f>Ke_gio_HK2_Cả_năm!D121</f>
        <v>0</v>
      </c>
      <c r="F115" s="42">
        <f>Ke_gio_HK2_Cả_năm!E121</f>
        <v>0</v>
      </c>
      <c r="G115" s="42">
        <f t="shared" si="23"/>
        <v>1</v>
      </c>
      <c r="H115" s="42" t="e">
        <f>IF(D115=0,0,COUNTIF($D$114:D115,D115))</f>
        <v>#REF!</v>
      </c>
      <c r="I115" s="42" t="e">
        <f t="shared" si="20"/>
        <v>#REF!</v>
      </c>
      <c r="J115" s="44">
        <f t="shared" ref="J115:J120" si="30">IF(COUNTIF($E$114:$E$120,E115)=SUM($G$114:$G$120),0,F115*0.1)</f>
        <v>0</v>
      </c>
      <c r="K115" s="42"/>
      <c r="M115" s="45" t="e">
        <f t="shared" si="21"/>
        <v>#REF!</v>
      </c>
      <c r="N115" s="31" t="str">
        <f>IF(Q115="","",COUNTA($Q$9:Q115)-COUNTBLANK($Q$9:Q115))</f>
        <v/>
      </c>
      <c r="O115" s="31" t="str">
        <f t="shared" si="27"/>
        <v/>
      </c>
      <c r="P115" s="31" t="str">
        <f t="shared" si="28"/>
        <v/>
      </c>
      <c r="Q115" s="45" t="str">
        <f>IF(COUNTIF($M$9:M115,M115)=1,E115,"")</f>
        <v/>
      </c>
    </row>
    <row r="116" spans="1:17" ht="15.6" customHeight="1">
      <c r="A116" s="48">
        <f>Ke_gio_HK2_Cả_năm!A122</f>
        <v>0</v>
      </c>
      <c r="B116" s="42" t="e">
        <f>Ke_gio_HK2_Cả_năm!#REF!</f>
        <v>#REF!</v>
      </c>
      <c r="C116" s="42">
        <f>Ke_gio_HK2_Cả_năm!C122</f>
        <v>0</v>
      </c>
      <c r="D116" s="42" t="e">
        <f>Ke_gio_HK2_Cả_năm!#REF!</f>
        <v>#REF!</v>
      </c>
      <c r="E116" s="43">
        <f>Ke_gio_HK2_Cả_năm!D122</f>
        <v>0</v>
      </c>
      <c r="F116" s="42">
        <f>Ke_gio_HK2_Cả_năm!E122</f>
        <v>0</v>
      </c>
      <c r="G116" s="42">
        <f t="shared" si="23"/>
        <v>1</v>
      </c>
      <c r="H116" s="42" t="e">
        <f>IF(D116=0,0,COUNTIF($D$114:D116,D116))</f>
        <v>#REF!</v>
      </c>
      <c r="I116" s="42" t="e">
        <f t="shared" si="20"/>
        <v>#REF!</v>
      </c>
      <c r="J116" s="44">
        <f t="shared" si="30"/>
        <v>0</v>
      </c>
      <c r="K116" s="42"/>
      <c r="M116" s="45" t="e">
        <f t="shared" si="21"/>
        <v>#REF!</v>
      </c>
      <c r="N116" s="31" t="str">
        <f>IF(Q116="","",COUNTA($Q$9:Q116)-COUNTBLANK($Q$9:Q116))</f>
        <v/>
      </c>
      <c r="O116" s="31" t="str">
        <f t="shared" si="27"/>
        <v/>
      </c>
      <c r="P116" s="31" t="str">
        <f t="shared" si="28"/>
        <v/>
      </c>
      <c r="Q116" s="45" t="str">
        <f>IF(COUNTIF($M$9:M116,M116)=1,E116,"")</f>
        <v/>
      </c>
    </row>
    <row r="117" spans="1:17" ht="15.6" customHeight="1">
      <c r="A117" s="41">
        <f>Ke_gio_HK2_Cả_năm!A123</f>
        <v>0</v>
      </c>
      <c r="B117" s="42" t="e">
        <f>Ke_gio_HK2_Cả_năm!#REF!</f>
        <v>#REF!</v>
      </c>
      <c r="C117" s="42">
        <f>Ke_gio_HK2_Cả_năm!C123</f>
        <v>0</v>
      </c>
      <c r="D117" s="42" t="e">
        <f>Ke_gio_HK2_Cả_năm!#REF!</f>
        <v>#REF!</v>
      </c>
      <c r="E117" s="43">
        <f>Ke_gio_HK2_Cả_năm!D123</f>
        <v>0</v>
      </c>
      <c r="F117" s="42">
        <f>Ke_gio_HK2_Cả_năm!E123</f>
        <v>0</v>
      </c>
      <c r="G117" s="42">
        <f t="shared" si="23"/>
        <v>1</v>
      </c>
      <c r="H117" s="42" t="e">
        <f>IF(D117=0,0,COUNTIF($D$114:D117,D117))</f>
        <v>#REF!</v>
      </c>
      <c r="I117" s="42" t="e">
        <f t="shared" si="20"/>
        <v>#REF!</v>
      </c>
      <c r="J117" s="44">
        <f t="shared" si="30"/>
        <v>0</v>
      </c>
      <c r="K117" s="42"/>
      <c r="M117" s="45" t="e">
        <f t="shared" si="21"/>
        <v>#REF!</v>
      </c>
      <c r="N117" s="31" t="str">
        <f>IF(Q117="","",COUNTA($Q$9:Q117)-COUNTBLANK($Q$9:Q117))</f>
        <v/>
      </c>
      <c r="O117" s="31" t="str">
        <f t="shared" si="27"/>
        <v/>
      </c>
      <c r="P117" s="31" t="str">
        <f t="shared" si="28"/>
        <v/>
      </c>
      <c r="Q117" s="45" t="str">
        <f>IF(COUNTIF($M$9:M117,M117)=1,E117,"")</f>
        <v/>
      </c>
    </row>
    <row r="118" spans="1:17" ht="15.6" customHeight="1">
      <c r="A118" s="41">
        <f>Ke_gio_HK2_Cả_năm!A124</f>
        <v>0</v>
      </c>
      <c r="B118" s="42" t="e">
        <f>Ke_gio_HK2_Cả_năm!#REF!</f>
        <v>#REF!</v>
      </c>
      <c r="C118" s="42">
        <f>Ke_gio_HK2_Cả_năm!C124</f>
        <v>0</v>
      </c>
      <c r="D118" s="42" t="e">
        <f>Ke_gio_HK2_Cả_năm!#REF!</f>
        <v>#REF!</v>
      </c>
      <c r="E118" s="43">
        <f>Ke_gio_HK2_Cả_năm!D124</f>
        <v>0</v>
      </c>
      <c r="F118" s="42">
        <f>Ke_gio_HK2_Cả_năm!E124</f>
        <v>0</v>
      </c>
      <c r="G118" s="42">
        <f t="shared" si="23"/>
        <v>1</v>
      </c>
      <c r="H118" s="42" t="e">
        <f>IF(D118=0,0,COUNTIF($D$114:D118,D118))</f>
        <v>#REF!</v>
      </c>
      <c r="I118" s="42" t="e">
        <f t="shared" si="20"/>
        <v>#REF!</v>
      </c>
      <c r="J118" s="44">
        <f t="shared" si="30"/>
        <v>0</v>
      </c>
      <c r="K118" s="42"/>
      <c r="M118" s="45" t="e">
        <f t="shared" si="21"/>
        <v>#REF!</v>
      </c>
      <c r="N118" s="31" t="str">
        <f>IF(Q118="","",COUNTA($Q$9:Q118)-COUNTBLANK($Q$9:Q118))</f>
        <v/>
      </c>
      <c r="O118" s="31" t="str">
        <f t="shared" si="27"/>
        <v/>
      </c>
      <c r="P118" s="31" t="str">
        <f t="shared" si="28"/>
        <v/>
      </c>
      <c r="Q118" s="45" t="str">
        <f>IF(COUNTIF($M$9:M118,M118)=1,E118,"")</f>
        <v/>
      </c>
    </row>
    <row r="119" spans="1:17" ht="15.6" customHeight="1">
      <c r="A119" s="41">
        <f>Ke_gio_HK2_Cả_năm!A125</f>
        <v>0</v>
      </c>
      <c r="B119" s="42" t="e">
        <f>Ke_gio_HK2_Cả_năm!#REF!</f>
        <v>#REF!</v>
      </c>
      <c r="C119" s="42">
        <f>Ke_gio_HK2_Cả_năm!C125</f>
        <v>0</v>
      </c>
      <c r="D119" s="42" t="e">
        <f>Ke_gio_HK2_Cả_năm!#REF!</f>
        <v>#REF!</v>
      </c>
      <c r="E119" s="43">
        <f>Ke_gio_HK2_Cả_năm!D125</f>
        <v>0</v>
      </c>
      <c r="F119" s="42">
        <f>Ke_gio_HK2_Cả_năm!E125</f>
        <v>0</v>
      </c>
      <c r="G119" s="42">
        <f t="shared" si="23"/>
        <v>1</v>
      </c>
      <c r="H119" s="42" t="e">
        <f>IF(D119=0,0,COUNTIF($D$114:D119,D119))</f>
        <v>#REF!</v>
      </c>
      <c r="I119" s="42" t="e">
        <f t="shared" si="20"/>
        <v>#REF!</v>
      </c>
      <c r="J119" s="44">
        <f t="shared" si="30"/>
        <v>0</v>
      </c>
      <c r="K119" s="42"/>
      <c r="M119" s="45" t="e">
        <f t="shared" si="21"/>
        <v>#REF!</v>
      </c>
      <c r="N119" s="31" t="str">
        <f>IF(Q119="","",COUNTA($Q$9:Q119)-COUNTBLANK($Q$9:Q119))</f>
        <v/>
      </c>
      <c r="O119" s="31" t="str">
        <f t="shared" si="27"/>
        <v/>
      </c>
      <c r="P119" s="31" t="str">
        <f t="shared" si="28"/>
        <v/>
      </c>
      <c r="Q119" s="45" t="str">
        <f>IF(COUNTIF($M$9:M119,M119)=1,E119,"")</f>
        <v/>
      </c>
    </row>
    <row r="120" spans="1:17" ht="15.6" customHeight="1">
      <c r="A120" s="41">
        <f>Ke_gio_HK2_Cả_năm!A126</f>
        <v>0</v>
      </c>
      <c r="B120" s="42" t="e">
        <f>Ke_gio_HK2_Cả_năm!#REF!</f>
        <v>#REF!</v>
      </c>
      <c r="C120" s="42">
        <f>Ke_gio_HK2_Cả_năm!C126</f>
        <v>0</v>
      </c>
      <c r="D120" s="42" t="e">
        <f>Ke_gio_HK2_Cả_năm!#REF!</f>
        <v>#REF!</v>
      </c>
      <c r="E120" s="43">
        <f>Ke_gio_HK2_Cả_năm!D126</f>
        <v>0</v>
      </c>
      <c r="F120" s="42">
        <f>Ke_gio_HK2_Cả_năm!E126</f>
        <v>0</v>
      </c>
      <c r="G120" s="42">
        <f t="shared" si="23"/>
        <v>1</v>
      </c>
      <c r="H120" s="42" t="e">
        <f>IF(D120=0,0,COUNTIF($D$114:D120,D120))</f>
        <v>#REF!</v>
      </c>
      <c r="I120" s="42" t="e">
        <f t="shared" si="20"/>
        <v>#REF!</v>
      </c>
      <c r="J120" s="44">
        <f t="shared" si="30"/>
        <v>0</v>
      </c>
      <c r="K120" s="42"/>
      <c r="M120" s="45" t="e">
        <f t="shared" si="21"/>
        <v>#REF!</v>
      </c>
      <c r="N120" s="31" t="str">
        <f>IF(Q120="","",COUNTA($Q$9:Q120)-COUNTBLANK($Q$9:Q120))</f>
        <v/>
      </c>
      <c r="O120" s="31" t="str">
        <f t="shared" si="27"/>
        <v/>
      </c>
      <c r="P120" s="31" t="str">
        <f t="shared" si="28"/>
        <v/>
      </c>
      <c r="Q120" s="45" t="str">
        <f>IF(COUNTIF($M$9:M120,M120)=1,E120,"")</f>
        <v/>
      </c>
    </row>
    <row r="121" spans="1:17" ht="15.6" customHeight="1">
      <c r="A121" s="41">
        <f>Ke_gio_HK2_Cả_năm!A127</f>
        <v>0</v>
      </c>
      <c r="B121" s="42" t="e">
        <f>Ke_gio_HK2_Cả_năm!#REF!</f>
        <v>#REF!</v>
      </c>
      <c r="C121" s="42">
        <f>Ke_gio_HK2_Cả_năm!C127</f>
        <v>0</v>
      </c>
      <c r="D121" s="42" t="e">
        <f>Ke_gio_HK2_Cả_năm!#REF!</f>
        <v>#REF!</v>
      </c>
      <c r="E121" s="43">
        <f>Ke_gio_HK2_Cả_năm!D127</f>
        <v>0</v>
      </c>
      <c r="F121" s="42">
        <f>Ke_gio_HK2_Cả_năm!E127</f>
        <v>0</v>
      </c>
      <c r="G121" s="42">
        <f t="shared" si="23"/>
        <v>1</v>
      </c>
      <c r="H121" s="42" t="e">
        <f>IF(D121=0,0,COUNTIF($D$121:D121,D121))</f>
        <v>#REF!</v>
      </c>
      <c r="I121" s="42" t="e">
        <f t="shared" si="20"/>
        <v>#REF!</v>
      </c>
      <c r="J121" s="44">
        <f>IF(COUNTIF($E$121:$E$127,E121)=SUM($G$121:$G$127),0,F121*0.1)</f>
        <v>0</v>
      </c>
      <c r="K121" s="42"/>
      <c r="L121" s="31">
        <v>1</v>
      </c>
      <c r="M121" s="45" t="e">
        <f t="shared" si="21"/>
        <v>#REF!</v>
      </c>
      <c r="N121" s="31" t="str">
        <f>IF(Q121="","",COUNTA($Q$9:Q121)-COUNTBLANK($Q$9:Q121))</f>
        <v/>
      </c>
      <c r="O121" s="31" t="str">
        <f t="shared" si="27"/>
        <v/>
      </c>
      <c r="P121" s="31" t="str">
        <f t="shared" si="28"/>
        <v/>
      </c>
      <c r="Q121" s="45" t="str">
        <f>IF(COUNTIF($M$9:M121,M121)=1,E121,"")</f>
        <v/>
      </c>
    </row>
    <row r="122" spans="1:17" ht="15.6" customHeight="1">
      <c r="A122" s="41">
        <f>Ke_gio_HK2_Cả_năm!A128</f>
        <v>0</v>
      </c>
      <c r="B122" s="42" t="e">
        <f>Ke_gio_HK2_Cả_năm!#REF!</f>
        <v>#REF!</v>
      </c>
      <c r="C122" s="42">
        <f>Ke_gio_HK2_Cả_năm!C128</f>
        <v>0</v>
      </c>
      <c r="D122" s="42" t="e">
        <f>Ke_gio_HK2_Cả_năm!#REF!</f>
        <v>#REF!</v>
      </c>
      <c r="E122" s="43">
        <f>Ke_gio_HK2_Cả_năm!D128</f>
        <v>0</v>
      </c>
      <c r="F122" s="42">
        <f>Ke_gio_HK2_Cả_năm!E128</f>
        <v>0</v>
      </c>
      <c r="G122" s="42">
        <f t="shared" si="23"/>
        <v>1</v>
      </c>
      <c r="H122" s="42" t="e">
        <f>IF(D122=0,0,COUNTIF($D$121:D122,D122))</f>
        <v>#REF!</v>
      </c>
      <c r="I122" s="42" t="e">
        <f t="shared" si="20"/>
        <v>#REF!</v>
      </c>
      <c r="J122" s="44">
        <f t="shared" ref="J122:J127" si="31">IF(COUNTIF($E$121:$E$127,E122)=SUM($G$121:$G$127),0,F122*0.1)</f>
        <v>0</v>
      </c>
      <c r="K122" s="42"/>
      <c r="M122" s="45" t="e">
        <f t="shared" si="21"/>
        <v>#REF!</v>
      </c>
      <c r="N122" s="31" t="str">
        <f>IF(Q122="","",COUNTA($Q$9:Q122)-COUNTBLANK($Q$9:Q122))</f>
        <v/>
      </c>
      <c r="O122" s="31" t="str">
        <f t="shared" si="27"/>
        <v/>
      </c>
      <c r="P122" s="31" t="str">
        <f t="shared" si="28"/>
        <v/>
      </c>
      <c r="Q122" s="45" t="str">
        <f>IF(COUNTIF($M$9:M122,M122)=1,E122,"")</f>
        <v/>
      </c>
    </row>
    <row r="123" spans="1:17" ht="15.6" customHeight="1">
      <c r="A123" s="48">
        <f>Ke_gio_HK2_Cả_năm!A129</f>
        <v>0</v>
      </c>
      <c r="B123" s="42" t="e">
        <f>Ke_gio_HK2_Cả_năm!#REF!</f>
        <v>#REF!</v>
      </c>
      <c r="C123" s="42">
        <f>Ke_gio_HK2_Cả_năm!C129</f>
        <v>0</v>
      </c>
      <c r="D123" s="42" t="e">
        <f>Ke_gio_HK2_Cả_năm!#REF!</f>
        <v>#REF!</v>
      </c>
      <c r="E123" s="43">
        <f>Ke_gio_HK2_Cả_năm!D129</f>
        <v>0</v>
      </c>
      <c r="F123" s="42">
        <f>Ke_gio_HK2_Cả_năm!E129</f>
        <v>0</v>
      </c>
      <c r="G123" s="42">
        <f t="shared" si="23"/>
        <v>1</v>
      </c>
      <c r="H123" s="42" t="e">
        <f>IF(D123=0,0,COUNTIF($D$121:D123,D123))</f>
        <v>#REF!</v>
      </c>
      <c r="I123" s="42" t="e">
        <f t="shared" si="20"/>
        <v>#REF!</v>
      </c>
      <c r="J123" s="44">
        <f t="shared" si="31"/>
        <v>0</v>
      </c>
      <c r="K123" s="42"/>
      <c r="M123" s="45" t="e">
        <f t="shared" si="21"/>
        <v>#REF!</v>
      </c>
      <c r="N123" s="31" t="str">
        <f>IF(Q123="","",COUNTA($Q$9:Q123)-COUNTBLANK($Q$9:Q123))</f>
        <v/>
      </c>
      <c r="O123" s="31" t="str">
        <f t="shared" si="27"/>
        <v/>
      </c>
      <c r="P123" s="31" t="str">
        <f t="shared" si="28"/>
        <v/>
      </c>
      <c r="Q123" s="45" t="str">
        <f>IF(COUNTIF($M$9:M123,M123)=1,E123,"")</f>
        <v/>
      </c>
    </row>
    <row r="124" spans="1:17" ht="15.6" customHeight="1">
      <c r="A124" s="41">
        <f>Ke_gio_HK2_Cả_năm!A130</f>
        <v>0</v>
      </c>
      <c r="B124" s="42" t="e">
        <f>Ke_gio_HK2_Cả_năm!#REF!</f>
        <v>#REF!</v>
      </c>
      <c r="C124" s="42">
        <f>Ke_gio_HK2_Cả_năm!C130</f>
        <v>0</v>
      </c>
      <c r="D124" s="42" t="e">
        <f>Ke_gio_HK2_Cả_năm!#REF!</f>
        <v>#REF!</v>
      </c>
      <c r="E124" s="43">
        <f>Ke_gio_HK2_Cả_năm!D130</f>
        <v>0</v>
      </c>
      <c r="F124" s="42">
        <f>Ke_gio_HK2_Cả_năm!E130</f>
        <v>0</v>
      </c>
      <c r="G124" s="42">
        <f t="shared" si="23"/>
        <v>1</v>
      </c>
      <c r="H124" s="42" t="e">
        <f>IF(D124=0,0,COUNTIF($D$121:D124,D124))</f>
        <v>#REF!</v>
      </c>
      <c r="I124" s="42" t="e">
        <f t="shared" si="20"/>
        <v>#REF!</v>
      </c>
      <c r="J124" s="44">
        <f t="shared" si="31"/>
        <v>0</v>
      </c>
      <c r="K124" s="42"/>
      <c r="M124" s="45" t="e">
        <f t="shared" si="21"/>
        <v>#REF!</v>
      </c>
      <c r="N124" s="31" t="str">
        <f>IF(Q124="","",COUNTA($Q$9:Q124)-COUNTBLANK($Q$9:Q124))</f>
        <v/>
      </c>
      <c r="O124" s="31" t="str">
        <f t="shared" si="27"/>
        <v/>
      </c>
      <c r="P124" s="31" t="str">
        <f t="shared" si="28"/>
        <v/>
      </c>
      <c r="Q124" s="45" t="str">
        <f>IF(COUNTIF($M$9:M124,M124)=1,E124,"")</f>
        <v/>
      </c>
    </row>
    <row r="125" spans="1:17" ht="15.6" customHeight="1">
      <c r="A125" s="41">
        <f>Ke_gio_HK2_Cả_năm!A131</f>
        <v>0</v>
      </c>
      <c r="B125" s="42" t="e">
        <f>Ke_gio_HK2_Cả_năm!#REF!</f>
        <v>#REF!</v>
      </c>
      <c r="C125" s="42">
        <f>Ke_gio_HK2_Cả_năm!C131</f>
        <v>0</v>
      </c>
      <c r="D125" s="42" t="e">
        <f>Ke_gio_HK2_Cả_năm!#REF!</f>
        <v>#REF!</v>
      </c>
      <c r="E125" s="43">
        <f>Ke_gio_HK2_Cả_năm!D131</f>
        <v>0</v>
      </c>
      <c r="F125" s="42">
        <f>Ke_gio_HK2_Cả_năm!E131</f>
        <v>0</v>
      </c>
      <c r="G125" s="42">
        <f t="shared" si="23"/>
        <v>1</v>
      </c>
      <c r="H125" s="42" t="e">
        <f>IF(D125=0,0,COUNTIF($D$121:D125,D125))</f>
        <v>#REF!</v>
      </c>
      <c r="I125" s="42" t="e">
        <f t="shared" si="20"/>
        <v>#REF!</v>
      </c>
      <c r="J125" s="44">
        <f t="shared" si="31"/>
        <v>0</v>
      </c>
      <c r="K125" s="42"/>
      <c r="M125" s="45" t="e">
        <f t="shared" si="21"/>
        <v>#REF!</v>
      </c>
      <c r="N125" s="31" t="str">
        <f>IF(Q125="","",COUNTA($Q$9:Q125)-COUNTBLANK($Q$9:Q125))</f>
        <v/>
      </c>
      <c r="O125" s="31" t="str">
        <f t="shared" si="27"/>
        <v/>
      </c>
      <c r="P125" s="31" t="str">
        <f t="shared" si="28"/>
        <v/>
      </c>
      <c r="Q125" s="45" t="str">
        <f>IF(COUNTIF($M$9:M125,M125)=1,E125,"")</f>
        <v/>
      </c>
    </row>
    <row r="126" spans="1:17" ht="15.6" customHeight="1">
      <c r="A126" s="41">
        <f>Ke_gio_HK2_Cả_năm!A132</f>
        <v>0</v>
      </c>
      <c r="B126" s="42" t="e">
        <f>Ke_gio_HK2_Cả_năm!#REF!</f>
        <v>#REF!</v>
      </c>
      <c r="C126" s="42">
        <f>Ke_gio_HK2_Cả_năm!C132</f>
        <v>0</v>
      </c>
      <c r="D126" s="42" t="e">
        <f>Ke_gio_HK2_Cả_năm!#REF!</f>
        <v>#REF!</v>
      </c>
      <c r="E126" s="43">
        <f>Ke_gio_HK2_Cả_năm!D132</f>
        <v>0</v>
      </c>
      <c r="F126" s="42">
        <f>Ke_gio_HK2_Cả_năm!E132</f>
        <v>0</v>
      </c>
      <c r="G126" s="42">
        <f t="shared" si="23"/>
        <v>1</v>
      </c>
      <c r="H126" s="42" t="e">
        <f>IF(D126=0,0,COUNTIF($D$121:D126,D126))</f>
        <v>#REF!</v>
      </c>
      <c r="I126" s="42" t="e">
        <f t="shared" si="20"/>
        <v>#REF!</v>
      </c>
      <c r="J126" s="44">
        <f t="shared" si="31"/>
        <v>0</v>
      </c>
      <c r="K126" s="42"/>
      <c r="M126" s="45" t="e">
        <f t="shared" si="21"/>
        <v>#REF!</v>
      </c>
      <c r="N126" s="31" t="str">
        <f>IF(Q126="","",COUNTA($Q$9:Q126)-COUNTBLANK($Q$9:Q126))</f>
        <v/>
      </c>
      <c r="O126" s="31" t="str">
        <f t="shared" si="27"/>
        <v/>
      </c>
      <c r="P126" s="31" t="str">
        <f t="shared" si="28"/>
        <v/>
      </c>
      <c r="Q126" s="45" t="str">
        <f>IF(COUNTIF($M$9:M126,M126)=1,E126,"")</f>
        <v/>
      </c>
    </row>
    <row r="127" spans="1:17" ht="15.6" customHeight="1">
      <c r="A127" s="41">
        <f>Ke_gio_HK2_Cả_năm!A133</f>
        <v>0</v>
      </c>
      <c r="B127" s="42" t="e">
        <f>Ke_gio_HK2_Cả_năm!#REF!</f>
        <v>#REF!</v>
      </c>
      <c r="C127" s="42">
        <f>Ke_gio_HK2_Cả_năm!C133</f>
        <v>0</v>
      </c>
      <c r="D127" s="42" t="e">
        <f>Ke_gio_HK2_Cả_năm!#REF!</f>
        <v>#REF!</v>
      </c>
      <c r="E127" s="43">
        <f>Ke_gio_HK2_Cả_năm!D133</f>
        <v>0</v>
      </c>
      <c r="F127" s="42">
        <f>Ke_gio_HK2_Cả_năm!E133</f>
        <v>0</v>
      </c>
      <c r="G127" s="42">
        <f t="shared" si="23"/>
        <v>1</v>
      </c>
      <c r="H127" s="42" t="e">
        <f>IF(D127=0,0,COUNTIF($D$121:D127,D127))</f>
        <v>#REF!</v>
      </c>
      <c r="I127" s="42" t="e">
        <f t="shared" si="20"/>
        <v>#REF!</v>
      </c>
      <c r="J127" s="44">
        <f t="shared" si="31"/>
        <v>0</v>
      </c>
      <c r="K127" s="42"/>
      <c r="M127" s="45" t="e">
        <f t="shared" si="21"/>
        <v>#REF!</v>
      </c>
      <c r="N127" s="31" t="str">
        <f>IF(Q127="","",COUNTA($Q$9:Q127)-COUNTBLANK($Q$9:Q127))</f>
        <v/>
      </c>
      <c r="O127" s="31" t="str">
        <f t="shared" si="27"/>
        <v/>
      </c>
      <c r="P127" s="31" t="str">
        <f t="shared" si="28"/>
        <v/>
      </c>
      <c r="Q127" s="45" t="str">
        <f>IF(COUNTIF($M$9:M127,M127)=1,E127,"")</f>
        <v/>
      </c>
    </row>
    <row r="128" spans="1:17" ht="15.6" customHeight="1">
      <c r="A128" s="41" t="e">
        <f>Ke_gio_HK2_Cả_năm!#REF!</f>
        <v>#REF!</v>
      </c>
      <c r="B128" s="42" t="e">
        <f>Ke_gio_HK2_Cả_năm!#REF!</f>
        <v>#REF!</v>
      </c>
      <c r="C128" s="42" t="e">
        <f>Ke_gio_HK2_Cả_năm!#REF!</f>
        <v>#REF!</v>
      </c>
      <c r="D128" s="42" t="e">
        <f>Ke_gio_HK2_Cả_năm!#REF!</f>
        <v>#REF!</v>
      </c>
      <c r="E128" s="43" t="e">
        <f>Ke_gio_HK2_Cả_năm!#REF!</f>
        <v>#REF!</v>
      </c>
      <c r="F128" s="42" t="e">
        <f>Ke_gio_HK2_Cả_năm!#REF!</f>
        <v>#REF!</v>
      </c>
      <c r="G128" s="42" t="e">
        <f t="shared" si="23"/>
        <v>#REF!</v>
      </c>
      <c r="H128" s="42" t="e">
        <f>IF(D128=0,0,COUNTIF($D$128:D128,D128))</f>
        <v>#REF!</v>
      </c>
      <c r="I128" s="42" t="e">
        <f t="shared" si="20"/>
        <v>#REF!</v>
      </c>
      <c r="J128" s="44" t="e">
        <f>IF(COUNTIF($E$128:$E$134,E128)=SUM($G$128:$G$134),0,F128*0.1)</f>
        <v>#REF!</v>
      </c>
      <c r="K128" s="42"/>
      <c r="L128" s="31">
        <v>1</v>
      </c>
      <c r="M128" s="45" t="e">
        <f t="shared" si="21"/>
        <v>#REF!</v>
      </c>
      <c r="N128" s="31" t="str">
        <f>IF(Q128="","",COUNTA($Q$9:Q128)-COUNTBLANK($Q$9:Q128))</f>
        <v/>
      </c>
      <c r="O128" s="31" t="str">
        <f t="shared" si="27"/>
        <v/>
      </c>
      <c r="P128" s="31" t="str">
        <f t="shared" si="28"/>
        <v/>
      </c>
      <c r="Q128" s="45" t="str">
        <f>IF(COUNTIF($M$9:M128,M128)=1,E128,"")</f>
        <v/>
      </c>
    </row>
    <row r="129" spans="1:17" ht="15.6" customHeight="1">
      <c r="A129" s="41" t="e">
        <f>Ke_gio_HK2_Cả_năm!#REF!</f>
        <v>#REF!</v>
      </c>
      <c r="B129" s="42" t="e">
        <f>Ke_gio_HK2_Cả_năm!#REF!</f>
        <v>#REF!</v>
      </c>
      <c r="C129" s="42" t="e">
        <f>Ke_gio_HK2_Cả_năm!#REF!</f>
        <v>#REF!</v>
      </c>
      <c r="D129" s="42" t="e">
        <f>Ke_gio_HK2_Cả_năm!#REF!</f>
        <v>#REF!</v>
      </c>
      <c r="E129" s="43" t="e">
        <f>Ke_gio_HK2_Cả_năm!#REF!</f>
        <v>#REF!</v>
      </c>
      <c r="F129" s="42" t="e">
        <f>Ke_gio_HK2_Cả_năm!#REF!</f>
        <v>#REF!</v>
      </c>
      <c r="G129" s="42" t="e">
        <f t="shared" si="23"/>
        <v>#REF!</v>
      </c>
      <c r="H129" s="42" t="e">
        <f>IF(D129=0,0,COUNTIF($D$128:D129,D129))</f>
        <v>#REF!</v>
      </c>
      <c r="I129" s="42" t="e">
        <f t="shared" si="20"/>
        <v>#REF!</v>
      </c>
      <c r="J129" s="44" t="e">
        <f t="shared" ref="J129:J134" si="32">IF(COUNTIF($E$128:$E$134,E129)=SUM($G$128:$G$134),0,F129*0.1)</f>
        <v>#REF!</v>
      </c>
      <c r="K129" s="42"/>
      <c r="M129" s="45" t="e">
        <f t="shared" si="21"/>
        <v>#REF!</v>
      </c>
      <c r="N129" s="31" t="str">
        <f>IF(Q129="","",COUNTA($Q$9:Q129)-COUNTBLANK($Q$9:Q129))</f>
        <v/>
      </c>
      <c r="O129" s="31" t="str">
        <f t="shared" si="27"/>
        <v/>
      </c>
      <c r="P129" s="31" t="str">
        <f t="shared" si="28"/>
        <v/>
      </c>
      <c r="Q129" s="45" t="str">
        <f>IF(COUNTIF($M$9:M129,M129)=1,E129,"")</f>
        <v/>
      </c>
    </row>
    <row r="130" spans="1:17" ht="15.6" customHeight="1">
      <c r="A130" s="48" t="e">
        <f>Ke_gio_HK2_Cả_năm!#REF!</f>
        <v>#REF!</v>
      </c>
      <c r="B130" s="42" t="e">
        <f>Ke_gio_HK2_Cả_năm!#REF!</f>
        <v>#REF!</v>
      </c>
      <c r="C130" s="42" t="e">
        <f>Ke_gio_HK2_Cả_năm!#REF!</f>
        <v>#REF!</v>
      </c>
      <c r="D130" s="42" t="e">
        <f>Ke_gio_HK2_Cả_năm!#REF!</f>
        <v>#REF!</v>
      </c>
      <c r="E130" s="43" t="e">
        <f>Ke_gio_HK2_Cả_năm!#REF!</f>
        <v>#REF!</v>
      </c>
      <c r="F130" s="42" t="e">
        <f>Ke_gio_HK2_Cả_năm!#REF!</f>
        <v>#REF!</v>
      </c>
      <c r="G130" s="42" t="e">
        <f t="shared" si="23"/>
        <v>#REF!</v>
      </c>
      <c r="H130" s="42" t="e">
        <f>IF(D130=0,0,COUNTIF($D$128:D130,D130))</f>
        <v>#REF!</v>
      </c>
      <c r="I130" s="42" t="e">
        <f t="shared" si="20"/>
        <v>#REF!</v>
      </c>
      <c r="J130" s="44" t="e">
        <f t="shared" si="32"/>
        <v>#REF!</v>
      </c>
      <c r="K130" s="42"/>
      <c r="M130" s="45" t="e">
        <f t="shared" si="21"/>
        <v>#REF!</v>
      </c>
      <c r="N130" s="31" t="str">
        <f>IF(Q130="","",COUNTA($Q$9:Q130)-COUNTBLANK($Q$9:Q130))</f>
        <v/>
      </c>
      <c r="O130" s="31" t="str">
        <f t="shared" si="27"/>
        <v/>
      </c>
      <c r="P130" s="31" t="str">
        <f t="shared" si="28"/>
        <v/>
      </c>
      <c r="Q130" s="45" t="str">
        <f>IF(COUNTIF($M$9:M130,M130)=1,E130,"")</f>
        <v/>
      </c>
    </row>
    <row r="131" spans="1:17" ht="15.6" customHeight="1">
      <c r="A131" s="41" t="e">
        <f>Ke_gio_HK2_Cả_năm!#REF!</f>
        <v>#REF!</v>
      </c>
      <c r="B131" s="42" t="e">
        <f>Ke_gio_HK2_Cả_năm!#REF!</f>
        <v>#REF!</v>
      </c>
      <c r="C131" s="42" t="e">
        <f>Ke_gio_HK2_Cả_năm!#REF!</f>
        <v>#REF!</v>
      </c>
      <c r="D131" s="42" t="e">
        <f>Ke_gio_HK2_Cả_năm!#REF!</f>
        <v>#REF!</v>
      </c>
      <c r="E131" s="43" t="e">
        <f>Ke_gio_HK2_Cả_năm!#REF!</f>
        <v>#REF!</v>
      </c>
      <c r="F131" s="42" t="e">
        <f>Ke_gio_HK2_Cả_năm!#REF!</f>
        <v>#REF!</v>
      </c>
      <c r="G131" s="42" t="e">
        <f t="shared" si="23"/>
        <v>#REF!</v>
      </c>
      <c r="H131" s="42" t="e">
        <f>IF(D131=0,0,COUNTIF($D$128:D131,D131))</f>
        <v>#REF!</v>
      </c>
      <c r="I131" s="42" t="e">
        <f t="shared" si="20"/>
        <v>#REF!</v>
      </c>
      <c r="J131" s="44" t="e">
        <f t="shared" si="32"/>
        <v>#REF!</v>
      </c>
      <c r="K131" s="42"/>
      <c r="M131" s="45" t="e">
        <f t="shared" si="21"/>
        <v>#REF!</v>
      </c>
      <c r="N131" s="31" t="str">
        <f>IF(Q131="","",COUNTA($Q$9:Q131)-COUNTBLANK($Q$9:Q131))</f>
        <v/>
      </c>
      <c r="O131" s="31" t="str">
        <f t="shared" si="27"/>
        <v/>
      </c>
      <c r="P131" s="31" t="str">
        <f t="shared" si="28"/>
        <v/>
      </c>
      <c r="Q131" s="45" t="str">
        <f>IF(COUNTIF($M$9:M131,M131)=1,E131,"")</f>
        <v/>
      </c>
    </row>
    <row r="132" spans="1:17" ht="15.6" customHeight="1">
      <c r="A132" s="41" t="e">
        <f>Ke_gio_HK2_Cả_năm!#REF!</f>
        <v>#REF!</v>
      </c>
      <c r="B132" s="42" t="e">
        <f>Ke_gio_HK2_Cả_năm!#REF!</f>
        <v>#REF!</v>
      </c>
      <c r="C132" s="42" t="e">
        <f>Ke_gio_HK2_Cả_năm!#REF!</f>
        <v>#REF!</v>
      </c>
      <c r="D132" s="42" t="e">
        <f>Ke_gio_HK2_Cả_năm!#REF!</f>
        <v>#REF!</v>
      </c>
      <c r="E132" s="43" t="e">
        <f>Ke_gio_HK2_Cả_năm!#REF!</f>
        <v>#REF!</v>
      </c>
      <c r="F132" s="42" t="e">
        <f>Ke_gio_HK2_Cả_năm!#REF!</f>
        <v>#REF!</v>
      </c>
      <c r="G132" s="42" t="e">
        <f t="shared" si="23"/>
        <v>#REF!</v>
      </c>
      <c r="H132" s="42" t="e">
        <f>IF(D132=0,0,COUNTIF($D$128:D132,D132))</f>
        <v>#REF!</v>
      </c>
      <c r="I132" s="42" t="e">
        <f t="shared" si="20"/>
        <v>#REF!</v>
      </c>
      <c r="J132" s="44" t="e">
        <f t="shared" si="32"/>
        <v>#REF!</v>
      </c>
      <c r="K132" s="42"/>
      <c r="M132" s="45" t="e">
        <f t="shared" si="21"/>
        <v>#REF!</v>
      </c>
      <c r="N132" s="31" t="str">
        <f>IF(Q132="","",COUNTA($Q$9:Q132)-COUNTBLANK($Q$9:Q132))</f>
        <v/>
      </c>
      <c r="O132" s="31" t="str">
        <f t="shared" si="27"/>
        <v/>
      </c>
      <c r="P132" s="31" t="str">
        <f t="shared" si="28"/>
        <v/>
      </c>
      <c r="Q132" s="45" t="str">
        <f>IF(COUNTIF($M$9:M132,M132)=1,E132,"")</f>
        <v/>
      </c>
    </row>
    <row r="133" spans="1:17" ht="15.6" customHeight="1">
      <c r="A133" s="41" t="e">
        <f>Ke_gio_HK2_Cả_năm!#REF!</f>
        <v>#REF!</v>
      </c>
      <c r="B133" s="42" t="e">
        <f>Ke_gio_HK2_Cả_năm!#REF!</f>
        <v>#REF!</v>
      </c>
      <c r="C133" s="42" t="e">
        <f>Ke_gio_HK2_Cả_năm!#REF!</f>
        <v>#REF!</v>
      </c>
      <c r="D133" s="42" t="e">
        <f>Ke_gio_HK2_Cả_năm!#REF!</f>
        <v>#REF!</v>
      </c>
      <c r="E133" s="43" t="e">
        <f>Ke_gio_HK2_Cả_năm!#REF!</f>
        <v>#REF!</v>
      </c>
      <c r="F133" s="42" t="e">
        <f>Ke_gio_HK2_Cả_năm!#REF!</f>
        <v>#REF!</v>
      </c>
      <c r="G133" s="42" t="e">
        <f t="shared" si="23"/>
        <v>#REF!</v>
      </c>
      <c r="H133" s="42" t="e">
        <f>IF(D133=0,0,COUNTIF($D$128:D133,D133))</f>
        <v>#REF!</v>
      </c>
      <c r="I133" s="42" t="e">
        <f t="shared" si="20"/>
        <v>#REF!</v>
      </c>
      <c r="J133" s="44" t="e">
        <f t="shared" si="32"/>
        <v>#REF!</v>
      </c>
      <c r="K133" s="42"/>
      <c r="M133" s="45" t="e">
        <f t="shared" si="21"/>
        <v>#REF!</v>
      </c>
      <c r="N133" s="31" t="str">
        <f>IF(Q133="","",COUNTA($Q$9:Q133)-COUNTBLANK($Q$9:Q133))</f>
        <v/>
      </c>
      <c r="O133" s="31" t="str">
        <f t="shared" si="27"/>
        <v/>
      </c>
      <c r="P133" s="31" t="str">
        <f t="shared" si="28"/>
        <v/>
      </c>
      <c r="Q133" s="45" t="str">
        <f>IF(COUNTIF($M$9:M133,M133)=1,E133,"")</f>
        <v/>
      </c>
    </row>
    <row r="134" spans="1:17" ht="15.6" customHeight="1">
      <c r="A134" s="41" t="e">
        <f>Ke_gio_HK2_Cả_năm!#REF!</f>
        <v>#REF!</v>
      </c>
      <c r="B134" s="42" t="e">
        <f>Ke_gio_HK2_Cả_năm!#REF!</f>
        <v>#REF!</v>
      </c>
      <c r="C134" s="42" t="e">
        <f>Ke_gio_HK2_Cả_năm!#REF!</f>
        <v>#REF!</v>
      </c>
      <c r="D134" s="42" t="e">
        <f>Ke_gio_HK2_Cả_năm!#REF!</f>
        <v>#REF!</v>
      </c>
      <c r="E134" s="43" t="e">
        <f>Ke_gio_HK2_Cả_năm!#REF!</f>
        <v>#REF!</v>
      </c>
      <c r="F134" s="42" t="e">
        <f>Ke_gio_HK2_Cả_năm!#REF!</f>
        <v>#REF!</v>
      </c>
      <c r="G134" s="42" t="e">
        <f t="shared" si="23"/>
        <v>#REF!</v>
      </c>
      <c r="H134" s="42" t="e">
        <f>IF(D134=0,0,COUNTIF($D$128:D134,D134))</f>
        <v>#REF!</v>
      </c>
      <c r="I134" s="42" t="e">
        <f t="shared" si="20"/>
        <v>#REF!</v>
      </c>
      <c r="J134" s="44" t="e">
        <f t="shared" si="32"/>
        <v>#REF!</v>
      </c>
      <c r="K134" s="42"/>
      <c r="M134" s="45" t="e">
        <f t="shared" si="21"/>
        <v>#REF!</v>
      </c>
      <c r="N134" s="31" t="str">
        <f>IF(Q134="","",COUNTA($Q$9:Q134)-COUNTBLANK($Q$9:Q134))</f>
        <v/>
      </c>
      <c r="O134" s="31" t="str">
        <f t="shared" si="27"/>
        <v/>
      </c>
      <c r="P134" s="31" t="str">
        <f t="shared" si="28"/>
        <v/>
      </c>
      <c r="Q134" s="45" t="str">
        <f>IF(COUNTIF($M$9:M134,M134)=1,E134,"")</f>
        <v/>
      </c>
    </row>
    <row r="135" spans="1:17" ht="15.6" customHeight="1">
      <c r="A135" s="41">
        <f>Ke_gio_HK2_Cả_năm!A144</f>
        <v>0</v>
      </c>
      <c r="B135" s="42" t="e">
        <f>Ke_gio_HK2_Cả_năm!#REF!</f>
        <v>#REF!</v>
      </c>
      <c r="C135" s="42">
        <f>Ke_gio_HK2_Cả_năm!C144</f>
        <v>0</v>
      </c>
      <c r="D135" s="42" t="e">
        <f>Ke_gio_HK2_Cả_năm!#REF!</f>
        <v>#REF!</v>
      </c>
      <c r="E135" s="43">
        <f>Ke_gio_HK2_Cả_năm!D144</f>
        <v>0</v>
      </c>
      <c r="F135" s="42">
        <f>Ke_gio_HK2_Cả_năm!E144</f>
        <v>0</v>
      </c>
      <c r="G135" s="42">
        <f t="shared" si="23"/>
        <v>1</v>
      </c>
      <c r="H135" s="42" t="e">
        <f>IF(D135=0,0,COUNTIF($D$135:D135,D135))</f>
        <v>#REF!</v>
      </c>
      <c r="I135" s="42" t="e">
        <f t="shared" si="20"/>
        <v>#REF!</v>
      </c>
      <c r="J135" s="44">
        <f>IF(COUNTIF($E$135:$E$141,E135)=SUM($G$135:$G$141),0,F135*0.1)</f>
        <v>0</v>
      </c>
      <c r="K135" s="42"/>
      <c r="L135" s="31">
        <v>1</v>
      </c>
      <c r="M135" s="45" t="e">
        <f t="shared" si="21"/>
        <v>#REF!</v>
      </c>
      <c r="N135" s="31" t="str">
        <f>IF(Q135="","",COUNTA($Q$9:Q135)-COUNTBLANK($Q$9:Q135))</f>
        <v/>
      </c>
      <c r="O135" s="31" t="str">
        <f t="shared" si="27"/>
        <v/>
      </c>
      <c r="P135" s="31" t="str">
        <f t="shared" si="28"/>
        <v/>
      </c>
      <c r="Q135" s="45" t="str">
        <f>IF(COUNTIF($M$9:M135,M135)=1,E135,"")</f>
        <v/>
      </c>
    </row>
    <row r="136" spans="1:17" ht="15.6" customHeight="1">
      <c r="A136" s="41">
        <f>Ke_gio_HK2_Cả_năm!A145</f>
        <v>0</v>
      </c>
      <c r="B136" s="42" t="e">
        <f>Ke_gio_HK2_Cả_năm!#REF!</f>
        <v>#REF!</v>
      </c>
      <c r="C136" s="42">
        <f>Ke_gio_HK2_Cả_năm!C145</f>
        <v>0</v>
      </c>
      <c r="D136" s="42" t="e">
        <f>Ke_gio_HK2_Cả_năm!#REF!</f>
        <v>#REF!</v>
      </c>
      <c r="E136" s="43">
        <f>Ke_gio_HK2_Cả_năm!D145</f>
        <v>0</v>
      </c>
      <c r="F136" s="42">
        <f>Ke_gio_HK2_Cả_năm!E145</f>
        <v>0</v>
      </c>
      <c r="G136" s="42">
        <f t="shared" si="23"/>
        <v>1</v>
      </c>
      <c r="H136" s="42" t="e">
        <f>IF(D136=0,0,COUNTIF($D$135:D136,D136))</f>
        <v>#REF!</v>
      </c>
      <c r="I136" s="42" t="e">
        <f t="shared" si="20"/>
        <v>#REF!</v>
      </c>
      <c r="J136" s="44">
        <f t="shared" ref="J136:J141" si="33">IF(COUNTIF($E$135:$E$141,E136)=SUM($G$135:$G$141),0,F136*0.1)</f>
        <v>0</v>
      </c>
      <c r="K136" s="42"/>
      <c r="M136" s="45" t="e">
        <f t="shared" si="21"/>
        <v>#REF!</v>
      </c>
      <c r="N136" s="31" t="str">
        <f>IF(Q136="","",COUNTA($Q$9:Q136)-COUNTBLANK($Q$9:Q136))</f>
        <v/>
      </c>
      <c r="O136" s="31" t="str">
        <f t="shared" si="27"/>
        <v/>
      </c>
      <c r="P136" s="31" t="str">
        <f t="shared" si="28"/>
        <v/>
      </c>
      <c r="Q136" s="45" t="str">
        <f>IF(COUNTIF($M$9:M136,M136)=1,E136,"")</f>
        <v/>
      </c>
    </row>
    <row r="137" spans="1:17" ht="15.6" customHeight="1">
      <c r="A137" s="48">
        <f>Ke_gio_HK2_Cả_năm!A146</f>
        <v>0</v>
      </c>
      <c r="B137" s="42" t="e">
        <f>Ke_gio_HK2_Cả_năm!#REF!</f>
        <v>#REF!</v>
      </c>
      <c r="C137" s="42">
        <f>Ke_gio_HK2_Cả_năm!C146</f>
        <v>0</v>
      </c>
      <c r="D137" s="42" t="e">
        <f>Ke_gio_HK2_Cả_năm!#REF!</f>
        <v>#REF!</v>
      </c>
      <c r="E137" s="43">
        <f>Ke_gio_HK2_Cả_năm!D146</f>
        <v>0</v>
      </c>
      <c r="F137" s="42">
        <f>Ke_gio_HK2_Cả_năm!E146</f>
        <v>0</v>
      </c>
      <c r="G137" s="42">
        <f t="shared" si="23"/>
        <v>1</v>
      </c>
      <c r="H137" s="42" t="e">
        <f>IF(D137=0,0,COUNTIF($D$135:D137,D137))</f>
        <v>#REF!</v>
      </c>
      <c r="I137" s="42" t="e">
        <f t="shared" si="20"/>
        <v>#REF!</v>
      </c>
      <c r="J137" s="44">
        <f t="shared" si="33"/>
        <v>0</v>
      </c>
      <c r="K137" s="42"/>
      <c r="M137" s="45" t="e">
        <f t="shared" si="21"/>
        <v>#REF!</v>
      </c>
      <c r="N137" s="31" t="str">
        <f>IF(Q137="","",COUNTA($Q$9:Q137)-COUNTBLANK($Q$9:Q137))</f>
        <v/>
      </c>
      <c r="O137" s="31" t="str">
        <f t="shared" ref="O137:O155" si="34">IF(Q137&lt;&gt;"",B137,"")</f>
        <v/>
      </c>
      <c r="P137" s="31" t="str">
        <f t="shared" ref="P137:P155" si="35">IF(Q137&lt;&gt;"",D137,"")</f>
        <v/>
      </c>
      <c r="Q137" s="45" t="str">
        <f>IF(COUNTIF($M$9:M137,M137)=1,E137,"")</f>
        <v/>
      </c>
    </row>
    <row r="138" spans="1:17" ht="15.6" customHeight="1">
      <c r="A138" s="41">
        <f>Ke_gio_HK2_Cả_năm!A147</f>
        <v>0</v>
      </c>
      <c r="B138" s="42" t="e">
        <f>Ke_gio_HK2_Cả_năm!#REF!</f>
        <v>#REF!</v>
      </c>
      <c r="C138" s="42">
        <f>Ke_gio_HK2_Cả_năm!C147</f>
        <v>0</v>
      </c>
      <c r="D138" s="42" t="e">
        <f>Ke_gio_HK2_Cả_năm!#REF!</f>
        <v>#REF!</v>
      </c>
      <c r="E138" s="43">
        <f>Ke_gio_HK2_Cả_năm!D147</f>
        <v>0</v>
      </c>
      <c r="F138" s="42">
        <f>Ke_gio_HK2_Cả_năm!E147</f>
        <v>0</v>
      </c>
      <c r="G138" s="42">
        <f t="shared" si="23"/>
        <v>1</v>
      </c>
      <c r="H138" s="42" t="e">
        <f>IF(D138=0,0,COUNTIF($D$135:D138,D138))</f>
        <v>#REF!</v>
      </c>
      <c r="I138" s="42" t="e">
        <f t="shared" ref="I138:I155" si="36">IF(H138&gt;2,0.75,0)</f>
        <v>#REF!</v>
      </c>
      <c r="J138" s="44">
        <f t="shared" si="33"/>
        <v>0</v>
      </c>
      <c r="K138" s="42"/>
      <c r="M138" s="45" t="e">
        <f t="shared" ref="M138:M155" si="37">B138&amp;E138</f>
        <v>#REF!</v>
      </c>
      <c r="N138" s="31" t="str">
        <f>IF(Q138="","",COUNTA($Q$9:Q138)-COUNTBLANK($Q$9:Q138))</f>
        <v/>
      </c>
      <c r="O138" s="31" t="str">
        <f t="shared" si="34"/>
        <v/>
      </c>
      <c r="P138" s="31" t="str">
        <f t="shared" si="35"/>
        <v/>
      </c>
      <c r="Q138" s="45" t="str">
        <f>IF(COUNTIF($M$9:M138,M138)=1,E138,"")</f>
        <v/>
      </c>
    </row>
    <row r="139" spans="1:17" ht="15.6" customHeight="1">
      <c r="A139" s="41">
        <f>Ke_gio_HK2_Cả_năm!A148</f>
        <v>0</v>
      </c>
      <c r="B139" s="42" t="e">
        <f>Ke_gio_HK2_Cả_năm!#REF!</f>
        <v>#REF!</v>
      </c>
      <c r="C139" s="42">
        <f>Ke_gio_HK2_Cả_năm!C148</f>
        <v>0</v>
      </c>
      <c r="D139" s="42" t="e">
        <f>Ke_gio_HK2_Cả_năm!#REF!</f>
        <v>#REF!</v>
      </c>
      <c r="E139" s="43">
        <f>Ke_gio_HK2_Cả_năm!D148</f>
        <v>0</v>
      </c>
      <c r="F139" s="42">
        <f>Ke_gio_HK2_Cả_năm!E148</f>
        <v>0</v>
      </c>
      <c r="G139" s="42">
        <f t="shared" si="23"/>
        <v>1</v>
      </c>
      <c r="H139" s="42" t="e">
        <f>IF(D139=0,0,COUNTIF($D$135:D139,D139))</f>
        <v>#REF!</v>
      </c>
      <c r="I139" s="42" t="e">
        <f t="shared" si="36"/>
        <v>#REF!</v>
      </c>
      <c r="J139" s="44">
        <f t="shared" si="33"/>
        <v>0</v>
      </c>
      <c r="K139" s="42"/>
      <c r="M139" s="45" t="e">
        <f t="shared" si="37"/>
        <v>#REF!</v>
      </c>
      <c r="N139" s="31" t="str">
        <f>IF(Q139="","",COUNTA($Q$9:Q139)-COUNTBLANK($Q$9:Q139))</f>
        <v/>
      </c>
      <c r="O139" s="31" t="str">
        <f t="shared" si="34"/>
        <v/>
      </c>
      <c r="P139" s="31" t="str">
        <f t="shared" si="35"/>
        <v/>
      </c>
      <c r="Q139" s="45" t="str">
        <f>IF(COUNTIF($M$9:M139,M139)=1,E139,"")</f>
        <v/>
      </c>
    </row>
    <row r="140" spans="1:17" ht="15.6" customHeight="1">
      <c r="A140" s="41">
        <f>Ke_gio_HK2_Cả_năm!A149</f>
        <v>0</v>
      </c>
      <c r="B140" s="42" t="e">
        <f>Ke_gio_HK2_Cả_năm!#REF!</f>
        <v>#REF!</v>
      </c>
      <c r="C140" s="42">
        <f>Ke_gio_HK2_Cả_năm!C149</f>
        <v>0</v>
      </c>
      <c r="D140" s="42" t="e">
        <f>Ke_gio_HK2_Cả_năm!#REF!</f>
        <v>#REF!</v>
      </c>
      <c r="E140" s="43">
        <f>Ke_gio_HK2_Cả_năm!D149</f>
        <v>0</v>
      </c>
      <c r="F140" s="42">
        <f>Ke_gio_HK2_Cả_năm!E149</f>
        <v>0</v>
      </c>
      <c r="G140" s="42">
        <f t="shared" si="23"/>
        <v>1</v>
      </c>
      <c r="H140" s="42" t="e">
        <f>IF(D140=0,0,COUNTIF($D$135:D140,D140))</f>
        <v>#REF!</v>
      </c>
      <c r="I140" s="42" t="e">
        <f t="shared" si="36"/>
        <v>#REF!</v>
      </c>
      <c r="J140" s="44">
        <f t="shared" si="33"/>
        <v>0</v>
      </c>
      <c r="K140" s="42"/>
      <c r="M140" s="45" t="e">
        <f t="shared" si="37"/>
        <v>#REF!</v>
      </c>
      <c r="N140" s="31" t="str">
        <f>IF(Q140="","",COUNTA($Q$9:Q140)-COUNTBLANK($Q$9:Q140))</f>
        <v/>
      </c>
      <c r="O140" s="31" t="str">
        <f t="shared" si="34"/>
        <v/>
      </c>
      <c r="P140" s="31" t="str">
        <f t="shared" si="35"/>
        <v/>
      </c>
      <c r="Q140" s="45" t="str">
        <f>IF(COUNTIF($M$9:M140,M140)=1,E140,"")</f>
        <v/>
      </c>
    </row>
    <row r="141" spans="1:17" ht="15.6" customHeight="1">
      <c r="A141" s="41">
        <f>Ke_gio_HK2_Cả_năm!A150</f>
        <v>0</v>
      </c>
      <c r="B141" s="42" t="e">
        <f>Ke_gio_HK2_Cả_năm!#REF!</f>
        <v>#REF!</v>
      </c>
      <c r="C141" s="42">
        <f>Ke_gio_HK2_Cả_năm!C150</f>
        <v>0</v>
      </c>
      <c r="D141" s="42" t="e">
        <f>Ke_gio_HK2_Cả_năm!#REF!</f>
        <v>#REF!</v>
      </c>
      <c r="E141" s="43">
        <f>Ke_gio_HK2_Cả_năm!D150</f>
        <v>0</v>
      </c>
      <c r="F141" s="42">
        <f>Ke_gio_HK2_Cả_năm!E150</f>
        <v>0</v>
      </c>
      <c r="G141" s="42">
        <f t="shared" si="23"/>
        <v>1</v>
      </c>
      <c r="H141" s="42" t="e">
        <f>IF(D141=0,0,COUNTIF($D$135:D141,D141))</f>
        <v>#REF!</v>
      </c>
      <c r="I141" s="42" t="e">
        <f t="shared" si="36"/>
        <v>#REF!</v>
      </c>
      <c r="J141" s="44">
        <f t="shared" si="33"/>
        <v>0</v>
      </c>
      <c r="K141" s="42"/>
      <c r="M141" s="45" t="e">
        <f t="shared" si="37"/>
        <v>#REF!</v>
      </c>
      <c r="N141" s="31" t="str">
        <f>IF(Q141="","",COUNTA($Q$9:Q141)-COUNTBLANK($Q$9:Q141))</f>
        <v/>
      </c>
      <c r="O141" s="31" t="str">
        <f t="shared" si="34"/>
        <v/>
      </c>
      <c r="P141" s="31" t="str">
        <f t="shared" si="35"/>
        <v/>
      </c>
      <c r="Q141" s="45" t="str">
        <f>IF(COUNTIF($M$9:M141,M141)=1,E141,"")</f>
        <v/>
      </c>
    </row>
    <row r="142" spans="1:17" ht="15.6" customHeight="1">
      <c r="A142" s="41">
        <f>Ke_gio_HK2_Cả_năm!A151</f>
        <v>0</v>
      </c>
      <c r="B142" s="42" t="e">
        <f>Ke_gio_HK2_Cả_năm!#REF!</f>
        <v>#REF!</v>
      </c>
      <c r="C142" s="42">
        <f>Ke_gio_HK2_Cả_năm!C151</f>
        <v>0</v>
      </c>
      <c r="D142" s="42" t="e">
        <f>Ke_gio_HK2_Cả_năm!#REF!</f>
        <v>#REF!</v>
      </c>
      <c r="E142" s="43">
        <f>Ke_gio_HK2_Cả_năm!D151</f>
        <v>0</v>
      </c>
      <c r="F142" s="42">
        <f>Ke_gio_HK2_Cả_năm!E151</f>
        <v>0</v>
      </c>
      <c r="G142" s="42">
        <f t="shared" si="23"/>
        <v>1</v>
      </c>
      <c r="H142" s="42" t="e">
        <f>IF(D142=0,0,COUNTIF($D$142:D142,D142))</f>
        <v>#REF!</v>
      </c>
      <c r="I142" s="42" t="e">
        <f t="shared" si="36"/>
        <v>#REF!</v>
      </c>
      <c r="J142" s="44">
        <f>IF(COUNTIF($E$142:$E$148,E142)=SUM($G$142:$G$148),0,F142*0.1)</f>
        <v>0</v>
      </c>
      <c r="K142" s="42"/>
      <c r="L142" s="31">
        <v>1</v>
      </c>
      <c r="M142" s="45" t="e">
        <f t="shared" si="37"/>
        <v>#REF!</v>
      </c>
      <c r="N142" s="31" t="str">
        <f>IF(Q142="","",COUNTA($Q$9:Q142)-COUNTBLANK($Q$9:Q142))</f>
        <v/>
      </c>
      <c r="O142" s="31" t="str">
        <f t="shared" si="34"/>
        <v/>
      </c>
      <c r="P142" s="31" t="str">
        <f t="shared" si="35"/>
        <v/>
      </c>
      <c r="Q142" s="45" t="str">
        <f>IF(COUNTIF($M$9:M142,M142)=1,E142,"")</f>
        <v/>
      </c>
    </row>
    <row r="143" spans="1:17" ht="15.6" customHeight="1">
      <c r="A143" s="41">
        <f>Ke_gio_HK2_Cả_năm!A152</f>
        <v>0</v>
      </c>
      <c r="B143" s="42" t="e">
        <f>Ke_gio_HK2_Cả_năm!#REF!</f>
        <v>#REF!</v>
      </c>
      <c r="C143" s="42">
        <f>Ke_gio_HK2_Cả_năm!C152</f>
        <v>0</v>
      </c>
      <c r="D143" s="42" t="e">
        <f>Ke_gio_HK2_Cả_năm!#REF!</f>
        <v>#REF!</v>
      </c>
      <c r="E143" s="43">
        <f>Ke_gio_HK2_Cả_năm!D152</f>
        <v>0</v>
      </c>
      <c r="F143" s="42">
        <f>Ke_gio_HK2_Cả_năm!E152</f>
        <v>0</v>
      </c>
      <c r="G143" s="42">
        <f t="shared" si="23"/>
        <v>1</v>
      </c>
      <c r="H143" s="42" t="e">
        <f>IF(D143=0,0,COUNTIF($D$142:D143,D143))</f>
        <v>#REF!</v>
      </c>
      <c r="I143" s="42" t="e">
        <f t="shared" si="36"/>
        <v>#REF!</v>
      </c>
      <c r="J143" s="44">
        <f t="shared" ref="J143:J148" si="38">IF(COUNTIF($E$142:$E$148,E143)=SUM($G$142:$G$148),0,F143*0.1)</f>
        <v>0</v>
      </c>
      <c r="K143" s="42"/>
      <c r="M143" s="45" t="e">
        <f t="shared" si="37"/>
        <v>#REF!</v>
      </c>
      <c r="N143" s="31" t="str">
        <f>IF(Q143="","",COUNTA($Q$9:Q143)-COUNTBLANK($Q$9:Q143))</f>
        <v/>
      </c>
      <c r="O143" s="31" t="str">
        <f t="shared" si="34"/>
        <v/>
      </c>
      <c r="P143" s="31" t="str">
        <f t="shared" si="35"/>
        <v/>
      </c>
      <c r="Q143" s="45" t="str">
        <f>IF(COUNTIF($M$9:M143,M143)=1,E143,"")</f>
        <v/>
      </c>
    </row>
    <row r="144" spans="1:17" ht="15.6" customHeight="1">
      <c r="A144" s="48">
        <f>Ke_gio_HK2_Cả_năm!A153</f>
        <v>0</v>
      </c>
      <c r="B144" s="42" t="e">
        <f>Ke_gio_HK2_Cả_năm!#REF!</f>
        <v>#REF!</v>
      </c>
      <c r="C144" s="42">
        <f>Ke_gio_HK2_Cả_năm!C153</f>
        <v>0</v>
      </c>
      <c r="D144" s="42" t="e">
        <f>Ke_gio_HK2_Cả_năm!#REF!</f>
        <v>#REF!</v>
      </c>
      <c r="E144" s="43">
        <f>Ke_gio_HK2_Cả_năm!D153</f>
        <v>0</v>
      </c>
      <c r="F144" s="42">
        <f>Ke_gio_HK2_Cả_năm!E153</f>
        <v>0</v>
      </c>
      <c r="G144" s="42">
        <f t="shared" si="23"/>
        <v>1</v>
      </c>
      <c r="H144" s="42" t="e">
        <f>IF(D144=0,0,COUNTIF($D$142:D144,D144))</f>
        <v>#REF!</v>
      </c>
      <c r="I144" s="42" t="e">
        <f t="shared" si="36"/>
        <v>#REF!</v>
      </c>
      <c r="J144" s="44">
        <f t="shared" si="38"/>
        <v>0</v>
      </c>
      <c r="K144" s="42"/>
      <c r="M144" s="45" t="e">
        <f t="shared" si="37"/>
        <v>#REF!</v>
      </c>
      <c r="N144" s="31" t="str">
        <f>IF(Q144="","",COUNTA($Q$9:Q144)-COUNTBLANK($Q$9:Q144))</f>
        <v/>
      </c>
      <c r="O144" s="31" t="str">
        <f t="shared" si="34"/>
        <v/>
      </c>
      <c r="P144" s="31" t="str">
        <f t="shared" si="35"/>
        <v/>
      </c>
      <c r="Q144" s="45" t="str">
        <f>IF(COUNTIF($M$9:M144,M144)=1,E144,"")</f>
        <v/>
      </c>
    </row>
    <row r="145" spans="1:17" ht="15.6" customHeight="1">
      <c r="A145" s="41">
        <f>Ke_gio_HK2_Cả_năm!A154</f>
        <v>0</v>
      </c>
      <c r="B145" s="42" t="e">
        <f>Ke_gio_HK2_Cả_năm!#REF!</f>
        <v>#REF!</v>
      </c>
      <c r="C145" s="42">
        <f>Ke_gio_HK2_Cả_năm!C154</f>
        <v>0</v>
      </c>
      <c r="D145" s="42" t="e">
        <f>Ke_gio_HK2_Cả_năm!#REF!</f>
        <v>#REF!</v>
      </c>
      <c r="E145" s="43">
        <f>Ke_gio_HK2_Cả_năm!D154</f>
        <v>0</v>
      </c>
      <c r="F145" s="42">
        <f>Ke_gio_HK2_Cả_năm!E154</f>
        <v>0</v>
      </c>
      <c r="G145" s="42">
        <f t="shared" si="23"/>
        <v>1</v>
      </c>
      <c r="H145" s="42" t="e">
        <f>IF(D145=0,0,COUNTIF($D$142:D145,D145))</f>
        <v>#REF!</v>
      </c>
      <c r="I145" s="42" t="e">
        <f t="shared" si="36"/>
        <v>#REF!</v>
      </c>
      <c r="J145" s="44">
        <f t="shared" si="38"/>
        <v>0</v>
      </c>
      <c r="K145" s="42"/>
      <c r="M145" s="45" t="e">
        <f t="shared" si="37"/>
        <v>#REF!</v>
      </c>
      <c r="N145" s="31" t="str">
        <f>IF(Q145="","",COUNTA($Q$9:Q145)-COUNTBLANK($Q$9:Q145))</f>
        <v/>
      </c>
      <c r="O145" s="31" t="str">
        <f t="shared" si="34"/>
        <v/>
      </c>
      <c r="P145" s="31" t="str">
        <f t="shared" si="35"/>
        <v/>
      </c>
      <c r="Q145" s="45" t="str">
        <f>IF(COUNTIF($M$9:M145,M145)=1,E145,"")</f>
        <v/>
      </c>
    </row>
    <row r="146" spans="1:17" ht="15.6" customHeight="1">
      <c r="A146" s="41">
        <f>Ke_gio_HK2_Cả_năm!A155</f>
        <v>0</v>
      </c>
      <c r="B146" s="42" t="e">
        <f>Ke_gio_HK2_Cả_năm!#REF!</f>
        <v>#REF!</v>
      </c>
      <c r="C146" s="42">
        <f>Ke_gio_HK2_Cả_năm!C155</f>
        <v>0</v>
      </c>
      <c r="D146" s="42" t="e">
        <f>Ke_gio_HK2_Cả_năm!#REF!</f>
        <v>#REF!</v>
      </c>
      <c r="E146" s="43">
        <f>Ke_gio_HK2_Cả_năm!D155</f>
        <v>0</v>
      </c>
      <c r="F146" s="42">
        <f>Ke_gio_HK2_Cả_năm!E155</f>
        <v>0</v>
      </c>
      <c r="G146" s="42">
        <f t="shared" si="23"/>
        <v>1</v>
      </c>
      <c r="H146" s="42" t="e">
        <f>IF(D146=0,0,COUNTIF($D$142:D146,D146))</f>
        <v>#REF!</v>
      </c>
      <c r="I146" s="42" t="e">
        <f t="shared" si="36"/>
        <v>#REF!</v>
      </c>
      <c r="J146" s="44">
        <f t="shared" si="38"/>
        <v>0</v>
      </c>
      <c r="K146" s="42"/>
      <c r="M146" s="45" t="e">
        <f t="shared" si="37"/>
        <v>#REF!</v>
      </c>
      <c r="N146" s="31" t="str">
        <f>IF(Q146="","",COUNTA($Q$9:Q146)-COUNTBLANK($Q$9:Q146))</f>
        <v/>
      </c>
      <c r="O146" s="31" t="str">
        <f t="shared" si="34"/>
        <v/>
      </c>
      <c r="P146" s="31" t="str">
        <f t="shared" si="35"/>
        <v/>
      </c>
      <c r="Q146" s="45" t="str">
        <f>IF(COUNTIF($M$9:M146,M146)=1,E146,"")</f>
        <v/>
      </c>
    </row>
    <row r="147" spans="1:17" ht="15.6" customHeight="1">
      <c r="A147" s="41">
        <f>Ke_gio_HK2_Cả_năm!A156</f>
        <v>0</v>
      </c>
      <c r="B147" s="42" t="e">
        <f>Ke_gio_HK2_Cả_năm!#REF!</f>
        <v>#REF!</v>
      </c>
      <c r="C147" s="42">
        <f>Ke_gio_HK2_Cả_năm!C156</f>
        <v>0</v>
      </c>
      <c r="D147" s="42" t="e">
        <f>Ke_gio_HK2_Cả_năm!#REF!</f>
        <v>#REF!</v>
      </c>
      <c r="E147" s="43">
        <f>Ke_gio_HK2_Cả_năm!D156</f>
        <v>0</v>
      </c>
      <c r="F147" s="42">
        <f>Ke_gio_HK2_Cả_năm!E156</f>
        <v>0</v>
      </c>
      <c r="G147" s="42">
        <f t="shared" si="23"/>
        <v>1</v>
      </c>
      <c r="H147" s="42" t="e">
        <f>IF(D147=0,0,COUNTIF($D$142:D147,D147))</f>
        <v>#REF!</v>
      </c>
      <c r="I147" s="42" t="e">
        <f t="shared" si="36"/>
        <v>#REF!</v>
      </c>
      <c r="J147" s="44">
        <f t="shared" si="38"/>
        <v>0</v>
      </c>
      <c r="K147" s="42"/>
      <c r="M147" s="45" t="e">
        <f t="shared" si="37"/>
        <v>#REF!</v>
      </c>
      <c r="N147" s="31" t="str">
        <f>IF(Q147="","",COUNTA($Q$9:Q147)-COUNTBLANK($Q$9:Q147))</f>
        <v/>
      </c>
      <c r="O147" s="31" t="str">
        <f t="shared" si="34"/>
        <v/>
      </c>
      <c r="P147" s="31" t="str">
        <f t="shared" si="35"/>
        <v/>
      </c>
      <c r="Q147" s="45" t="str">
        <f>IF(COUNTIF($M$9:M147,M147)=1,E147,"")</f>
        <v/>
      </c>
    </row>
    <row r="148" spans="1:17" ht="15.6" customHeight="1">
      <c r="A148" s="41">
        <f>Ke_gio_HK2_Cả_năm!A157</f>
        <v>0</v>
      </c>
      <c r="B148" s="42" t="e">
        <f>Ke_gio_HK2_Cả_năm!#REF!</f>
        <v>#REF!</v>
      </c>
      <c r="C148" s="42">
        <f>Ke_gio_HK2_Cả_năm!C157</f>
        <v>0</v>
      </c>
      <c r="D148" s="42" t="e">
        <f>Ke_gio_HK2_Cả_năm!#REF!</f>
        <v>#REF!</v>
      </c>
      <c r="E148" s="43">
        <f>Ke_gio_HK2_Cả_năm!D157</f>
        <v>0</v>
      </c>
      <c r="F148" s="42">
        <f>Ke_gio_HK2_Cả_năm!E157</f>
        <v>0</v>
      </c>
      <c r="G148" s="42">
        <f t="shared" si="23"/>
        <v>1</v>
      </c>
      <c r="H148" s="42" t="e">
        <f>IF(D148=0,0,COUNTIF($D$142:D148,D148))</f>
        <v>#REF!</v>
      </c>
      <c r="I148" s="42" t="e">
        <f t="shared" si="36"/>
        <v>#REF!</v>
      </c>
      <c r="J148" s="44">
        <f t="shared" si="38"/>
        <v>0</v>
      </c>
      <c r="K148" s="42"/>
      <c r="M148" s="45" t="e">
        <f t="shared" si="37"/>
        <v>#REF!</v>
      </c>
      <c r="N148" s="31" t="str">
        <f>IF(Q148="","",COUNTA($Q$9:Q148)-COUNTBLANK($Q$9:Q148))</f>
        <v/>
      </c>
      <c r="O148" s="31" t="str">
        <f t="shared" si="34"/>
        <v/>
      </c>
      <c r="P148" s="31" t="str">
        <f t="shared" si="35"/>
        <v/>
      </c>
      <c r="Q148" s="45" t="str">
        <f>IF(COUNTIF($M$9:M148,M148)=1,E148,"")</f>
        <v/>
      </c>
    </row>
    <row r="149" spans="1:17" ht="15.6" customHeight="1">
      <c r="A149" s="41">
        <f>Ke_gio_HK2_Cả_năm!A172</f>
        <v>0</v>
      </c>
      <c r="B149" s="42" t="e">
        <f>Ke_gio_HK2_Cả_năm!#REF!</f>
        <v>#REF!</v>
      </c>
      <c r="C149" s="42">
        <f>Ke_gio_HK2_Cả_năm!C172</f>
        <v>0</v>
      </c>
      <c r="D149" s="42" t="e">
        <f>Ke_gio_HK2_Cả_năm!#REF!</f>
        <v>#REF!</v>
      </c>
      <c r="E149" s="43">
        <f>Ke_gio_HK2_Cả_năm!D172</f>
        <v>0</v>
      </c>
      <c r="F149" s="42">
        <f>Ke_gio_HK2_Cả_năm!E172</f>
        <v>0</v>
      </c>
      <c r="G149" s="42">
        <f t="shared" si="23"/>
        <v>1</v>
      </c>
      <c r="H149" s="42" t="e">
        <f>IF(D149=0,0,COUNTIF($D$149:D149,D149))</f>
        <v>#REF!</v>
      </c>
      <c r="I149" s="42" t="e">
        <f t="shared" si="36"/>
        <v>#REF!</v>
      </c>
      <c r="J149" s="44">
        <f>IF(COUNTIF($E$149:$E$155,E149)=SUM($G$149:$G$155),0,F149*0.1)</f>
        <v>0</v>
      </c>
      <c r="K149" s="42"/>
      <c r="L149" s="31">
        <v>1</v>
      </c>
      <c r="M149" s="45" t="e">
        <f t="shared" si="37"/>
        <v>#REF!</v>
      </c>
      <c r="N149" s="31" t="str">
        <f>IF(Q149="","",COUNTA($Q$9:Q149)-COUNTBLANK($Q$9:Q149))</f>
        <v/>
      </c>
      <c r="O149" s="31" t="str">
        <f t="shared" si="34"/>
        <v/>
      </c>
      <c r="P149" s="31" t="str">
        <f t="shared" si="35"/>
        <v/>
      </c>
      <c r="Q149" s="45" t="str">
        <f>IF(COUNTIF($M$9:M149,M149)=1,E149,"")</f>
        <v/>
      </c>
    </row>
    <row r="150" spans="1:17" ht="15.6" customHeight="1">
      <c r="A150" s="41">
        <f>Ke_gio_HK2_Cả_năm!A173</f>
        <v>0</v>
      </c>
      <c r="B150" s="42" t="e">
        <f>Ke_gio_HK2_Cả_năm!#REF!</f>
        <v>#REF!</v>
      </c>
      <c r="C150" s="42">
        <f>Ke_gio_HK2_Cả_năm!C173</f>
        <v>0</v>
      </c>
      <c r="D150" s="42" t="e">
        <f>Ke_gio_HK2_Cả_năm!#REF!</f>
        <v>#REF!</v>
      </c>
      <c r="E150" s="43">
        <f>Ke_gio_HK2_Cả_năm!D173</f>
        <v>0</v>
      </c>
      <c r="F150" s="42">
        <f>Ke_gio_HK2_Cả_năm!E173</f>
        <v>0</v>
      </c>
      <c r="G150" s="42">
        <f t="shared" ref="G150:G155" si="39">IF(E150="",0,IF(L150=1,1,IF(E150=E149,G149,G149+1)))</f>
        <v>1</v>
      </c>
      <c r="H150" s="42" t="e">
        <f>IF(D150=0,0,COUNTIF($D$149:D150,D150))</f>
        <v>#REF!</v>
      </c>
      <c r="I150" s="42" t="e">
        <f t="shared" si="36"/>
        <v>#REF!</v>
      </c>
      <c r="J150" s="44">
        <f t="shared" ref="J150:J155" si="40">IF(COUNTIF($E$149:$E$155,E150)=SUM($G$149:$G$155),0,F150*0.1)</f>
        <v>0</v>
      </c>
      <c r="K150" s="42"/>
      <c r="M150" s="45" t="e">
        <f t="shared" si="37"/>
        <v>#REF!</v>
      </c>
      <c r="N150" s="31" t="str">
        <f>IF(Q150="","",COUNTA($Q$9:Q150)-COUNTBLANK($Q$9:Q150))</f>
        <v/>
      </c>
      <c r="O150" s="31" t="str">
        <f t="shared" si="34"/>
        <v/>
      </c>
      <c r="P150" s="31" t="str">
        <f t="shared" si="35"/>
        <v/>
      </c>
      <c r="Q150" s="45" t="str">
        <f>IF(COUNTIF($M$9:M150,M150)=1,E150,"")</f>
        <v/>
      </c>
    </row>
    <row r="151" spans="1:17" ht="15.6" customHeight="1">
      <c r="A151" s="48">
        <f>Ke_gio_HK2_Cả_năm!A175</f>
        <v>0</v>
      </c>
      <c r="B151" s="42" t="e">
        <f>Ke_gio_HK2_Cả_năm!#REF!</f>
        <v>#REF!</v>
      </c>
      <c r="C151" s="42">
        <f>Ke_gio_HK2_Cả_năm!C175</f>
        <v>0</v>
      </c>
      <c r="D151" s="42" t="e">
        <f>Ke_gio_HK2_Cả_năm!#REF!</f>
        <v>#REF!</v>
      </c>
      <c r="E151" s="43">
        <f>Ke_gio_HK2_Cả_năm!D175</f>
        <v>0</v>
      </c>
      <c r="F151" s="42">
        <f>Ke_gio_HK2_Cả_năm!E175</f>
        <v>0</v>
      </c>
      <c r="G151" s="42">
        <f t="shared" si="39"/>
        <v>1</v>
      </c>
      <c r="H151" s="42" t="e">
        <f>IF(D151=0,0,COUNTIF($D$149:D151,D151))</f>
        <v>#REF!</v>
      </c>
      <c r="I151" s="42" t="e">
        <f t="shared" si="36"/>
        <v>#REF!</v>
      </c>
      <c r="J151" s="44">
        <f t="shared" si="40"/>
        <v>0</v>
      </c>
      <c r="K151" s="42"/>
      <c r="M151" s="45" t="e">
        <f t="shared" si="37"/>
        <v>#REF!</v>
      </c>
      <c r="N151" s="31" t="str">
        <f>IF(Q151="","",COUNTA($Q$9:Q151)-COUNTBLANK($Q$9:Q151))</f>
        <v/>
      </c>
      <c r="O151" s="31" t="str">
        <f t="shared" si="34"/>
        <v/>
      </c>
      <c r="P151" s="31" t="str">
        <f t="shared" si="35"/>
        <v/>
      </c>
      <c r="Q151" s="45" t="str">
        <f>IF(COUNTIF($M$9:M151,M151)=1,E151,"")</f>
        <v/>
      </c>
    </row>
    <row r="152" spans="1:17" ht="15.6" customHeight="1">
      <c r="A152" s="41">
        <f>Ke_gio_HK2_Cả_năm!A176</f>
        <v>0</v>
      </c>
      <c r="B152" s="42" t="e">
        <f>Ke_gio_HK2_Cả_năm!#REF!</f>
        <v>#REF!</v>
      </c>
      <c r="C152" s="42">
        <f>Ke_gio_HK2_Cả_năm!C176</f>
        <v>0</v>
      </c>
      <c r="D152" s="42" t="e">
        <f>Ke_gio_HK2_Cả_năm!#REF!</f>
        <v>#REF!</v>
      </c>
      <c r="E152" s="43">
        <f>Ke_gio_HK2_Cả_năm!D176</f>
        <v>0</v>
      </c>
      <c r="F152" s="42">
        <f>Ke_gio_HK2_Cả_năm!E176</f>
        <v>0</v>
      </c>
      <c r="G152" s="42">
        <f t="shared" si="39"/>
        <v>1</v>
      </c>
      <c r="H152" s="42" t="e">
        <f>IF(D152=0,0,COUNTIF($D$149:D152,D152))</f>
        <v>#REF!</v>
      </c>
      <c r="I152" s="42" t="e">
        <f t="shared" si="36"/>
        <v>#REF!</v>
      </c>
      <c r="J152" s="44">
        <f t="shared" si="40"/>
        <v>0</v>
      </c>
      <c r="K152" s="42"/>
      <c r="M152" s="45" t="e">
        <f t="shared" si="37"/>
        <v>#REF!</v>
      </c>
      <c r="N152" s="31" t="str">
        <f>IF(Q152="","",COUNTA($Q$9:Q152)-COUNTBLANK($Q$9:Q152))</f>
        <v/>
      </c>
      <c r="O152" s="31" t="str">
        <f t="shared" si="34"/>
        <v/>
      </c>
      <c r="P152" s="31" t="str">
        <f t="shared" si="35"/>
        <v/>
      </c>
      <c r="Q152" s="45" t="str">
        <f>IF(COUNTIF($M$9:M152,M152)=1,E152,"")</f>
        <v/>
      </c>
    </row>
    <row r="153" spans="1:17" ht="15.6" customHeight="1">
      <c r="A153" s="41">
        <f>Ke_gio_HK2_Cả_năm!A177</f>
        <v>0</v>
      </c>
      <c r="B153" s="42" t="e">
        <f>Ke_gio_HK2_Cả_năm!#REF!</f>
        <v>#REF!</v>
      </c>
      <c r="C153" s="42">
        <f>Ke_gio_HK2_Cả_năm!C177</f>
        <v>0</v>
      </c>
      <c r="D153" s="42" t="e">
        <f>Ke_gio_HK2_Cả_năm!#REF!</f>
        <v>#REF!</v>
      </c>
      <c r="E153" s="43">
        <f>Ke_gio_HK2_Cả_năm!D177</f>
        <v>0</v>
      </c>
      <c r="F153" s="42">
        <f>Ke_gio_HK2_Cả_năm!E177</f>
        <v>0</v>
      </c>
      <c r="G153" s="42">
        <f t="shared" si="39"/>
        <v>1</v>
      </c>
      <c r="H153" s="42" t="e">
        <f>IF(D153=0,0,COUNTIF($D$149:D153,D153))</f>
        <v>#REF!</v>
      </c>
      <c r="I153" s="42" t="e">
        <f t="shared" si="36"/>
        <v>#REF!</v>
      </c>
      <c r="J153" s="44">
        <f t="shared" si="40"/>
        <v>0</v>
      </c>
      <c r="K153" s="42"/>
      <c r="M153" s="45" t="e">
        <f t="shared" si="37"/>
        <v>#REF!</v>
      </c>
      <c r="N153" s="31" t="str">
        <f>IF(Q153="","",COUNTA($Q$9:Q153)-COUNTBLANK($Q$9:Q153))</f>
        <v/>
      </c>
      <c r="O153" s="31" t="str">
        <f t="shared" si="34"/>
        <v/>
      </c>
      <c r="P153" s="31" t="str">
        <f t="shared" si="35"/>
        <v/>
      </c>
      <c r="Q153" s="45" t="str">
        <f>IF(COUNTIF($M$9:M153,M153)=1,E153,"")</f>
        <v/>
      </c>
    </row>
    <row r="154" spans="1:17" ht="15.6" customHeight="1">
      <c r="A154" s="41">
        <f>Ke_gio_HK2_Cả_năm!A178</f>
        <v>0</v>
      </c>
      <c r="B154" s="42" t="e">
        <f>Ke_gio_HK2_Cả_năm!#REF!</f>
        <v>#REF!</v>
      </c>
      <c r="C154" s="42">
        <f>Ke_gio_HK2_Cả_năm!C178</f>
        <v>0</v>
      </c>
      <c r="D154" s="42" t="e">
        <f>Ke_gio_HK2_Cả_năm!#REF!</f>
        <v>#REF!</v>
      </c>
      <c r="E154" s="43">
        <f>Ke_gio_HK2_Cả_năm!D178</f>
        <v>0</v>
      </c>
      <c r="F154" s="42">
        <f>Ke_gio_HK2_Cả_năm!E178</f>
        <v>0</v>
      </c>
      <c r="G154" s="42">
        <f t="shared" si="39"/>
        <v>1</v>
      </c>
      <c r="H154" s="42" t="e">
        <f>IF(D154=0,0,COUNTIF($D$149:D154,D154))</f>
        <v>#REF!</v>
      </c>
      <c r="I154" s="42" t="e">
        <f t="shared" si="36"/>
        <v>#REF!</v>
      </c>
      <c r="J154" s="44">
        <f t="shared" si="40"/>
        <v>0</v>
      </c>
      <c r="K154" s="42"/>
      <c r="M154" s="45" t="e">
        <f t="shared" si="37"/>
        <v>#REF!</v>
      </c>
      <c r="N154" s="31" t="str">
        <f>IF(Q154="","",COUNTA($Q$9:Q154)-COUNTBLANK($Q$9:Q154))</f>
        <v/>
      </c>
      <c r="O154" s="31" t="str">
        <f t="shared" si="34"/>
        <v/>
      </c>
      <c r="P154" s="31" t="str">
        <f t="shared" si="35"/>
        <v/>
      </c>
      <c r="Q154" s="45" t="str">
        <f>IF(COUNTIF($M$9:M154,M154)=1,E154,"")</f>
        <v/>
      </c>
    </row>
    <row r="155" spans="1:17" ht="15.6" customHeight="1">
      <c r="A155" s="49">
        <f>Ke_gio_HK2_Cả_năm!A179</f>
        <v>0</v>
      </c>
      <c r="B155" s="42" t="e">
        <f>Ke_gio_HK2_Cả_năm!#REF!</f>
        <v>#REF!</v>
      </c>
      <c r="C155" s="42">
        <f>Ke_gio_HK2_Cả_năm!C179</f>
        <v>0</v>
      </c>
      <c r="D155" s="42" t="e">
        <f>Ke_gio_HK2_Cả_năm!#REF!</f>
        <v>#REF!</v>
      </c>
      <c r="E155" s="43">
        <f>Ke_gio_HK2_Cả_năm!D179</f>
        <v>0</v>
      </c>
      <c r="F155" s="42">
        <f>Ke_gio_HK2_Cả_năm!E179</f>
        <v>0</v>
      </c>
      <c r="G155" s="42">
        <f t="shared" si="39"/>
        <v>1</v>
      </c>
      <c r="H155" s="42" t="e">
        <f>IF(D155=0,0,COUNTIF($D$149:D155,D155))</f>
        <v>#REF!</v>
      </c>
      <c r="I155" s="42" t="e">
        <f t="shared" si="36"/>
        <v>#REF!</v>
      </c>
      <c r="J155" s="44">
        <f t="shared" si="40"/>
        <v>0</v>
      </c>
      <c r="K155" s="42"/>
      <c r="M155" s="45" t="e">
        <f t="shared" si="37"/>
        <v>#REF!</v>
      </c>
      <c r="N155" s="31" t="str">
        <f>IF(Q155="","",COUNTA($Q$9:Q155)-COUNTBLANK($Q$9:Q155))</f>
        <v/>
      </c>
      <c r="O155" s="31" t="str">
        <f t="shared" si="34"/>
        <v/>
      </c>
      <c r="P155" s="31" t="str">
        <f t="shared" si="35"/>
        <v/>
      </c>
      <c r="Q155" s="45" t="str">
        <f>IF(COUNTIF($M$9:M155,M155)=1,E155,"")</f>
        <v/>
      </c>
    </row>
  </sheetData>
  <protectedRanges>
    <protectedRange sqref="R9:S9" name="Range3"/>
    <protectedRange sqref="T9:U9" name="Range3_1"/>
    <protectedRange sqref="V9:W9" name="Range3_2"/>
    <protectedRange sqref="X9:Y9" name="Range3_3"/>
    <protectedRange sqref="Z9:AA9" name="Range3_4"/>
    <protectedRange sqref="AB9:AC9" name="Range3_5"/>
    <protectedRange sqref="AD9:AE9" name="Range3_6"/>
    <protectedRange sqref="AF9:AG9" name="Range3_7"/>
    <protectedRange sqref="AH9:AI9" name="Range3_8"/>
    <protectedRange sqref="AJ9:AK9" name="Range3_9"/>
  </protectedRanges>
  <mergeCells count="7">
    <mergeCell ref="A7:A8"/>
    <mergeCell ref="B7:B8"/>
    <mergeCell ref="C7:C8"/>
    <mergeCell ref="A1:K1"/>
    <mergeCell ref="A2:K2"/>
    <mergeCell ref="G7:K7"/>
    <mergeCell ref="D7:F7"/>
  </mergeCells>
  <phoneticPr fontId="2" type="noConversion"/>
  <pageMargins left="0.25" right="0.25" top="0.4" bottom="0.4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6DCF-A744-4B0D-93B5-F9D900DB4AE4}">
  <dimension ref="A1:AE164"/>
  <sheetViews>
    <sheetView zoomScale="85" zoomScaleNormal="85" workbookViewId="0">
      <pane xSplit="4" ySplit="6" topLeftCell="E88" activePane="bottomRight" state="frozen"/>
      <selection pane="topRight" activeCell="E1" sqref="E1"/>
      <selection pane="bottomLeft" activeCell="A7" sqref="A7"/>
      <selection pane="bottomRight" activeCell="A61" sqref="A61:XFD61"/>
    </sheetView>
  </sheetViews>
  <sheetFormatPr defaultRowHeight="13.2"/>
  <cols>
    <col min="1" max="1" width="8.44140625" customWidth="1"/>
    <col min="2" max="2" width="35.109375" style="58" customWidth="1"/>
    <col min="3" max="3" width="18.21875" style="58" customWidth="1"/>
    <col min="4" max="4" width="17.109375" style="59" bestFit="1" customWidth="1"/>
    <col min="5" max="5" width="13.44140625" style="59" customWidth="1"/>
    <col min="6" max="6" width="12.88671875" style="59" customWidth="1"/>
    <col min="7" max="8" width="12.44140625" customWidth="1"/>
    <col min="9" max="9" width="13.5546875" customWidth="1"/>
    <col min="10" max="10" width="15.109375" customWidth="1"/>
    <col min="11" max="15" width="13" bestFit="1" customWidth="1"/>
    <col min="16" max="16" width="14.77734375" customWidth="1"/>
    <col min="17" max="17" width="13" bestFit="1" customWidth="1"/>
    <col min="18" max="18" width="13.44140625" customWidth="1"/>
    <col min="19" max="19" width="14.6640625" customWidth="1"/>
  </cols>
  <sheetData>
    <row r="1" spans="1:19" ht="17.399999999999999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9" ht="21" customHeight="1">
      <c r="A2" s="213" t="s">
        <v>342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</row>
    <row r="4" spans="1:19" ht="21" customHeight="1">
      <c r="A4" s="250" t="s">
        <v>81</v>
      </c>
      <c r="B4" s="251"/>
      <c r="C4" s="251"/>
      <c r="D4" s="251"/>
      <c r="E4" s="252"/>
      <c r="F4" s="157" t="s">
        <v>474</v>
      </c>
      <c r="G4" s="203" t="str">
        <f>"Tháng "&amp;MONTH(G6)</f>
        <v>Tháng 8</v>
      </c>
      <c r="H4" s="203" t="str">
        <f t="shared" ref="H4:R4" si="0">"Tháng "&amp;MONTH(H6)</f>
        <v>Tháng 8</v>
      </c>
      <c r="I4" s="203" t="str">
        <f t="shared" si="0"/>
        <v>Tháng 8</v>
      </c>
      <c r="J4" s="203" t="str">
        <f t="shared" si="0"/>
        <v>Tháng 8</v>
      </c>
      <c r="K4" s="203" t="str">
        <f t="shared" si="0"/>
        <v>Tháng 8</v>
      </c>
      <c r="L4" s="203" t="str">
        <f t="shared" si="0"/>
        <v>Tháng 1</v>
      </c>
      <c r="M4" s="203" t="str">
        <f t="shared" si="0"/>
        <v>Tháng 1</v>
      </c>
      <c r="N4" s="203" t="str">
        <f t="shared" si="0"/>
        <v>Tháng 1</v>
      </c>
      <c r="O4" s="203" t="str">
        <f t="shared" si="0"/>
        <v>Tháng 1</v>
      </c>
      <c r="P4" s="203" t="str">
        <f t="shared" si="0"/>
        <v>Tháng 1</v>
      </c>
      <c r="Q4" s="203" t="str">
        <f t="shared" si="0"/>
        <v>Tháng 1</v>
      </c>
      <c r="R4" s="203" t="str">
        <f t="shared" si="0"/>
        <v>Tháng 1</v>
      </c>
      <c r="S4" s="214" t="s">
        <v>34</v>
      </c>
    </row>
    <row r="5" spans="1:19" ht="37.200000000000003" customHeight="1">
      <c r="A5" s="253"/>
      <c r="B5" s="254"/>
      <c r="C5" s="254"/>
      <c r="D5" s="254"/>
      <c r="E5" s="255"/>
      <c r="F5" s="249" t="s">
        <v>487</v>
      </c>
      <c r="G5" s="203" t="s">
        <v>475</v>
      </c>
      <c r="H5" s="203" t="s">
        <v>476</v>
      </c>
      <c r="I5" s="203" t="s">
        <v>477</v>
      </c>
      <c r="J5" s="203" t="s">
        <v>478</v>
      </c>
      <c r="K5" s="203" t="s">
        <v>479</v>
      </c>
      <c r="L5" s="203" t="s">
        <v>480</v>
      </c>
      <c r="M5" s="203" t="s">
        <v>481</v>
      </c>
      <c r="N5" s="203" t="s">
        <v>482</v>
      </c>
      <c r="O5" s="203" t="s">
        <v>483</v>
      </c>
      <c r="P5" s="203" t="s">
        <v>484</v>
      </c>
      <c r="Q5" s="203" t="s">
        <v>485</v>
      </c>
      <c r="R5" s="203" t="s">
        <v>486</v>
      </c>
      <c r="S5" s="214"/>
    </row>
    <row r="6" spans="1:19" s="60" customFormat="1" ht="21.6" customHeight="1">
      <c r="A6" s="156" t="s">
        <v>82</v>
      </c>
      <c r="B6" s="155" t="s">
        <v>83</v>
      </c>
      <c r="C6" s="155" t="s">
        <v>202</v>
      </c>
      <c r="D6" s="155"/>
      <c r="E6" s="155"/>
      <c r="F6" s="155" t="s">
        <v>341</v>
      </c>
      <c r="G6" s="204">
        <v>45505</v>
      </c>
      <c r="H6" s="204">
        <v>45506</v>
      </c>
      <c r="I6" s="204">
        <v>45507</v>
      </c>
      <c r="J6" s="204">
        <v>45508</v>
      </c>
      <c r="K6" s="204">
        <v>45509</v>
      </c>
      <c r="L6" s="204">
        <v>45658</v>
      </c>
      <c r="M6" s="204">
        <v>45659</v>
      </c>
      <c r="N6" s="204">
        <v>45660</v>
      </c>
      <c r="O6" s="204">
        <v>45661</v>
      </c>
      <c r="P6" s="204">
        <v>45662</v>
      </c>
      <c r="Q6" s="204">
        <v>45663</v>
      </c>
      <c r="R6" s="204">
        <v>45664</v>
      </c>
      <c r="S6" s="214"/>
    </row>
    <row r="7" spans="1:19" ht="18" customHeight="1">
      <c r="A7" s="61" t="s">
        <v>87</v>
      </c>
      <c r="B7" s="62" t="s">
        <v>35</v>
      </c>
      <c r="C7" s="62" t="s">
        <v>216</v>
      </c>
      <c r="D7" s="161"/>
      <c r="E7" s="63"/>
      <c r="F7" s="159">
        <v>6</v>
      </c>
      <c r="G7" s="158">
        <v>6</v>
      </c>
      <c r="H7" s="158">
        <v>6</v>
      </c>
      <c r="I7" s="158">
        <v>6</v>
      </c>
      <c r="J7" s="158">
        <v>6</v>
      </c>
      <c r="K7" s="158">
        <v>6</v>
      </c>
      <c r="L7" s="158">
        <v>6</v>
      </c>
      <c r="M7" s="158">
        <v>6</v>
      </c>
      <c r="N7" s="158">
        <v>6</v>
      </c>
      <c r="O7" s="158">
        <v>6</v>
      </c>
      <c r="P7" s="158">
        <v>6</v>
      </c>
      <c r="Q7" s="158">
        <v>6</v>
      </c>
      <c r="R7" s="158">
        <v>6</v>
      </c>
      <c r="S7" s="205"/>
    </row>
    <row r="8" spans="1:19" ht="18" customHeight="1">
      <c r="A8" s="61" t="s">
        <v>88</v>
      </c>
      <c r="B8" s="62" t="s">
        <v>48</v>
      </c>
      <c r="C8" s="62" t="s">
        <v>217</v>
      </c>
      <c r="D8" s="161"/>
      <c r="E8" s="63"/>
      <c r="F8" s="159">
        <v>16</v>
      </c>
      <c r="G8" s="158">
        <v>16</v>
      </c>
      <c r="H8" s="158">
        <v>16</v>
      </c>
      <c r="I8" s="158">
        <v>16</v>
      </c>
      <c r="J8" s="158">
        <v>16</v>
      </c>
      <c r="K8" s="158">
        <v>16</v>
      </c>
      <c r="L8" s="158">
        <v>16</v>
      </c>
      <c r="M8" s="158">
        <v>16</v>
      </c>
      <c r="N8" s="158">
        <v>0</v>
      </c>
      <c r="O8" s="158">
        <v>0</v>
      </c>
      <c r="P8" s="158">
        <v>0</v>
      </c>
      <c r="Q8" s="158">
        <v>0</v>
      </c>
      <c r="R8" s="158">
        <v>0</v>
      </c>
      <c r="S8" s="205"/>
    </row>
    <row r="9" spans="1:19" ht="18" customHeight="1">
      <c r="A9" s="61" t="s">
        <v>89</v>
      </c>
      <c r="B9" s="62" t="s">
        <v>49</v>
      </c>
      <c r="C9" s="62" t="s">
        <v>217</v>
      </c>
      <c r="D9" s="161"/>
      <c r="E9" s="63"/>
      <c r="F9" s="159">
        <v>15</v>
      </c>
      <c r="G9" s="158">
        <v>15</v>
      </c>
      <c r="H9" s="158">
        <v>15</v>
      </c>
      <c r="I9" s="158">
        <v>15</v>
      </c>
      <c r="J9" s="158">
        <v>15</v>
      </c>
      <c r="K9" s="158">
        <v>15</v>
      </c>
      <c r="L9" s="158">
        <v>15</v>
      </c>
      <c r="M9" s="158">
        <v>15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205"/>
    </row>
    <row r="10" spans="1:19" ht="18" customHeight="1">
      <c r="A10" s="61" t="s">
        <v>90</v>
      </c>
      <c r="B10" s="62" t="s">
        <v>42</v>
      </c>
      <c r="C10" s="62" t="s">
        <v>218</v>
      </c>
      <c r="D10" s="161"/>
      <c r="E10" s="63"/>
      <c r="F10" s="159">
        <v>8</v>
      </c>
      <c r="G10" s="158">
        <v>8</v>
      </c>
      <c r="H10" s="158">
        <v>8</v>
      </c>
      <c r="I10" s="158">
        <v>8</v>
      </c>
      <c r="J10" s="158">
        <v>8</v>
      </c>
      <c r="K10" s="158">
        <v>8</v>
      </c>
      <c r="L10" s="158">
        <v>8</v>
      </c>
      <c r="M10" s="158">
        <v>8</v>
      </c>
      <c r="N10" s="158">
        <v>8</v>
      </c>
      <c r="O10" s="158">
        <v>8</v>
      </c>
      <c r="P10" s="158">
        <v>8</v>
      </c>
      <c r="Q10" s="158">
        <v>8</v>
      </c>
      <c r="R10" s="158">
        <v>8</v>
      </c>
      <c r="S10" s="205"/>
    </row>
    <row r="11" spans="1:19" ht="18" customHeight="1">
      <c r="A11" s="61" t="s">
        <v>91</v>
      </c>
      <c r="B11" s="62" t="s">
        <v>61</v>
      </c>
      <c r="C11" s="62" t="s">
        <v>219</v>
      </c>
      <c r="D11" s="161"/>
      <c r="E11" s="63"/>
      <c r="F11" s="159">
        <v>18</v>
      </c>
      <c r="G11" s="158">
        <v>18</v>
      </c>
      <c r="H11" s="158">
        <v>18</v>
      </c>
      <c r="I11" s="158">
        <v>18</v>
      </c>
      <c r="J11" s="158">
        <v>18</v>
      </c>
      <c r="K11" s="158">
        <v>18</v>
      </c>
      <c r="L11" s="158">
        <v>18</v>
      </c>
      <c r="M11" s="158">
        <v>18</v>
      </c>
      <c r="N11" s="158">
        <v>18</v>
      </c>
      <c r="O11" s="158">
        <v>18</v>
      </c>
      <c r="P11" s="158">
        <v>18</v>
      </c>
      <c r="Q11" s="158">
        <v>18</v>
      </c>
      <c r="R11" s="158">
        <v>18</v>
      </c>
      <c r="S11" s="205"/>
    </row>
    <row r="12" spans="1:19" ht="18" customHeight="1">
      <c r="A12" s="61" t="s">
        <v>92</v>
      </c>
      <c r="B12" s="62" t="s">
        <v>37</v>
      </c>
      <c r="C12" s="62" t="s">
        <v>220</v>
      </c>
      <c r="D12" s="161"/>
      <c r="E12" s="63"/>
      <c r="F12" s="159">
        <v>5</v>
      </c>
      <c r="G12" s="158">
        <v>5</v>
      </c>
      <c r="H12" s="158">
        <v>5</v>
      </c>
      <c r="I12" s="158">
        <v>5</v>
      </c>
      <c r="J12" s="158">
        <v>5</v>
      </c>
      <c r="K12" s="158">
        <v>5</v>
      </c>
      <c r="L12" s="158">
        <v>5</v>
      </c>
      <c r="M12" s="158">
        <v>5</v>
      </c>
      <c r="N12" s="158">
        <v>0</v>
      </c>
      <c r="O12" s="158">
        <v>0</v>
      </c>
      <c r="P12" s="158">
        <v>0</v>
      </c>
      <c r="Q12" s="158">
        <v>0</v>
      </c>
      <c r="R12" s="158">
        <v>0</v>
      </c>
      <c r="S12" s="205"/>
    </row>
    <row r="13" spans="1:19" ht="18" customHeight="1">
      <c r="A13" s="61" t="s">
        <v>93</v>
      </c>
      <c r="B13" s="62" t="s">
        <v>221</v>
      </c>
      <c r="C13" s="62" t="s">
        <v>222</v>
      </c>
      <c r="D13" s="161"/>
      <c r="E13" s="63"/>
      <c r="F13" s="159">
        <v>12</v>
      </c>
      <c r="G13" s="158">
        <v>12</v>
      </c>
      <c r="H13" s="158">
        <v>12</v>
      </c>
      <c r="I13" s="158">
        <v>12</v>
      </c>
      <c r="J13" s="158">
        <v>12</v>
      </c>
      <c r="K13" s="158">
        <v>12</v>
      </c>
      <c r="L13" s="158">
        <v>12</v>
      </c>
      <c r="M13" s="158">
        <v>12</v>
      </c>
      <c r="N13" s="158">
        <v>12</v>
      </c>
      <c r="O13" s="158">
        <v>12</v>
      </c>
      <c r="P13" s="158">
        <v>12</v>
      </c>
      <c r="Q13" s="158">
        <v>12</v>
      </c>
      <c r="R13" s="158">
        <v>12</v>
      </c>
      <c r="S13" s="205"/>
    </row>
    <row r="14" spans="1:19" ht="18" customHeight="1">
      <c r="A14" s="61" t="s">
        <v>94</v>
      </c>
      <c r="B14" s="62" t="s">
        <v>57</v>
      </c>
      <c r="C14" s="62" t="s">
        <v>223</v>
      </c>
      <c r="D14" s="161"/>
      <c r="E14" s="63"/>
      <c r="F14" s="159">
        <v>33</v>
      </c>
      <c r="G14" s="158">
        <v>33</v>
      </c>
      <c r="H14" s="158">
        <v>33</v>
      </c>
      <c r="I14" s="158">
        <v>33</v>
      </c>
      <c r="J14" s="158">
        <v>33</v>
      </c>
      <c r="K14" s="158">
        <v>33</v>
      </c>
      <c r="L14" s="158">
        <v>33</v>
      </c>
      <c r="M14" s="158">
        <v>32</v>
      </c>
      <c r="N14" s="158">
        <v>32</v>
      </c>
      <c r="O14" s="158">
        <v>32</v>
      </c>
      <c r="P14" s="158">
        <v>32</v>
      </c>
      <c r="Q14" s="158">
        <v>32</v>
      </c>
      <c r="R14" s="158">
        <v>32</v>
      </c>
      <c r="S14" s="205"/>
    </row>
    <row r="15" spans="1:19" ht="18" customHeight="1">
      <c r="A15" s="61" t="s">
        <v>95</v>
      </c>
      <c r="B15" s="62" t="s">
        <v>46</v>
      </c>
      <c r="C15" s="62" t="s">
        <v>217</v>
      </c>
      <c r="D15" s="161"/>
      <c r="E15" s="63"/>
      <c r="F15" s="159">
        <v>23</v>
      </c>
      <c r="G15" s="158">
        <v>23</v>
      </c>
      <c r="H15" s="158">
        <v>23</v>
      </c>
      <c r="I15" s="158">
        <v>23</v>
      </c>
      <c r="J15" s="158">
        <v>23</v>
      </c>
      <c r="K15" s="158">
        <v>22</v>
      </c>
      <c r="L15" s="158">
        <v>22</v>
      </c>
      <c r="M15" s="158">
        <v>0</v>
      </c>
      <c r="N15" s="158">
        <v>0</v>
      </c>
      <c r="O15" s="158">
        <v>0</v>
      </c>
      <c r="P15" s="158">
        <v>0</v>
      </c>
      <c r="Q15" s="158">
        <v>0</v>
      </c>
      <c r="R15" s="158">
        <v>0</v>
      </c>
      <c r="S15" s="205"/>
    </row>
    <row r="16" spans="1:19" ht="18" customHeight="1">
      <c r="A16" s="61" t="s">
        <v>96</v>
      </c>
      <c r="B16" s="65" t="s">
        <v>47</v>
      </c>
      <c r="C16" s="62" t="s">
        <v>217</v>
      </c>
      <c r="D16" s="161"/>
      <c r="E16" s="63"/>
      <c r="F16" s="159">
        <v>22</v>
      </c>
      <c r="G16" s="158">
        <v>23</v>
      </c>
      <c r="H16" s="158">
        <v>23</v>
      </c>
      <c r="I16" s="158">
        <v>22</v>
      </c>
      <c r="J16" s="158">
        <v>21</v>
      </c>
      <c r="K16" s="158">
        <v>21</v>
      </c>
      <c r="L16" s="158">
        <v>21</v>
      </c>
      <c r="M16" s="158">
        <v>0</v>
      </c>
      <c r="N16" s="158">
        <v>0</v>
      </c>
      <c r="O16" s="158">
        <v>0</v>
      </c>
      <c r="P16" s="158">
        <v>0</v>
      </c>
      <c r="Q16" s="158">
        <v>0</v>
      </c>
      <c r="R16" s="158">
        <v>0</v>
      </c>
      <c r="S16" s="205"/>
    </row>
    <row r="17" spans="1:19" ht="18" customHeight="1">
      <c r="A17" s="61" t="s">
        <v>97</v>
      </c>
      <c r="B17" s="65" t="s">
        <v>41</v>
      </c>
      <c r="C17" s="62" t="s">
        <v>218</v>
      </c>
      <c r="D17" s="161"/>
      <c r="E17" s="63"/>
      <c r="F17" s="159">
        <v>7</v>
      </c>
      <c r="G17" s="159">
        <v>7</v>
      </c>
      <c r="H17" s="159">
        <v>7</v>
      </c>
      <c r="I17" s="159">
        <v>7</v>
      </c>
      <c r="J17" s="159">
        <v>7</v>
      </c>
      <c r="K17" s="159">
        <v>7</v>
      </c>
      <c r="L17" s="159">
        <v>7</v>
      </c>
      <c r="M17" s="159">
        <v>7</v>
      </c>
      <c r="N17" s="159">
        <v>0</v>
      </c>
      <c r="O17" s="159">
        <v>0</v>
      </c>
      <c r="P17" s="159">
        <v>0</v>
      </c>
      <c r="Q17" s="159">
        <v>0</v>
      </c>
      <c r="R17" s="159">
        <v>0</v>
      </c>
      <c r="S17" s="205"/>
    </row>
    <row r="18" spans="1:19" ht="18" customHeight="1">
      <c r="A18" s="61" t="s">
        <v>98</v>
      </c>
      <c r="B18" s="65" t="s">
        <v>60</v>
      </c>
      <c r="C18" s="62" t="s">
        <v>236</v>
      </c>
      <c r="D18" s="161"/>
      <c r="E18" s="63"/>
      <c r="F18" s="159">
        <v>8</v>
      </c>
      <c r="G18" s="158">
        <v>8</v>
      </c>
      <c r="H18" s="158">
        <v>8</v>
      </c>
      <c r="I18" s="158">
        <v>8</v>
      </c>
      <c r="J18" s="158">
        <v>8</v>
      </c>
      <c r="K18" s="158">
        <v>8</v>
      </c>
      <c r="L18" s="158">
        <v>8</v>
      </c>
      <c r="M18" s="158">
        <v>0</v>
      </c>
      <c r="N18" s="158">
        <v>0</v>
      </c>
      <c r="O18" s="158">
        <v>0</v>
      </c>
      <c r="P18" s="158">
        <v>0</v>
      </c>
      <c r="Q18" s="158">
        <v>0</v>
      </c>
      <c r="R18" s="158">
        <v>0</v>
      </c>
      <c r="S18" s="205"/>
    </row>
    <row r="19" spans="1:19" ht="18" customHeight="1">
      <c r="A19" s="61" t="s">
        <v>99</v>
      </c>
      <c r="B19" s="65" t="s">
        <v>70</v>
      </c>
      <c r="C19" s="62" t="s">
        <v>226</v>
      </c>
      <c r="D19" s="161"/>
      <c r="E19" s="63"/>
      <c r="F19" s="159">
        <v>21</v>
      </c>
      <c r="G19" s="158">
        <v>21</v>
      </c>
      <c r="H19" s="158">
        <v>21</v>
      </c>
      <c r="I19" s="158">
        <v>21</v>
      </c>
      <c r="J19" s="158">
        <v>21</v>
      </c>
      <c r="K19" s="158">
        <v>21</v>
      </c>
      <c r="L19" s="158">
        <v>21</v>
      </c>
      <c r="M19" s="158">
        <v>21</v>
      </c>
      <c r="N19" s="158">
        <v>0</v>
      </c>
      <c r="O19" s="158">
        <v>0</v>
      </c>
      <c r="P19" s="158">
        <v>0</v>
      </c>
      <c r="Q19" s="158">
        <v>0</v>
      </c>
      <c r="R19" s="158">
        <v>0</v>
      </c>
      <c r="S19" s="205"/>
    </row>
    <row r="20" spans="1:19" ht="18" customHeight="1">
      <c r="A20" s="61" t="s">
        <v>100</v>
      </c>
      <c r="B20" s="65" t="s">
        <v>71</v>
      </c>
      <c r="C20" s="65" t="s">
        <v>226</v>
      </c>
      <c r="D20" s="161"/>
      <c r="E20" s="63"/>
      <c r="F20" s="159">
        <v>17</v>
      </c>
      <c r="G20" s="158">
        <v>17</v>
      </c>
      <c r="H20" s="158">
        <v>17</v>
      </c>
      <c r="I20" s="158">
        <v>17</v>
      </c>
      <c r="J20" s="158">
        <v>17</v>
      </c>
      <c r="K20" s="158">
        <v>17</v>
      </c>
      <c r="L20" s="158">
        <v>17</v>
      </c>
      <c r="M20" s="158">
        <v>17</v>
      </c>
      <c r="N20" s="158">
        <v>0</v>
      </c>
      <c r="O20" s="158">
        <v>0</v>
      </c>
      <c r="P20" s="158">
        <v>0</v>
      </c>
      <c r="Q20" s="158">
        <v>0</v>
      </c>
      <c r="R20" s="158">
        <v>0</v>
      </c>
      <c r="S20" s="205"/>
    </row>
    <row r="21" spans="1:19" ht="18" customHeight="1">
      <c r="A21" s="61" t="s">
        <v>101</v>
      </c>
      <c r="B21" s="65" t="s">
        <v>75</v>
      </c>
      <c r="C21" s="65" t="s">
        <v>224</v>
      </c>
      <c r="D21" s="161"/>
      <c r="E21" s="63"/>
      <c r="F21" s="159">
        <v>9</v>
      </c>
      <c r="G21" s="158">
        <v>9</v>
      </c>
      <c r="H21" s="158">
        <v>9</v>
      </c>
      <c r="I21" s="158">
        <v>9</v>
      </c>
      <c r="J21" s="158">
        <v>9</v>
      </c>
      <c r="K21" s="158">
        <v>9</v>
      </c>
      <c r="L21" s="158">
        <v>9</v>
      </c>
      <c r="M21" s="158">
        <v>9</v>
      </c>
      <c r="N21" s="158">
        <v>9</v>
      </c>
      <c r="O21" s="158">
        <v>9</v>
      </c>
      <c r="P21" s="158">
        <v>9</v>
      </c>
      <c r="Q21" s="158">
        <v>9</v>
      </c>
      <c r="R21" s="158">
        <v>9</v>
      </c>
      <c r="S21" s="205"/>
    </row>
    <row r="22" spans="1:19" ht="18" customHeight="1">
      <c r="A22" s="61" t="s">
        <v>102</v>
      </c>
      <c r="B22" s="65" t="s">
        <v>55</v>
      </c>
      <c r="C22" s="62" t="s">
        <v>217</v>
      </c>
      <c r="D22" s="161"/>
      <c r="E22" s="63"/>
      <c r="F22" s="159">
        <v>27</v>
      </c>
      <c r="G22" s="158">
        <v>28</v>
      </c>
      <c r="H22" s="158">
        <v>28</v>
      </c>
      <c r="I22" s="158">
        <v>28</v>
      </c>
      <c r="J22" s="158">
        <v>27</v>
      </c>
      <c r="K22" s="158">
        <v>27</v>
      </c>
      <c r="L22" s="158">
        <v>26</v>
      </c>
      <c r="M22" s="158">
        <v>26</v>
      </c>
      <c r="N22" s="158">
        <v>25</v>
      </c>
      <c r="O22" s="158">
        <v>25</v>
      </c>
      <c r="P22" s="158">
        <v>25</v>
      </c>
      <c r="Q22" s="158">
        <v>25</v>
      </c>
      <c r="R22" s="158">
        <v>25</v>
      </c>
      <c r="S22" s="205"/>
    </row>
    <row r="23" spans="1:19" ht="18" customHeight="1">
      <c r="A23" s="61" t="s">
        <v>103</v>
      </c>
      <c r="B23" s="65" t="s">
        <v>56</v>
      </c>
      <c r="C23" s="65" t="s">
        <v>217</v>
      </c>
      <c r="D23" s="161"/>
      <c r="E23" s="63"/>
      <c r="F23" s="159">
        <v>28</v>
      </c>
      <c r="G23" s="158">
        <v>30</v>
      </c>
      <c r="H23" s="158">
        <v>28</v>
      </c>
      <c r="I23" s="158">
        <v>28</v>
      </c>
      <c r="J23" s="158">
        <v>27</v>
      </c>
      <c r="K23" s="158">
        <v>27</v>
      </c>
      <c r="L23" s="158">
        <v>27</v>
      </c>
      <c r="M23" s="158">
        <v>27</v>
      </c>
      <c r="N23" s="158">
        <v>27</v>
      </c>
      <c r="O23" s="158">
        <v>28</v>
      </c>
      <c r="P23" s="158">
        <v>28</v>
      </c>
      <c r="Q23" s="158">
        <v>28</v>
      </c>
      <c r="R23" s="158">
        <v>28</v>
      </c>
      <c r="S23" s="205"/>
    </row>
    <row r="24" spans="1:19" ht="18" customHeight="1">
      <c r="A24" s="61" t="s">
        <v>104</v>
      </c>
      <c r="B24" s="65" t="s">
        <v>117</v>
      </c>
      <c r="C24" s="62" t="s">
        <v>218</v>
      </c>
      <c r="D24" s="161"/>
      <c r="E24" s="63"/>
      <c r="F24" s="159">
        <v>22</v>
      </c>
      <c r="G24" s="158">
        <v>22</v>
      </c>
      <c r="H24" s="158">
        <v>22</v>
      </c>
      <c r="I24" s="158">
        <v>22</v>
      </c>
      <c r="J24" s="158">
        <v>22</v>
      </c>
      <c r="K24" s="158">
        <v>22</v>
      </c>
      <c r="L24" s="158">
        <v>22</v>
      </c>
      <c r="M24" s="158">
        <v>22</v>
      </c>
      <c r="N24" s="158">
        <v>22</v>
      </c>
      <c r="O24" s="158">
        <v>20</v>
      </c>
      <c r="P24" s="158">
        <v>20</v>
      </c>
      <c r="Q24" s="158">
        <v>20</v>
      </c>
      <c r="R24" s="158">
        <v>20</v>
      </c>
      <c r="S24" s="205"/>
    </row>
    <row r="25" spans="1:19" ht="18" customHeight="1">
      <c r="A25" s="61" t="s">
        <v>105</v>
      </c>
      <c r="B25" s="65" t="s">
        <v>62</v>
      </c>
      <c r="C25" s="62" t="s">
        <v>219</v>
      </c>
      <c r="D25" s="161"/>
      <c r="E25" s="63"/>
      <c r="F25" s="159">
        <v>29</v>
      </c>
      <c r="G25" s="158">
        <v>31</v>
      </c>
      <c r="H25" s="158">
        <v>31</v>
      </c>
      <c r="I25" s="158">
        <v>31</v>
      </c>
      <c r="J25" s="158">
        <v>31</v>
      </c>
      <c r="K25" s="158">
        <v>30</v>
      </c>
      <c r="L25" s="158">
        <v>30</v>
      </c>
      <c r="M25" s="158">
        <v>29</v>
      </c>
      <c r="N25" s="158">
        <v>27</v>
      </c>
      <c r="O25" s="158">
        <v>26</v>
      </c>
      <c r="P25" s="158">
        <v>25</v>
      </c>
      <c r="Q25" s="158">
        <v>25</v>
      </c>
      <c r="R25" s="158">
        <v>25</v>
      </c>
      <c r="S25" s="205"/>
    </row>
    <row r="26" spans="1:19" ht="18" customHeight="1">
      <c r="A26" s="61" t="s">
        <v>106</v>
      </c>
      <c r="B26" s="65" t="s">
        <v>65</v>
      </c>
      <c r="C26" s="62" t="s">
        <v>225</v>
      </c>
      <c r="D26" s="161"/>
      <c r="E26" s="63"/>
      <c r="F26" s="159">
        <v>7</v>
      </c>
      <c r="G26" s="158">
        <v>7</v>
      </c>
      <c r="H26" s="158">
        <v>7</v>
      </c>
      <c r="I26" s="158">
        <v>7</v>
      </c>
      <c r="J26" s="158">
        <v>7</v>
      </c>
      <c r="K26" s="158">
        <v>6</v>
      </c>
      <c r="L26" s="158">
        <v>6</v>
      </c>
      <c r="M26" s="158">
        <v>6</v>
      </c>
      <c r="N26" s="158">
        <v>6</v>
      </c>
      <c r="O26" s="158">
        <v>6</v>
      </c>
      <c r="P26" s="158">
        <v>6</v>
      </c>
      <c r="Q26" s="158">
        <v>6</v>
      </c>
      <c r="R26" s="158">
        <v>6</v>
      </c>
      <c r="S26" s="205"/>
    </row>
    <row r="27" spans="1:19" ht="18" customHeight="1">
      <c r="A27" s="61" t="s">
        <v>107</v>
      </c>
      <c r="B27" s="65" t="s">
        <v>58</v>
      </c>
      <c r="C27" s="62" t="s">
        <v>223</v>
      </c>
      <c r="D27" s="161"/>
      <c r="E27" s="63"/>
      <c r="F27" s="159">
        <v>30</v>
      </c>
      <c r="G27" s="158">
        <v>30</v>
      </c>
      <c r="H27" s="158">
        <v>29</v>
      </c>
      <c r="I27" s="158">
        <v>29</v>
      </c>
      <c r="J27" s="158">
        <v>29</v>
      </c>
      <c r="K27" s="158">
        <v>29</v>
      </c>
      <c r="L27" s="158">
        <v>29</v>
      </c>
      <c r="M27" s="158">
        <v>29</v>
      </c>
      <c r="N27" s="158">
        <v>29</v>
      </c>
      <c r="O27" s="158">
        <v>29</v>
      </c>
      <c r="P27" s="158">
        <v>29</v>
      </c>
      <c r="Q27" s="158">
        <v>29</v>
      </c>
      <c r="R27" s="158">
        <v>29</v>
      </c>
      <c r="S27" s="205"/>
    </row>
    <row r="28" spans="1:19" ht="18" customHeight="1">
      <c r="A28" s="61" t="s">
        <v>108</v>
      </c>
      <c r="B28" s="65" t="s">
        <v>59</v>
      </c>
      <c r="C28" s="65" t="s">
        <v>223</v>
      </c>
      <c r="D28" s="161"/>
      <c r="E28" s="63"/>
      <c r="F28" s="159">
        <v>17</v>
      </c>
      <c r="G28" s="158">
        <v>17</v>
      </c>
      <c r="H28" s="158">
        <v>17</v>
      </c>
      <c r="I28" s="158">
        <v>17</v>
      </c>
      <c r="J28" s="158">
        <v>17</v>
      </c>
      <c r="K28" s="158">
        <v>17</v>
      </c>
      <c r="L28" s="158">
        <v>17</v>
      </c>
      <c r="M28" s="158">
        <v>17</v>
      </c>
      <c r="N28" s="158">
        <v>17</v>
      </c>
      <c r="O28" s="158">
        <v>17</v>
      </c>
      <c r="P28" s="158">
        <v>17</v>
      </c>
      <c r="Q28" s="158">
        <v>17</v>
      </c>
      <c r="R28" s="158">
        <v>17</v>
      </c>
      <c r="S28" s="205"/>
    </row>
    <row r="29" spans="1:19" ht="18" customHeight="1">
      <c r="A29" s="61" t="s">
        <v>109</v>
      </c>
      <c r="B29" s="65" t="s">
        <v>73</v>
      </c>
      <c r="C29" s="65" t="s">
        <v>226</v>
      </c>
      <c r="D29" s="161"/>
      <c r="E29" s="63"/>
      <c r="F29" s="159">
        <v>29</v>
      </c>
      <c r="G29" s="158">
        <v>30</v>
      </c>
      <c r="H29" s="158">
        <v>30</v>
      </c>
      <c r="I29" s="158">
        <v>30</v>
      </c>
      <c r="J29" s="158">
        <v>29</v>
      </c>
      <c r="K29" s="158">
        <v>29</v>
      </c>
      <c r="L29" s="158">
        <v>28</v>
      </c>
      <c r="M29" s="158">
        <v>28</v>
      </c>
      <c r="N29" s="158">
        <v>28</v>
      </c>
      <c r="O29" s="158">
        <v>28</v>
      </c>
      <c r="P29" s="158">
        <v>28</v>
      </c>
      <c r="Q29" s="158">
        <v>28</v>
      </c>
      <c r="R29" s="158">
        <v>28</v>
      </c>
      <c r="S29" s="205"/>
    </row>
    <row r="30" spans="1:19" ht="18" customHeight="1">
      <c r="A30" s="61" t="s">
        <v>110</v>
      </c>
      <c r="B30" s="65" t="s">
        <v>74</v>
      </c>
      <c r="C30" s="65" t="s">
        <v>227</v>
      </c>
      <c r="D30" s="161"/>
      <c r="E30" s="63"/>
      <c r="F30" s="159">
        <v>24</v>
      </c>
      <c r="G30" s="158">
        <v>27</v>
      </c>
      <c r="H30" s="158">
        <v>26</v>
      </c>
      <c r="I30" s="158">
        <v>26</v>
      </c>
      <c r="J30" s="158">
        <v>24</v>
      </c>
      <c r="K30" s="158">
        <v>24</v>
      </c>
      <c r="L30" s="158">
        <v>24</v>
      </c>
      <c r="M30" s="158">
        <v>24</v>
      </c>
      <c r="N30" s="158">
        <v>23</v>
      </c>
      <c r="O30" s="158">
        <v>23</v>
      </c>
      <c r="P30" s="158">
        <v>22</v>
      </c>
      <c r="Q30" s="158">
        <v>21</v>
      </c>
      <c r="R30" s="158">
        <v>21</v>
      </c>
      <c r="S30" s="205"/>
    </row>
    <row r="31" spans="1:19" ht="18" customHeight="1">
      <c r="A31" s="61" t="s">
        <v>111</v>
      </c>
      <c r="B31" s="65" t="s">
        <v>228</v>
      </c>
      <c r="C31" s="65" t="s">
        <v>229</v>
      </c>
      <c r="D31" s="161"/>
      <c r="E31" s="63"/>
      <c r="F31" s="159">
        <v>43</v>
      </c>
      <c r="G31" s="158">
        <v>44</v>
      </c>
      <c r="H31" s="158">
        <v>43</v>
      </c>
      <c r="I31" s="158">
        <v>43</v>
      </c>
      <c r="J31" s="158">
        <v>43</v>
      </c>
      <c r="K31" s="158">
        <v>42</v>
      </c>
      <c r="L31" s="158">
        <v>42</v>
      </c>
      <c r="M31" s="158">
        <v>42</v>
      </c>
      <c r="N31" s="158">
        <v>42</v>
      </c>
      <c r="O31" s="158">
        <v>42</v>
      </c>
      <c r="P31" s="158">
        <v>42</v>
      </c>
      <c r="Q31" s="158">
        <v>42</v>
      </c>
      <c r="R31" s="158">
        <v>42</v>
      </c>
      <c r="S31" s="205"/>
    </row>
    <row r="32" spans="1:19" ht="18" customHeight="1">
      <c r="A32" s="61" t="s">
        <v>112</v>
      </c>
      <c r="B32" s="65" t="s">
        <v>36</v>
      </c>
      <c r="C32" s="65" t="s">
        <v>230</v>
      </c>
      <c r="D32" s="161"/>
      <c r="E32" s="63"/>
      <c r="F32" s="159">
        <v>15</v>
      </c>
      <c r="G32" s="158">
        <v>15</v>
      </c>
      <c r="H32" s="158">
        <v>15</v>
      </c>
      <c r="I32" s="158">
        <v>15</v>
      </c>
      <c r="J32" s="158">
        <v>15</v>
      </c>
      <c r="K32" s="158">
        <v>15</v>
      </c>
      <c r="L32" s="158">
        <v>15</v>
      </c>
      <c r="M32" s="158">
        <v>15</v>
      </c>
      <c r="N32" s="158">
        <v>14</v>
      </c>
      <c r="O32" s="158">
        <v>13</v>
      </c>
      <c r="P32" s="158">
        <v>13</v>
      </c>
      <c r="Q32" s="158">
        <v>13</v>
      </c>
      <c r="R32" s="158">
        <v>13</v>
      </c>
      <c r="S32" s="205"/>
    </row>
    <row r="33" spans="1:19" ht="18" customHeight="1">
      <c r="A33" s="61" t="s">
        <v>113</v>
      </c>
      <c r="B33" s="65" t="s">
        <v>50</v>
      </c>
      <c r="C33" s="65" t="s">
        <v>231</v>
      </c>
      <c r="D33" s="161"/>
      <c r="E33" s="63"/>
      <c r="F33" s="159">
        <v>32</v>
      </c>
      <c r="G33" s="158">
        <v>34</v>
      </c>
      <c r="H33" s="158">
        <v>34</v>
      </c>
      <c r="I33" s="158">
        <v>34</v>
      </c>
      <c r="J33" s="158">
        <v>33</v>
      </c>
      <c r="K33" s="158">
        <v>33</v>
      </c>
      <c r="L33" s="158">
        <v>33</v>
      </c>
      <c r="M33" s="158">
        <v>33</v>
      </c>
      <c r="N33" s="158">
        <v>32</v>
      </c>
      <c r="O33" s="158">
        <v>30</v>
      </c>
      <c r="P33" s="158">
        <v>29</v>
      </c>
      <c r="Q33" s="158">
        <v>29</v>
      </c>
      <c r="R33" s="158">
        <v>29</v>
      </c>
      <c r="S33" s="205"/>
    </row>
    <row r="34" spans="1:19" ht="18" customHeight="1">
      <c r="A34" s="61" t="s">
        <v>114</v>
      </c>
      <c r="B34" s="65" t="s">
        <v>51</v>
      </c>
      <c r="C34" s="62" t="s">
        <v>231</v>
      </c>
      <c r="D34" s="161"/>
      <c r="E34" s="63"/>
      <c r="F34" s="159">
        <v>17</v>
      </c>
      <c r="G34" s="158">
        <v>17</v>
      </c>
      <c r="H34" s="158">
        <v>17</v>
      </c>
      <c r="I34" s="158">
        <v>17</v>
      </c>
      <c r="J34" s="158">
        <v>17</v>
      </c>
      <c r="K34" s="158">
        <v>17</v>
      </c>
      <c r="L34" s="158">
        <v>17</v>
      </c>
      <c r="M34" s="158">
        <v>16</v>
      </c>
      <c r="N34" s="158">
        <v>16</v>
      </c>
      <c r="O34" s="158">
        <v>15</v>
      </c>
      <c r="P34" s="158">
        <v>15</v>
      </c>
      <c r="Q34" s="158">
        <v>15</v>
      </c>
      <c r="R34" s="158">
        <v>15</v>
      </c>
      <c r="S34" s="205"/>
    </row>
    <row r="35" spans="1:19" ht="18" customHeight="1">
      <c r="A35" s="61" t="s">
        <v>115</v>
      </c>
      <c r="B35" s="65" t="s">
        <v>52</v>
      </c>
      <c r="C35" s="62" t="s">
        <v>231</v>
      </c>
      <c r="D35" s="161"/>
      <c r="E35" s="63"/>
      <c r="F35" s="159">
        <v>31</v>
      </c>
      <c r="G35" s="158">
        <v>33</v>
      </c>
      <c r="H35" s="158">
        <v>32</v>
      </c>
      <c r="I35" s="158">
        <v>32</v>
      </c>
      <c r="J35" s="158">
        <v>31</v>
      </c>
      <c r="K35" s="158">
        <v>30</v>
      </c>
      <c r="L35" s="158">
        <v>30</v>
      </c>
      <c r="M35" s="158">
        <v>30</v>
      </c>
      <c r="N35" s="158">
        <v>30</v>
      </c>
      <c r="O35" s="158">
        <v>29</v>
      </c>
      <c r="P35" s="158">
        <v>29</v>
      </c>
      <c r="Q35" s="158">
        <v>29</v>
      </c>
      <c r="R35" s="158">
        <v>29</v>
      </c>
      <c r="S35" s="205"/>
    </row>
    <row r="36" spans="1:19" ht="18" customHeight="1">
      <c r="A36" s="61" t="s">
        <v>116</v>
      </c>
      <c r="B36" s="65" t="s">
        <v>53</v>
      </c>
      <c r="C36" s="62" t="s">
        <v>231</v>
      </c>
      <c r="D36" s="161"/>
      <c r="E36" s="63"/>
      <c r="F36" s="159">
        <v>23</v>
      </c>
      <c r="G36" s="158">
        <v>25</v>
      </c>
      <c r="H36" s="158">
        <v>25</v>
      </c>
      <c r="I36" s="158">
        <v>25</v>
      </c>
      <c r="J36" s="158">
        <v>25</v>
      </c>
      <c r="K36" s="158">
        <v>22</v>
      </c>
      <c r="L36" s="158">
        <v>22</v>
      </c>
      <c r="M36" s="158">
        <v>22</v>
      </c>
      <c r="N36" s="158">
        <v>22</v>
      </c>
      <c r="O36" s="158">
        <v>22</v>
      </c>
      <c r="P36" s="158">
        <v>21</v>
      </c>
      <c r="Q36" s="158">
        <v>21</v>
      </c>
      <c r="R36" s="158">
        <v>21</v>
      </c>
      <c r="S36" s="205"/>
    </row>
    <row r="37" spans="1:19" ht="18" customHeight="1">
      <c r="A37" s="61" t="s">
        <v>118</v>
      </c>
      <c r="B37" s="65" t="s">
        <v>54</v>
      </c>
      <c r="C37" s="62" t="s">
        <v>231</v>
      </c>
      <c r="D37" s="161"/>
      <c r="E37" s="63"/>
      <c r="F37" s="159">
        <v>21</v>
      </c>
      <c r="G37" s="158">
        <v>22</v>
      </c>
      <c r="H37" s="158">
        <v>22</v>
      </c>
      <c r="I37" s="158">
        <v>22</v>
      </c>
      <c r="J37" s="158">
        <v>22</v>
      </c>
      <c r="K37" s="158">
        <v>21</v>
      </c>
      <c r="L37" s="158">
        <v>21</v>
      </c>
      <c r="M37" s="158">
        <v>21</v>
      </c>
      <c r="N37" s="158">
        <v>20</v>
      </c>
      <c r="O37" s="158">
        <v>20</v>
      </c>
      <c r="P37" s="158">
        <v>20</v>
      </c>
      <c r="Q37" s="158">
        <v>20</v>
      </c>
      <c r="R37" s="158">
        <v>20</v>
      </c>
      <c r="S37" s="205"/>
    </row>
    <row r="38" spans="1:19" ht="18" customHeight="1">
      <c r="A38" s="61" t="s">
        <v>119</v>
      </c>
      <c r="B38" s="65" t="s">
        <v>43</v>
      </c>
      <c r="C38" s="65" t="s">
        <v>232</v>
      </c>
      <c r="D38" s="161"/>
      <c r="E38" s="63"/>
      <c r="F38" s="159">
        <v>36</v>
      </c>
      <c r="G38" s="158">
        <v>39</v>
      </c>
      <c r="H38" s="158">
        <v>39</v>
      </c>
      <c r="I38" s="158">
        <v>38</v>
      </c>
      <c r="J38" s="158">
        <v>36</v>
      </c>
      <c r="K38" s="158">
        <v>36</v>
      </c>
      <c r="L38" s="158">
        <v>35</v>
      </c>
      <c r="M38" s="158">
        <v>35</v>
      </c>
      <c r="N38" s="158">
        <v>35</v>
      </c>
      <c r="O38" s="158">
        <v>34</v>
      </c>
      <c r="P38" s="158">
        <v>34</v>
      </c>
      <c r="Q38" s="158">
        <v>34</v>
      </c>
      <c r="R38" s="158">
        <v>34</v>
      </c>
      <c r="S38" s="205"/>
    </row>
    <row r="39" spans="1:19" ht="18" customHeight="1">
      <c r="A39" s="61" t="s">
        <v>120</v>
      </c>
      <c r="B39" s="65" t="s">
        <v>44</v>
      </c>
      <c r="C39" s="62" t="s">
        <v>232</v>
      </c>
      <c r="D39" s="161"/>
      <c r="E39" s="63"/>
      <c r="F39" s="159">
        <v>25</v>
      </c>
      <c r="G39" s="158">
        <v>30</v>
      </c>
      <c r="H39" s="158">
        <v>30</v>
      </c>
      <c r="I39" s="158">
        <v>30</v>
      </c>
      <c r="J39" s="158">
        <v>23</v>
      </c>
      <c r="K39" s="158">
        <v>23</v>
      </c>
      <c r="L39" s="158">
        <v>23</v>
      </c>
      <c r="M39" s="158">
        <v>23</v>
      </c>
      <c r="N39" s="158">
        <v>23</v>
      </c>
      <c r="O39" s="158">
        <v>22</v>
      </c>
      <c r="P39" s="158">
        <v>22</v>
      </c>
      <c r="Q39" s="158">
        <v>22</v>
      </c>
      <c r="R39" s="158">
        <v>22</v>
      </c>
      <c r="S39" s="205"/>
    </row>
    <row r="40" spans="1:19" ht="18" customHeight="1">
      <c r="A40" s="61" t="s">
        <v>121</v>
      </c>
      <c r="B40" s="65" t="s">
        <v>233</v>
      </c>
      <c r="C40" s="62" t="s">
        <v>232</v>
      </c>
      <c r="D40" s="161"/>
      <c r="E40" s="63"/>
      <c r="F40" s="159">
        <v>26</v>
      </c>
      <c r="G40" s="158">
        <v>30</v>
      </c>
      <c r="H40" s="158">
        <v>29</v>
      </c>
      <c r="I40" s="158">
        <v>26</v>
      </c>
      <c r="J40" s="158">
        <v>25</v>
      </c>
      <c r="K40" s="158">
        <v>25</v>
      </c>
      <c r="L40" s="158">
        <v>25</v>
      </c>
      <c r="M40" s="158">
        <v>25</v>
      </c>
      <c r="N40" s="158">
        <v>25</v>
      </c>
      <c r="O40" s="158">
        <v>24</v>
      </c>
      <c r="P40" s="158">
        <v>24</v>
      </c>
      <c r="Q40" s="158">
        <v>24</v>
      </c>
      <c r="R40" s="158">
        <v>24</v>
      </c>
      <c r="S40" s="205"/>
    </row>
    <row r="41" spans="1:19" ht="18" customHeight="1">
      <c r="A41" s="61" t="s">
        <v>122</v>
      </c>
      <c r="B41" s="65" t="s">
        <v>68</v>
      </c>
      <c r="C41" s="65" t="s">
        <v>234</v>
      </c>
      <c r="D41" s="161"/>
      <c r="E41" s="63"/>
      <c r="F41" s="159">
        <v>15</v>
      </c>
      <c r="G41" s="158">
        <v>15</v>
      </c>
      <c r="H41" s="158">
        <v>15</v>
      </c>
      <c r="I41" s="158">
        <v>15</v>
      </c>
      <c r="J41" s="158">
        <v>15</v>
      </c>
      <c r="K41" s="158">
        <v>15</v>
      </c>
      <c r="L41" s="158">
        <v>15</v>
      </c>
      <c r="M41" s="158">
        <v>14</v>
      </c>
      <c r="N41" s="158">
        <v>14</v>
      </c>
      <c r="O41" s="158">
        <v>14</v>
      </c>
      <c r="P41" s="158">
        <v>14</v>
      </c>
      <c r="Q41" s="158">
        <v>13</v>
      </c>
      <c r="R41" s="158">
        <v>13</v>
      </c>
      <c r="S41" s="205"/>
    </row>
    <row r="42" spans="1:19" ht="18" customHeight="1">
      <c r="A42" s="61" t="s">
        <v>123</v>
      </c>
      <c r="B42" s="65" t="s">
        <v>235</v>
      </c>
      <c r="C42" s="65" t="s">
        <v>236</v>
      </c>
      <c r="D42" s="161"/>
      <c r="E42" s="63"/>
      <c r="F42" s="159">
        <v>18</v>
      </c>
      <c r="G42" s="158">
        <v>18</v>
      </c>
      <c r="H42" s="158">
        <v>18</v>
      </c>
      <c r="I42" s="158">
        <v>18</v>
      </c>
      <c r="J42" s="158">
        <v>18</v>
      </c>
      <c r="K42" s="158">
        <v>18</v>
      </c>
      <c r="L42" s="158">
        <v>18</v>
      </c>
      <c r="M42" s="158">
        <v>18</v>
      </c>
      <c r="N42" s="158">
        <v>18</v>
      </c>
      <c r="O42" s="158">
        <v>17</v>
      </c>
      <c r="P42" s="158">
        <v>17</v>
      </c>
      <c r="Q42" s="158">
        <v>16</v>
      </c>
      <c r="R42" s="158">
        <v>16</v>
      </c>
      <c r="S42" s="205"/>
    </row>
    <row r="43" spans="1:19" s="66" customFormat="1" ht="18" customHeight="1">
      <c r="A43" s="61" t="s">
        <v>124</v>
      </c>
      <c r="B43" s="65" t="s">
        <v>237</v>
      </c>
      <c r="C43" s="65" t="s">
        <v>238</v>
      </c>
      <c r="D43" s="161"/>
      <c r="E43" s="63"/>
      <c r="F43" s="159">
        <v>25</v>
      </c>
      <c r="G43" s="158">
        <v>25</v>
      </c>
      <c r="H43" s="158">
        <v>25</v>
      </c>
      <c r="I43" s="158">
        <v>25</v>
      </c>
      <c r="J43" s="158">
        <v>25</v>
      </c>
      <c r="K43" s="158">
        <v>25</v>
      </c>
      <c r="L43" s="158">
        <v>25</v>
      </c>
      <c r="M43" s="158">
        <v>25</v>
      </c>
      <c r="N43" s="158">
        <v>25</v>
      </c>
      <c r="O43" s="158">
        <v>24</v>
      </c>
      <c r="P43" s="158">
        <v>24</v>
      </c>
      <c r="Q43" s="158">
        <v>24</v>
      </c>
      <c r="R43" s="158">
        <v>24</v>
      </c>
      <c r="S43" s="205"/>
    </row>
    <row r="44" spans="1:19" s="66" customFormat="1" ht="18" customHeight="1">
      <c r="A44" s="61" t="s">
        <v>125</v>
      </c>
      <c r="B44" s="65" t="s">
        <v>69</v>
      </c>
      <c r="C44" s="65" t="s">
        <v>239</v>
      </c>
      <c r="D44" s="161"/>
      <c r="E44" s="63"/>
      <c r="F44" s="159">
        <v>15</v>
      </c>
      <c r="G44" s="158">
        <v>16</v>
      </c>
      <c r="H44" s="158">
        <v>15</v>
      </c>
      <c r="I44" s="158">
        <v>15</v>
      </c>
      <c r="J44" s="158">
        <v>14</v>
      </c>
      <c r="K44" s="158">
        <v>14</v>
      </c>
      <c r="L44" s="158">
        <v>14</v>
      </c>
      <c r="M44" s="158">
        <v>14</v>
      </c>
      <c r="N44" s="158">
        <v>14</v>
      </c>
      <c r="O44" s="158">
        <v>14</v>
      </c>
      <c r="P44" s="158">
        <v>14</v>
      </c>
      <c r="Q44" s="158">
        <v>14</v>
      </c>
      <c r="R44" s="158">
        <v>14</v>
      </c>
      <c r="S44" s="205"/>
    </row>
    <row r="45" spans="1:19" s="67" customFormat="1" ht="18" customHeight="1">
      <c r="A45" s="61" t="s">
        <v>126</v>
      </c>
      <c r="B45" s="65" t="s">
        <v>38</v>
      </c>
      <c r="C45" s="65" t="s">
        <v>240</v>
      </c>
      <c r="D45" s="161"/>
      <c r="E45" s="63"/>
      <c r="F45" s="159">
        <v>20</v>
      </c>
      <c r="G45" s="160">
        <v>22</v>
      </c>
      <c r="H45" s="160">
        <v>21</v>
      </c>
      <c r="I45" s="160">
        <v>20</v>
      </c>
      <c r="J45" s="160">
        <v>20</v>
      </c>
      <c r="K45" s="160">
        <v>19</v>
      </c>
      <c r="L45" s="160">
        <v>19</v>
      </c>
      <c r="M45" s="160">
        <v>19</v>
      </c>
      <c r="N45" s="160">
        <v>19</v>
      </c>
      <c r="O45" s="160">
        <v>20</v>
      </c>
      <c r="P45" s="160">
        <v>20</v>
      </c>
      <c r="Q45" s="160">
        <v>19</v>
      </c>
      <c r="R45" s="160">
        <v>19</v>
      </c>
      <c r="S45" s="205"/>
    </row>
    <row r="46" spans="1:19" ht="18" customHeight="1">
      <c r="A46" s="61" t="s">
        <v>127</v>
      </c>
      <c r="B46" s="65" t="s">
        <v>39</v>
      </c>
      <c r="C46" s="62" t="s">
        <v>240</v>
      </c>
      <c r="D46" s="161"/>
      <c r="E46" s="63"/>
      <c r="F46" s="159">
        <v>14</v>
      </c>
      <c r="G46" s="158">
        <v>15</v>
      </c>
      <c r="H46" s="158">
        <v>15</v>
      </c>
      <c r="I46" s="158">
        <v>14</v>
      </c>
      <c r="J46" s="158">
        <v>14</v>
      </c>
      <c r="K46" s="158">
        <v>14</v>
      </c>
      <c r="L46" s="158">
        <v>14</v>
      </c>
      <c r="M46" s="158">
        <v>14</v>
      </c>
      <c r="N46" s="158">
        <v>14</v>
      </c>
      <c r="O46" s="158">
        <v>13</v>
      </c>
      <c r="P46" s="158">
        <v>13</v>
      </c>
      <c r="Q46" s="158">
        <v>13</v>
      </c>
      <c r="R46" s="158">
        <v>13</v>
      </c>
      <c r="S46" s="205"/>
    </row>
    <row r="47" spans="1:19" ht="18" customHeight="1">
      <c r="A47" s="61" t="s">
        <v>128</v>
      </c>
      <c r="B47" s="65" t="s">
        <v>241</v>
      </c>
      <c r="C47" s="62" t="s">
        <v>242</v>
      </c>
      <c r="D47" s="161"/>
      <c r="E47" s="63"/>
      <c r="F47" s="159">
        <v>36</v>
      </c>
      <c r="G47" s="158">
        <v>39</v>
      </c>
      <c r="H47" s="158">
        <v>39</v>
      </c>
      <c r="I47" s="158">
        <v>39</v>
      </c>
      <c r="J47" s="158">
        <v>37</v>
      </c>
      <c r="K47" s="158">
        <v>35</v>
      </c>
      <c r="L47" s="158">
        <v>35</v>
      </c>
      <c r="M47" s="158">
        <v>35</v>
      </c>
      <c r="N47" s="158">
        <v>35</v>
      </c>
      <c r="O47" s="158">
        <v>32</v>
      </c>
      <c r="P47" s="158">
        <v>32</v>
      </c>
      <c r="Q47" s="158">
        <v>32</v>
      </c>
      <c r="R47" s="158">
        <v>32</v>
      </c>
      <c r="S47" s="205"/>
    </row>
    <row r="48" spans="1:19" ht="18" customHeight="1">
      <c r="A48" s="61" t="s">
        <v>129</v>
      </c>
      <c r="B48" s="65" t="s">
        <v>64</v>
      </c>
      <c r="C48" s="62" t="s">
        <v>243</v>
      </c>
      <c r="D48" s="161"/>
      <c r="E48" s="63"/>
      <c r="F48" s="159">
        <v>11</v>
      </c>
      <c r="G48" s="158">
        <v>11</v>
      </c>
      <c r="H48" s="158">
        <v>11</v>
      </c>
      <c r="I48" s="158">
        <v>11</v>
      </c>
      <c r="J48" s="158">
        <v>11</v>
      </c>
      <c r="K48" s="158">
        <v>10</v>
      </c>
      <c r="L48" s="158">
        <v>10</v>
      </c>
      <c r="M48" s="158">
        <v>10</v>
      </c>
      <c r="N48" s="158">
        <v>10</v>
      </c>
      <c r="O48" s="158">
        <v>10</v>
      </c>
      <c r="P48" s="158">
        <v>10</v>
      </c>
      <c r="Q48" s="158">
        <v>10</v>
      </c>
      <c r="R48" s="158">
        <v>10</v>
      </c>
      <c r="S48" s="205"/>
    </row>
    <row r="49" spans="1:31" ht="18" customHeight="1">
      <c r="A49" s="61" t="s">
        <v>130</v>
      </c>
      <c r="B49" s="65" t="s">
        <v>40</v>
      </c>
      <c r="C49" s="62" t="s">
        <v>244</v>
      </c>
      <c r="D49" s="161"/>
      <c r="E49" s="63"/>
      <c r="F49" s="159">
        <v>13</v>
      </c>
      <c r="G49" s="158">
        <v>14</v>
      </c>
      <c r="H49" s="158">
        <v>14</v>
      </c>
      <c r="I49" s="158">
        <v>13</v>
      </c>
      <c r="J49" s="158">
        <v>12</v>
      </c>
      <c r="K49" s="158">
        <v>12</v>
      </c>
      <c r="L49" s="158">
        <v>12</v>
      </c>
      <c r="M49" s="158">
        <v>12</v>
      </c>
      <c r="N49" s="158">
        <v>12</v>
      </c>
      <c r="O49" s="158">
        <v>12</v>
      </c>
      <c r="P49" s="158">
        <v>12</v>
      </c>
      <c r="Q49" s="158">
        <v>11</v>
      </c>
      <c r="R49" s="158">
        <v>11</v>
      </c>
      <c r="S49" s="205"/>
    </row>
    <row r="50" spans="1:31" ht="18" customHeight="1">
      <c r="A50" s="61" t="s">
        <v>131</v>
      </c>
      <c r="B50" s="65" t="s">
        <v>63</v>
      </c>
      <c r="C50" s="62" t="s">
        <v>245</v>
      </c>
      <c r="D50" s="161"/>
      <c r="E50" s="63"/>
      <c r="F50" s="159">
        <v>13</v>
      </c>
      <c r="G50" s="158">
        <v>13</v>
      </c>
      <c r="H50" s="158">
        <v>13</v>
      </c>
      <c r="I50" s="158">
        <v>13</v>
      </c>
      <c r="J50" s="158">
        <v>13</v>
      </c>
      <c r="K50" s="158">
        <v>13</v>
      </c>
      <c r="L50" s="158">
        <v>13</v>
      </c>
      <c r="M50" s="158">
        <v>13</v>
      </c>
      <c r="N50" s="158">
        <v>13</v>
      </c>
      <c r="O50" s="158">
        <v>13</v>
      </c>
      <c r="P50" s="158">
        <v>13</v>
      </c>
      <c r="Q50" s="158">
        <v>13</v>
      </c>
      <c r="R50" s="158">
        <v>13</v>
      </c>
      <c r="S50" s="205"/>
    </row>
    <row r="51" spans="1:31" ht="18" customHeight="1">
      <c r="A51" s="61" t="s">
        <v>132</v>
      </c>
      <c r="B51" s="65" t="s">
        <v>246</v>
      </c>
      <c r="C51" s="62" t="s">
        <v>247</v>
      </c>
      <c r="D51" s="161"/>
      <c r="E51" s="63"/>
      <c r="F51" s="159">
        <v>16</v>
      </c>
      <c r="G51" s="158">
        <v>18</v>
      </c>
      <c r="H51" s="158">
        <v>18</v>
      </c>
      <c r="I51" s="158">
        <v>18</v>
      </c>
      <c r="J51" s="158">
        <v>18</v>
      </c>
      <c r="K51" s="158">
        <v>15</v>
      </c>
      <c r="L51" s="158">
        <v>15</v>
      </c>
      <c r="M51" s="158">
        <v>15</v>
      </c>
      <c r="N51" s="158">
        <v>15</v>
      </c>
      <c r="O51" s="158">
        <v>15</v>
      </c>
      <c r="P51" s="158">
        <v>15</v>
      </c>
      <c r="Q51" s="158">
        <v>15</v>
      </c>
      <c r="R51" s="158">
        <v>13</v>
      </c>
      <c r="S51" s="205"/>
    </row>
    <row r="52" spans="1:31" ht="18" customHeight="1">
      <c r="A52" s="61" t="s">
        <v>133</v>
      </c>
      <c r="B52" s="65" t="s">
        <v>248</v>
      </c>
      <c r="C52" s="62" t="s">
        <v>249</v>
      </c>
      <c r="D52" s="161"/>
      <c r="E52" s="63"/>
      <c r="F52" s="159">
        <v>17</v>
      </c>
      <c r="G52" s="158">
        <v>22</v>
      </c>
      <c r="H52" s="158">
        <v>22</v>
      </c>
      <c r="I52" s="158">
        <v>16</v>
      </c>
      <c r="J52" s="158">
        <v>16</v>
      </c>
      <c r="K52" s="158">
        <v>15</v>
      </c>
      <c r="L52" s="158">
        <v>15</v>
      </c>
      <c r="M52" s="158">
        <v>15</v>
      </c>
      <c r="N52" s="158">
        <v>15</v>
      </c>
      <c r="O52" s="158">
        <v>15</v>
      </c>
      <c r="P52" s="158">
        <v>14</v>
      </c>
      <c r="Q52" s="158">
        <v>14</v>
      </c>
      <c r="R52" s="158">
        <v>14</v>
      </c>
      <c r="S52" s="205"/>
    </row>
    <row r="53" spans="1:31" ht="18" customHeight="1">
      <c r="A53" s="61" t="s">
        <v>134</v>
      </c>
      <c r="B53" s="65" t="s">
        <v>66</v>
      </c>
      <c r="C53" s="62" t="s">
        <v>250</v>
      </c>
      <c r="D53" s="161"/>
      <c r="E53" s="63"/>
      <c r="F53" s="159">
        <v>35</v>
      </c>
      <c r="G53" s="158">
        <v>40</v>
      </c>
      <c r="H53" s="158">
        <v>38</v>
      </c>
      <c r="I53" s="158">
        <v>38</v>
      </c>
      <c r="J53" s="158">
        <v>36</v>
      </c>
      <c r="K53" s="158">
        <v>35</v>
      </c>
      <c r="L53" s="158">
        <v>34</v>
      </c>
      <c r="M53" s="158">
        <v>33</v>
      </c>
      <c r="N53" s="158">
        <v>33</v>
      </c>
      <c r="O53" s="158">
        <v>32</v>
      </c>
      <c r="P53" s="158">
        <v>31</v>
      </c>
      <c r="Q53" s="158">
        <v>31</v>
      </c>
      <c r="R53" s="158">
        <v>29</v>
      </c>
      <c r="S53" s="205"/>
    </row>
    <row r="54" spans="1:31" ht="18" customHeight="1">
      <c r="A54" s="61" t="s">
        <v>135</v>
      </c>
      <c r="B54" s="65" t="s">
        <v>67</v>
      </c>
      <c r="C54" s="62" t="s">
        <v>250</v>
      </c>
      <c r="D54" s="161"/>
      <c r="E54" s="63"/>
      <c r="F54" s="159">
        <v>12</v>
      </c>
      <c r="G54" s="158">
        <v>12</v>
      </c>
      <c r="H54" s="158">
        <v>12</v>
      </c>
      <c r="I54" s="158">
        <v>12</v>
      </c>
      <c r="J54" s="158">
        <v>12</v>
      </c>
      <c r="K54" s="158">
        <v>11</v>
      </c>
      <c r="L54" s="158">
        <v>11</v>
      </c>
      <c r="M54" s="158">
        <v>11</v>
      </c>
      <c r="N54" s="158">
        <v>11</v>
      </c>
      <c r="O54" s="158">
        <v>11</v>
      </c>
      <c r="P54" s="158">
        <v>11</v>
      </c>
      <c r="Q54" s="158">
        <v>11</v>
      </c>
      <c r="R54" s="158">
        <v>11</v>
      </c>
      <c r="S54" s="205"/>
    </row>
    <row r="55" spans="1:31" ht="18" customHeight="1">
      <c r="A55" s="61" t="s">
        <v>136</v>
      </c>
      <c r="B55" s="65" t="s">
        <v>45</v>
      </c>
      <c r="C55" s="62" t="s">
        <v>251</v>
      </c>
      <c r="D55" s="161"/>
      <c r="E55" s="63"/>
      <c r="F55" s="159">
        <v>12</v>
      </c>
      <c r="G55" s="158">
        <v>12</v>
      </c>
      <c r="H55" s="158">
        <v>12</v>
      </c>
      <c r="I55" s="158">
        <v>12</v>
      </c>
      <c r="J55" s="158">
        <v>11</v>
      </c>
      <c r="K55" s="158">
        <v>11</v>
      </c>
      <c r="L55" s="158">
        <v>11</v>
      </c>
      <c r="M55" s="158">
        <v>11</v>
      </c>
      <c r="N55" s="158">
        <v>11</v>
      </c>
      <c r="O55" s="158">
        <v>11</v>
      </c>
      <c r="P55" s="158">
        <v>11</v>
      </c>
      <c r="Q55" s="158">
        <v>11</v>
      </c>
      <c r="R55" s="158">
        <v>11</v>
      </c>
      <c r="S55" s="205"/>
    </row>
    <row r="56" spans="1:31" s="68" customFormat="1" ht="18" customHeight="1">
      <c r="A56" s="61" t="s">
        <v>137</v>
      </c>
      <c r="B56" s="65" t="s">
        <v>72</v>
      </c>
      <c r="C56" s="62" t="s">
        <v>252</v>
      </c>
      <c r="D56" s="162"/>
      <c r="E56" s="146"/>
      <c r="F56" s="159">
        <v>42</v>
      </c>
      <c r="G56" s="158">
        <v>43</v>
      </c>
      <c r="H56" s="160">
        <v>43</v>
      </c>
      <c r="I56" s="160">
        <v>43</v>
      </c>
      <c r="J56" s="160">
        <v>42</v>
      </c>
      <c r="K56" s="160">
        <v>42</v>
      </c>
      <c r="L56" s="160">
        <v>42</v>
      </c>
      <c r="M56" s="160">
        <v>42</v>
      </c>
      <c r="N56" s="160">
        <v>42</v>
      </c>
      <c r="O56" s="160">
        <v>41</v>
      </c>
      <c r="P56" s="160">
        <v>40</v>
      </c>
      <c r="Q56" s="160">
        <v>38</v>
      </c>
      <c r="R56" s="160">
        <v>38</v>
      </c>
      <c r="S56" s="205"/>
    </row>
    <row r="57" spans="1:31" ht="18" customHeight="1">
      <c r="A57" s="61" t="s">
        <v>138</v>
      </c>
      <c r="B57" s="65" t="s">
        <v>76</v>
      </c>
      <c r="C57" s="65" t="s">
        <v>253</v>
      </c>
      <c r="D57" s="161"/>
      <c r="E57" s="63"/>
      <c r="F57" s="159">
        <v>14</v>
      </c>
      <c r="G57" s="158">
        <v>16</v>
      </c>
      <c r="H57" s="158">
        <v>15</v>
      </c>
      <c r="I57" s="158">
        <v>15</v>
      </c>
      <c r="J57" s="158">
        <v>15</v>
      </c>
      <c r="K57" s="158">
        <v>14</v>
      </c>
      <c r="L57" s="158">
        <v>14</v>
      </c>
      <c r="M57" s="158">
        <v>14</v>
      </c>
      <c r="N57" s="158">
        <v>14</v>
      </c>
      <c r="O57" s="158">
        <v>12</v>
      </c>
      <c r="P57" s="158">
        <v>12</v>
      </c>
      <c r="Q57" s="158">
        <v>12</v>
      </c>
      <c r="R57" s="158">
        <v>12</v>
      </c>
      <c r="S57" s="205"/>
    </row>
    <row r="58" spans="1:31" s="66" customFormat="1" ht="18" customHeight="1">
      <c r="A58" s="61" t="s">
        <v>139</v>
      </c>
      <c r="B58" s="65" t="s">
        <v>254</v>
      </c>
      <c r="C58" s="62" t="s">
        <v>224</v>
      </c>
      <c r="D58" s="161"/>
      <c r="E58" s="63"/>
      <c r="F58" s="159">
        <v>24</v>
      </c>
      <c r="G58" s="158">
        <v>20</v>
      </c>
      <c r="H58" s="158">
        <v>26</v>
      </c>
      <c r="I58" s="158">
        <v>26</v>
      </c>
      <c r="J58" s="158">
        <v>26</v>
      </c>
      <c r="K58" s="158">
        <v>28</v>
      </c>
      <c r="L58" s="158">
        <v>28</v>
      </c>
      <c r="M58" s="158">
        <v>27</v>
      </c>
      <c r="N58" s="158">
        <v>26</v>
      </c>
      <c r="O58" s="158">
        <v>20</v>
      </c>
      <c r="P58" s="158">
        <v>19</v>
      </c>
      <c r="Q58" s="158">
        <v>19</v>
      </c>
      <c r="R58" s="158">
        <v>19</v>
      </c>
      <c r="S58" s="205"/>
    </row>
    <row r="59" spans="1:31" s="66" customFormat="1" ht="18" customHeight="1">
      <c r="A59" s="61" t="s">
        <v>140</v>
      </c>
      <c r="B59" s="65" t="s">
        <v>255</v>
      </c>
      <c r="C59" s="62" t="s">
        <v>217</v>
      </c>
      <c r="D59" s="161"/>
      <c r="E59" s="63"/>
      <c r="F59" s="159">
        <v>37</v>
      </c>
      <c r="G59" s="158">
        <v>30</v>
      </c>
      <c r="H59" s="158">
        <v>39</v>
      </c>
      <c r="I59" s="158">
        <v>39</v>
      </c>
      <c r="J59" s="158">
        <v>39</v>
      </c>
      <c r="K59" s="158">
        <v>40</v>
      </c>
      <c r="L59" s="158">
        <v>40</v>
      </c>
      <c r="M59" s="158">
        <v>36</v>
      </c>
      <c r="N59" s="158">
        <v>36</v>
      </c>
      <c r="O59" s="158">
        <v>36</v>
      </c>
      <c r="P59" s="158">
        <v>35</v>
      </c>
      <c r="Q59" s="158">
        <v>33</v>
      </c>
      <c r="R59" s="158">
        <v>33</v>
      </c>
      <c r="S59" s="205"/>
    </row>
    <row r="60" spans="1:31" s="72" customFormat="1" ht="18" customHeight="1">
      <c r="A60" s="61" t="s">
        <v>141</v>
      </c>
      <c r="B60" s="77" t="s">
        <v>256</v>
      </c>
      <c r="C60" s="62" t="s">
        <v>217</v>
      </c>
      <c r="D60" s="163"/>
      <c r="E60" s="147"/>
      <c r="F60" s="164">
        <v>34</v>
      </c>
      <c r="G60" s="158">
        <v>25</v>
      </c>
      <c r="H60" s="158">
        <v>39</v>
      </c>
      <c r="I60" s="158">
        <v>39</v>
      </c>
      <c r="J60" s="158">
        <v>39</v>
      </c>
      <c r="K60" s="158">
        <v>39</v>
      </c>
      <c r="L60" s="158">
        <v>39</v>
      </c>
      <c r="M60" s="158">
        <v>39</v>
      </c>
      <c r="N60" s="158">
        <v>39</v>
      </c>
      <c r="O60" s="158">
        <v>27</v>
      </c>
      <c r="P60" s="158">
        <v>27</v>
      </c>
      <c r="Q60" s="158">
        <v>27</v>
      </c>
      <c r="R60" s="158">
        <v>27</v>
      </c>
      <c r="S60" s="205"/>
      <c r="T60" s="69"/>
      <c r="U60" s="70"/>
      <c r="V60" s="71"/>
      <c r="W60" s="70"/>
      <c r="X60" s="70"/>
      <c r="Y60" s="70"/>
      <c r="Z60" s="70"/>
      <c r="AA60" s="70"/>
      <c r="AB60" s="70"/>
      <c r="AC60" s="70"/>
      <c r="AD60" s="70"/>
      <c r="AE60" s="70"/>
    </row>
    <row r="61" spans="1:31" s="66" customFormat="1" ht="18" customHeight="1">
      <c r="A61" s="61" t="s">
        <v>142</v>
      </c>
      <c r="B61" s="65" t="s">
        <v>257</v>
      </c>
      <c r="C61" s="65" t="s">
        <v>218</v>
      </c>
      <c r="D61" s="161"/>
      <c r="E61" s="63"/>
      <c r="F61" s="159">
        <v>17</v>
      </c>
      <c r="G61" s="158">
        <v>16</v>
      </c>
      <c r="H61" s="158">
        <v>18</v>
      </c>
      <c r="I61" s="158">
        <v>18</v>
      </c>
      <c r="J61" s="158">
        <v>18</v>
      </c>
      <c r="K61" s="158">
        <v>20</v>
      </c>
      <c r="L61" s="158">
        <v>20</v>
      </c>
      <c r="M61" s="158">
        <v>19</v>
      </c>
      <c r="N61" s="158">
        <v>19</v>
      </c>
      <c r="O61" s="158">
        <v>14</v>
      </c>
      <c r="P61" s="158">
        <v>14</v>
      </c>
      <c r="Q61" s="158">
        <v>14</v>
      </c>
      <c r="R61" s="158">
        <v>14</v>
      </c>
      <c r="S61" s="205"/>
    </row>
    <row r="62" spans="1:31" s="66" customFormat="1" ht="18" customHeight="1">
      <c r="A62" s="61" t="s">
        <v>143</v>
      </c>
      <c r="B62" s="65" t="s">
        <v>258</v>
      </c>
      <c r="C62" s="65" t="s">
        <v>219</v>
      </c>
      <c r="D62" s="161"/>
      <c r="E62" s="63"/>
      <c r="F62" s="159">
        <v>33</v>
      </c>
      <c r="G62" s="158">
        <v>16</v>
      </c>
      <c r="H62" s="158">
        <v>36</v>
      </c>
      <c r="I62" s="158">
        <v>36</v>
      </c>
      <c r="J62" s="158">
        <v>36</v>
      </c>
      <c r="K62" s="158">
        <v>41</v>
      </c>
      <c r="L62" s="158">
        <v>41</v>
      </c>
      <c r="M62" s="158">
        <v>34</v>
      </c>
      <c r="N62" s="158">
        <v>32</v>
      </c>
      <c r="O62" s="158">
        <v>31</v>
      </c>
      <c r="P62" s="158">
        <v>29</v>
      </c>
      <c r="Q62" s="158">
        <v>29</v>
      </c>
      <c r="R62" s="158">
        <v>29</v>
      </c>
      <c r="S62" s="205"/>
    </row>
    <row r="63" spans="1:31" s="73" customFormat="1" ht="18" customHeight="1">
      <c r="A63" s="61" t="s">
        <v>144</v>
      </c>
      <c r="B63" s="65" t="s">
        <v>259</v>
      </c>
      <c r="C63" s="65" t="s">
        <v>222</v>
      </c>
      <c r="D63" s="161"/>
      <c r="E63" s="63"/>
      <c r="F63" s="159">
        <v>16</v>
      </c>
      <c r="G63" s="158">
        <v>4</v>
      </c>
      <c r="H63" s="158">
        <v>13</v>
      </c>
      <c r="I63" s="158">
        <v>13</v>
      </c>
      <c r="J63" s="158">
        <v>13</v>
      </c>
      <c r="K63" s="158">
        <v>24</v>
      </c>
      <c r="L63" s="158">
        <v>24</v>
      </c>
      <c r="M63" s="160">
        <v>23</v>
      </c>
      <c r="N63" s="160">
        <v>18</v>
      </c>
      <c r="O63" s="160">
        <v>17</v>
      </c>
      <c r="P63" s="160">
        <v>14</v>
      </c>
      <c r="Q63" s="160">
        <v>14</v>
      </c>
      <c r="R63" s="160">
        <v>14</v>
      </c>
      <c r="S63" s="205"/>
    </row>
    <row r="64" spans="1:31" ht="18" customHeight="1">
      <c r="A64" s="61" t="s">
        <v>145</v>
      </c>
      <c r="B64" s="65" t="s">
        <v>260</v>
      </c>
      <c r="C64" s="65" t="s">
        <v>223</v>
      </c>
      <c r="D64" s="161"/>
      <c r="E64" s="63"/>
      <c r="F64" s="159">
        <v>29</v>
      </c>
      <c r="G64" s="158">
        <v>30</v>
      </c>
      <c r="H64" s="158">
        <v>30</v>
      </c>
      <c r="I64" s="158">
        <v>30</v>
      </c>
      <c r="J64" s="158">
        <v>30</v>
      </c>
      <c r="K64" s="158">
        <v>30</v>
      </c>
      <c r="L64" s="158">
        <v>30</v>
      </c>
      <c r="M64" s="158">
        <v>30</v>
      </c>
      <c r="N64" s="158">
        <v>30</v>
      </c>
      <c r="O64" s="158">
        <v>26</v>
      </c>
      <c r="P64" s="158">
        <v>26</v>
      </c>
      <c r="Q64" s="158">
        <v>26</v>
      </c>
      <c r="R64" s="158">
        <v>24</v>
      </c>
      <c r="S64" s="205"/>
    </row>
    <row r="65" spans="1:19" ht="18" customHeight="1">
      <c r="A65" s="61" t="s">
        <v>146</v>
      </c>
      <c r="B65" s="65" t="s">
        <v>261</v>
      </c>
      <c r="C65" s="65" t="s">
        <v>223</v>
      </c>
      <c r="D65" s="161"/>
      <c r="E65" s="63"/>
      <c r="F65" s="159">
        <v>25</v>
      </c>
      <c r="G65" s="158">
        <v>13</v>
      </c>
      <c r="H65" s="158">
        <v>27</v>
      </c>
      <c r="I65" s="158">
        <v>27</v>
      </c>
      <c r="J65" s="158">
        <v>26</v>
      </c>
      <c r="K65" s="158">
        <v>32</v>
      </c>
      <c r="L65" s="158">
        <v>32</v>
      </c>
      <c r="M65" s="158">
        <v>32</v>
      </c>
      <c r="N65" s="158">
        <v>29</v>
      </c>
      <c r="O65" s="158">
        <v>20</v>
      </c>
      <c r="P65" s="158">
        <v>20</v>
      </c>
      <c r="Q65" s="158">
        <v>20</v>
      </c>
      <c r="R65" s="158">
        <v>20</v>
      </c>
      <c r="S65" s="205"/>
    </row>
    <row r="66" spans="1:19" ht="18" customHeight="1">
      <c r="A66" s="61" t="s">
        <v>147</v>
      </c>
      <c r="B66" s="65" t="s">
        <v>262</v>
      </c>
      <c r="C66" s="65" t="s">
        <v>226</v>
      </c>
      <c r="D66" s="161"/>
      <c r="E66" s="63"/>
      <c r="F66" s="159">
        <v>43</v>
      </c>
      <c r="G66" s="158">
        <v>37</v>
      </c>
      <c r="H66" s="158">
        <v>43</v>
      </c>
      <c r="I66" s="158">
        <v>43</v>
      </c>
      <c r="J66" s="158">
        <v>43</v>
      </c>
      <c r="K66" s="158">
        <v>44</v>
      </c>
      <c r="L66" s="158">
        <v>44</v>
      </c>
      <c r="M66" s="158">
        <v>44</v>
      </c>
      <c r="N66" s="158">
        <v>44</v>
      </c>
      <c r="O66" s="158">
        <v>43</v>
      </c>
      <c r="P66" s="158">
        <v>40</v>
      </c>
      <c r="Q66" s="158">
        <v>40</v>
      </c>
      <c r="R66" s="158">
        <v>40</v>
      </c>
      <c r="S66" s="205"/>
    </row>
    <row r="67" spans="1:19" ht="18" customHeight="1">
      <c r="A67" s="61" t="s">
        <v>148</v>
      </c>
      <c r="B67" s="65" t="s">
        <v>263</v>
      </c>
      <c r="C67" s="65" t="s">
        <v>227</v>
      </c>
      <c r="D67" s="161"/>
      <c r="E67" s="63"/>
      <c r="F67" s="159">
        <v>34</v>
      </c>
      <c r="G67" s="158">
        <v>38</v>
      </c>
      <c r="H67" s="158">
        <v>38</v>
      </c>
      <c r="I67" s="158">
        <v>38</v>
      </c>
      <c r="J67" s="158">
        <v>38</v>
      </c>
      <c r="K67" s="158">
        <v>37</v>
      </c>
      <c r="L67" s="158">
        <v>32</v>
      </c>
      <c r="M67" s="158">
        <v>32</v>
      </c>
      <c r="N67" s="158">
        <v>32</v>
      </c>
      <c r="O67" s="158">
        <v>28</v>
      </c>
      <c r="P67" s="158">
        <v>28</v>
      </c>
      <c r="Q67" s="158">
        <v>28</v>
      </c>
      <c r="R67" s="158">
        <v>28</v>
      </c>
      <c r="S67" s="205"/>
    </row>
    <row r="68" spans="1:19" ht="18" customHeight="1">
      <c r="A68" s="61" t="s">
        <v>149</v>
      </c>
      <c r="B68" s="65" t="s">
        <v>264</v>
      </c>
      <c r="C68" s="65" t="s">
        <v>229</v>
      </c>
      <c r="D68" s="161"/>
      <c r="E68" s="63"/>
      <c r="F68" s="159">
        <v>46</v>
      </c>
      <c r="G68" s="158">
        <v>47</v>
      </c>
      <c r="H68" s="158">
        <v>47</v>
      </c>
      <c r="I68" s="158">
        <v>47</v>
      </c>
      <c r="J68" s="158">
        <v>47</v>
      </c>
      <c r="K68" s="158">
        <v>45</v>
      </c>
      <c r="L68" s="158">
        <v>45</v>
      </c>
      <c r="M68" s="158">
        <v>44</v>
      </c>
      <c r="N68" s="158">
        <v>44</v>
      </c>
      <c r="O68" s="158">
        <v>44</v>
      </c>
      <c r="P68" s="158">
        <v>44</v>
      </c>
      <c r="Q68" s="158">
        <v>44</v>
      </c>
      <c r="R68" s="158">
        <v>44</v>
      </c>
      <c r="S68" s="205"/>
    </row>
    <row r="69" spans="1:19" s="72" customFormat="1" ht="18" customHeight="1">
      <c r="A69" s="61" t="s">
        <v>150</v>
      </c>
      <c r="B69" s="77" t="s">
        <v>265</v>
      </c>
      <c r="C69" s="77" t="s">
        <v>229</v>
      </c>
      <c r="D69" s="163"/>
      <c r="E69" s="147"/>
      <c r="F69" s="164">
        <v>15</v>
      </c>
      <c r="G69" s="160">
        <v>16</v>
      </c>
      <c r="H69" s="160">
        <v>16</v>
      </c>
      <c r="I69" s="160">
        <v>16</v>
      </c>
      <c r="J69" s="160">
        <v>16</v>
      </c>
      <c r="K69" s="160">
        <v>15</v>
      </c>
      <c r="L69" s="160">
        <v>15</v>
      </c>
      <c r="M69" s="160">
        <v>14</v>
      </c>
      <c r="N69" s="160">
        <v>14</v>
      </c>
      <c r="O69" s="160">
        <v>14</v>
      </c>
      <c r="P69" s="160">
        <v>12</v>
      </c>
      <c r="Q69" s="160">
        <v>12</v>
      </c>
      <c r="R69" s="160">
        <v>12</v>
      </c>
      <c r="S69" s="205"/>
    </row>
    <row r="70" spans="1:19" ht="18" customHeight="1">
      <c r="A70" s="61" t="s">
        <v>151</v>
      </c>
      <c r="B70" s="65" t="s">
        <v>266</v>
      </c>
      <c r="C70" s="65" t="s">
        <v>230</v>
      </c>
      <c r="D70" s="161"/>
      <c r="E70" s="63"/>
      <c r="F70" s="159">
        <v>21</v>
      </c>
      <c r="G70" s="158">
        <v>20</v>
      </c>
      <c r="H70" s="158">
        <v>20</v>
      </c>
      <c r="I70" s="158">
        <v>20</v>
      </c>
      <c r="J70" s="158">
        <v>20</v>
      </c>
      <c r="K70" s="158">
        <v>24</v>
      </c>
      <c r="L70" s="158">
        <v>24</v>
      </c>
      <c r="M70" s="158">
        <v>22</v>
      </c>
      <c r="N70" s="158">
        <v>22</v>
      </c>
      <c r="O70" s="158">
        <v>20</v>
      </c>
      <c r="P70" s="158">
        <v>19</v>
      </c>
      <c r="Q70" s="158">
        <v>17</v>
      </c>
      <c r="R70" s="158">
        <v>17</v>
      </c>
      <c r="S70" s="205"/>
    </row>
    <row r="71" spans="1:19" ht="18" customHeight="1">
      <c r="A71" s="61" t="s">
        <v>152</v>
      </c>
      <c r="B71" s="65" t="s">
        <v>267</v>
      </c>
      <c r="C71" s="65" t="s">
        <v>268</v>
      </c>
      <c r="D71" s="161"/>
      <c r="E71" s="63"/>
      <c r="F71" s="159">
        <v>19</v>
      </c>
      <c r="G71" s="158">
        <v>21</v>
      </c>
      <c r="H71" s="158">
        <v>21</v>
      </c>
      <c r="I71" s="158">
        <v>21</v>
      </c>
      <c r="J71" s="158">
        <v>21</v>
      </c>
      <c r="K71" s="158">
        <v>19</v>
      </c>
      <c r="L71" s="158">
        <v>19</v>
      </c>
      <c r="M71" s="158">
        <v>19</v>
      </c>
      <c r="N71" s="158">
        <v>19</v>
      </c>
      <c r="O71" s="158">
        <v>17</v>
      </c>
      <c r="P71" s="158">
        <v>16</v>
      </c>
      <c r="Q71" s="158">
        <v>16</v>
      </c>
      <c r="R71" s="158">
        <v>16</v>
      </c>
      <c r="S71" s="205"/>
    </row>
    <row r="72" spans="1:19" ht="18" customHeight="1">
      <c r="A72" s="61" t="s">
        <v>153</v>
      </c>
      <c r="B72" s="65" t="s">
        <v>269</v>
      </c>
      <c r="C72" s="65" t="s">
        <v>231</v>
      </c>
      <c r="D72" s="161"/>
      <c r="E72" s="63"/>
      <c r="F72" s="159">
        <v>39</v>
      </c>
      <c r="G72" s="158">
        <v>45</v>
      </c>
      <c r="H72" s="158">
        <v>45</v>
      </c>
      <c r="I72" s="158">
        <v>45</v>
      </c>
      <c r="J72" s="158">
        <v>45</v>
      </c>
      <c r="K72" s="158">
        <v>42</v>
      </c>
      <c r="L72" s="158">
        <v>42</v>
      </c>
      <c r="M72" s="158">
        <v>39</v>
      </c>
      <c r="N72" s="158">
        <v>36</v>
      </c>
      <c r="O72" s="158">
        <v>33</v>
      </c>
      <c r="P72" s="158">
        <v>32</v>
      </c>
      <c r="Q72" s="158">
        <v>32</v>
      </c>
      <c r="R72" s="158">
        <v>32</v>
      </c>
      <c r="S72" s="205"/>
    </row>
    <row r="73" spans="1:19" ht="18" customHeight="1">
      <c r="A73" s="61" t="s">
        <v>154</v>
      </c>
      <c r="B73" s="65" t="s">
        <v>270</v>
      </c>
      <c r="C73" s="65" t="s">
        <v>231</v>
      </c>
      <c r="D73" s="161"/>
      <c r="E73" s="63"/>
      <c r="F73" s="159">
        <v>40</v>
      </c>
      <c r="G73" s="158">
        <v>45</v>
      </c>
      <c r="H73" s="158">
        <v>45</v>
      </c>
      <c r="I73" s="158">
        <v>45</v>
      </c>
      <c r="J73" s="158">
        <v>45</v>
      </c>
      <c r="K73" s="158">
        <v>45</v>
      </c>
      <c r="L73" s="158">
        <v>45</v>
      </c>
      <c r="M73" s="158">
        <v>41</v>
      </c>
      <c r="N73" s="158">
        <v>41</v>
      </c>
      <c r="O73" s="158">
        <v>32</v>
      </c>
      <c r="P73" s="158">
        <v>32</v>
      </c>
      <c r="Q73" s="158">
        <v>30</v>
      </c>
      <c r="R73" s="158">
        <v>30</v>
      </c>
      <c r="S73" s="205"/>
    </row>
    <row r="74" spans="1:19" ht="18" customHeight="1">
      <c r="A74" s="61" t="s">
        <v>155</v>
      </c>
      <c r="B74" s="65" t="s">
        <v>271</v>
      </c>
      <c r="C74" s="65" t="s">
        <v>231</v>
      </c>
      <c r="D74" s="161"/>
      <c r="E74" s="63"/>
      <c r="F74" s="159">
        <v>39</v>
      </c>
      <c r="G74" s="158">
        <v>42</v>
      </c>
      <c r="H74" s="158">
        <v>42</v>
      </c>
      <c r="I74" s="158">
        <v>42</v>
      </c>
      <c r="J74" s="158">
        <v>42</v>
      </c>
      <c r="K74" s="158">
        <v>42</v>
      </c>
      <c r="L74" s="158">
        <v>42</v>
      </c>
      <c r="M74" s="158">
        <v>38</v>
      </c>
      <c r="N74" s="158">
        <v>38</v>
      </c>
      <c r="O74" s="158">
        <v>35</v>
      </c>
      <c r="P74" s="158">
        <v>35</v>
      </c>
      <c r="Q74" s="158">
        <v>34</v>
      </c>
      <c r="R74" s="158">
        <v>32</v>
      </c>
      <c r="S74" s="205"/>
    </row>
    <row r="75" spans="1:19" ht="18" customHeight="1">
      <c r="A75" s="61" t="s">
        <v>156</v>
      </c>
      <c r="B75" s="65" t="s">
        <v>272</v>
      </c>
      <c r="C75" s="148" t="s">
        <v>231</v>
      </c>
      <c r="D75" s="161"/>
      <c r="E75" s="63"/>
      <c r="F75" s="159">
        <v>41</v>
      </c>
      <c r="G75" s="158">
        <v>44</v>
      </c>
      <c r="H75" s="158">
        <v>44</v>
      </c>
      <c r="I75" s="158">
        <v>44</v>
      </c>
      <c r="J75" s="158">
        <v>44</v>
      </c>
      <c r="K75" s="158">
        <v>42</v>
      </c>
      <c r="L75" s="158">
        <v>42</v>
      </c>
      <c r="M75" s="158">
        <v>42</v>
      </c>
      <c r="N75" s="158">
        <v>42</v>
      </c>
      <c r="O75" s="158">
        <v>38</v>
      </c>
      <c r="P75" s="158">
        <v>36</v>
      </c>
      <c r="Q75" s="158">
        <v>36</v>
      </c>
      <c r="R75" s="158">
        <v>32</v>
      </c>
      <c r="S75" s="205"/>
    </row>
    <row r="76" spans="1:19" s="66" customFormat="1" ht="18" customHeight="1">
      <c r="A76" s="61" t="s">
        <v>157</v>
      </c>
      <c r="B76" s="65" t="s">
        <v>273</v>
      </c>
      <c r="C76" s="65" t="s">
        <v>231</v>
      </c>
      <c r="D76" s="161"/>
      <c r="E76" s="63"/>
      <c r="F76" s="159">
        <v>36</v>
      </c>
      <c r="G76" s="158">
        <v>41</v>
      </c>
      <c r="H76" s="158">
        <v>41</v>
      </c>
      <c r="I76" s="158">
        <v>41</v>
      </c>
      <c r="J76" s="158">
        <v>41</v>
      </c>
      <c r="K76" s="158">
        <v>39</v>
      </c>
      <c r="L76" s="158">
        <v>39</v>
      </c>
      <c r="M76" s="158">
        <v>38</v>
      </c>
      <c r="N76" s="158">
        <v>38</v>
      </c>
      <c r="O76" s="158">
        <v>29</v>
      </c>
      <c r="P76" s="158">
        <v>27</v>
      </c>
      <c r="Q76" s="158">
        <v>27</v>
      </c>
      <c r="R76" s="158">
        <v>26</v>
      </c>
      <c r="S76" s="205"/>
    </row>
    <row r="77" spans="1:19" s="66" customFormat="1" ht="18" customHeight="1">
      <c r="A77" s="61" t="s">
        <v>158</v>
      </c>
      <c r="B77" s="65" t="s">
        <v>274</v>
      </c>
      <c r="C77" s="65" t="s">
        <v>232</v>
      </c>
      <c r="D77" s="161"/>
      <c r="E77" s="63"/>
      <c r="F77" s="159">
        <v>44</v>
      </c>
      <c r="G77" s="158">
        <v>50</v>
      </c>
      <c r="H77" s="158">
        <v>50</v>
      </c>
      <c r="I77" s="158">
        <v>50</v>
      </c>
      <c r="J77" s="158">
        <v>50</v>
      </c>
      <c r="K77" s="158">
        <v>46</v>
      </c>
      <c r="L77" s="158">
        <v>42</v>
      </c>
      <c r="M77" s="158">
        <v>42</v>
      </c>
      <c r="N77" s="158">
        <v>41</v>
      </c>
      <c r="O77" s="158">
        <v>40</v>
      </c>
      <c r="P77" s="158">
        <v>38</v>
      </c>
      <c r="Q77" s="158">
        <v>37</v>
      </c>
      <c r="R77" s="158">
        <v>36</v>
      </c>
      <c r="S77" s="205"/>
    </row>
    <row r="78" spans="1:19" ht="18" customHeight="1">
      <c r="A78" s="61" t="s">
        <v>159</v>
      </c>
      <c r="B78" s="65" t="s">
        <v>275</v>
      </c>
      <c r="C78" s="65" t="s">
        <v>232</v>
      </c>
      <c r="D78" s="161"/>
      <c r="E78" s="63"/>
      <c r="F78" s="159">
        <v>43</v>
      </c>
      <c r="G78" s="158">
        <v>50</v>
      </c>
      <c r="H78" s="158">
        <v>50</v>
      </c>
      <c r="I78" s="158">
        <v>50</v>
      </c>
      <c r="J78" s="158">
        <v>50</v>
      </c>
      <c r="K78" s="158">
        <v>45</v>
      </c>
      <c r="L78" s="158">
        <v>42</v>
      </c>
      <c r="M78" s="158">
        <v>41</v>
      </c>
      <c r="N78" s="158">
        <v>40</v>
      </c>
      <c r="O78" s="158">
        <v>38</v>
      </c>
      <c r="P78" s="158">
        <v>38</v>
      </c>
      <c r="Q78" s="158">
        <v>33</v>
      </c>
      <c r="R78" s="158">
        <v>33</v>
      </c>
      <c r="S78" s="205"/>
    </row>
    <row r="79" spans="1:19" ht="18" customHeight="1">
      <c r="A79" s="61" t="s">
        <v>160</v>
      </c>
      <c r="B79" s="65" t="s">
        <v>276</v>
      </c>
      <c r="C79" s="65" t="s">
        <v>232</v>
      </c>
      <c r="D79" s="161"/>
      <c r="E79" s="63"/>
      <c r="F79" s="159">
        <v>49</v>
      </c>
      <c r="G79" s="158">
        <v>52</v>
      </c>
      <c r="H79" s="158">
        <v>52</v>
      </c>
      <c r="I79" s="158">
        <v>52</v>
      </c>
      <c r="J79" s="158">
        <v>52</v>
      </c>
      <c r="K79" s="158">
        <v>50</v>
      </c>
      <c r="L79" s="158">
        <v>50</v>
      </c>
      <c r="M79" s="158">
        <v>51</v>
      </c>
      <c r="N79" s="158">
        <v>48</v>
      </c>
      <c r="O79" s="158">
        <v>47</v>
      </c>
      <c r="P79" s="158">
        <v>44</v>
      </c>
      <c r="Q79" s="158">
        <v>44</v>
      </c>
      <c r="R79" s="158">
        <v>43</v>
      </c>
      <c r="S79" s="205"/>
    </row>
    <row r="80" spans="1:19" ht="18" customHeight="1">
      <c r="A80" s="61" t="s">
        <v>161</v>
      </c>
      <c r="B80" s="65" t="s">
        <v>277</v>
      </c>
      <c r="C80" s="65" t="s">
        <v>234</v>
      </c>
      <c r="D80" s="161"/>
      <c r="E80" s="63"/>
      <c r="F80" s="159">
        <v>41</v>
      </c>
      <c r="G80" s="158">
        <v>44</v>
      </c>
      <c r="H80" s="158">
        <v>44</v>
      </c>
      <c r="I80" s="158">
        <v>44</v>
      </c>
      <c r="J80" s="158">
        <v>44</v>
      </c>
      <c r="K80" s="158">
        <v>44</v>
      </c>
      <c r="L80" s="158">
        <v>44</v>
      </c>
      <c r="M80" s="158">
        <v>44</v>
      </c>
      <c r="N80" s="158">
        <v>40</v>
      </c>
      <c r="O80" s="158">
        <v>40</v>
      </c>
      <c r="P80" s="158">
        <v>34</v>
      </c>
      <c r="Q80" s="158">
        <v>33</v>
      </c>
      <c r="R80" s="158">
        <v>33</v>
      </c>
      <c r="S80" s="205"/>
    </row>
    <row r="81" spans="1:19" ht="18" customHeight="1">
      <c r="A81" s="61" t="s">
        <v>162</v>
      </c>
      <c r="B81" s="65" t="s">
        <v>278</v>
      </c>
      <c r="C81" s="65" t="s">
        <v>236</v>
      </c>
      <c r="D81" s="161"/>
      <c r="E81" s="63"/>
      <c r="F81" s="159">
        <v>38</v>
      </c>
      <c r="G81" s="158">
        <v>44</v>
      </c>
      <c r="H81" s="158">
        <v>44</v>
      </c>
      <c r="I81" s="158">
        <v>44</v>
      </c>
      <c r="J81" s="158">
        <v>44</v>
      </c>
      <c r="K81" s="158">
        <v>43</v>
      </c>
      <c r="L81" s="158">
        <v>42</v>
      </c>
      <c r="M81" s="158">
        <v>39</v>
      </c>
      <c r="N81" s="158">
        <v>35</v>
      </c>
      <c r="O81" s="158">
        <v>32</v>
      </c>
      <c r="P81" s="158">
        <v>27</v>
      </c>
      <c r="Q81" s="158">
        <v>26</v>
      </c>
      <c r="R81" s="158">
        <v>25</v>
      </c>
      <c r="S81" s="205"/>
    </row>
    <row r="82" spans="1:19" ht="18" customHeight="1">
      <c r="A82" s="61" t="s">
        <v>163</v>
      </c>
      <c r="B82" s="65" t="s">
        <v>279</v>
      </c>
      <c r="C82" s="62" t="s">
        <v>236</v>
      </c>
      <c r="D82" s="161"/>
      <c r="E82" s="63"/>
      <c r="F82" s="159">
        <v>27</v>
      </c>
      <c r="G82" s="158">
        <v>31</v>
      </c>
      <c r="H82" s="158">
        <v>32</v>
      </c>
      <c r="I82" s="158">
        <v>32</v>
      </c>
      <c r="J82" s="158">
        <v>32</v>
      </c>
      <c r="K82" s="158">
        <v>31</v>
      </c>
      <c r="L82" s="158">
        <v>30</v>
      </c>
      <c r="M82" s="158">
        <v>24</v>
      </c>
      <c r="N82" s="158">
        <v>24</v>
      </c>
      <c r="O82" s="158">
        <v>21</v>
      </c>
      <c r="P82" s="158">
        <v>21</v>
      </c>
      <c r="Q82" s="158">
        <v>21</v>
      </c>
      <c r="R82" s="158">
        <v>21</v>
      </c>
      <c r="S82" s="205"/>
    </row>
    <row r="83" spans="1:19" ht="18" customHeight="1">
      <c r="A83" s="61" t="s">
        <v>164</v>
      </c>
      <c r="B83" s="65" t="s">
        <v>280</v>
      </c>
      <c r="C83" s="62" t="s">
        <v>238</v>
      </c>
      <c r="D83" s="161"/>
      <c r="E83" s="63"/>
      <c r="F83" s="159">
        <v>39</v>
      </c>
      <c r="G83" s="158">
        <v>45</v>
      </c>
      <c r="H83" s="158">
        <v>45</v>
      </c>
      <c r="I83" s="158">
        <v>45</v>
      </c>
      <c r="J83" s="158">
        <v>45</v>
      </c>
      <c r="K83" s="158">
        <v>42</v>
      </c>
      <c r="L83" s="158">
        <v>41</v>
      </c>
      <c r="M83" s="158">
        <v>39</v>
      </c>
      <c r="N83" s="158">
        <v>37</v>
      </c>
      <c r="O83" s="158">
        <v>33</v>
      </c>
      <c r="P83" s="158">
        <v>33</v>
      </c>
      <c r="Q83" s="158">
        <v>32</v>
      </c>
      <c r="R83" s="158">
        <v>29</v>
      </c>
      <c r="S83" s="205"/>
    </row>
    <row r="84" spans="1:19" ht="18" customHeight="1">
      <c r="A84" s="61" t="s">
        <v>165</v>
      </c>
      <c r="B84" s="65" t="s">
        <v>281</v>
      </c>
      <c r="C84" s="65" t="s">
        <v>239</v>
      </c>
      <c r="D84" s="161"/>
      <c r="E84" s="63"/>
      <c r="F84" s="159">
        <v>19</v>
      </c>
      <c r="G84" s="158">
        <v>23</v>
      </c>
      <c r="H84" s="158">
        <v>23</v>
      </c>
      <c r="I84" s="158">
        <v>23</v>
      </c>
      <c r="J84" s="158">
        <v>23</v>
      </c>
      <c r="K84" s="158">
        <v>22</v>
      </c>
      <c r="L84" s="158">
        <v>21</v>
      </c>
      <c r="M84" s="158">
        <v>18</v>
      </c>
      <c r="N84" s="158">
        <v>16</v>
      </c>
      <c r="O84" s="158">
        <v>15</v>
      </c>
      <c r="P84" s="158">
        <v>13</v>
      </c>
      <c r="Q84" s="158">
        <v>12</v>
      </c>
      <c r="R84" s="158">
        <v>10</v>
      </c>
      <c r="S84" s="205"/>
    </row>
    <row r="85" spans="1:19" ht="18" customHeight="1">
      <c r="A85" s="61" t="s">
        <v>166</v>
      </c>
      <c r="B85" s="65" t="s">
        <v>282</v>
      </c>
      <c r="C85" s="65" t="s">
        <v>240</v>
      </c>
      <c r="D85" s="161"/>
      <c r="E85" s="63"/>
      <c r="F85" s="159">
        <v>39</v>
      </c>
      <c r="G85" s="158">
        <v>41</v>
      </c>
      <c r="H85" s="158">
        <v>41</v>
      </c>
      <c r="I85" s="158">
        <v>41</v>
      </c>
      <c r="J85" s="158">
        <v>41</v>
      </c>
      <c r="K85" s="158">
        <v>40</v>
      </c>
      <c r="L85" s="158">
        <v>40</v>
      </c>
      <c r="M85" s="158">
        <v>41</v>
      </c>
      <c r="N85" s="158">
        <v>41</v>
      </c>
      <c r="O85" s="158">
        <v>38</v>
      </c>
      <c r="P85" s="158">
        <v>31</v>
      </c>
      <c r="Q85" s="158">
        <v>31</v>
      </c>
      <c r="R85" s="158">
        <v>31</v>
      </c>
      <c r="S85" s="205"/>
    </row>
    <row r="86" spans="1:19" ht="18" customHeight="1">
      <c r="A86" s="61" t="s">
        <v>167</v>
      </c>
      <c r="B86" s="65" t="s">
        <v>283</v>
      </c>
      <c r="C86" s="62" t="s">
        <v>240</v>
      </c>
      <c r="D86" s="74"/>
      <c r="E86" s="63"/>
      <c r="F86" s="159">
        <v>21</v>
      </c>
      <c r="G86" s="158">
        <v>24</v>
      </c>
      <c r="H86" s="158">
        <v>24</v>
      </c>
      <c r="I86" s="158">
        <v>24</v>
      </c>
      <c r="J86" s="158">
        <v>24</v>
      </c>
      <c r="K86" s="158">
        <v>21</v>
      </c>
      <c r="L86" s="158">
        <v>21</v>
      </c>
      <c r="M86" s="158">
        <v>21</v>
      </c>
      <c r="N86" s="158">
        <v>21</v>
      </c>
      <c r="O86" s="158">
        <v>21</v>
      </c>
      <c r="P86" s="158">
        <v>15</v>
      </c>
      <c r="Q86" s="158">
        <v>15</v>
      </c>
      <c r="R86" s="158">
        <v>15</v>
      </c>
      <c r="S86" s="205"/>
    </row>
    <row r="87" spans="1:19" ht="18" customHeight="1">
      <c r="A87" s="61" t="s">
        <v>168</v>
      </c>
      <c r="B87" s="65" t="s">
        <v>284</v>
      </c>
      <c r="C87" s="65" t="s">
        <v>242</v>
      </c>
      <c r="D87" s="74"/>
      <c r="E87" s="63"/>
      <c r="F87" s="159">
        <v>22</v>
      </c>
      <c r="G87" s="158">
        <v>23</v>
      </c>
      <c r="H87" s="158">
        <v>23</v>
      </c>
      <c r="I87" s="158">
        <v>23</v>
      </c>
      <c r="J87" s="158">
        <v>23</v>
      </c>
      <c r="K87" s="158">
        <v>24</v>
      </c>
      <c r="L87" s="158">
        <v>23</v>
      </c>
      <c r="M87" s="158">
        <v>23</v>
      </c>
      <c r="N87" s="158">
        <v>22</v>
      </c>
      <c r="O87" s="158">
        <v>21</v>
      </c>
      <c r="P87" s="158">
        <v>19</v>
      </c>
      <c r="Q87" s="158">
        <v>19</v>
      </c>
      <c r="R87" s="158">
        <v>19</v>
      </c>
      <c r="S87" s="205"/>
    </row>
    <row r="88" spans="1:19" ht="18" customHeight="1">
      <c r="A88" s="61" t="s">
        <v>169</v>
      </c>
      <c r="B88" s="65" t="s">
        <v>285</v>
      </c>
      <c r="C88" s="65" t="s">
        <v>243</v>
      </c>
      <c r="D88" s="74"/>
      <c r="E88" s="63"/>
      <c r="F88" s="159">
        <v>25</v>
      </c>
      <c r="G88" s="159">
        <v>26</v>
      </c>
      <c r="H88" s="159">
        <v>26</v>
      </c>
      <c r="I88" s="158">
        <v>26</v>
      </c>
      <c r="J88" s="158">
        <v>26</v>
      </c>
      <c r="K88" s="158">
        <v>28</v>
      </c>
      <c r="L88" s="158">
        <v>28</v>
      </c>
      <c r="M88" s="158">
        <v>27</v>
      </c>
      <c r="N88" s="158">
        <v>26</v>
      </c>
      <c r="O88" s="158">
        <v>22</v>
      </c>
      <c r="P88" s="158">
        <v>21</v>
      </c>
      <c r="Q88" s="158">
        <v>21</v>
      </c>
      <c r="R88" s="158">
        <v>19</v>
      </c>
      <c r="S88" s="205"/>
    </row>
    <row r="89" spans="1:19" s="66" customFormat="1" ht="18" customHeight="1">
      <c r="A89" s="61" t="s">
        <v>170</v>
      </c>
      <c r="B89" s="65" t="s">
        <v>286</v>
      </c>
      <c r="C89" s="65" t="s">
        <v>244</v>
      </c>
      <c r="D89" s="74"/>
      <c r="E89" s="63"/>
      <c r="F89" s="159">
        <v>51</v>
      </c>
      <c r="G89" s="158">
        <v>56</v>
      </c>
      <c r="H89" s="158">
        <v>55</v>
      </c>
      <c r="I89" s="158">
        <v>55</v>
      </c>
      <c r="J89" s="158">
        <v>55</v>
      </c>
      <c r="K89" s="158">
        <v>52</v>
      </c>
      <c r="L89" s="158">
        <v>52</v>
      </c>
      <c r="M89" s="158">
        <v>52</v>
      </c>
      <c r="N89" s="158">
        <v>52</v>
      </c>
      <c r="O89" s="158">
        <v>50</v>
      </c>
      <c r="P89" s="158">
        <v>44</v>
      </c>
      <c r="Q89" s="158">
        <v>43</v>
      </c>
      <c r="R89" s="158">
        <v>42</v>
      </c>
      <c r="S89" s="205"/>
    </row>
    <row r="90" spans="1:19" ht="18" customHeight="1">
      <c r="A90" s="61" t="s">
        <v>171</v>
      </c>
      <c r="B90" s="65" t="s">
        <v>287</v>
      </c>
      <c r="C90" s="65" t="s">
        <v>245</v>
      </c>
      <c r="D90" s="165"/>
      <c r="E90" s="64"/>
      <c r="F90" s="159">
        <v>31</v>
      </c>
      <c r="G90" s="158">
        <v>35</v>
      </c>
      <c r="H90" s="158">
        <v>34</v>
      </c>
      <c r="I90" s="158">
        <v>34</v>
      </c>
      <c r="J90" s="158">
        <v>34</v>
      </c>
      <c r="K90" s="158">
        <v>31</v>
      </c>
      <c r="L90" s="158">
        <v>30</v>
      </c>
      <c r="M90" s="158">
        <v>30</v>
      </c>
      <c r="N90" s="158">
        <v>29</v>
      </c>
      <c r="O90" s="158">
        <v>28</v>
      </c>
      <c r="P90" s="158">
        <v>26</v>
      </c>
      <c r="Q90" s="158">
        <v>26</v>
      </c>
      <c r="R90" s="158">
        <v>25</v>
      </c>
      <c r="S90" s="205"/>
    </row>
    <row r="91" spans="1:19" ht="18" customHeight="1">
      <c r="A91" s="61" t="s">
        <v>172</v>
      </c>
      <c r="B91" s="65" t="s">
        <v>288</v>
      </c>
      <c r="C91" s="65" t="s">
        <v>250</v>
      </c>
      <c r="D91" s="165"/>
      <c r="E91" s="64"/>
      <c r="F91" s="159">
        <v>42</v>
      </c>
      <c r="G91" s="158">
        <v>45</v>
      </c>
      <c r="H91" s="158">
        <v>43</v>
      </c>
      <c r="I91" s="158">
        <v>43</v>
      </c>
      <c r="J91" s="158">
        <v>43</v>
      </c>
      <c r="K91" s="158">
        <v>42</v>
      </c>
      <c r="L91" s="158">
        <v>41</v>
      </c>
      <c r="M91" s="158">
        <v>41</v>
      </c>
      <c r="N91" s="158">
        <v>40</v>
      </c>
      <c r="O91" s="158">
        <v>40</v>
      </c>
      <c r="P91" s="158">
        <v>39</v>
      </c>
      <c r="Q91" s="158">
        <v>39</v>
      </c>
      <c r="R91" s="158">
        <v>39</v>
      </c>
      <c r="S91" s="205"/>
    </row>
    <row r="92" spans="1:19" ht="18" customHeight="1">
      <c r="A92" s="61" t="s">
        <v>173</v>
      </c>
      <c r="B92" s="65" t="s">
        <v>289</v>
      </c>
      <c r="C92" s="65" t="s">
        <v>250</v>
      </c>
      <c r="D92" s="165"/>
      <c r="E92" s="64"/>
      <c r="F92" s="159">
        <v>21</v>
      </c>
      <c r="G92" s="158">
        <v>23</v>
      </c>
      <c r="H92" s="158">
        <v>23</v>
      </c>
      <c r="I92" s="158">
        <v>23</v>
      </c>
      <c r="J92" s="158">
        <v>23</v>
      </c>
      <c r="K92" s="158">
        <v>22</v>
      </c>
      <c r="L92" s="158">
        <v>21</v>
      </c>
      <c r="M92" s="158">
        <v>21</v>
      </c>
      <c r="N92" s="158">
        <v>21</v>
      </c>
      <c r="O92" s="158">
        <v>17</v>
      </c>
      <c r="P92" s="158">
        <v>17</v>
      </c>
      <c r="Q92" s="158">
        <v>17</v>
      </c>
      <c r="R92" s="158">
        <v>17</v>
      </c>
      <c r="S92" s="205"/>
    </row>
    <row r="93" spans="1:19" ht="18" customHeight="1">
      <c r="A93" s="61" t="s">
        <v>174</v>
      </c>
      <c r="B93" s="65" t="s">
        <v>290</v>
      </c>
      <c r="C93" s="65" t="s">
        <v>251</v>
      </c>
      <c r="D93" s="165"/>
      <c r="E93" s="64"/>
      <c r="F93" s="159">
        <v>18</v>
      </c>
      <c r="G93" s="158">
        <v>19</v>
      </c>
      <c r="H93" s="158">
        <v>19</v>
      </c>
      <c r="I93" s="158">
        <v>19</v>
      </c>
      <c r="J93" s="158">
        <v>19</v>
      </c>
      <c r="K93" s="158">
        <v>20</v>
      </c>
      <c r="L93" s="158">
        <v>20</v>
      </c>
      <c r="M93" s="158">
        <v>18</v>
      </c>
      <c r="N93" s="158">
        <v>18</v>
      </c>
      <c r="O93" s="158">
        <v>17</v>
      </c>
      <c r="P93" s="158">
        <v>16</v>
      </c>
      <c r="Q93" s="158">
        <v>16</v>
      </c>
      <c r="R93" s="158">
        <v>15</v>
      </c>
      <c r="S93" s="205"/>
    </row>
    <row r="94" spans="1:19" ht="18" customHeight="1">
      <c r="A94" s="61" t="s">
        <v>175</v>
      </c>
      <c r="B94" s="65" t="s">
        <v>291</v>
      </c>
      <c r="C94" s="62" t="s">
        <v>252</v>
      </c>
      <c r="D94" s="165"/>
      <c r="E94" s="64"/>
      <c r="F94" s="159">
        <v>48</v>
      </c>
      <c r="G94" s="158">
        <v>49</v>
      </c>
      <c r="H94" s="158">
        <v>50</v>
      </c>
      <c r="I94" s="158">
        <v>50</v>
      </c>
      <c r="J94" s="158">
        <v>50</v>
      </c>
      <c r="K94" s="158">
        <v>50</v>
      </c>
      <c r="L94" s="158">
        <v>49</v>
      </c>
      <c r="M94" s="158">
        <v>49</v>
      </c>
      <c r="N94" s="158">
        <v>46</v>
      </c>
      <c r="O94" s="158">
        <v>46</v>
      </c>
      <c r="P94" s="158">
        <v>46</v>
      </c>
      <c r="Q94" s="158">
        <v>46</v>
      </c>
      <c r="R94" s="158">
        <v>44</v>
      </c>
      <c r="S94" s="205"/>
    </row>
    <row r="95" spans="1:19" ht="18" customHeight="1">
      <c r="A95" s="61" t="s">
        <v>176</v>
      </c>
      <c r="B95" s="65" t="s">
        <v>292</v>
      </c>
      <c r="C95" s="62" t="s">
        <v>252</v>
      </c>
      <c r="D95" s="165"/>
      <c r="E95" s="64"/>
      <c r="F95" s="159">
        <v>15</v>
      </c>
      <c r="G95" s="158">
        <v>15</v>
      </c>
      <c r="H95" s="158">
        <v>15</v>
      </c>
      <c r="I95" s="158">
        <v>15</v>
      </c>
      <c r="J95" s="158">
        <v>15</v>
      </c>
      <c r="K95" s="158">
        <v>17</v>
      </c>
      <c r="L95" s="158">
        <v>15</v>
      </c>
      <c r="M95" s="158">
        <v>15</v>
      </c>
      <c r="N95" s="158">
        <v>14</v>
      </c>
      <c r="O95" s="158">
        <v>12</v>
      </c>
      <c r="P95" s="158">
        <v>12</v>
      </c>
      <c r="Q95" s="158">
        <v>12</v>
      </c>
      <c r="R95" s="158">
        <v>12</v>
      </c>
      <c r="S95" s="205"/>
    </row>
    <row r="96" spans="1:19" ht="18" customHeight="1">
      <c r="A96" s="61" t="s">
        <v>177</v>
      </c>
      <c r="B96" s="65" t="s">
        <v>293</v>
      </c>
      <c r="C96" s="65" t="s">
        <v>253</v>
      </c>
      <c r="D96" s="165"/>
      <c r="E96" s="64"/>
      <c r="F96" s="159">
        <v>20</v>
      </c>
      <c r="G96" s="158">
        <v>21</v>
      </c>
      <c r="H96" s="158">
        <v>21</v>
      </c>
      <c r="I96" s="158">
        <v>21</v>
      </c>
      <c r="J96" s="158">
        <v>21</v>
      </c>
      <c r="K96" s="158">
        <v>20</v>
      </c>
      <c r="L96" s="158">
        <v>20</v>
      </c>
      <c r="M96" s="158">
        <v>20</v>
      </c>
      <c r="N96" s="158">
        <v>19</v>
      </c>
      <c r="O96" s="158">
        <v>19</v>
      </c>
      <c r="P96" s="158">
        <v>18</v>
      </c>
      <c r="Q96" s="158">
        <v>18</v>
      </c>
      <c r="R96" s="158">
        <v>18</v>
      </c>
      <c r="S96" s="205"/>
    </row>
    <row r="97" spans="1:19" ht="18" customHeight="1">
      <c r="A97" s="61" t="s">
        <v>178</v>
      </c>
      <c r="B97" s="65" t="s">
        <v>294</v>
      </c>
      <c r="C97" s="65" t="s">
        <v>247</v>
      </c>
      <c r="D97" s="165"/>
      <c r="E97" s="64"/>
      <c r="F97" s="159">
        <v>27</v>
      </c>
      <c r="G97" s="158">
        <v>0</v>
      </c>
      <c r="H97" s="158">
        <v>0</v>
      </c>
      <c r="I97" s="158">
        <v>32</v>
      </c>
      <c r="J97" s="158">
        <v>32</v>
      </c>
      <c r="K97" s="158">
        <v>32</v>
      </c>
      <c r="L97" s="158">
        <v>32</v>
      </c>
      <c r="M97" s="158">
        <v>32</v>
      </c>
      <c r="N97" s="158">
        <v>27</v>
      </c>
      <c r="O97" s="158">
        <v>23</v>
      </c>
      <c r="P97" s="158">
        <v>17</v>
      </c>
      <c r="Q97" s="158">
        <v>17</v>
      </c>
      <c r="R97" s="158">
        <v>17</v>
      </c>
      <c r="S97" s="205"/>
    </row>
    <row r="98" spans="1:19" ht="18" customHeight="1">
      <c r="A98" s="61" t="s">
        <v>179</v>
      </c>
      <c r="B98" s="65" t="s">
        <v>295</v>
      </c>
      <c r="C98" s="65" t="s">
        <v>249</v>
      </c>
      <c r="D98" s="165"/>
      <c r="E98" s="64"/>
      <c r="F98" s="159">
        <v>24</v>
      </c>
      <c r="G98" s="158">
        <v>0</v>
      </c>
      <c r="H98" s="158">
        <v>0</v>
      </c>
      <c r="I98" s="158">
        <v>29</v>
      </c>
      <c r="J98" s="158">
        <v>29</v>
      </c>
      <c r="K98" s="158">
        <v>29</v>
      </c>
      <c r="L98" s="158">
        <v>29</v>
      </c>
      <c r="M98" s="158">
        <v>29</v>
      </c>
      <c r="N98" s="158">
        <v>26</v>
      </c>
      <c r="O98" s="158">
        <v>22</v>
      </c>
      <c r="P98" s="158">
        <v>18</v>
      </c>
      <c r="Q98" s="158">
        <v>15</v>
      </c>
      <c r="R98" s="158">
        <v>14</v>
      </c>
      <c r="S98" s="205"/>
    </row>
    <row r="99" spans="1:19" ht="18" customHeight="1">
      <c r="A99" s="143"/>
      <c r="B99" s="144" t="s">
        <v>194</v>
      </c>
      <c r="C99" s="144" t="s">
        <v>84</v>
      </c>
      <c r="D99" s="144" t="s">
        <v>85</v>
      </c>
      <c r="E99" s="144" t="s">
        <v>86</v>
      </c>
      <c r="F99" s="144" t="s">
        <v>296</v>
      </c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206"/>
    </row>
    <row r="100" spans="1:19" ht="18" customHeight="1">
      <c r="A100" s="61" t="s">
        <v>180</v>
      </c>
      <c r="B100" s="65" t="s">
        <v>57</v>
      </c>
      <c r="C100" s="65" t="s">
        <v>57</v>
      </c>
      <c r="D100" s="64"/>
      <c r="E100" s="64"/>
      <c r="F100" s="64">
        <v>33</v>
      </c>
      <c r="G100" s="75">
        <v>33</v>
      </c>
      <c r="H100" s="75">
        <v>33</v>
      </c>
      <c r="I100" s="75">
        <v>33</v>
      </c>
      <c r="J100" s="75">
        <v>33</v>
      </c>
      <c r="K100" s="75">
        <v>33</v>
      </c>
      <c r="L100" s="75">
        <v>33</v>
      </c>
      <c r="M100" s="75">
        <v>32</v>
      </c>
      <c r="N100" s="75">
        <v>32</v>
      </c>
      <c r="O100" s="75">
        <v>32</v>
      </c>
      <c r="P100" s="75">
        <v>32</v>
      </c>
      <c r="Q100" s="75">
        <v>32</v>
      </c>
      <c r="R100" s="75">
        <v>32</v>
      </c>
      <c r="S100" s="205"/>
    </row>
    <row r="101" spans="1:19" ht="18" customHeight="1">
      <c r="A101" s="61" t="s">
        <v>181</v>
      </c>
      <c r="B101" s="65" t="s">
        <v>325</v>
      </c>
      <c r="C101" s="65" t="s">
        <v>257</v>
      </c>
      <c r="D101" s="64" t="s">
        <v>262</v>
      </c>
      <c r="E101" s="65" t="s">
        <v>254</v>
      </c>
      <c r="F101" s="64">
        <v>83</v>
      </c>
      <c r="G101" s="75">
        <v>73</v>
      </c>
      <c r="H101" s="75">
        <v>87</v>
      </c>
      <c r="I101" s="75">
        <v>87</v>
      </c>
      <c r="J101" s="75">
        <v>87</v>
      </c>
      <c r="K101" s="75">
        <v>92</v>
      </c>
      <c r="L101" s="75">
        <v>92</v>
      </c>
      <c r="M101" s="75">
        <v>90</v>
      </c>
      <c r="N101" s="75">
        <v>89</v>
      </c>
      <c r="O101" s="75">
        <v>77</v>
      </c>
      <c r="P101" s="75">
        <v>73</v>
      </c>
      <c r="Q101" s="75">
        <v>73</v>
      </c>
      <c r="R101" s="75">
        <v>73</v>
      </c>
      <c r="S101" s="205"/>
    </row>
    <row r="102" spans="1:19" ht="18" customHeight="1">
      <c r="A102" s="61" t="s">
        <v>182</v>
      </c>
      <c r="B102" s="65" t="s">
        <v>326</v>
      </c>
      <c r="C102" s="65" t="s">
        <v>258</v>
      </c>
      <c r="D102" s="64" t="s">
        <v>259</v>
      </c>
      <c r="E102" s="64"/>
      <c r="F102" s="64">
        <v>49</v>
      </c>
      <c r="G102" s="75">
        <v>20</v>
      </c>
      <c r="H102" s="75">
        <v>49</v>
      </c>
      <c r="I102" s="75">
        <v>49</v>
      </c>
      <c r="J102" s="75">
        <v>49</v>
      </c>
      <c r="K102" s="75">
        <v>65</v>
      </c>
      <c r="L102" s="75">
        <v>65</v>
      </c>
      <c r="M102" s="75">
        <v>57</v>
      </c>
      <c r="N102" s="75">
        <v>50</v>
      </c>
      <c r="O102" s="75">
        <v>48</v>
      </c>
      <c r="P102" s="75">
        <v>43</v>
      </c>
      <c r="Q102" s="75">
        <v>43</v>
      </c>
      <c r="R102" s="75">
        <v>43</v>
      </c>
      <c r="S102" s="205"/>
    </row>
    <row r="103" spans="1:19" ht="18" customHeight="1">
      <c r="A103" s="61" t="s">
        <v>183</v>
      </c>
      <c r="B103" s="65" t="s">
        <v>327</v>
      </c>
      <c r="C103" s="65" t="s">
        <v>255</v>
      </c>
      <c r="D103" s="64" t="s">
        <v>256</v>
      </c>
      <c r="E103" s="64"/>
      <c r="F103" s="64">
        <v>71</v>
      </c>
      <c r="G103" s="75">
        <v>55</v>
      </c>
      <c r="H103" s="75">
        <v>78</v>
      </c>
      <c r="I103" s="75">
        <v>78</v>
      </c>
      <c r="J103" s="75">
        <v>78</v>
      </c>
      <c r="K103" s="75">
        <v>79</v>
      </c>
      <c r="L103" s="75">
        <v>79</v>
      </c>
      <c r="M103" s="75">
        <v>75</v>
      </c>
      <c r="N103" s="75">
        <v>75</v>
      </c>
      <c r="O103" s="75">
        <v>63</v>
      </c>
      <c r="P103" s="75">
        <v>62</v>
      </c>
      <c r="Q103" s="75">
        <v>60</v>
      </c>
      <c r="R103" s="75">
        <v>60</v>
      </c>
      <c r="S103" s="205"/>
    </row>
    <row r="104" spans="1:19" ht="18" customHeight="1">
      <c r="A104" s="61" t="s">
        <v>184</v>
      </c>
      <c r="B104" s="65" t="s">
        <v>328</v>
      </c>
      <c r="C104" s="65" t="s">
        <v>263</v>
      </c>
      <c r="D104" s="64" t="s">
        <v>292</v>
      </c>
      <c r="E104" s="64"/>
      <c r="F104" s="64">
        <v>48</v>
      </c>
      <c r="G104" s="75">
        <v>53</v>
      </c>
      <c r="H104" s="75">
        <v>53</v>
      </c>
      <c r="I104" s="75">
        <v>53</v>
      </c>
      <c r="J104" s="75">
        <v>53</v>
      </c>
      <c r="K104" s="75">
        <v>54</v>
      </c>
      <c r="L104" s="75">
        <v>47</v>
      </c>
      <c r="M104" s="75">
        <v>47</v>
      </c>
      <c r="N104" s="75">
        <v>46</v>
      </c>
      <c r="O104" s="75">
        <v>40</v>
      </c>
      <c r="P104" s="75">
        <v>40</v>
      </c>
      <c r="Q104" s="75">
        <v>40</v>
      </c>
      <c r="R104" s="75">
        <v>40</v>
      </c>
      <c r="S104" s="205"/>
    </row>
    <row r="105" spans="1:19" ht="18" customHeight="1">
      <c r="A105" s="61" t="s">
        <v>185</v>
      </c>
      <c r="B105" s="65" t="s">
        <v>329</v>
      </c>
      <c r="C105" s="65" t="s">
        <v>265</v>
      </c>
      <c r="D105" s="64" t="s">
        <v>293</v>
      </c>
      <c r="E105" s="64"/>
      <c r="F105" s="64">
        <v>34</v>
      </c>
      <c r="G105" s="75">
        <v>37</v>
      </c>
      <c r="H105" s="75">
        <v>37</v>
      </c>
      <c r="I105" s="75">
        <v>37</v>
      </c>
      <c r="J105" s="75">
        <v>37</v>
      </c>
      <c r="K105" s="75">
        <v>35</v>
      </c>
      <c r="L105" s="75">
        <v>35</v>
      </c>
      <c r="M105" s="75">
        <v>34</v>
      </c>
      <c r="N105" s="75">
        <v>33</v>
      </c>
      <c r="O105" s="75">
        <v>33</v>
      </c>
      <c r="P105" s="75">
        <v>30</v>
      </c>
      <c r="Q105" s="75">
        <v>30</v>
      </c>
      <c r="R105" s="75">
        <v>30</v>
      </c>
      <c r="S105" s="205"/>
    </row>
    <row r="106" spans="1:19" ht="18" customHeight="1">
      <c r="A106" s="61" t="s">
        <v>186</v>
      </c>
      <c r="B106" s="65" t="s">
        <v>330</v>
      </c>
      <c r="C106" s="65" t="s">
        <v>266</v>
      </c>
      <c r="D106" s="64" t="s">
        <v>285</v>
      </c>
      <c r="E106" s="64"/>
      <c r="F106" s="64">
        <v>46</v>
      </c>
      <c r="G106" s="75">
        <v>46</v>
      </c>
      <c r="H106" s="75">
        <v>46</v>
      </c>
      <c r="I106" s="75">
        <v>46</v>
      </c>
      <c r="J106" s="75">
        <v>46</v>
      </c>
      <c r="K106" s="75">
        <v>52</v>
      </c>
      <c r="L106" s="75">
        <v>52</v>
      </c>
      <c r="M106" s="75">
        <v>49</v>
      </c>
      <c r="N106" s="75">
        <v>48</v>
      </c>
      <c r="O106" s="75">
        <v>42</v>
      </c>
      <c r="P106" s="75">
        <v>40</v>
      </c>
      <c r="Q106" s="75">
        <v>38</v>
      </c>
      <c r="R106" s="75">
        <v>36</v>
      </c>
      <c r="S106" s="205"/>
    </row>
    <row r="107" spans="1:19" ht="18" customHeight="1">
      <c r="A107" s="61" t="s">
        <v>187</v>
      </c>
      <c r="B107" s="65" t="s">
        <v>331</v>
      </c>
      <c r="C107" s="65" t="s">
        <v>283</v>
      </c>
      <c r="D107" s="64" t="s">
        <v>267</v>
      </c>
      <c r="E107" s="64"/>
      <c r="F107" s="64">
        <v>40</v>
      </c>
      <c r="G107" s="75">
        <v>45</v>
      </c>
      <c r="H107" s="75">
        <v>45</v>
      </c>
      <c r="I107" s="75">
        <v>45</v>
      </c>
      <c r="J107" s="75">
        <v>45</v>
      </c>
      <c r="K107" s="75">
        <v>40</v>
      </c>
      <c r="L107" s="75">
        <v>40</v>
      </c>
      <c r="M107" s="75">
        <v>40</v>
      </c>
      <c r="N107" s="75">
        <v>40</v>
      </c>
      <c r="O107" s="75">
        <v>38</v>
      </c>
      <c r="P107" s="75">
        <v>31</v>
      </c>
      <c r="Q107" s="75">
        <v>31</v>
      </c>
      <c r="R107" s="75">
        <v>31</v>
      </c>
      <c r="S107" s="205"/>
    </row>
    <row r="108" spans="1:19" ht="18" customHeight="1">
      <c r="A108" s="61" t="s">
        <v>188</v>
      </c>
      <c r="B108" s="65" t="s">
        <v>332</v>
      </c>
      <c r="C108" s="65" t="s">
        <v>284</v>
      </c>
      <c r="D108" s="64" t="s">
        <v>287</v>
      </c>
      <c r="E108" s="64"/>
      <c r="F108" s="64">
        <v>52</v>
      </c>
      <c r="G108" s="75">
        <v>58</v>
      </c>
      <c r="H108" s="75">
        <v>57</v>
      </c>
      <c r="I108" s="75">
        <v>57</v>
      </c>
      <c r="J108" s="75">
        <v>57</v>
      </c>
      <c r="K108" s="75">
        <v>55</v>
      </c>
      <c r="L108" s="75">
        <v>53</v>
      </c>
      <c r="M108" s="75">
        <v>53</v>
      </c>
      <c r="N108" s="75">
        <v>51</v>
      </c>
      <c r="O108" s="75">
        <v>49</v>
      </c>
      <c r="P108" s="75">
        <v>45</v>
      </c>
      <c r="Q108" s="75">
        <v>45</v>
      </c>
      <c r="R108" s="75">
        <v>44</v>
      </c>
      <c r="S108" s="205"/>
    </row>
    <row r="109" spans="1:19" ht="18" customHeight="1">
      <c r="A109" s="61" t="s">
        <v>189</v>
      </c>
      <c r="B109" s="65" t="s">
        <v>333</v>
      </c>
      <c r="C109" s="65" t="s">
        <v>289</v>
      </c>
      <c r="D109" s="64" t="s">
        <v>281</v>
      </c>
      <c r="E109" s="64"/>
      <c r="F109" s="64">
        <v>39</v>
      </c>
      <c r="G109" s="75">
        <v>46</v>
      </c>
      <c r="H109" s="75">
        <v>46</v>
      </c>
      <c r="I109" s="75">
        <v>46</v>
      </c>
      <c r="J109" s="75">
        <v>46</v>
      </c>
      <c r="K109" s="75">
        <v>44</v>
      </c>
      <c r="L109" s="75">
        <v>42</v>
      </c>
      <c r="M109" s="75">
        <v>39</v>
      </c>
      <c r="N109" s="75">
        <v>37</v>
      </c>
      <c r="O109" s="75">
        <v>32</v>
      </c>
      <c r="P109" s="75">
        <v>30</v>
      </c>
      <c r="Q109" s="75">
        <v>29</v>
      </c>
      <c r="R109" s="75">
        <v>27</v>
      </c>
      <c r="S109" s="205"/>
    </row>
    <row r="110" spans="1:19" ht="18" customHeight="1">
      <c r="A110" s="61" t="s">
        <v>190</v>
      </c>
      <c r="B110" s="65" t="s">
        <v>334</v>
      </c>
      <c r="C110" s="65" t="s">
        <v>290</v>
      </c>
      <c r="D110" s="64" t="s">
        <v>279</v>
      </c>
      <c r="E110" s="64"/>
      <c r="F110" s="64">
        <v>45</v>
      </c>
      <c r="G110" s="75">
        <v>50</v>
      </c>
      <c r="H110" s="75">
        <v>51</v>
      </c>
      <c r="I110" s="75">
        <v>51</v>
      </c>
      <c r="J110" s="75">
        <v>51</v>
      </c>
      <c r="K110" s="75">
        <v>51</v>
      </c>
      <c r="L110" s="75">
        <v>50</v>
      </c>
      <c r="M110" s="75">
        <v>42</v>
      </c>
      <c r="N110" s="75">
        <v>42</v>
      </c>
      <c r="O110" s="75">
        <v>38</v>
      </c>
      <c r="P110" s="75">
        <v>37</v>
      </c>
      <c r="Q110" s="75">
        <v>37</v>
      </c>
      <c r="R110" s="75">
        <v>36</v>
      </c>
      <c r="S110" s="205"/>
    </row>
    <row r="111" spans="1:19" ht="18" customHeight="1">
      <c r="A111" s="61" t="s">
        <v>191</v>
      </c>
      <c r="B111" s="65" t="s">
        <v>335</v>
      </c>
      <c r="C111" s="65" t="s">
        <v>264</v>
      </c>
      <c r="D111" s="64" t="s">
        <v>265</v>
      </c>
      <c r="E111" s="64"/>
      <c r="F111" s="64">
        <v>60</v>
      </c>
      <c r="G111" s="75">
        <v>63</v>
      </c>
      <c r="H111" s="75">
        <v>63</v>
      </c>
      <c r="I111" s="75">
        <v>63</v>
      </c>
      <c r="J111" s="75">
        <v>63</v>
      </c>
      <c r="K111" s="75">
        <v>60</v>
      </c>
      <c r="L111" s="75">
        <v>60</v>
      </c>
      <c r="M111" s="75">
        <v>58</v>
      </c>
      <c r="N111" s="75">
        <v>58</v>
      </c>
      <c r="O111" s="75">
        <v>58</v>
      </c>
      <c r="P111" s="75">
        <v>56</v>
      </c>
      <c r="Q111" s="75">
        <v>56</v>
      </c>
      <c r="R111" s="75">
        <v>56</v>
      </c>
      <c r="S111" s="205"/>
    </row>
    <row r="112" spans="1:19" ht="18" customHeight="1">
      <c r="A112" s="61" t="s">
        <v>192</v>
      </c>
      <c r="B112" s="65" t="s">
        <v>336</v>
      </c>
      <c r="C112" s="65" t="s">
        <v>278</v>
      </c>
      <c r="D112" s="64" t="s">
        <v>279</v>
      </c>
      <c r="E112" s="64"/>
      <c r="F112" s="64">
        <v>64</v>
      </c>
      <c r="G112" s="75">
        <v>75</v>
      </c>
      <c r="H112" s="75">
        <v>76</v>
      </c>
      <c r="I112" s="75">
        <v>76</v>
      </c>
      <c r="J112" s="75">
        <v>76</v>
      </c>
      <c r="K112" s="75">
        <v>74</v>
      </c>
      <c r="L112" s="75">
        <v>72</v>
      </c>
      <c r="M112" s="75">
        <v>63</v>
      </c>
      <c r="N112" s="75">
        <v>59</v>
      </c>
      <c r="O112" s="75">
        <v>53</v>
      </c>
      <c r="P112" s="75">
        <v>48</v>
      </c>
      <c r="Q112" s="75">
        <v>47</v>
      </c>
      <c r="R112" s="75">
        <v>46</v>
      </c>
      <c r="S112" s="205"/>
    </row>
    <row r="113" spans="1:19" ht="18" customHeight="1">
      <c r="A113" s="61" t="s">
        <v>193</v>
      </c>
      <c r="B113" s="77" t="s">
        <v>337</v>
      </c>
      <c r="C113" s="77" t="s">
        <v>260</v>
      </c>
      <c r="D113" s="76" t="s">
        <v>261</v>
      </c>
      <c r="E113" s="76"/>
      <c r="F113" s="76">
        <v>54</v>
      </c>
      <c r="G113" s="75">
        <v>43</v>
      </c>
      <c r="H113" s="75">
        <v>57</v>
      </c>
      <c r="I113" s="75">
        <v>57</v>
      </c>
      <c r="J113" s="75">
        <v>56</v>
      </c>
      <c r="K113" s="75">
        <v>62</v>
      </c>
      <c r="L113" s="75">
        <v>62</v>
      </c>
      <c r="M113" s="75">
        <v>62</v>
      </c>
      <c r="N113" s="75">
        <v>59</v>
      </c>
      <c r="O113" s="75">
        <v>46</v>
      </c>
      <c r="P113" s="75">
        <v>46</v>
      </c>
      <c r="Q113" s="75">
        <v>46</v>
      </c>
      <c r="R113" s="75">
        <v>44</v>
      </c>
      <c r="S113" s="205"/>
    </row>
    <row r="114" spans="1:19" ht="18" customHeight="1">
      <c r="A114" s="142"/>
      <c r="B114" s="144" t="s">
        <v>195</v>
      </c>
      <c r="C114" s="144" t="s">
        <v>83</v>
      </c>
      <c r="D114" s="142"/>
      <c r="E114" s="142"/>
      <c r="F114" s="142" t="s">
        <v>296</v>
      </c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207"/>
    </row>
    <row r="115" spans="1:19" ht="18" customHeight="1">
      <c r="A115" s="150">
        <v>107</v>
      </c>
      <c r="B115" s="77" t="s">
        <v>198</v>
      </c>
      <c r="C115" s="77" t="s">
        <v>62</v>
      </c>
      <c r="D115" s="76"/>
      <c r="E115" s="76"/>
      <c r="F115" s="76">
        <v>15</v>
      </c>
      <c r="G115" s="76">
        <v>16</v>
      </c>
      <c r="H115" s="76">
        <v>16</v>
      </c>
      <c r="I115" s="76">
        <v>16</v>
      </c>
      <c r="J115" s="76">
        <v>16</v>
      </c>
      <c r="K115" s="76">
        <v>15</v>
      </c>
      <c r="L115" s="76">
        <v>15</v>
      </c>
      <c r="M115" s="76">
        <v>15</v>
      </c>
      <c r="N115" s="76">
        <v>14</v>
      </c>
      <c r="O115" s="76">
        <v>13</v>
      </c>
      <c r="P115" s="76">
        <v>13</v>
      </c>
      <c r="Q115" s="76">
        <v>13</v>
      </c>
      <c r="R115" s="76">
        <v>13</v>
      </c>
      <c r="S115" s="64"/>
    </row>
    <row r="116" spans="1:19" ht="18" customHeight="1">
      <c r="A116" s="150">
        <v>108</v>
      </c>
      <c r="B116" s="77" t="s">
        <v>199</v>
      </c>
      <c r="C116" s="77" t="s">
        <v>62</v>
      </c>
      <c r="D116" s="76"/>
      <c r="E116" s="76"/>
      <c r="F116" s="76">
        <v>15</v>
      </c>
      <c r="G116" s="76">
        <v>16</v>
      </c>
      <c r="H116" s="76">
        <v>16</v>
      </c>
      <c r="I116" s="76">
        <v>16</v>
      </c>
      <c r="J116" s="76">
        <v>16</v>
      </c>
      <c r="K116" s="76">
        <v>15</v>
      </c>
      <c r="L116" s="76">
        <v>15</v>
      </c>
      <c r="M116" s="76">
        <v>15</v>
      </c>
      <c r="N116" s="76">
        <v>14</v>
      </c>
      <c r="O116" s="76">
        <v>13</v>
      </c>
      <c r="P116" s="76">
        <v>13</v>
      </c>
      <c r="Q116" s="76">
        <v>13</v>
      </c>
      <c r="R116" s="76">
        <v>13</v>
      </c>
      <c r="S116" s="64"/>
    </row>
    <row r="117" spans="1:19" ht="18" customHeight="1">
      <c r="A117" s="150">
        <v>109</v>
      </c>
      <c r="B117" s="77" t="s">
        <v>196</v>
      </c>
      <c r="C117" s="77" t="s">
        <v>43</v>
      </c>
      <c r="D117" s="76"/>
      <c r="E117" s="76"/>
      <c r="F117" s="76">
        <v>19</v>
      </c>
      <c r="G117" s="76">
        <v>20</v>
      </c>
      <c r="H117" s="76">
        <v>20</v>
      </c>
      <c r="I117" s="76">
        <v>19</v>
      </c>
      <c r="J117" s="76">
        <v>18</v>
      </c>
      <c r="K117" s="76">
        <v>18</v>
      </c>
      <c r="L117" s="76">
        <v>18</v>
      </c>
      <c r="M117" s="76">
        <v>18</v>
      </c>
      <c r="N117" s="76">
        <v>18</v>
      </c>
      <c r="O117" s="76">
        <v>17</v>
      </c>
      <c r="P117" s="76">
        <v>17</v>
      </c>
      <c r="Q117" s="76">
        <v>17</v>
      </c>
      <c r="R117" s="76">
        <v>17</v>
      </c>
      <c r="S117" s="64"/>
    </row>
    <row r="118" spans="1:19" ht="18" customHeight="1">
      <c r="A118" s="150">
        <v>110</v>
      </c>
      <c r="B118" s="77" t="s">
        <v>197</v>
      </c>
      <c r="C118" s="77" t="s">
        <v>43</v>
      </c>
      <c r="D118" s="76"/>
      <c r="E118" s="76"/>
      <c r="F118" s="76">
        <v>19</v>
      </c>
      <c r="G118" s="76">
        <v>20</v>
      </c>
      <c r="H118" s="76">
        <v>20</v>
      </c>
      <c r="I118" s="76">
        <v>19</v>
      </c>
      <c r="J118" s="76">
        <v>18</v>
      </c>
      <c r="K118" s="76">
        <v>18</v>
      </c>
      <c r="L118" s="76">
        <v>18</v>
      </c>
      <c r="M118" s="76">
        <v>18</v>
      </c>
      <c r="N118" s="76">
        <v>18</v>
      </c>
      <c r="O118" s="76">
        <v>17</v>
      </c>
      <c r="P118" s="76">
        <v>17</v>
      </c>
      <c r="Q118" s="76">
        <v>17</v>
      </c>
      <c r="R118" s="76">
        <v>17</v>
      </c>
      <c r="S118" s="64"/>
    </row>
    <row r="119" spans="1:19" ht="18" customHeight="1">
      <c r="A119" s="150">
        <v>111</v>
      </c>
      <c r="B119" s="77" t="s">
        <v>297</v>
      </c>
      <c r="C119" s="77" t="s">
        <v>241</v>
      </c>
      <c r="D119" s="76"/>
      <c r="E119" s="76"/>
      <c r="F119" s="76">
        <v>18</v>
      </c>
      <c r="G119" s="76">
        <v>20</v>
      </c>
      <c r="H119" s="76">
        <v>20</v>
      </c>
      <c r="I119" s="76">
        <v>20</v>
      </c>
      <c r="J119" s="76">
        <v>19</v>
      </c>
      <c r="K119" s="76">
        <v>18</v>
      </c>
      <c r="L119" s="76">
        <v>18</v>
      </c>
      <c r="M119" s="76">
        <v>18</v>
      </c>
      <c r="N119" s="76">
        <v>18</v>
      </c>
      <c r="O119" s="76">
        <v>16</v>
      </c>
      <c r="P119" s="76">
        <v>16</v>
      </c>
      <c r="Q119" s="76">
        <v>16</v>
      </c>
      <c r="R119" s="76">
        <v>16</v>
      </c>
      <c r="S119" s="64"/>
    </row>
    <row r="120" spans="1:19" ht="18" customHeight="1">
      <c r="A120" s="150">
        <v>112</v>
      </c>
      <c r="B120" s="77" t="s">
        <v>298</v>
      </c>
      <c r="C120" s="77" t="s">
        <v>241</v>
      </c>
      <c r="D120" s="76"/>
      <c r="E120" s="76"/>
      <c r="F120" s="76">
        <v>18</v>
      </c>
      <c r="G120" s="76">
        <v>20</v>
      </c>
      <c r="H120" s="76">
        <v>20</v>
      </c>
      <c r="I120" s="76">
        <v>20</v>
      </c>
      <c r="J120" s="76">
        <v>19</v>
      </c>
      <c r="K120" s="76">
        <v>18</v>
      </c>
      <c r="L120" s="76">
        <v>18</v>
      </c>
      <c r="M120" s="76">
        <v>18</v>
      </c>
      <c r="N120" s="76">
        <v>18</v>
      </c>
      <c r="O120" s="76">
        <v>16</v>
      </c>
      <c r="P120" s="76">
        <v>16</v>
      </c>
      <c r="Q120" s="76">
        <v>16</v>
      </c>
      <c r="R120" s="76">
        <v>16</v>
      </c>
      <c r="S120" s="64"/>
    </row>
    <row r="121" spans="1:19" ht="18" customHeight="1">
      <c r="A121" s="150">
        <v>113</v>
      </c>
      <c r="B121" s="77" t="s">
        <v>299</v>
      </c>
      <c r="C121" s="77" t="s">
        <v>255</v>
      </c>
      <c r="D121" s="76"/>
      <c r="E121" s="76"/>
      <c r="F121" s="76">
        <v>19</v>
      </c>
      <c r="G121" s="76">
        <v>15</v>
      </c>
      <c r="H121" s="76">
        <v>20</v>
      </c>
      <c r="I121" s="76">
        <v>20</v>
      </c>
      <c r="J121" s="76">
        <v>20</v>
      </c>
      <c r="K121" s="76">
        <v>20</v>
      </c>
      <c r="L121" s="76">
        <v>20</v>
      </c>
      <c r="M121" s="76">
        <v>18</v>
      </c>
      <c r="N121" s="76">
        <v>18</v>
      </c>
      <c r="O121" s="76">
        <v>18</v>
      </c>
      <c r="P121" s="76">
        <v>18</v>
      </c>
      <c r="Q121" s="76">
        <v>17</v>
      </c>
      <c r="R121" s="76">
        <v>17</v>
      </c>
      <c r="S121" s="64"/>
    </row>
    <row r="122" spans="1:19" ht="18" customHeight="1">
      <c r="A122" s="150">
        <v>114</v>
      </c>
      <c r="B122" s="77" t="s">
        <v>300</v>
      </c>
      <c r="C122" s="77" t="s">
        <v>255</v>
      </c>
      <c r="D122" s="76"/>
      <c r="E122" s="76"/>
      <c r="F122" s="76">
        <v>19</v>
      </c>
      <c r="G122" s="76">
        <v>15</v>
      </c>
      <c r="H122" s="76">
        <v>20</v>
      </c>
      <c r="I122" s="76">
        <v>20</v>
      </c>
      <c r="J122" s="76">
        <v>20</v>
      </c>
      <c r="K122" s="76">
        <v>20</v>
      </c>
      <c r="L122" s="76">
        <v>20</v>
      </c>
      <c r="M122" s="76">
        <v>18</v>
      </c>
      <c r="N122" s="76">
        <v>18</v>
      </c>
      <c r="O122" s="76">
        <v>18</v>
      </c>
      <c r="P122" s="76">
        <v>18</v>
      </c>
      <c r="Q122" s="76">
        <v>17</v>
      </c>
      <c r="R122" s="76">
        <v>17</v>
      </c>
      <c r="S122" s="64"/>
    </row>
    <row r="123" spans="1:19" ht="18" customHeight="1">
      <c r="A123" s="150">
        <v>115</v>
      </c>
      <c r="B123" s="77" t="s">
        <v>301</v>
      </c>
      <c r="C123" s="77" t="s">
        <v>256</v>
      </c>
      <c r="D123" s="76"/>
      <c r="E123" s="76"/>
      <c r="F123" s="76">
        <v>18</v>
      </c>
      <c r="G123" s="76">
        <v>13</v>
      </c>
      <c r="H123" s="76">
        <v>20</v>
      </c>
      <c r="I123" s="76">
        <v>20</v>
      </c>
      <c r="J123" s="76">
        <v>20</v>
      </c>
      <c r="K123" s="76">
        <v>20</v>
      </c>
      <c r="L123" s="76">
        <v>20</v>
      </c>
      <c r="M123" s="76">
        <v>20</v>
      </c>
      <c r="N123" s="76">
        <v>20</v>
      </c>
      <c r="O123" s="76">
        <v>14</v>
      </c>
      <c r="P123" s="76">
        <v>14</v>
      </c>
      <c r="Q123" s="76">
        <v>14</v>
      </c>
      <c r="R123" s="76">
        <v>14</v>
      </c>
      <c r="S123" s="64"/>
    </row>
    <row r="124" spans="1:19" ht="18" customHeight="1">
      <c r="A124" s="150">
        <v>116</v>
      </c>
      <c r="B124" s="77" t="s">
        <v>302</v>
      </c>
      <c r="C124" s="77" t="s">
        <v>256</v>
      </c>
      <c r="D124" s="76"/>
      <c r="E124" s="76"/>
      <c r="F124" s="76">
        <v>18</v>
      </c>
      <c r="G124" s="76">
        <v>13</v>
      </c>
      <c r="H124" s="76">
        <v>20</v>
      </c>
      <c r="I124" s="76">
        <v>20</v>
      </c>
      <c r="J124" s="76">
        <v>20</v>
      </c>
      <c r="K124" s="76">
        <v>20</v>
      </c>
      <c r="L124" s="76">
        <v>20</v>
      </c>
      <c r="M124" s="76">
        <v>20</v>
      </c>
      <c r="N124" s="76">
        <v>20</v>
      </c>
      <c r="O124" s="76">
        <v>14</v>
      </c>
      <c r="P124" s="76">
        <v>14</v>
      </c>
      <c r="Q124" s="76">
        <v>14</v>
      </c>
      <c r="R124" s="76">
        <v>14</v>
      </c>
      <c r="S124" s="64"/>
    </row>
    <row r="125" spans="1:19" ht="18" customHeight="1">
      <c r="A125" s="150">
        <v>117</v>
      </c>
      <c r="B125" s="77" t="s">
        <v>303</v>
      </c>
      <c r="C125" s="77" t="s">
        <v>258</v>
      </c>
      <c r="D125" s="76"/>
      <c r="E125" s="76"/>
      <c r="F125" s="76">
        <v>17</v>
      </c>
      <c r="G125" s="76">
        <v>8</v>
      </c>
      <c r="H125" s="76">
        <v>18</v>
      </c>
      <c r="I125" s="76">
        <v>18</v>
      </c>
      <c r="J125" s="76">
        <v>18</v>
      </c>
      <c r="K125" s="76">
        <v>21</v>
      </c>
      <c r="L125" s="76">
        <v>21</v>
      </c>
      <c r="M125" s="76">
        <v>17</v>
      </c>
      <c r="N125" s="76">
        <v>16</v>
      </c>
      <c r="O125" s="76">
        <v>16</v>
      </c>
      <c r="P125" s="76">
        <v>15</v>
      </c>
      <c r="Q125" s="76">
        <v>15</v>
      </c>
      <c r="R125" s="76">
        <v>15</v>
      </c>
      <c r="S125" s="64"/>
    </row>
    <row r="126" spans="1:19" ht="18" customHeight="1">
      <c r="A126" s="150">
        <v>118</v>
      </c>
      <c r="B126" s="77" t="s">
        <v>304</v>
      </c>
      <c r="C126" s="77" t="s">
        <v>258</v>
      </c>
      <c r="D126" s="76"/>
      <c r="E126" s="76"/>
      <c r="F126" s="76">
        <v>17</v>
      </c>
      <c r="G126" s="76">
        <v>8</v>
      </c>
      <c r="H126" s="76">
        <v>18</v>
      </c>
      <c r="I126" s="76">
        <v>18</v>
      </c>
      <c r="J126" s="76">
        <v>18</v>
      </c>
      <c r="K126" s="76">
        <v>21</v>
      </c>
      <c r="L126" s="76">
        <v>21</v>
      </c>
      <c r="M126" s="76">
        <v>17</v>
      </c>
      <c r="N126" s="76">
        <v>16</v>
      </c>
      <c r="O126" s="76">
        <v>16</v>
      </c>
      <c r="P126" s="76">
        <v>15</v>
      </c>
      <c r="Q126" s="76">
        <v>15</v>
      </c>
      <c r="R126" s="76">
        <v>15</v>
      </c>
      <c r="S126" s="64"/>
    </row>
    <row r="127" spans="1:19" ht="18" customHeight="1">
      <c r="A127" s="150">
        <v>119</v>
      </c>
      <c r="B127" s="77" t="s">
        <v>305</v>
      </c>
      <c r="C127" s="77" t="s">
        <v>269</v>
      </c>
      <c r="D127" s="76"/>
      <c r="E127" s="76"/>
      <c r="F127" s="76">
        <v>20</v>
      </c>
      <c r="G127" s="76">
        <v>23</v>
      </c>
      <c r="H127" s="76">
        <v>23</v>
      </c>
      <c r="I127" s="76">
        <v>23</v>
      </c>
      <c r="J127" s="76">
        <v>23</v>
      </c>
      <c r="K127" s="76">
        <v>21</v>
      </c>
      <c r="L127" s="76">
        <v>21</v>
      </c>
      <c r="M127" s="76">
        <v>20</v>
      </c>
      <c r="N127" s="76">
        <v>18</v>
      </c>
      <c r="O127" s="76">
        <v>17</v>
      </c>
      <c r="P127" s="76">
        <v>16</v>
      </c>
      <c r="Q127" s="76">
        <v>16</v>
      </c>
      <c r="R127" s="76">
        <v>16</v>
      </c>
      <c r="S127" s="64"/>
    </row>
    <row r="128" spans="1:19" ht="18" customHeight="1">
      <c r="A128" s="150">
        <v>120</v>
      </c>
      <c r="B128" s="77" t="s">
        <v>306</v>
      </c>
      <c r="C128" s="77" t="s">
        <v>269</v>
      </c>
      <c r="D128" s="76"/>
      <c r="E128" s="76"/>
      <c r="F128" s="76">
        <v>20</v>
      </c>
      <c r="G128" s="76">
        <v>23</v>
      </c>
      <c r="H128" s="76">
        <v>23</v>
      </c>
      <c r="I128" s="76">
        <v>23</v>
      </c>
      <c r="J128" s="76">
        <v>23</v>
      </c>
      <c r="K128" s="76">
        <v>21</v>
      </c>
      <c r="L128" s="76">
        <v>21</v>
      </c>
      <c r="M128" s="76">
        <v>20</v>
      </c>
      <c r="N128" s="76">
        <v>18</v>
      </c>
      <c r="O128" s="76">
        <v>17</v>
      </c>
      <c r="P128" s="76">
        <v>16</v>
      </c>
      <c r="Q128" s="76">
        <v>16</v>
      </c>
      <c r="R128" s="76">
        <v>16</v>
      </c>
      <c r="S128" s="64"/>
    </row>
    <row r="129" spans="1:19" ht="18" customHeight="1">
      <c r="A129" s="150">
        <v>121</v>
      </c>
      <c r="B129" s="77" t="s">
        <v>307</v>
      </c>
      <c r="C129" s="77" t="s">
        <v>270</v>
      </c>
      <c r="D129" s="76"/>
      <c r="E129" s="76"/>
      <c r="F129" s="76">
        <v>21</v>
      </c>
      <c r="G129" s="76">
        <v>23</v>
      </c>
      <c r="H129" s="76">
        <v>23</v>
      </c>
      <c r="I129" s="76">
        <v>23</v>
      </c>
      <c r="J129" s="76">
        <v>23</v>
      </c>
      <c r="K129" s="76">
        <v>23</v>
      </c>
      <c r="L129" s="76">
        <v>23</v>
      </c>
      <c r="M129" s="76">
        <v>21</v>
      </c>
      <c r="N129" s="76">
        <v>21</v>
      </c>
      <c r="O129" s="76">
        <v>16</v>
      </c>
      <c r="P129" s="76">
        <v>16</v>
      </c>
      <c r="Q129" s="76">
        <v>15</v>
      </c>
      <c r="R129" s="76">
        <v>15</v>
      </c>
      <c r="S129" s="64"/>
    </row>
    <row r="130" spans="1:19" ht="18" customHeight="1">
      <c r="A130" s="150">
        <v>122</v>
      </c>
      <c r="B130" s="77" t="s">
        <v>308</v>
      </c>
      <c r="C130" s="77" t="s">
        <v>270</v>
      </c>
      <c r="D130" s="76"/>
      <c r="E130" s="76"/>
      <c r="F130" s="76">
        <v>21</v>
      </c>
      <c r="G130" s="76">
        <v>23</v>
      </c>
      <c r="H130" s="76">
        <v>23</v>
      </c>
      <c r="I130" s="76">
        <v>23</v>
      </c>
      <c r="J130" s="76">
        <v>23</v>
      </c>
      <c r="K130" s="76">
        <v>23</v>
      </c>
      <c r="L130" s="76">
        <v>23</v>
      </c>
      <c r="M130" s="76">
        <v>21</v>
      </c>
      <c r="N130" s="76">
        <v>21</v>
      </c>
      <c r="O130" s="76">
        <v>16</v>
      </c>
      <c r="P130" s="76">
        <v>16</v>
      </c>
      <c r="Q130" s="76">
        <v>15</v>
      </c>
      <c r="R130" s="76">
        <v>15</v>
      </c>
      <c r="S130" s="64"/>
    </row>
    <row r="131" spans="1:19" ht="18" customHeight="1">
      <c r="A131" s="150">
        <v>123</v>
      </c>
      <c r="B131" s="77" t="s">
        <v>309</v>
      </c>
      <c r="C131" s="77" t="s">
        <v>271</v>
      </c>
      <c r="D131" s="76"/>
      <c r="E131" s="76"/>
      <c r="F131" s="76">
        <v>20</v>
      </c>
      <c r="G131" s="76">
        <v>21</v>
      </c>
      <c r="H131" s="76">
        <v>21</v>
      </c>
      <c r="I131" s="76">
        <v>21</v>
      </c>
      <c r="J131" s="76">
        <v>21</v>
      </c>
      <c r="K131" s="76">
        <v>21</v>
      </c>
      <c r="L131" s="76">
        <v>21</v>
      </c>
      <c r="M131" s="76">
        <v>19</v>
      </c>
      <c r="N131" s="76">
        <v>19</v>
      </c>
      <c r="O131" s="76">
        <v>18</v>
      </c>
      <c r="P131" s="76">
        <v>18</v>
      </c>
      <c r="Q131" s="76">
        <v>17</v>
      </c>
      <c r="R131" s="76">
        <v>16</v>
      </c>
      <c r="S131" s="64"/>
    </row>
    <row r="132" spans="1:19" ht="18" customHeight="1">
      <c r="A132" s="150">
        <v>124</v>
      </c>
      <c r="B132" s="77" t="s">
        <v>310</v>
      </c>
      <c r="C132" s="77" t="s">
        <v>271</v>
      </c>
      <c r="D132" s="76"/>
      <c r="E132" s="76"/>
      <c r="F132" s="76">
        <v>20</v>
      </c>
      <c r="G132" s="76">
        <v>21</v>
      </c>
      <c r="H132" s="76">
        <v>21</v>
      </c>
      <c r="I132" s="76">
        <v>21</v>
      </c>
      <c r="J132" s="76">
        <v>21</v>
      </c>
      <c r="K132" s="76">
        <v>21</v>
      </c>
      <c r="L132" s="76">
        <v>21</v>
      </c>
      <c r="M132" s="76">
        <v>19</v>
      </c>
      <c r="N132" s="76">
        <v>19</v>
      </c>
      <c r="O132" s="76">
        <v>18</v>
      </c>
      <c r="P132" s="76">
        <v>18</v>
      </c>
      <c r="Q132" s="76">
        <v>17</v>
      </c>
      <c r="R132" s="76">
        <v>16</v>
      </c>
      <c r="S132" s="64"/>
    </row>
    <row r="133" spans="1:19" ht="18" customHeight="1">
      <c r="A133" s="150">
        <v>125</v>
      </c>
      <c r="B133" s="77" t="s">
        <v>311</v>
      </c>
      <c r="C133" s="77" t="s">
        <v>272</v>
      </c>
      <c r="D133" s="76"/>
      <c r="E133" s="76"/>
      <c r="F133" s="76">
        <v>21</v>
      </c>
      <c r="G133" s="76">
        <v>22</v>
      </c>
      <c r="H133" s="76">
        <v>22</v>
      </c>
      <c r="I133" s="76">
        <v>22</v>
      </c>
      <c r="J133" s="76">
        <v>22</v>
      </c>
      <c r="K133" s="76">
        <v>21</v>
      </c>
      <c r="L133" s="76">
        <v>21</v>
      </c>
      <c r="M133" s="76">
        <v>21</v>
      </c>
      <c r="N133" s="76">
        <v>21</v>
      </c>
      <c r="O133" s="76">
        <v>19</v>
      </c>
      <c r="P133" s="76">
        <v>18</v>
      </c>
      <c r="Q133" s="76">
        <v>18</v>
      </c>
      <c r="R133" s="76">
        <v>16</v>
      </c>
      <c r="S133" s="64"/>
    </row>
    <row r="134" spans="1:19" ht="18" customHeight="1">
      <c r="A134" s="150">
        <v>126</v>
      </c>
      <c r="B134" s="77" t="s">
        <v>312</v>
      </c>
      <c r="C134" s="77" t="s">
        <v>272</v>
      </c>
      <c r="D134" s="76"/>
      <c r="E134" s="76"/>
      <c r="F134" s="76">
        <v>21</v>
      </c>
      <c r="G134" s="76">
        <v>22</v>
      </c>
      <c r="H134" s="76">
        <v>22</v>
      </c>
      <c r="I134" s="76">
        <v>22</v>
      </c>
      <c r="J134" s="76">
        <v>22</v>
      </c>
      <c r="K134" s="76">
        <v>21</v>
      </c>
      <c r="L134" s="76">
        <v>21</v>
      </c>
      <c r="M134" s="76">
        <v>21</v>
      </c>
      <c r="N134" s="76">
        <v>21</v>
      </c>
      <c r="O134" s="76">
        <v>19</v>
      </c>
      <c r="P134" s="76">
        <v>18</v>
      </c>
      <c r="Q134" s="76">
        <v>18</v>
      </c>
      <c r="R134" s="76">
        <v>16</v>
      </c>
      <c r="S134" s="64"/>
    </row>
    <row r="135" spans="1:19" ht="18" customHeight="1">
      <c r="A135" s="150">
        <v>127</v>
      </c>
      <c r="B135" s="77" t="s">
        <v>313</v>
      </c>
      <c r="C135" s="77" t="s">
        <v>273</v>
      </c>
      <c r="D135" s="76"/>
      <c r="E135" s="76"/>
      <c r="F135" s="76">
        <v>19</v>
      </c>
      <c r="G135" s="76">
        <v>21</v>
      </c>
      <c r="H135" s="76">
        <v>21</v>
      </c>
      <c r="I135" s="76">
        <v>21</v>
      </c>
      <c r="J135" s="76">
        <v>21</v>
      </c>
      <c r="K135" s="76">
        <v>20</v>
      </c>
      <c r="L135" s="76">
        <v>20</v>
      </c>
      <c r="M135" s="76">
        <v>19</v>
      </c>
      <c r="N135" s="76">
        <v>19</v>
      </c>
      <c r="O135" s="76">
        <v>15</v>
      </c>
      <c r="P135" s="76">
        <v>14</v>
      </c>
      <c r="Q135" s="76">
        <v>14</v>
      </c>
      <c r="R135" s="76">
        <v>13</v>
      </c>
      <c r="S135" s="64"/>
    </row>
    <row r="136" spans="1:19" ht="18" customHeight="1">
      <c r="A136" s="150">
        <v>128</v>
      </c>
      <c r="B136" s="77" t="s">
        <v>314</v>
      </c>
      <c r="C136" s="77" t="s">
        <v>273</v>
      </c>
      <c r="D136" s="76"/>
      <c r="E136" s="76"/>
      <c r="F136" s="76">
        <v>19</v>
      </c>
      <c r="G136" s="76">
        <v>21</v>
      </c>
      <c r="H136" s="76">
        <v>21</v>
      </c>
      <c r="I136" s="76">
        <v>21</v>
      </c>
      <c r="J136" s="76">
        <v>21</v>
      </c>
      <c r="K136" s="76">
        <v>20</v>
      </c>
      <c r="L136" s="76">
        <v>20</v>
      </c>
      <c r="M136" s="76">
        <v>19</v>
      </c>
      <c r="N136" s="76">
        <v>19</v>
      </c>
      <c r="O136" s="76">
        <v>15</v>
      </c>
      <c r="P136" s="76">
        <v>14</v>
      </c>
      <c r="Q136" s="76">
        <v>14</v>
      </c>
      <c r="R136" s="76">
        <v>13</v>
      </c>
      <c r="S136" s="64"/>
    </row>
    <row r="137" spans="1:19" ht="18" customHeight="1">
      <c r="A137" s="150">
        <v>129</v>
      </c>
      <c r="B137" s="77" t="s">
        <v>315</v>
      </c>
      <c r="C137" s="77" t="s">
        <v>274</v>
      </c>
      <c r="D137" s="76"/>
      <c r="E137" s="76"/>
      <c r="F137" s="76">
        <v>22</v>
      </c>
      <c r="G137" s="76">
        <v>25</v>
      </c>
      <c r="H137" s="76">
        <v>25</v>
      </c>
      <c r="I137" s="76">
        <v>25</v>
      </c>
      <c r="J137" s="76">
        <v>25</v>
      </c>
      <c r="K137" s="76">
        <v>23</v>
      </c>
      <c r="L137" s="76">
        <v>21</v>
      </c>
      <c r="M137" s="76">
        <v>21</v>
      </c>
      <c r="N137" s="76">
        <v>21</v>
      </c>
      <c r="O137" s="76">
        <v>20</v>
      </c>
      <c r="P137" s="76">
        <v>19</v>
      </c>
      <c r="Q137" s="76">
        <v>19</v>
      </c>
      <c r="R137" s="76">
        <v>18</v>
      </c>
      <c r="S137" s="64"/>
    </row>
    <row r="138" spans="1:19" ht="18" customHeight="1">
      <c r="A138" s="150">
        <v>130</v>
      </c>
      <c r="B138" s="77" t="s">
        <v>316</v>
      </c>
      <c r="C138" s="77" t="s">
        <v>274</v>
      </c>
      <c r="D138" s="76"/>
      <c r="E138" s="76"/>
      <c r="F138" s="76">
        <v>22</v>
      </c>
      <c r="G138" s="76">
        <v>25</v>
      </c>
      <c r="H138" s="76">
        <v>25</v>
      </c>
      <c r="I138" s="76">
        <v>25</v>
      </c>
      <c r="J138" s="76">
        <v>25</v>
      </c>
      <c r="K138" s="76">
        <v>23</v>
      </c>
      <c r="L138" s="76">
        <v>21</v>
      </c>
      <c r="M138" s="76">
        <v>21</v>
      </c>
      <c r="N138" s="76">
        <v>21</v>
      </c>
      <c r="O138" s="76">
        <v>20</v>
      </c>
      <c r="P138" s="76">
        <v>19</v>
      </c>
      <c r="Q138" s="76">
        <v>19</v>
      </c>
      <c r="R138" s="76">
        <v>18</v>
      </c>
      <c r="S138" s="64"/>
    </row>
    <row r="139" spans="1:19" ht="18" customHeight="1">
      <c r="A139" s="150">
        <v>131</v>
      </c>
      <c r="B139" s="77" t="s">
        <v>317</v>
      </c>
      <c r="C139" s="77" t="s">
        <v>275</v>
      </c>
      <c r="D139" s="76"/>
      <c r="E139" s="76"/>
      <c r="F139" s="76">
        <v>22</v>
      </c>
      <c r="G139" s="76">
        <v>25</v>
      </c>
      <c r="H139" s="76">
        <v>25</v>
      </c>
      <c r="I139" s="76">
        <v>25</v>
      </c>
      <c r="J139" s="76">
        <v>25</v>
      </c>
      <c r="K139" s="76">
        <v>23</v>
      </c>
      <c r="L139" s="76">
        <v>21</v>
      </c>
      <c r="M139" s="76">
        <v>21</v>
      </c>
      <c r="N139" s="76">
        <v>20</v>
      </c>
      <c r="O139" s="76">
        <v>19</v>
      </c>
      <c r="P139" s="76">
        <v>19</v>
      </c>
      <c r="Q139" s="76">
        <v>17</v>
      </c>
      <c r="R139" s="76">
        <v>17</v>
      </c>
      <c r="S139" s="64"/>
    </row>
    <row r="140" spans="1:19" ht="18" customHeight="1">
      <c r="A140" s="150">
        <v>132</v>
      </c>
      <c r="B140" s="77" t="s">
        <v>318</v>
      </c>
      <c r="C140" s="77" t="s">
        <v>275</v>
      </c>
      <c r="D140" s="76"/>
      <c r="E140" s="76"/>
      <c r="F140" s="76">
        <v>22</v>
      </c>
      <c r="G140" s="76">
        <v>25</v>
      </c>
      <c r="H140" s="76">
        <v>25</v>
      </c>
      <c r="I140" s="76">
        <v>25</v>
      </c>
      <c r="J140" s="76">
        <v>25</v>
      </c>
      <c r="K140" s="76">
        <v>23</v>
      </c>
      <c r="L140" s="76">
        <v>21</v>
      </c>
      <c r="M140" s="76">
        <v>21</v>
      </c>
      <c r="N140" s="76">
        <v>20</v>
      </c>
      <c r="O140" s="76">
        <v>19</v>
      </c>
      <c r="P140" s="76">
        <v>19</v>
      </c>
      <c r="Q140" s="76">
        <v>17</v>
      </c>
      <c r="R140" s="76">
        <v>17</v>
      </c>
      <c r="S140" s="64"/>
    </row>
    <row r="141" spans="1:19" ht="18" customHeight="1">
      <c r="A141" s="150">
        <v>133</v>
      </c>
      <c r="B141" s="77" t="s">
        <v>319</v>
      </c>
      <c r="C141" s="77" t="s">
        <v>276</v>
      </c>
      <c r="D141" s="76"/>
      <c r="E141" s="76"/>
      <c r="F141" s="76">
        <v>25</v>
      </c>
      <c r="G141" s="76">
        <v>26</v>
      </c>
      <c r="H141" s="76">
        <v>26</v>
      </c>
      <c r="I141" s="76">
        <v>26</v>
      </c>
      <c r="J141" s="76">
        <v>26</v>
      </c>
      <c r="K141" s="76">
        <v>25</v>
      </c>
      <c r="L141" s="76">
        <v>25</v>
      </c>
      <c r="M141" s="76">
        <v>26</v>
      </c>
      <c r="N141" s="76">
        <v>24</v>
      </c>
      <c r="O141" s="76">
        <v>24</v>
      </c>
      <c r="P141" s="76">
        <v>22</v>
      </c>
      <c r="Q141" s="76">
        <v>22</v>
      </c>
      <c r="R141" s="76">
        <v>22</v>
      </c>
      <c r="S141" s="64"/>
    </row>
    <row r="142" spans="1:19" ht="18" customHeight="1">
      <c r="A142" s="150">
        <v>134</v>
      </c>
      <c r="B142" s="77" t="s">
        <v>320</v>
      </c>
      <c r="C142" s="77" t="s">
        <v>276</v>
      </c>
      <c r="D142" s="76"/>
      <c r="E142" s="76"/>
      <c r="F142" s="76">
        <v>25</v>
      </c>
      <c r="G142" s="76">
        <v>26</v>
      </c>
      <c r="H142" s="76">
        <v>26</v>
      </c>
      <c r="I142" s="76">
        <v>26</v>
      </c>
      <c r="J142" s="76">
        <v>26</v>
      </c>
      <c r="K142" s="76">
        <v>25</v>
      </c>
      <c r="L142" s="76">
        <v>25</v>
      </c>
      <c r="M142" s="76">
        <v>26</v>
      </c>
      <c r="N142" s="76">
        <v>24</v>
      </c>
      <c r="O142" s="76">
        <v>24</v>
      </c>
      <c r="P142" s="76">
        <v>22</v>
      </c>
      <c r="Q142" s="76">
        <v>22</v>
      </c>
      <c r="R142" s="76">
        <v>22</v>
      </c>
      <c r="S142" s="64"/>
    </row>
    <row r="143" spans="1:19" ht="18" customHeight="1">
      <c r="A143" s="150">
        <v>135</v>
      </c>
      <c r="B143" s="77" t="s">
        <v>321</v>
      </c>
      <c r="C143" s="77" t="s">
        <v>278</v>
      </c>
      <c r="D143" s="76"/>
      <c r="E143" s="76"/>
      <c r="F143" s="76">
        <v>19</v>
      </c>
      <c r="G143" s="76">
        <v>22</v>
      </c>
      <c r="H143" s="76">
        <v>22</v>
      </c>
      <c r="I143" s="76">
        <v>22</v>
      </c>
      <c r="J143" s="76">
        <v>22</v>
      </c>
      <c r="K143" s="76">
        <v>22</v>
      </c>
      <c r="L143" s="76">
        <v>21</v>
      </c>
      <c r="M143" s="76">
        <v>20</v>
      </c>
      <c r="N143" s="76">
        <v>18</v>
      </c>
      <c r="O143" s="76">
        <v>16</v>
      </c>
      <c r="P143" s="76">
        <v>14</v>
      </c>
      <c r="Q143" s="76">
        <v>13</v>
      </c>
      <c r="R143" s="76">
        <v>13</v>
      </c>
      <c r="S143" s="64"/>
    </row>
    <row r="144" spans="1:19" ht="18" customHeight="1">
      <c r="A144" s="150">
        <v>136</v>
      </c>
      <c r="B144" s="77" t="s">
        <v>322</v>
      </c>
      <c r="C144" s="77" t="s">
        <v>278</v>
      </c>
      <c r="D144" s="76"/>
      <c r="E144" s="76"/>
      <c r="F144" s="76">
        <v>19</v>
      </c>
      <c r="G144" s="76">
        <v>22</v>
      </c>
      <c r="H144" s="76">
        <v>22</v>
      </c>
      <c r="I144" s="76">
        <v>22</v>
      </c>
      <c r="J144" s="76">
        <v>22</v>
      </c>
      <c r="K144" s="76">
        <v>22</v>
      </c>
      <c r="L144" s="76">
        <v>21</v>
      </c>
      <c r="M144" s="76">
        <v>20</v>
      </c>
      <c r="N144" s="76">
        <v>18</v>
      </c>
      <c r="O144" s="76">
        <v>16</v>
      </c>
      <c r="P144" s="76">
        <v>14</v>
      </c>
      <c r="Q144" s="76">
        <v>13</v>
      </c>
      <c r="R144" s="76">
        <v>13</v>
      </c>
      <c r="S144" s="64"/>
    </row>
    <row r="145" spans="1:19" ht="18" customHeight="1">
      <c r="A145" s="150">
        <v>137</v>
      </c>
      <c r="B145" s="77" t="s">
        <v>323</v>
      </c>
      <c r="C145" s="77" t="s">
        <v>280</v>
      </c>
      <c r="D145" s="76"/>
      <c r="E145" s="76"/>
      <c r="F145" s="76">
        <v>20</v>
      </c>
      <c r="G145" s="76">
        <v>23</v>
      </c>
      <c r="H145" s="76">
        <v>23</v>
      </c>
      <c r="I145" s="76">
        <v>23</v>
      </c>
      <c r="J145" s="76">
        <v>23</v>
      </c>
      <c r="K145" s="76">
        <v>21</v>
      </c>
      <c r="L145" s="76">
        <v>21</v>
      </c>
      <c r="M145" s="76">
        <v>20</v>
      </c>
      <c r="N145" s="76">
        <v>19</v>
      </c>
      <c r="O145" s="76">
        <v>17</v>
      </c>
      <c r="P145" s="76">
        <v>17</v>
      </c>
      <c r="Q145" s="76">
        <v>16</v>
      </c>
      <c r="R145" s="76">
        <v>15</v>
      </c>
      <c r="S145" s="64"/>
    </row>
    <row r="146" spans="1:19" ht="18" customHeight="1">
      <c r="A146" s="150">
        <v>138</v>
      </c>
      <c r="B146" s="65" t="s">
        <v>324</v>
      </c>
      <c r="C146" s="77" t="s">
        <v>280</v>
      </c>
      <c r="D146" s="76"/>
      <c r="E146" s="76"/>
      <c r="F146" s="76">
        <v>20</v>
      </c>
      <c r="G146" s="76">
        <v>23</v>
      </c>
      <c r="H146" s="76">
        <v>23</v>
      </c>
      <c r="I146" s="76">
        <v>23</v>
      </c>
      <c r="J146" s="76">
        <v>23</v>
      </c>
      <c r="K146" s="76">
        <v>21</v>
      </c>
      <c r="L146" s="76">
        <v>21</v>
      </c>
      <c r="M146" s="76">
        <v>20</v>
      </c>
      <c r="N146" s="76">
        <v>19</v>
      </c>
      <c r="O146" s="76">
        <v>17</v>
      </c>
      <c r="P146" s="76">
        <v>17</v>
      </c>
      <c r="Q146" s="76">
        <v>16</v>
      </c>
      <c r="R146" s="76">
        <v>15</v>
      </c>
      <c r="S146" s="64"/>
    </row>
    <row r="147" spans="1:19" ht="18" customHeight="1">
      <c r="A147" s="150">
        <v>139</v>
      </c>
      <c r="B147" s="65" t="s">
        <v>338</v>
      </c>
      <c r="C147" s="77" t="s">
        <v>286</v>
      </c>
      <c r="D147" s="76"/>
      <c r="E147" s="76"/>
      <c r="F147" s="76">
        <v>18</v>
      </c>
      <c r="G147" s="76">
        <v>19</v>
      </c>
      <c r="H147" s="76">
        <v>19</v>
      </c>
      <c r="I147" s="76">
        <v>19</v>
      </c>
      <c r="J147" s="76">
        <v>19</v>
      </c>
      <c r="K147" s="76">
        <v>18</v>
      </c>
      <c r="L147" s="76">
        <v>18</v>
      </c>
      <c r="M147" s="76">
        <v>18</v>
      </c>
      <c r="N147" s="76">
        <v>18</v>
      </c>
      <c r="O147" s="76">
        <v>17</v>
      </c>
      <c r="P147" s="76">
        <v>15</v>
      </c>
      <c r="Q147" s="76">
        <v>15</v>
      </c>
      <c r="R147" s="76">
        <v>14</v>
      </c>
      <c r="S147" s="64"/>
    </row>
    <row r="148" spans="1:19" ht="18" customHeight="1">
      <c r="A148" s="150">
        <v>140</v>
      </c>
      <c r="B148" s="65" t="s">
        <v>339</v>
      </c>
      <c r="C148" s="77" t="s">
        <v>286</v>
      </c>
      <c r="D148" s="76"/>
      <c r="E148" s="76"/>
      <c r="F148" s="76">
        <v>18</v>
      </c>
      <c r="G148" s="76">
        <v>19</v>
      </c>
      <c r="H148" s="76">
        <v>19</v>
      </c>
      <c r="I148" s="76">
        <v>19</v>
      </c>
      <c r="J148" s="76">
        <v>19</v>
      </c>
      <c r="K148" s="76">
        <v>18</v>
      </c>
      <c r="L148" s="76">
        <v>18</v>
      </c>
      <c r="M148" s="76">
        <v>18</v>
      </c>
      <c r="N148" s="76">
        <v>18</v>
      </c>
      <c r="O148" s="76">
        <v>17</v>
      </c>
      <c r="P148" s="76">
        <v>15</v>
      </c>
      <c r="Q148" s="76">
        <v>15</v>
      </c>
      <c r="R148" s="76">
        <v>14</v>
      </c>
      <c r="S148" s="64"/>
    </row>
    <row r="149" spans="1:19" ht="18" customHeight="1">
      <c r="A149" s="150">
        <v>141</v>
      </c>
      <c r="B149" s="65" t="s">
        <v>340</v>
      </c>
      <c r="C149" s="77" t="s">
        <v>286</v>
      </c>
      <c r="D149" s="76"/>
      <c r="E149" s="76"/>
      <c r="F149" s="76">
        <v>18</v>
      </c>
      <c r="G149" s="76">
        <v>19</v>
      </c>
      <c r="H149" s="76">
        <v>19</v>
      </c>
      <c r="I149" s="76">
        <v>19</v>
      </c>
      <c r="J149" s="76">
        <v>19</v>
      </c>
      <c r="K149" s="76">
        <v>18</v>
      </c>
      <c r="L149" s="76">
        <v>18</v>
      </c>
      <c r="M149" s="76">
        <v>18</v>
      </c>
      <c r="N149" s="76">
        <v>18</v>
      </c>
      <c r="O149" s="76">
        <v>17</v>
      </c>
      <c r="P149" s="76">
        <v>15</v>
      </c>
      <c r="Q149" s="76">
        <v>15</v>
      </c>
      <c r="R149" s="76">
        <v>14</v>
      </c>
      <c r="S149" s="64"/>
    </row>
    <row r="150" spans="1:19" ht="18" customHeight="1">
      <c r="A150" s="151"/>
      <c r="B150" s="152"/>
      <c r="C150" s="153"/>
      <c r="D150" s="154"/>
    </row>
    <row r="151" spans="1:19" ht="18" customHeight="1"/>
    <row r="152" spans="1:19" ht="18" customHeight="1"/>
    <row r="153" spans="1:19" ht="18" customHeight="1"/>
    <row r="154" spans="1:19" ht="18" customHeight="1"/>
    <row r="155" spans="1:19" ht="18" customHeight="1"/>
    <row r="156" spans="1:19" ht="18" customHeight="1"/>
    <row r="157" spans="1:19" ht="18" customHeight="1"/>
    <row r="158" spans="1:19" ht="18" customHeight="1"/>
    <row r="159" spans="1:19" ht="18" customHeight="1"/>
    <row r="160" spans="1:19" ht="18" customHeight="1"/>
    <row r="161" ht="18" customHeight="1"/>
    <row r="162" ht="18" customHeight="1"/>
    <row r="163" ht="18" customHeight="1"/>
    <row r="164" ht="18" customHeight="1"/>
  </sheetData>
  <mergeCells count="3">
    <mergeCell ref="S4:S6"/>
    <mergeCell ref="A4:E5"/>
    <mergeCell ref="A2:S2"/>
  </mergeCells>
  <phoneticPr fontId="89" type="noConversion"/>
  <conditionalFormatting sqref="D90:D98">
    <cfRule type="duplicateValues" dxfId="1" priority="8"/>
  </conditionalFormatting>
  <conditionalFormatting sqref="F7:R149">
    <cfRule type="cellIs" dxfId="0" priority="1" operator="equal">
      <formula>0</formula>
    </cfRule>
  </conditionalFormatting>
  <dataValidations count="1">
    <dataValidation type="list" allowBlank="1" showInputMessage="1" showErrorMessage="1" sqref="D99:F113" xr:uid="{94054BD5-7C94-4ABE-B9D0-64B53C7B3C0C}">
      <formula1>$B$7:$B$98</formula1>
    </dataValidation>
  </dataValidations>
  <pageMargins left="0.7" right="0.7" top="0.75" bottom="0.75" header="0.3" footer="0.3"/>
  <pageSetup paperSize="9" orientation="portrait" r:id="rId1"/>
  <ignoredErrors>
    <ignoredError sqref="A7 A8:A98 A100:A1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41BA-D240-44AF-9960-02EDAD7AF9AF}">
  <sheetPr>
    <tabColor indexed="10"/>
  </sheetPr>
  <dimension ref="A1:N212"/>
  <sheetViews>
    <sheetView showGridLines="0" showZeros="0" zoomScale="110" zoomScaleNormal="110" zoomScaleSheetLayoutView="120" zoomScalePageLayoutView="110" workbookViewId="0">
      <selection activeCell="I8" sqref="I8"/>
    </sheetView>
  </sheetViews>
  <sheetFormatPr defaultColWidth="9.109375" defaultRowHeight="15.6"/>
  <cols>
    <col min="1" max="1" width="7.77734375" style="99" customWidth="1"/>
    <col min="2" max="2" width="25.21875" style="10" customWidth="1"/>
    <col min="3" max="3" width="9.44140625" style="10" customWidth="1"/>
    <col min="4" max="4" width="22.109375" style="113" customWidth="1"/>
    <col min="5" max="5" width="7.21875" style="80" customWidth="1"/>
    <col min="6" max="6" width="7.33203125" style="122" customWidth="1"/>
    <col min="7" max="7" width="6.44140625" style="10" customWidth="1"/>
    <col min="8" max="8" width="6.77734375" style="10" customWidth="1"/>
    <col min="9" max="9" width="9.44140625" style="10" customWidth="1"/>
    <col min="10" max="10" width="7.88671875" style="10" customWidth="1"/>
    <col min="11" max="11" width="8.6640625" style="10" customWidth="1"/>
    <col min="12" max="12" width="10" style="26" customWidth="1"/>
    <col min="13" max="13" width="19.5546875" style="10" customWidth="1"/>
    <col min="14" max="14" width="21.33203125" style="10" customWidth="1"/>
    <col min="15" max="16384" width="9.109375" style="10"/>
  </cols>
  <sheetData>
    <row r="1" spans="1:12" ht="18.600000000000001">
      <c r="A1" s="98"/>
      <c r="B1" s="9"/>
      <c r="D1" s="220" t="s">
        <v>210</v>
      </c>
      <c r="E1" s="220"/>
      <c r="F1" s="220"/>
      <c r="G1" s="220"/>
      <c r="H1" s="220"/>
      <c r="I1" s="220"/>
      <c r="J1" s="220"/>
      <c r="K1" s="220"/>
      <c r="L1" s="220"/>
    </row>
    <row r="2" spans="1:12">
      <c r="A2" s="98"/>
      <c r="B2" s="11"/>
      <c r="D2" s="30" t="s">
        <v>32</v>
      </c>
      <c r="E2" s="129"/>
      <c r="F2" s="121">
        <v>1</v>
      </c>
      <c r="G2" s="30"/>
      <c r="H2" s="29"/>
      <c r="I2" s="29"/>
      <c r="J2" s="29"/>
      <c r="K2" s="29"/>
      <c r="L2" s="134"/>
    </row>
    <row r="3" spans="1:12" ht="12.6" customHeight="1"/>
    <row r="4" spans="1:12">
      <c r="B4" s="10" t="s">
        <v>204</v>
      </c>
      <c r="D4" s="12"/>
      <c r="F4" s="123" t="s">
        <v>205</v>
      </c>
      <c r="G4" s="13"/>
      <c r="H4" s="13"/>
      <c r="I4" s="13"/>
      <c r="J4" s="221"/>
      <c r="K4" s="221"/>
      <c r="L4" s="221"/>
    </row>
    <row r="5" spans="1:12">
      <c r="B5" s="10" t="s">
        <v>488</v>
      </c>
      <c r="D5" s="14"/>
      <c r="F5" s="123" t="s">
        <v>206</v>
      </c>
      <c r="G5" s="13"/>
      <c r="H5" s="13"/>
      <c r="I5" s="13"/>
      <c r="J5" s="15"/>
      <c r="K5" s="15"/>
      <c r="L5" s="135"/>
    </row>
    <row r="6" spans="1:12" s="17" customFormat="1" ht="10.199999999999999" customHeight="1">
      <c r="A6" s="90"/>
      <c r="B6" s="16"/>
      <c r="C6" s="16"/>
      <c r="D6" s="114"/>
      <c r="E6" s="116"/>
      <c r="F6" s="124"/>
      <c r="G6" s="16"/>
      <c r="H6" s="16"/>
      <c r="I6" s="16"/>
      <c r="J6" s="16"/>
      <c r="K6" s="16"/>
      <c r="L6" s="136"/>
    </row>
    <row r="7" spans="1:12" s="19" customFormat="1" ht="92.4" customHeight="1">
      <c r="A7" s="110" t="s">
        <v>2</v>
      </c>
      <c r="B7" s="111" t="s">
        <v>31</v>
      </c>
      <c r="C7" s="111" t="s">
        <v>4</v>
      </c>
      <c r="D7" s="111" t="s">
        <v>25</v>
      </c>
      <c r="E7" s="117" t="s">
        <v>211</v>
      </c>
      <c r="F7" s="125" t="s">
        <v>533</v>
      </c>
      <c r="G7" s="112" t="s">
        <v>531</v>
      </c>
      <c r="H7" s="112" t="s">
        <v>532</v>
      </c>
      <c r="I7" s="112" t="s">
        <v>529</v>
      </c>
      <c r="J7" s="112" t="s">
        <v>530</v>
      </c>
      <c r="K7" s="112" t="s">
        <v>348</v>
      </c>
      <c r="L7" s="132" t="s">
        <v>215</v>
      </c>
    </row>
    <row r="8" spans="1:12" s="20" customFormat="1" ht="12.6" customHeight="1">
      <c r="A8" s="107" t="s">
        <v>89</v>
      </c>
      <c r="B8" s="191" t="s">
        <v>36</v>
      </c>
      <c r="C8" s="21">
        <v>10</v>
      </c>
      <c r="D8" s="191" t="s">
        <v>350</v>
      </c>
      <c r="E8" s="192">
        <v>0.89</v>
      </c>
      <c r="F8" s="307">
        <f>SUM(G8,H8)</f>
        <v>12</v>
      </c>
      <c r="G8" s="181">
        <v>4</v>
      </c>
      <c r="H8" s="181">
        <v>8</v>
      </c>
      <c r="I8" s="193">
        <v>0.8</v>
      </c>
      <c r="J8" s="193">
        <v>1.1000000000000001</v>
      </c>
      <c r="K8" s="193" t="s">
        <v>349</v>
      </c>
      <c r="L8" s="308">
        <f>(G8*I8+H8*J8)*E8</f>
        <v>10.68</v>
      </c>
    </row>
    <row r="9" spans="1:12" s="20" customFormat="1" ht="12.6" customHeight="1">
      <c r="A9" s="107">
        <v>2</v>
      </c>
      <c r="B9" s="191" t="s">
        <v>36</v>
      </c>
      <c r="C9" s="21">
        <v>10</v>
      </c>
      <c r="D9" s="191" t="s">
        <v>350</v>
      </c>
      <c r="E9" s="192">
        <v>0.89</v>
      </c>
      <c r="F9" s="304">
        <f t="shared" ref="F9:F72" si="0">SUM(G9,H9)</f>
        <v>12</v>
      </c>
      <c r="G9" s="181">
        <v>4</v>
      </c>
      <c r="H9" s="181">
        <v>8</v>
      </c>
      <c r="I9" s="193">
        <v>0.8</v>
      </c>
      <c r="J9" s="193">
        <v>1.1000000000000001</v>
      </c>
      <c r="K9" s="193" t="s">
        <v>349</v>
      </c>
      <c r="L9" s="306">
        <f t="shared" ref="L9:L72" si="1">(G9*I9+H9*J9)*E9</f>
        <v>10.68</v>
      </c>
    </row>
    <row r="10" spans="1:12" s="20" customFormat="1" ht="12.6" customHeight="1">
      <c r="A10" s="108">
        <v>3</v>
      </c>
      <c r="B10" s="191" t="s">
        <v>36</v>
      </c>
      <c r="C10" s="21">
        <v>10</v>
      </c>
      <c r="D10" s="191" t="s">
        <v>350</v>
      </c>
      <c r="E10" s="192">
        <v>0.89</v>
      </c>
      <c r="F10" s="304">
        <f t="shared" si="0"/>
        <v>12</v>
      </c>
      <c r="G10" s="181">
        <v>4</v>
      </c>
      <c r="H10" s="181">
        <v>8</v>
      </c>
      <c r="I10" s="193">
        <v>0.8</v>
      </c>
      <c r="J10" s="193">
        <v>1.1000000000000001</v>
      </c>
      <c r="K10" s="193" t="s">
        <v>349</v>
      </c>
      <c r="L10" s="306">
        <f t="shared" si="1"/>
        <v>10.68</v>
      </c>
    </row>
    <row r="11" spans="1:12" s="20" customFormat="1" ht="12.6" customHeight="1">
      <c r="A11" s="109">
        <v>4</v>
      </c>
      <c r="B11" s="191" t="s">
        <v>36</v>
      </c>
      <c r="C11" s="21">
        <v>10</v>
      </c>
      <c r="D11" s="191" t="s">
        <v>350</v>
      </c>
      <c r="E11" s="192">
        <v>0.89</v>
      </c>
      <c r="F11" s="304">
        <f t="shared" si="0"/>
        <v>12</v>
      </c>
      <c r="G11" s="181">
        <v>4</v>
      </c>
      <c r="H11" s="181">
        <v>8</v>
      </c>
      <c r="I11" s="193">
        <v>0.8</v>
      </c>
      <c r="J11" s="193">
        <v>1.1000000000000001</v>
      </c>
      <c r="K11" s="193" t="s">
        <v>349</v>
      </c>
      <c r="L11" s="306">
        <f t="shared" si="1"/>
        <v>10.68</v>
      </c>
    </row>
    <row r="12" spans="1:12" s="20" customFormat="1" ht="12.6" customHeight="1">
      <c r="A12" s="109">
        <v>5</v>
      </c>
      <c r="B12" s="191" t="s">
        <v>36</v>
      </c>
      <c r="C12" s="21">
        <v>10</v>
      </c>
      <c r="D12" s="191" t="s">
        <v>350</v>
      </c>
      <c r="E12" s="192">
        <v>0.89</v>
      </c>
      <c r="F12" s="304">
        <f t="shared" si="0"/>
        <v>12</v>
      </c>
      <c r="G12" s="181">
        <v>4</v>
      </c>
      <c r="H12" s="181">
        <v>8</v>
      </c>
      <c r="I12" s="193">
        <v>0.8</v>
      </c>
      <c r="J12" s="193">
        <v>1.1000000000000001</v>
      </c>
      <c r="K12" s="193" t="s">
        <v>349</v>
      </c>
      <c r="L12" s="306">
        <f t="shared" si="1"/>
        <v>10.68</v>
      </c>
    </row>
    <row r="13" spans="1:12" s="20" customFormat="1" ht="12.6" customHeight="1">
      <c r="A13" s="107">
        <v>6</v>
      </c>
      <c r="B13" s="191" t="s">
        <v>36</v>
      </c>
      <c r="C13" s="21">
        <v>15</v>
      </c>
      <c r="D13" s="191" t="s">
        <v>350</v>
      </c>
      <c r="E13" s="192">
        <v>0.89</v>
      </c>
      <c r="F13" s="304">
        <f t="shared" si="0"/>
        <v>12</v>
      </c>
      <c r="G13" s="181">
        <v>4</v>
      </c>
      <c r="H13" s="181">
        <v>8</v>
      </c>
      <c r="I13" s="193">
        <v>1</v>
      </c>
      <c r="J13" s="193">
        <v>1.2</v>
      </c>
      <c r="K13" s="193" t="s">
        <v>349</v>
      </c>
      <c r="L13" s="306">
        <f t="shared" si="1"/>
        <v>12.103999999999999</v>
      </c>
    </row>
    <row r="14" spans="1:12" s="20" customFormat="1" ht="12.6" customHeight="1">
      <c r="A14" s="107">
        <v>7</v>
      </c>
      <c r="B14" s="191" t="s">
        <v>36</v>
      </c>
      <c r="C14" s="21">
        <v>15</v>
      </c>
      <c r="D14" s="191" t="s">
        <v>350</v>
      </c>
      <c r="E14" s="192">
        <v>0.89</v>
      </c>
      <c r="F14" s="304">
        <f t="shared" si="0"/>
        <v>12</v>
      </c>
      <c r="G14" s="181">
        <v>4</v>
      </c>
      <c r="H14" s="181">
        <v>8</v>
      </c>
      <c r="I14" s="193">
        <v>1</v>
      </c>
      <c r="J14" s="193">
        <v>1.2</v>
      </c>
      <c r="K14" s="193" t="s">
        <v>349</v>
      </c>
      <c r="L14" s="306">
        <f t="shared" si="1"/>
        <v>12.103999999999999</v>
      </c>
    </row>
    <row r="15" spans="1:12" s="20" customFormat="1" ht="12.6" customHeight="1">
      <c r="A15" s="108">
        <v>8</v>
      </c>
      <c r="B15" s="191" t="s">
        <v>36</v>
      </c>
      <c r="C15" s="21">
        <v>15</v>
      </c>
      <c r="D15" s="191" t="s">
        <v>350</v>
      </c>
      <c r="E15" s="192">
        <v>0.89</v>
      </c>
      <c r="F15" s="304">
        <f t="shared" si="0"/>
        <v>12</v>
      </c>
      <c r="G15" s="181">
        <v>4</v>
      </c>
      <c r="H15" s="181">
        <v>8</v>
      </c>
      <c r="I15" s="193">
        <v>1</v>
      </c>
      <c r="J15" s="193">
        <v>1.2</v>
      </c>
      <c r="K15" s="193" t="s">
        <v>349</v>
      </c>
      <c r="L15" s="306">
        <f t="shared" si="1"/>
        <v>12.103999999999999</v>
      </c>
    </row>
    <row r="16" spans="1:12" s="20" customFormat="1" ht="12.6" customHeight="1">
      <c r="A16" s="109">
        <v>9</v>
      </c>
      <c r="B16" s="191" t="s">
        <v>36</v>
      </c>
      <c r="C16" s="21">
        <v>15</v>
      </c>
      <c r="D16" s="191" t="s">
        <v>350</v>
      </c>
      <c r="E16" s="192">
        <v>0.89</v>
      </c>
      <c r="F16" s="304">
        <f t="shared" si="0"/>
        <v>12</v>
      </c>
      <c r="G16" s="181">
        <v>4</v>
      </c>
      <c r="H16" s="181">
        <v>8</v>
      </c>
      <c r="I16" s="193">
        <v>1</v>
      </c>
      <c r="J16" s="193">
        <v>1.2</v>
      </c>
      <c r="K16" s="193" t="s">
        <v>349</v>
      </c>
      <c r="L16" s="306">
        <f t="shared" si="1"/>
        <v>12.103999999999999</v>
      </c>
    </row>
    <row r="17" spans="1:12" s="20" customFormat="1" ht="14.4" customHeight="1">
      <c r="A17" s="208">
        <v>10</v>
      </c>
      <c r="B17" s="209" t="s">
        <v>36</v>
      </c>
      <c r="C17" s="25">
        <v>15</v>
      </c>
      <c r="D17" s="209" t="s">
        <v>350</v>
      </c>
      <c r="E17" s="190">
        <v>0.89</v>
      </c>
      <c r="F17" s="318">
        <f t="shared" si="0"/>
        <v>12</v>
      </c>
      <c r="G17" s="182">
        <v>4</v>
      </c>
      <c r="H17" s="182">
        <v>8</v>
      </c>
      <c r="I17" s="187">
        <v>1</v>
      </c>
      <c r="J17" s="187">
        <v>1.2</v>
      </c>
      <c r="K17" s="187" t="s">
        <v>349</v>
      </c>
      <c r="L17" s="331">
        <f t="shared" si="1"/>
        <v>12.103999999999999</v>
      </c>
    </row>
    <row r="18" spans="1:12" s="20" customFormat="1" ht="14.4" customHeight="1">
      <c r="A18" s="332" t="s">
        <v>91</v>
      </c>
      <c r="B18" s="333" t="s">
        <v>50</v>
      </c>
      <c r="C18" s="334">
        <v>20</v>
      </c>
      <c r="D18" s="333" t="s">
        <v>213</v>
      </c>
      <c r="E18" s="335">
        <v>0.89</v>
      </c>
      <c r="F18" s="336">
        <f t="shared" si="0"/>
        <v>12</v>
      </c>
      <c r="G18" s="337">
        <v>4</v>
      </c>
      <c r="H18" s="337">
        <v>8</v>
      </c>
      <c r="I18" s="338">
        <v>0.8</v>
      </c>
      <c r="J18" s="338">
        <v>1.1000000000000001</v>
      </c>
      <c r="K18" s="338"/>
      <c r="L18" s="339">
        <f t="shared" si="1"/>
        <v>10.68</v>
      </c>
    </row>
    <row r="19" spans="1:12" s="20" customFormat="1" ht="12.6" customHeight="1">
      <c r="A19" s="107" t="s">
        <v>92</v>
      </c>
      <c r="B19" s="191" t="s">
        <v>50</v>
      </c>
      <c r="C19" s="21">
        <v>20</v>
      </c>
      <c r="D19" s="191" t="s">
        <v>213</v>
      </c>
      <c r="E19" s="192">
        <v>0.89</v>
      </c>
      <c r="F19" s="304">
        <f t="shared" si="0"/>
        <v>12</v>
      </c>
      <c r="G19" s="181">
        <v>4</v>
      </c>
      <c r="H19" s="181">
        <v>8</v>
      </c>
      <c r="I19" s="193">
        <v>0.8</v>
      </c>
      <c r="J19" s="193">
        <v>1.1000000000000001</v>
      </c>
      <c r="K19" s="193"/>
      <c r="L19" s="306">
        <f t="shared" si="1"/>
        <v>10.68</v>
      </c>
    </row>
    <row r="20" spans="1:12" s="20" customFormat="1" ht="12.6" customHeight="1">
      <c r="A20" s="107" t="s">
        <v>93</v>
      </c>
      <c r="B20" s="191" t="s">
        <v>50</v>
      </c>
      <c r="C20" s="21">
        <v>20</v>
      </c>
      <c r="D20" s="191" t="s">
        <v>213</v>
      </c>
      <c r="E20" s="192">
        <v>0.89</v>
      </c>
      <c r="F20" s="304">
        <f t="shared" si="0"/>
        <v>12</v>
      </c>
      <c r="G20" s="181">
        <v>4</v>
      </c>
      <c r="H20" s="181">
        <v>8</v>
      </c>
      <c r="I20" s="193">
        <v>0.8</v>
      </c>
      <c r="J20" s="193">
        <v>1.1000000000000001</v>
      </c>
      <c r="K20" s="193"/>
      <c r="L20" s="306">
        <f t="shared" si="1"/>
        <v>10.68</v>
      </c>
    </row>
    <row r="21" spans="1:12" s="20" customFormat="1" ht="12.6" customHeight="1">
      <c r="A21" s="107" t="s">
        <v>94</v>
      </c>
      <c r="B21" s="191" t="s">
        <v>50</v>
      </c>
      <c r="C21" s="21">
        <v>20</v>
      </c>
      <c r="D21" s="191" t="s">
        <v>213</v>
      </c>
      <c r="E21" s="192">
        <v>0.89</v>
      </c>
      <c r="F21" s="304">
        <f t="shared" si="0"/>
        <v>12</v>
      </c>
      <c r="G21" s="181">
        <v>4</v>
      </c>
      <c r="H21" s="181">
        <v>8</v>
      </c>
      <c r="I21" s="193">
        <v>0.8</v>
      </c>
      <c r="J21" s="193">
        <v>1.1000000000000001</v>
      </c>
      <c r="K21" s="193"/>
      <c r="L21" s="306">
        <f t="shared" si="1"/>
        <v>10.68</v>
      </c>
    </row>
    <row r="22" spans="1:12" s="20" customFormat="1" ht="12.6" customHeight="1">
      <c r="A22" s="107" t="s">
        <v>95</v>
      </c>
      <c r="B22" s="191" t="s">
        <v>50</v>
      </c>
      <c r="C22" s="21">
        <v>20</v>
      </c>
      <c r="D22" s="191" t="s">
        <v>213</v>
      </c>
      <c r="E22" s="192">
        <v>0.89</v>
      </c>
      <c r="F22" s="304">
        <f t="shared" si="0"/>
        <v>12</v>
      </c>
      <c r="G22" s="181">
        <v>4</v>
      </c>
      <c r="H22" s="181">
        <v>8</v>
      </c>
      <c r="I22" s="193">
        <v>0.8</v>
      </c>
      <c r="J22" s="193">
        <v>1.1000000000000001</v>
      </c>
      <c r="K22" s="193"/>
      <c r="L22" s="306">
        <f t="shared" si="1"/>
        <v>10.68</v>
      </c>
    </row>
    <row r="23" spans="1:12" s="20" customFormat="1" ht="12.6" customHeight="1">
      <c r="A23" s="107" t="s">
        <v>96</v>
      </c>
      <c r="B23" s="191" t="s">
        <v>50</v>
      </c>
      <c r="C23" s="21">
        <v>20</v>
      </c>
      <c r="D23" s="191" t="s">
        <v>213</v>
      </c>
      <c r="E23" s="192">
        <v>0.89</v>
      </c>
      <c r="F23" s="304">
        <f t="shared" si="0"/>
        <v>12</v>
      </c>
      <c r="G23" s="181">
        <v>4</v>
      </c>
      <c r="H23" s="181">
        <v>8</v>
      </c>
      <c r="I23" s="193">
        <v>1</v>
      </c>
      <c r="J23" s="193">
        <v>1.2</v>
      </c>
      <c r="K23" s="193"/>
      <c r="L23" s="306">
        <f t="shared" si="1"/>
        <v>12.103999999999999</v>
      </c>
    </row>
    <row r="24" spans="1:12" s="20" customFormat="1" ht="12.6" customHeight="1">
      <c r="A24" s="107" t="s">
        <v>97</v>
      </c>
      <c r="B24" s="191" t="s">
        <v>50</v>
      </c>
      <c r="C24" s="21">
        <v>20</v>
      </c>
      <c r="D24" s="191" t="s">
        <v>213</v>
      </c>
      <c r="E24" s="192">
        <v>0.89</v>
      </c>
      <c r="F24" s="304">
        <f t="shared" si="0"/>
        <v>12</v>
      </c>
      <c r="G24" s="181">
        <v>4</v>
      </c>
      <c r="H24" s="181">
        <v>8</v>
      </c>
      <c r="I24" s="193">
        <v>1</v>
      </c>
      <c r="J24" s="193">
        <v>1.2</v>
      </c>
      <c r="K24" s="193"/>
      <c r="L24" s="306">
        <f t="shared" si="1"/>
        <v>12.103999999999999</v>
      </c>
    </row>
    <row r="25" spans="1:12" s="20" customFormat="1" ht="12.6" customHeight="1">
      <c r="A25" s="107" t="s">
        <v>98</v>
      </c>
      <c r="B25" s="191" t="s">
        <v>50</v>
      </c>
      <c r="C25" s="21">
        <v>20</v>
      </c>
      <c r="D25" s="191" t="s">
        <v>213</v>
      </c>
      <c r="E25" s="192">
        <v>0.89</v>
      </c>
      <c r="F25" s="304">
        <f t="shared" si="0"/>
        <v>12</v>
      </c>
      <c r="G25" s="181">
        <v>4</v>
      </c>
      <c r="H25" s="181">
        <v>8</v>
      </c>
      <c r="I25" s="193">
        <v>1</v>
      </c>
      <c r="J25" s="193">
        <v>1.2</v>
      </c>
      <c r="K25" s="193"/>
      <c r="L25" s="306">
        <f t="shared" si="1"/>
        <v>12.103999999999999</v>
      </c>
    </row>
    <row r="26" spans="1:12" s="20" customFormat="1" ht="12.6" customHeight="1">
      <c r="A26" s="107" t="s">
        <v>99</v>
      </c>
      <c r="B26" s="191" t="s">
        <v>50</v>
      </c>
      <c r="C26" s="21">
        <v>20</v>
      </c>
      <c r="D26" s="191" t="s">
        <v>213</v>
      </c>
      <c r="E26" s="192">
        <v>0.89</v>
      </c>
      <c r="F26" s="304">
        <f t="shared" si="0"/>
        <v>12</v>
      </c>
      <c r="G26" s="181">
        <v>4</v>
      </c>
      <c r="H26" s="181">
        <v>8</v>
      </c>
      <c r="I26" s="193">
        <v>1</v>
      </c>
      <c r="J26" s="193">
        <v>1.2</v>
      </c>
      <c r="K26" s="193"/>
      <c r="L26" s="306">
        <f t="shared" si="1"/>
        <v>12.103999999999999</v>
      </c>
    </row>
    <row r="27" spans="1:12" s="20" customFormat="1" ht="12.6" customHeight="1">
      <c r="A27" s="194" t="s">
        <v>100</v>
      </c>
      <c r="B27" s="195" t="s">
        <v>50</v>
      </c>
      <c r="C27" s="196">
        <v>20</v>
      </c>
      <c r="D27" s="195" t="s">
        <v>213</v>
      </c>
      <c r="E27" s="197">
        <v>0.89</v>
      </c>
      <c r="F27" s="304">
        <f t="shared" si="0"/>
        <v>12</v>
      </c>
      <c r="G27" s="198">
        <v>4</v>
      </c>
      <c r="H27" s="198">
        <v>8</v>
      </c>
      <c r="I27" s="199">
        <v>1</v>
      </c>
      <c r="J27" s="199">
        <v>1.2</v>
      </c>
      <c r="K27" s="199"/>
      <c r="L27" s="306">
        <f t="shared" si="1"/>
        <v>12.103999999999999</v>
      </c>
    </row>
    <row r="28" spans="1:12" s="20" customFormat="1" ht="12.6" customHeight="1">
      <c r="A28" s="100"/>
      <c r="B28" s="84"/>
      <c r="C28" s="83"/>
      <c r="D28" s="115"/>
      <c r="E28" s="188"/>
      <c r="F28" s="304">
        <f t="shared" si="0"/>
        <v>0</v>
      </c>
      <c r="G28" s="183"/>
      <c r="H28" s="183"/>
      <c r="I28" s="185"/>
      <c r="J28" s="185"/>
      <c r="K28" s="185"/>
      <c r="L28" s="306">
        <f t="shared" si="1"/>
        <v>0</v>
      </c>
    </row>
    <row r="29" spans="1:12" s="20" customFormat="1" ht="12.6" customHeight="1">
      <c r="A29" s="100"/>
      <c r="B29" s="84"/>
      <c r="C29" s="83"/>
      <c r="D29" s="115"/>
      <c r="E29" s="188"/>
      <c r="F29" s="304">
        <f t="shared" si="0"/>
        <v>0</v>
      </c>
      <c r="G29" s="183"/>
      <c r="H29" s="183"/>
      <c r="I29" s="185"/>
      <c r="J29" s="185"/>
      <c r="K29" s="185"/>
      <c r="L29" s="306">
        <f t="shared" si="1"/>
        <v>0</v>
      </c>
    </row>
    <row r="30" spans="1:12" s="20" customFormat="1" ht="12.6" customHeight="1">
      <c r="A30" s="101"/>
      <c r="B30" s="84"/>
      <c r="C30" s="83"/>
      <c r="D30" s="115"/>
      <c r="E30" s="188"/>
      <c r="F30" s="304">
        <f t="shared" si="0"/>
        <v>0</v>
      </c>
      <c r="G30" s="183"/>
      <c r="H30" s="183"/>
      <c r="I30" s="185"/>
      <c r="J30" s="185"/>
      <c r="K30" s="185"/>
      <c r="L30" s="306">
        <f t="shared" si="1"/>
        <v>0</v>
      </c>
    </row>
    <row r="31" spans="1:12" s="20" customFormat="1" ht="12.6" customHeight="1">
      <c r="A31" s="89"/>
      <c r="B31" s="84"/>
      <c r="C31" s="83"/>
      <c r="D31" s="115"/>
      <c r="E31" s="188"/>
      <c r="F31" s="304">
        <f t="shared" si="0"/>
        <v>0</v>
      </c>
      <c r="G31" s="183"/>
      <c r="H31" s="183"/>
      <c r="I31" s="185"/>
      <c r="J31" s="185"/>
      <c r="K31" s="185"/>
      <c r="L31" s="306">
        <f t="shared" si="1"/>
        <v>0</v>
      </c>
    </row>
    <row r="32" spans="1:12" s="20" customFormat="1" ht="12.6" customHeight="1">
      <c r="A32" s="89"/>
      <c r="B32" s="83"/>
      <c r="C32" s="83"/>
      <c r="D32" s="83"/>
      <c r="E32" s="188"/>
      <c r="F32" s="304">
        <f t="shared" si="0"/>
        <v>0</v>
      </c>
      <c r="G32" s="183"/>
      <c r="H32" s="183"/>
      <c r="I32" s="185"/>
      <c r="J32" s="185"/>
      <c r="K32" s="185"/>
      <c r="L32" s="306">
        <f t="shared" si="1"/>
        <v>0</v>
      </c>
    </row>
    <row r="33" spans="1:12" s="20" customFormat="1" ht="12.6" customHeight="1">
      <c r="A33" s="104"/>
      <c r="B33" s="84"/>
      <c r="C33" s="83"/>
      <c r="D33" s="115"/>
      <c r="E33" s="188"/>
      <c r="F33" s="304">
        <f t="shared" si="0"/>
        <v>0</v>
      </c>
      <c r="G33" s="183"/>
      <c r="H33" s="183"/>
      <c r="I33" s="185"/>
      <c r="J33" s="185"/>
      <c r="K33" s="185"/>
      <c r="L33" s="306">
        <f t="shared" si="1"/>
        <v>0</v>
      </c>
    </row>
    <row r="34" spans="1:12" s="20" customFormat="1" ht="12.75" customHeight="1">
      <c r="A34" s="104"/>
      <c r="B34" s="84"/>
      <c r="C34" s="83"/>
      <c r="D34" s="115"/>
      <c r="E34" s="188"/>
      <c r="F34" s="304">
        <f t="shared" si="0"/>
        <v>0</v>
      </c>
      <c r="G34" s="183"/>
      <c r="H34" s="183"/>
      <c r="I34" s="185"/>
      <c r="J34" s="185"/>
      <c r="K34" s="185"/>
      <c r="L34" s="306">
        <f t="shared" si="1"/>
        <v>0</v>
      </c>
    </row>
    <row r="35" spans="1:12" s="20" customFormat="1" ht="12.75" customHeight="1">
      <c r="A35" s="104"/>
      <c r="B35" s="84"/>
      <c r="C35" s="83"/>
      <c r="D35" s="115"/>
      <c r="E35" s="188"/>
      <c r="F35" s="304">
        <f t="shared" si="0"/>
        <v>0</v>
      </c>
      <c r="G35" s="183"/>
      <c r="H35" s="183"/>
      <c r="I35" s="185"/>
      <c r="J35" s="185"/>
      <c r="K35" s="185"/>
      <c r="L35" s="306">
        <f t="shared" si="1"/>
        <v>0</v>
      </c>
    </row>
    <row r="36" spans="1:12" s="20" customFormat="1" ht="12.6" customHeight="1">
      <c r="A36" s="89"/>
      <c r="B36" s="84"/>
      <c r="C36" s="83"/>
      <c r="D36" s="115"/>
      <c r="E36" s="188"/>
      <c r="F36" s="304">
        <f t="shared" si="0"/>
        <v>0</v>
      </c>
      <c r="G36" s="183"/>
      <c r="H36" s="183"/>
      <c r="I36" s="185"/>
      <c r="J36" s="185"/>
      <c r="K36" s="185"/>
      <c r="L36" s="306">
        <f t="shared" si="1"/>
        <v>0</v>
      </c>
    </row>
    <row r="37" spans="1:12" s="20" customFormat="1" ht="12.6" customHeight="1">
      <c r="A37" s="89"/>
      <c r="B37" s="84"/>
      <c r="C37" s="83"/>
      <c r="D37" s="115"/>
      <c r="E37" s="188"/>
      <c r="F37" s="304">
        <f t="shared" si="0"/>
        <v>0</v>
      </c>
      <c r="G37" s="183"/>
      <c r="H37" s="183"/>
      <c r="I37" s="185"/>
      <c r="J37" s="185"/>
      <c r="K37" s="185"/>
      <c r="L37" s="306">
        <f t="shared" si="1"/>
        <v>0</v>
      </c>
    </row>
    <row r="38" spans="1:12" s="20" customFormat="1" ht="12.6" customHeight="1">
      <c r="A38" s="100"/>
      <c r="B38" s="84"/>
      <c r="C38" s="83"/>
      <c r="D38" s="115"/>
      <c r="E38" s="188"/>
      <c r="F38" s="304">
        <f t="shared" si="0"/>
        <v>0</v>
      </c>
      <c r="G38" s="183"/>
      <c r="H38" s="183"/>
      <c r="I38" s="185"/>
      <c r="J38" s="185"/>
      <c r="K38" s="185"/>
      <c r="L38" s="306">
        <f t="shared" si="1"/>
        <v>0</v>
      </c>
    </row>
    <row r="39" spans="1:12" s="20" customFormat="1" ht="12.6" customHeight="1">
      <c r="A39" s="100"/>
      <c r="B39" s="84"/>
      <c r="C39" s="83"/>
      <c r="D39" s="115"/>
      <c r="E39" s="188"/>
      <c r="F39" s="304">
        <f t="shared" si="0"/>
        <v>0</v>
      </c>
      <c r="G39" s="183"/>
      <c r="H39" s="183"/>
      <c r="I39" s="185"/>
      <c r="J39" s="185"/>
      <c r="K39" s="185"/>
      <c r="L39" s="306">
        <f t="shared" si="1"/>
        <v>0</v>
      </c>
    </row>
    <row r="40" spans="1:12" s="20" customFormat="1" ht="12.6" customHeight="1">
      <c r="A40" s="101"/>
      <c r="B40" s="84"/>
      <c r="C40" s="83"/>
      <c r="D40" s="115"/>
      <c r="E40" s="188"/>
      <c r="F40" s="304">
        <f t="shared" si="0"/>
        <v>0</v>
      </c>
      <c r="G40" s="183"/>
      <c r="H40" s="183"/>
      <c r="I40" s="185"/>
      <c r="J40" s="185"/>
      <c r="K40" s="185"/>
      <c r="L40" s="306">
        <f t="shared" si="1"/>
        <v>0</v>
      </c>
    </row>
    <row r="41" spans="1:12" s="20" customFormat="1" ht="12.6" customHeight="1">
      <c r="A41" s="89"/>
      <c r="B41" s="84"/>
      <c r="C41" s="83"/>
      <c r="D41" s="115"/>
      <c r="E41" s="188"/>
      <c r="F41" s="304">
        <f t="shared" si="0"/>
        <v>0</v>
      </c>
      <c r="G41" s="183"/>
      <c r="H41" s="183"/>
      <c r="I41" s="185"/>
      <c r="J41" s="185"/>
      <c r="K41" s="185"/>
      <c r="L41" s="306">
        <f t="shared" si="1"/>
        <v>0</v>
      </c>
    </row>
    <row r="42" spans="1:12" s="20" customFormat="1" ht="12.6" customHeight="1">
      <c r="A42" s="89"/>
      <c r="B42" s="83"/>
      <c r="C42" s="83"/>
      <c r="D42" s="83"/>
      <c r="E42" s="188"/>
      <c r="F42" s="304">
        <f t="shared" si="0"/>
        <v>0</v>
      </c>
      <c r="G42" s="183"/>
      <c r="H42" s="183"/>
      <c r="I42" s="185"/>
      <c r="J42" s="185"/>
      <c r="K42" s="185"/>
      <c r="L42" s="306">
        <f t="shared" si="1"/>
        <v>0</v>
      </c>
    </row>
    <row r="43" spans="1:12" s="20" customFormat="1" ht="12.6" customHeight="1">
      <c r="A43" s="89"/>
      <c r="B43" s="84"/>
      <c r="C43" s="83"/>
      <c r="D43" s="115"/>
      <c r="E43" s="188"/>
      <c r="F43" s="304">
        <f t="shared" si="0"/>
        <v>0</v>
      </c>
      <c r="G43" s="183"/>
      <c r="H43" s="183"/>
      <c r="I43" s="185"/>
      <c r="J43" s="185"/>
      <c r="K43" s="185"/>
      <c r="L43" s="306">
        <f t="shared" si="1"/>
        <v>0</v>
      </c>
    </row>
    <row r="44" spans="1:12" s="20" customFormat="1" ht="12.6" customHeight="1">
      <c r="A44" s="89"/>
      <c r="B44" s="84"/>
      <c r="C44" s="83"/>
      <c r="D44" s="115"/>
      <c r="E44" s="188"/>
      <c r="F44" s="304">
        <f t="shared" si="0"/>
        <v>0</v>
      </c>
      <c r="G44" s="183"/>
      <c r="H44" s="183"/>
      <c r="I44" s="185"/>
      <c r="J44" s="185"/>
      <c r="K44" s="185"/>
      <c r="L44" s="306">
        <f t="shared" si="1"/>
        <v>0</v>
      </c>
    </row>
    <row r="45" spans="1:12" s="20" customFormat="1" ht="12.6" customHeight="1">
      <c r="A45" s="89"/>
      <c r="B45" s="84"/>
      <c r="C45" s="83"/>
      <c r="D45" s="115"/>
      <c r="E45" s="188"/>
      <c r="F45" s="304">
        <f t="shared" si="0"/>
        <v>0</v>
      </c>
      <c r="G45" s="183"/>
      <c r="H45" s="183"/>
      <c r="I45" s="185"/>
      <c r="J45" s="185"/>
      <c r="K45" s="185"/>
      <c r="L45" s="306">
        <f t="shared" si="1"/>
        <v>0</v>
      </c>
    </row>
    <row r="46" spans="1:12" s="20" customFormat="1" ht="12.6" customHeight="1">
      <c r="A46" s="89"/>
      <c r="B46" s="84"/>
      <c r="C46" s="83"/>
      <c r="D46" s="115"/>
      <c r="E46" s="188"/>
      <c r="F46" s="304">
        <f t="shared" si="0"/>
        <v>0</v>
      </c>
      <c r="G46" s="183"/>
      <c r="H46" s="183"/>
      <c r="I46" s="185"/>
      <c r="J46" s="185"/>
      <c r="K46" s="185"/>
      <c r="L46" s="306">
        <f t="shared" si="1"/>
        <v>0</v>
      </c>
    </row>
    <row r="47" spans="1:12" s="20" customFormat="1" ht="12.6" customHeight="1">
      <c r="A47" s="100"/>
      <c r="B47" s="84"/>
      <c r="C47" s="83"/>
      <c r="D47" s="115"/>
      <c r="E47" s="188"/>
      <c r="F47" s="304">
        <f t="shared" si="0"/>
        <v>0</v>
      </c>
      <c r="G47" s="183"/>
      <c r="H47" s="183"/>
      <c r="I47" s="185"/>
      <c r="J47" s="185"/>
      <c r="K47" s="185"/>
      <c r="L47" s="306">
        <f t="shared" si="1"/>
        <v>0</v>
      </c>
    </row>
    <row r="48" spans="1:12" s="20" customFormat="1" ht="12.6" customHeight="1">
      <c r="A48" s="100"/>
      <c r="B48" s="84"/>
      <c r="C48" s="83"/>
      <c r="D48" s="115"/>
      <c r="E48" s="188"/>
      <c r="F48" s="304">
        <f t="shared" si="0"/>
        <v>0</v>
      </c>
      <c r="G48" s="183"/>
      <c r="H48" s="183"/>
      <c r="I48" s="185"/>
      <c r="J48" s="185"/>
      <c r="K48" s="185"/>
      <c r="L48" s="306">
        <f t="shared" si="1"/>
        <v>0</v>
      </c>
    </row>
    <row r="49" spans="1:12" s="20" customFormat="1" ht="12.6" customHeight="1">
      <c r="A49" s="89"/>
      <c r="B49" s="83"/>
      <c r="C49" s="83"/>
      <c r="D49" s="83"/>
      <c r="E49" s="188"/>
      <c r="F49" s="304">
        <f t="shared" si="0"/>
        <v>0</v>
      </c>
      <c r="G49" s="183"/>
      <c r="H49" s="183"/>
      <c r="I49" s="185"/>
      <c r="J49" s="185"/>
      <c r="K49" s="185"/>
      <c r="L49" s="306">
        <f t="shared" si="1"/>
        <v>0</v>
      </c>
    </row>
    <row r="50" spans="1:12" s="20" customFormat="1" ht="12.6" customHeight="1">
      <c r="A50" s="89"/>
      <c r="B50" s="83"/>
      <c r="C50" s="83"/>
      <c r="D50" s="83"/>
      <c r="E50" s="188"/>
      <c r="F50" s="304">
        <f t="shared" si="0"/>
        <v>0</v>
      </c>
      <c r="G50" s="183"/>
      <c r="H50" s="183"/>
      <c r="I50" s="185"/>
      <c r="J50" s="185"/>
      <c r="K50" s="185"/>
      <c r="L50" s="306">
        <f t="shared" si="1"/>
        <v>0</v>
      </c>
    </row>
    <row r="51" spans="1:12" s="20" customFormat="1" ht="12.6" customHeight="1">
      <c r="A51" s="101"/>
      <c r="B51" s="84"/>
      <c r="C51" s="83"/>
      <c r="D51" s="115"/>
      <c r="E51" s="188"/>
      <c r="F51" s="304">
        <f t="shared" si="0"/>
        <v>0</v>
      </c>
      <c r="G51" s="183"/>
      <c r="H51" s="183"/>
      <c r="I51" s="185"/>
      <c r="J51" s="185"/>
      <c r="K51" s="185"/>
      <c r="L51" s="306">
        <f t="shared" si="1"/>
        <v>0</v>
      </c>
    </row>
    <row r="52" spans="1:12" s="20" customFormat="1" ht="12.6" customHeight="1">
      <c r="A52" s="101"/>
      <c r="B52" s="84"/>
      <c r="C52" s="83"/>
      <c r="D52" s="115"/>
      <c r="E52" s="188"/>
      <c r="F52" s="304">
        <f t="shared" si="0"/>
        <v>0</v>
      </c>
      <c r="G52" s="183"/>
      <c r="H52" s="183"/>
      <c r="I52" s="185"/>
      <c r="J52" s="185"/>
      <c r="K52" s="185"/>
      <c r="L52" s="306">
        <f t="shared" si="1"/>
        <v>0</v>
      </c>
    </row>
    <row r="53" spans="1:12" s="20" customFormat="1" ht="12.6" customHeight="1">
      <c r="A53" s="89"/>
      <c r="B53" s="84"/>
      <c r="C53" s="83"/>
      <c r="D53" s="115"/>
      <c r="E53" s="188"/>
      <c r="F53" s="304">
        <f t="shared" si="0"/>
        <v>0</v>
      </c>
      <c r="G53" s="183"/>
      <c r="H53" s="183"/>
      <c r="I53" s="185"/>
      <c r="J53" s="185"/>
      <c r="K53" s="185"/>
      <c r="L53" s="306">
        <f t="shared" si="1"/>
        <v>0</v>
      </c>
    </row>
    <row r="54" spans="1:12" s="20" customFormat="1" ht="12.6" customHeight="1">
      <c r="A54" s="100"/>
      <c r="B54" s="84"/>
      <c r="C54" s="83"/>
      <c r="D54" s="115"/>
      <c r="E54" s="188"/>
      <c r="F54" s="304">
        <f t="shared" si="0"/>
        <v>0</v>
      </c>
      <c r="G54" s="183"/>
      <c r="H54" s="183"/>
      <c r="I54" s="185"/>
      <c r="J54" s="185"/>
      <c r="K54" s="185"/>
      <c r="L54" s="306">
        <f t="shared" si="1"/>
        <v>0</v>
      </c>
    </row>
    <row r="55" spans="1:12" s="20" customFormat="1" ht="12.6" customHeight="1">
      <c r="A55" s="100"/>
      <c r="B55" s="84"/>
      <c r="C55" s="83"/>
      <c r="D55" s="115"/>
      <c r="E55" s="188"/>
      <c r="F55" s="304">
        <f t="shared" si="0"/>
        <v>0</v>
      </c>
      <c r="G55" s="183"/>
      <c r="H55" s="183"/>
      <c r="I55" s="185"/>
      <c r="J55" s="185"/>
      <c r="K55" s="185"/>
      <c r="L55" s="306">
        <f t="shared" si="1"/>
        <v>0</v>
      </c>
    </row>
    <row r="56" spans="1:12" s="20" customFormat="1" ht="12.6" customHeight="1">
      <c r="A56" s="89"/>
      <c r="B56" s="83"/>
      <c r="C56" s="83"/>
      <c r="D56" s="83"/>
      <c r="E56" s="188"/>
      <c r="F56" s="304">
        <f t="shared" si="0"/>
        <v>0</v>
      </c>
      <c r="G56" s="183"/>
      <c r="H56" s="183"/>
      <c r="I56" s="185"/>
      <c r="J56" s="185"/>
      <c r="K56" s="185"/>
      <c r="L56" s="306">
        <f t="shared" si="1"/>
        <v>0</v>
      </c>
    </row>
    <row r="57" spans="1:12" s="20" customFormat="1" ht="12.6" customHeight="1">
      <c r="A57" s="89"/>
      <c r="B57" s="83"/>
      <c r="C57" s="83"/>
      <c r="D57" s="83"/>
      <c r="E57" s="188"/>
      <c r="F57" s="304">
        <f t="shared" si="0"/>
        <v>0</v>
      </c>
      <c r="G57" s="183"/>
      <c r="H57" s="183"/>
      <c r="I57" s="185"/>
      <c r="J57" s="185"/>
      <c r="K57" s="185"/>
      <c r="L57" s="306">
        <f t="shared" si="1"/>
        <v>0</v>
      </c>
    </row>
    <row r="58" spans="1:12" s="20" customFormat="1" ht="12.6" customHeight="1">
      <c r="A58" s="105"/>
      <c r="B58" s="84"/>
      <c r="C58" s="83"/>
      <c r="D58" s="115"/>
      <c r="E58" s="188"/>
      <c r="F58" s="304">
        <f t="shared" si="0"/>
        <v>0</v>
      </c>
      <c r="G58" s="183"/>
      <c r="H58" s="183"/>
      <c r="I58" s="185"/>
      <c r="J58" s="185"/>
      <c r="K58" s="185"/>
      <c r="L58" s="306">
        <f t="shared" si="1"/>
        <v>0</v>
      </c>
    </row>
    <row r="59" spans="1:12" s="20" customFormat="1" ht="12.6" customHeight="1">
      <c r="A59" s="105"/>
      <c r="B59" s="84"/>
      <c r="C59" s="83"/>
      <c r="D59" s="115"/>
      <c r="E59" s="188"/>
      <c r="F59" s="304">
        <f t="shared" si="0"/>
        <v>0</v>
      </c>
      <c r="G59" s="183"/>
      <c r="H59" s="183"/>
      <c r="I59" s="185"/>
      <c r="J59" s="185"/>
      <c r="K59" s="185"/>
      <c r="L59" s="306">
        <f t="shared" si="1"/>
        <v>0</v>
      </c>
    </row>
    <row r="60" spans="1:12" s="20" customFormat="1" ht="12.6" customHeight="1">
      <c r="A60" s="105"/>
      <c r="B60" s="84"/>
      <c r="C60" s="83"/>
      <c r="D60" s="115"/>
      <c r="E60" s="188"/>
      <c r="F60" s="304">
        <f t="shared" si="0"/>
        <v>0</v>
      </c>
      <c r="G60" s="183"/>
      <c r="H60" s="183"/>
      <c r="I60" s="185"/>
      <c r="J60" s="185"/>
      <c r="K60" s="185"/>
      <c r="L60" s="306">
        <f t="shared" si="1"/>
        <v>0</v>
      </c>
    </row>
    <row r="61" spans="1:12" s="20" customFormat="1" ht="12.6" customHeight="1">
      <c r="A61" s="89"/>
      <c r="B61" s="84"/>
      <c r="C61" s="83"/>
      <c r="D61" s="115"/>
      <c r="E61" s="188"/>
      <c r="F61" s="304">
        <f t="shared" si="0"/>
        <v>0</v>
      </c>
      <c r="G61" s="183"/>
      <c r="H61" s="183"/>
      <c r="I61" s="185"/>
      <c r="J61" s="185"/>
      <c r="K61" s="185"/>
      <c r="L61" s="306">
        <f t="shared" si="1"/>
        <v>0</v>
      </c>
    </row>
    <row r="62" spans="1:12" s="20" customFormat="1" ht="12.6" customHeight="1">
      <c r="A62" s="89"/>
      <c r="B62" s="84"/>
      <c r="C62" s="83"/>
      <c r="D62" s="115"/>
      <c r="E62" s="188"/>
      <c r="F62" s="304">
        <f t="shared" si="0"/>
        <v>0</v>
      </c>
      <c r="G62" s="183"/>
      <c r="H62" s="183"/>
      <c r="I62" s="185"/>
      <c r="J62" s="185"/>
      <c r="K62" s="185"/>
      <c r="L62" s="306">
        <f t="shared" si="1"/>
        <v>0</v>
      </c>
    </row>
    <row r="63" spans="1:12" s="20" customFormat="1" ht="12.6" customHeight="1">
      <c r="A63" s="100"/>
      <c r="B63" s="84"/>
      <c r="C63" s="83"/>
      <c r="D63" s="115"/>
      <c r="E63" s="188"/>
      <c r="F63" s="304">
        <f t="shared" si="0"/>
        <v>0</v>
      </c>
      <c r="G63" s="183"/>
      <c r="H63" s="183"/>
      <c r="I63" s="185"/>
      <c r="J63" s="185"/>
      <c r="K63" s="185"/>
      <c r="L63" s="306">
        <f t="shared" si="1"/>
        <v>0</v>
      </c>
    </row>
    <row r="64" spans="1:12" s="20" customFormat="1" ht="12.6" customHeight="1">
      <c r="A64" s="100"/>
      <c r="B64" s="84"/>
      <c r="C64" s="83"/>
      <c r="D64" s="115"/>
      <c r="E64" s="188"/>
      <c r="F64" s="304">
        <f t="shared" si="0"/>
        <v>0</v>
      </c>
      <c r="G64" s="183"/>
      <c r="H64" s="183"/>
      <c r="I64" s="185"/>
      <c r="J64" s="185"/>
      <c r="K64" s="185"/>
      <c r="L64" s="306">
        <f t="shared" si="1"/>
        <v>0</v>
      </c>
    </row>
    <row r="65" spans="1:12" s="20" customFormat="1" ht="12.6" customHeight="1">
      <c r="A65" s="100"/>
      <c r="B65" s="84"/>
      <c r="C65" s="83"/>
      <c r="D65" s="115"/>
      <c r="E65" s="188"/>
      <c r="F65" s="304">
        <f t="shared" si="0"/>
        <v>0</v>
      </c>
      <c r="G65" s="183"/>
      <c r="H65" s="183"/>
      <c r="I65" s="185"/>
      <c r="J65" s="185"/>
      <c r="K65" s="185"/>
      <c r="L65" s="306">
        <f t="shared" si="1"/>
        <v>0</v>
      </c>
    </row>
    <row r="66" spans="1:12" s="20" customFormat="1" ht="12.6" customHeight="1">
      <c r="A66" s="100"/>
      <c r="B66" s="84"/>
      <c r="C66" s="83"/>
      <c r="D66" s="115"/>
      <c r="E66" s="188"/>
      <c r="F66" s="304">
        <f t="shared" si="0"/>
        <v>0</v>
      </c>
      <c r="G66" s="183"/>
      <c r="H66" s="183"/>
      <c r="I66" s="185"/>
      <c r="J66" s="185"/>
      <c r="K66" s="185"/>
      <c r="L66" s="306">
        <f t="shared" si="1"/>
        <v>0</v>
      </c>
    </row>
    <row r="67" spans="1:12" s="20" customFormat="1" ht="12.6" customHeight="1">
      <c r="A67" s="89"/>
      <c r="B67" s="83"/>
      <c r="C67" s="83"/>
      <c r="D67" s="83"/>
      <c r="E67" s="188"/>
      <c r="F67" s="304">
        <f t="shared" si="0"/>
        <v>0</v>
      </c>
      <c r="G67" s="183"/>
      <c r="H67" s="183"/>
      <c r="I67" s="185"/>
      <c r="J67" s="185"/>
      <c r="K67" s="185"/>
      <c r="L67" s="306">
        <f t="shared" si="1"/>
        <v>0</v>
      </c>
    </row>
    <row r="68" spans="1:12" s="20" customFormat="1" ht="12.6" customHeight="1">
      <c r="A68" s="89"/>
      <c r="B68" s="83"/>
      <c r="C68" s="83"/>
      <c r="D68" s="83"/>
      <c r="E68" s="188"/>
      <c r="F68" s="304">
        <f t="shared" si="0"/>
        <v>0</v>
      </c>
      <c r="G68" s="183"/>
      <c r="H68" s="183"/>
      <c r="I68" s="185"/>
      <c r="J68" s="185"/>
      <c r="K68" s="185"/>
      <c r="L68" s="306">
        <f t="shared" si="1"/>
        <v>0</v>
      </c>
    </row>
    <row r="69" spans="1:12" s="20" customFormat="1" ht="12.9" customHeight="1">
      <c r="A69" s="106"/>
      <c r="B69" s="84"/>
      <c r="C69" s="83"/>
      <c r="D69" s="115"/>
      <c r="E69" s="188"/>
      <c r="F69" s="304">
        <f t="shared" si="0"/>
        <v>0</v>
      </c>
      <c r="G69" s="183"/>
      <c r="H69" s="183"/>
      <c r="I69" s="185"/>
      <c r="J69" s="185"/>
      <c r="K69" s="185"/>
      <c r="L69" s="306">
        <f t="shared" si="1"/>
        <v>0</v>
      </c>
    </row>
    <row r="70" spans="1:12" s="20" customFormat="1" ht="12.9" customHeight="1">
      <c r="A70" s="106"/>
      <c r="B70" s="84"/>
      <c r="C70" s="83"/>
      <c r="D70" s="115"/>
      <c r="E70" s="188"/>
      <c r="F70" s="304">
        <f t="shared" si="0"/>
        <v>0</v>
      </c>
      <c r="G70" s="183"/>
      <c r="H70" s="183"/>
      <c r="I70" s="185"/>
      <c r="J70" s="185"/>
      <c r="K70" s="185"/>
      <c r="L70" s="306">
        <f t="shared" si="1"/>
        <v>0</v>
      </c>
    </row>
    <row r="71" spans="1:12" s="20" customFormat="1" ht="12.9" customHeight="1">
      <c r="A71" s="106"/>
      <c r="B71" s="84"/>
      <c r="C71" s="83"/>
      <c r="D71" s="115"/>
      <c r="E71" s="188"/>
      <c r="F71" s="304">
        <f t="shared" si="0"/>
        <v>0</v>
      </c>
      <c r="G71" s="183"/>
      <c r="H71" s="183"/>
      <c r="I71" s="185"/>
      <c r="J71" s="185"/>
      <c r="K71" s="185"/>
      <c r="L71" s="306">
        <f t="shared" si="1"/>
        <v>0</v>
      </c>
    </row>
    <row r="72" spans="1:12" s="20" customFormat="1" ht="12.9" customHeight="1">
      <c r="A72" s="89"/>
      <c r="B72" s="84"/>
      <c r="C72" s="83"/>
      <c r="D72" s="115"/>
      <c r="E72" s="188"/>
      <c r="F72" s="304">
        <f t="shared" si="0"/>
        <v>0</v>
      </c>
      <c r="G72" s="183"/>
      <c r="H72" s="183"/>
      <c r="I72" s="185"/>
      <c r="J72" s="185"/>
      <c r="K72" s="185"/>
      <c r="L72" s="306">
        <f t="shared" si="1"/>
        <v>0</v>
      </c>
    </row>
    <row r="73" spans="1:12" s="20" customFormat="1" ht="12.9" customHeight="1">
      <c r="A73" s="100"/>
      <c r="B73" s="84"/>
      <c r="C73" s="83"/>
      <c r="D73" s="115"/>
      <c r="E73" s="188"/>
      <c r="F73" s="304">
        <f t="shared" ref="F73:F136" si="2">SUM(G73,H73)</f>
        <v>0</v>
      </c>
      <c r="G73" s="183"/>
      <c r="H73" s="183"/>
      <c r="I73" s="185"/>
      <c r="J73" s="185"/>
      <c r="K73" s="185"/>
      <c r="L73" s="306">
        <f t="shared" ref="L73:L136" si="3">(G73*I73+H73*J73)*E73</f>
        <v>0</v>
      </c>
    </row>
    <row r="74" spans="1:12" s="20" customFormat="1" ht="12.9" customHeight="1">
      <c r="A74" s="100"/>
      <c r="B74" s="84"/>
      <c r="C74" s="83"/>
      <c r="D74" s="115"/>
      <c r="E74" s="188"/>
      <c r="F74" s="304">
        <f t="shared" si="2"/>
        <v>0</v>
      </c>
      <c r="G74" s="183"/>
      <c r="H74" s="183"/>
      <c r="I74" s="185"/>
      <c r="J74" s="185"/>
      <c r="K74" s="185"/>
      <c r="L74" s="306">
        <f t="shared" si="3"/>
        <v>0</v>
      </c>
    </row>
    <row r="75" spans="1:12" s="20" customFormat="1" ht="12.9" customHeight="1">
      <c r="A75" s="89"/>
      <c r="B75" s="83"/>
      <c r="C75" s="83"/>
      <c r="D75" s="83"/>
      <c r="E75" s="188"/>
      <c r="F75" s="304">
        <f t="shared" si="2"/>
        <v>0</v>
      </c>
      <c r="G75" s="183"/>
      <c r="H75" s="183"/>
      <c r="I75" s="185"/>
      <c r="J75" s="185"/>
      <c r="K75" s="185"/>
      <c r="L75" s="306">
        <f t="shared" si="3"/>
        <v>0</v>
      </c>
    </row>
    <row r="76" spans="1:12" s="20" customFormat="1" ht="12.9" customHeight="1">
      <c r="A76" s="89"/>
      <c r="B76" s="83"/>
      <c r="C76" s="83"/>
      <c r="D76" s="83"/>
      <c r="E76" s="188"/>
      <c r="F76" s="304">
        <f t="shared" si="2"/>
        <v>0</v>
      </c>
      <c r="G76" s="183"/>
      <c r="H76" s="183"/>
      <c r="I76" s="185"/>
      <c r="J76" s="185"/>
      <c r="K76" s="185"/>
      <c r="L76" s="306">
        <f t="shared" si="3"/>
        <v>0</v>
      </c>
    </row>
    <row r="77" spans="1:12" s="20" customFormat="1" ht="12.9" customHeight="1">
      <c r="A77" s="89"/>
      <c r="B77" s="84"/>
      <c r="C77" s="83"/>
      <c r="D77" s="115"/>
      <c r="E77" s="188"/>
      <c r="F77" s="304">
        <f t="shared" si="2"/>
        <v>0</v>
      </c>
      <c r="G77" s="183"/>
      <c r="H77" s="183"/>
      <c r="I77" s="185"/>
      <c r="J77" s="185"/>
      <c r="K77" s="185"/>
      <c r="L77" s="306">
        <f t="shared" si="3"/>
        <v>0</v>
      </c>
    </row>
    <row r="78" spans="1:12" s="20" customFormat="1" ht="12.9" customHeight="1">
      <c r="A78" s="89"/>
      <c r="B78" s="84"/>
      <c r="C78" s="83"/>
      <c r="D78" s="115"/>
      <c r="E78" s="188"/>
      <c r="F78" s="304">
        <f t="shared" si="2"/>
        <v>0</v>
      </c>
      <c r="G78" s="183"/>
      <c r="H78" s="183"/>
      <c r="I78" s="185"/>
      <c r="J78" s="185"/>
      <c r="K78" s="185"/>
      <c r="L78" s="306">
        <f t="shared" si="3"/>
        <v>0</v>
      </c>
    </row>
    <row r="79" spans="1:12" s="20" customFormat="1" ht="12.9" customHeight="1">
      <c r="A79" s="89"/>
      <c r="B79" s="84"/>
      <c r="C79" s="83"/>
      <c r="D79" s="115"/>
      <c r="E79" s="188"/>
      <c r="F79" s="304">
        <f t="shared" si="2"/>
        <v>0</v>
      </c>
      <c r="G79" s="183"/>
      <c r="H79" s="183"/>
      <c r="I79" s="185"/>
      <c r="J79" s="185"/>
      <c r="K79" s="185"/>
      <c r="L79" s="306">
        <f t="shared" si="3"/>
        <v>0</v>
      </c>
    </row>
    <row r="80" spans="1:12" s="20" customFormat="1" ht="12.9" customHeight="1">
      <c r="A80" s="100"/>
      <c r="B80" s="84"/>
      <c r="C80" s="83"/>
      <c r="D80" s="115"/>
      <c r="E80" s="188"/>
      <c r="F80" s="304">
        <f t="shared" si="2"/>
        <v>0</v>
      </c>
      <c r="G80" s="183"/>
      <c r="H80" s="183"/>
      <c r="I80" s="185"/>
      <c r="J80" s="185"/>
      <c r="K80" s="185"/>
      <c r="L80" s="306">
        <f t="shared" si="3"/>
        <v>0</v>
      </c>
    </row>
    <row r="81" spans="1:12" s="20" customFormat="1" ht="12.9" customHeight="1">
      <c r="A81" s="100"/>
      <c r="B81" s="84"/>
      <c r="C81" s="83"/>
      <c r="D81" s="115"/>
      <c r="E81" s="188"/>
      <c r="F81" s="304">
        <f t="shared" si="2"/>
        <v>0</v>
      </c>
      <c r="G81" s="183"/>
      <c r="H81" s="183"/>
      <c r="I81" s="185"/>
      <c r="J81" s="185"/>
      <c r="K81" s="185"/>
      <c r="L81" s="306">
        <f t="shared" si="3"/>
        <v>0</v>
      </c>
    </row>
    <row r="82" spans="1:12" s="20" customFormat="1" ht="12.9" customHeight="1">
      <c r="A82" s="89"/>
      <c r="B82" s="83"/>
      <c r="C82" s="83"/>
      <c r="D82" s="83"/>
      <c r="E82" s="188"/>
      <c r="F82" s="304">
        <f t="shared" si="2"/>
        <v>0</v>
      </c>
      <c r="G82" s="183"/>
      <c r="H82" s="183"/>
      <c r="I82" s="185"/>
      <c r="J82" s="185"/>
      <c r="K82" s="185"/>
      <c r="L82" s="306">
        <f t="shared" si="3"/>
        <v>0</v>
      </c>
    </row>
    <row r="83" spans="1:12" s="20" customFormat="1" ht="12.9" customHeight="1">
      <c r="A83" s="89"/>
      <c r="B83" s="84"/>
      <c r="C83" s="83"/>
      <c r="D83" s="115"/>
      <c r="E83" s="188"/>
      <c r="F83" s="304">
        <f t="shared" si="2"/>
        <v>0</v>
      </c>
      <c r="G83" s="183"/>
      <c r="H83" s="183"/>
      <c r="I83" s="185"/>
      <c r="J83" s="185"/>
      <c r="K83" s="185"/>
      <c r="L83" s="306">
        <f t="shared" si="3"/>
        <v>0</v>
      </c>
    </row>
    <row r="84" spans="1:12" s="20" customFormat="1" ht="12.9" customHeight="1">
      <c r="A84" s="89"/>
      <c r="B84" s="84"/>
      <c r="C84" s="83"/>
      <c r="D84" s="115"/>
      <c r="E84" s="188"/>
      <c r="F84" s="304">
        <f t="shared" si="2"/>
        <v>0</v>
      </c>
      <c r="G84" s="183"/>
      <c r="H84" s="183"/>
      <c r="I84" s="185"/>
      <c r="J84" s="185"/>
      <c r="K84" s="185"/>
      <c r="L84" s="306">
        <f t="shared" si="3"/>
        <v>0</v>
      </c>
    </row>
    <row r="85" spans="1:12" s="20" customFormat="1" ht="12.9" customHeight="1">
      <c r="A85" s="89"/>
      <c r="B85" s="84"/>
      <c r="C85" s="83"/>
      <c r="D85" s="115"/>
      <c r="E85" s="188"/>
      <c r="F85" s="304">
        <f t="shared" si="2"/>
        <v>0</v>
      </c>
      <c r="G85" s="183"/>
      <c r="H85" s="183"/>
      <c r="I85" s="185"/>
      <c r="J85" s="185"/>
      <c r="K85" s="185"/>
      <c r="L85" s="306">
        <f t="shared" si="3"/>
        <v>0</v>
      </c>
    </row>
    <row r="86" spans="1:12" s="20" customFormat="1" ht="12.9" customHeight="1">
      <c r="A86" s="100"/>
      <c r="B86" s="84"/>
      <c r="C86" s="83"/>
      <c r="D86" s="115"/>
      <c r="E86" s="188"/>
      <c r="F86" s="304">
        <f t="shared" si="2"/>
        <v>0</v>
      </c>
      <c r="G86" s="183"/>
      <c r="H86" s="183"/>
      <c r="I86" s="185"/>
      <c r="J86" s="185"/>
      <c r="K86" s="185"/>
      <c r="L86" s="306">
        <f t="shared" si="3"/>
        <v>0</v>
      </c>
    </row>
    <row r="87" spans="1:12" s="20" customFormat="1" ht="12.9" customHeight="1">
      <c r="A87" s="100"/>
      <c r="B87" s="84"/>
      <c r="C87" s="83"/>
      <c r="D87" s="115"/>
      <c r="E87" s="188"/>
      <c r="F87" s="304">
        <f t="shared" si="2"/>
        <v>0</v>
      </c>
      <c r="G87" s="183"/>
      <c r="H87" s="183"/>
      <c r="I87" s="185"/>
      <c r="J87" s="185"/>
      <c r="K87" s="185"/>
      <c r="L87" s="306">
        <f t="shared" si="3"/>
        <v>0</v>
      </c>
    </row>
    <row r="88" spans="1:12" s="20" customFormat="1" ht="12.9" customHeight="1">
      <c r="A88" s="89"/>
      <c r="B88" s="83"/>
      <c r="C88" s="83"/>
      <c r="D88" s="83"/>
      <c r="E88" s="188"/>
      <c r="F88" s="304">
        <f t="shared" si="2"/>
        <v>0</v>
      </c>
      <c r="G88" s="183"/>
      <c r="H88" s="183"/>
      <c r="I88" s="185"/>
      <c r="J88" s="185"/>
      <c r="K88" s="185"/>
      <c r="L88" s="306">
        <f t="shared" si="3"/>
        <v>0</v>
      </c>
    </row>
    <row r="89" spans="1:12" s="20" customFormat="1" ht="12.9" customHeight="1">
      <c r="A89" s="89"/>
      <c r="B89" s="84"/>
      <c r="C89" s="83"/>
      <c r="D89" s="115"/>
      <c r="E89" s="188"/>
      <c r="F89" s="304">
        <f t="shared" si="2"/>
        <v>0</v>
      </c>
      <c r="G89" s="183"/>
      <c r="H89" s="183"/>
      <c r="I89" s="185"/>
      <c r="J89" s="185"/>
      <c r="K89" s="185"/>
      <c r="L89" s="306">
        <f t="shared" si="3"/>
        <v>0</v>
      </c>
    </row>
    <row r="90" spans="1:12" s="20" customFormat="1" ht="12.9" customHeight="1">
      <c r="A90" s="89"/>
      <c r="B90" s="83"/>
      <c r="C90" s="83"/>
      <c r="D90" s="83"/>
      <c r="E90" s="188"/>
      <c r="F90" s="304">
        <f t="shared" si="2"/>
        <v>0</v>
      </c>
      <c r="G90" s="183"/>
      <c r="H90" s="183"/>
      <c r="I90" s="185"/>
      <c r="J90" s="185"/>
      <c r="K90" s="185"/>
      <c r="L90" s="306">
        <f t="shared" si="3"/>
        <v>0</v>
      </c>
    </row>
    <row r="91" spans="1:12" s="20" customFormat="1" ht="12.9" customHeight="1">
      <c r="A91" s="100"/>
      <c r="B91" s="83"/>
      <c r="C91" s="83"/>
      <c r="D91" s="83"/>
      <c r="E91" s="188"/>
      <c r="F91" s="304">
        <f t="shared" si="2"/>
        <v>0</v>
      </c>
      <c r="G91" s="183"/>
      <c r="H91" s="183"/>
      <c r="I91" s="185"/>
      <c r="J91" s="185"/>
      <c r="K91" s="185"/>
      <c r="L91" s="306">
        <f t="shared" si="3"/>
        <v>0</v>
      </c>
    </row>
    <row r="92" spans="1:12" s="20" customFormat="1" ht="12.9" customHeight="1">
      <c r="A92" s="100"/>
      <c r="B92" s="83"/>
      <c r="C92" s="83"/>
      <c r="D92" s="83"/>
      <c r="E92" s="188"/>
      <c r="F92" s="304">
        <f t="shared" si="2"/>
        <v>0</v>
      </c>
      <c r="G92" s="183"/>
      <c r="H92" s="183"/>
      <c r="I92" s="185"/>
      <c r="J92" s="185"/>
      <c r="K92" s="185"/>
      <c r="L92" s="306">
        <f t="shared" si="3"/>
        <v>0</v>
      </c>
    </row>
    <row r="93" spans="1:12" s="20" customFormat="1" ht="12.9" customHeight="1">
      <c r="A93" s="89"/>
      <c r="B93" s="84"/>
      <c r="C93" s="83"/>
      <c r="D93" s="115"/>
      <c r="E93" s="188"/>
      <c r="F93" s="304">
        <f t="shared" si="2"/>
        <v>0</v>
      </c>
      <c r="G93" s="183"/>
      <c r="H93" s="183"/>
      <c r="I93" s="185"/>
      <c r="J93" s="185"/>
      <c r="K93" s="185"/>
      <c r="L93" s="306">
        <f t="shared" si="3"/>
        <v>0</v>
      </c>
    </row>
    <row r="94" spans="1:12" s="20" customFormat="1" ht="12.9" customHeight="1">
      <c r="A94" s="89"/>
      <c r="B94" s="83"/>
      <c r="C94" s="83"/>
      <c r="D94" s="83"/>
      <c r="E94" s="188"/>
      <c r="F94" s="304">
        <f t="shared" si="2"/>
        <v>0</v>
      </c>
      <c r="G94" s="183"/>
      <c r="H94" s="183"/>
      <c r="I94" s="185"/>
      <c r="J94" s="185"/>
      <c r="K94" s="185"/>
      <c r="L94" s="306">
        <f t="shared" si="3"/>
        <v>0</v>
      </c>
    </row>
    <row r="95" spans="1:12" s="20" customFormat="1" ht="12.9" customHeight="1">
      <c r="A95" s="100"/>
      <c r="B95" s="83"/>
      <c r="C95" s="83"/>
      <c r="D95" s="83"/>
      <c r="E95" s="188"/>
      <c r="F95" s="304">
        <f t="shared" si="2"/>
        <v>0</v>
      </c>
      <c r="G95" s="183"/>
      <c r="H95" s="183"/>
      <c r="I95" s="185"/>
      <c r="J95" s="185"/>
      <c r="K95" s="185"/>
      <c r="L95" s="306">
        <f t="shared" si="3"/>
        <v>0</v>
      </c>
    </row>
    <row r="96" spans="1:12" s="20" customFormat="1" ht="12.9" customHeight="1">
      <c r="A96" s="100"/>
      <c r="B96" s="83"/>
      <c r="C96" s="83"/>
      <c r="D96" s="83"/>
      <c r="E96" s="188"/>
      <c r="F96" s="304">
        <f t="shared" si="2"/>
        <v>0</v>
      </c>
      <c r="G96" s="183"/>
      <c r="H96" s="183"/>
      <c r="I96" s="185"/>
      <c r="J96" s="185"/>
      <c r="K96" s="185"/>
      <c r="L96" s="306">
        <f t="shared" si="3"/>
        <v>0</v>
      </c>
    </row>
    <row r="97" spans="1:12" s="20" customFormat="1" ht="12.9" customHeight="1">
      <c r="A97" s="89"/>
      <c r="B97" s="85"/>
      <c r="C97" s="83"/>
      <c r="D97" s="115"/>
      <c r="E97" s="188"/>
      <c r="F97" s="304">
        <f t="shared" si="2"/>
        <v>0</v>
      </c>
      <c r="G97" s="183"/>
      <c r="H97" s="183"/>
      <c r="I97" s="185"/>
      <c r="J97" s="185"/>
      <c r="K97" s="185"/>
      <c r="L97" s="306">
        <f t="shared" si="3"/>
        <v>0</v>
      </c>
    </row>
    <row r="98" spans="1:12" s="20" customFormat="1" ht="12.9" customHeight="1">
      <c r="A98" s="89"/>
      <c r="B98" s="85"/>
      <c r="C98" s="83"/>
      <c r="D98" s="115"/>
      <c r="E98" s="188"/>
      <c r="F98" s="304">
        <f t="shared" si="2"/>
        <v>0</v>
      </c>
      <c r="G98" s="183"/>
      <c r="H98" s="183"/>
      <c r="I98" s="185"/>
      <c r="J98" s="185"/>
      <c r="K98" s="185"/>
      <c r="L98" s="306">
        <f t="shared" si="3"/>
        <v>0</v>
      </c>
    </row>
    <row r="99" spans="1:12" s="20" customFormat="1" ht="12.9" customHeight="1">
      <c r="A99" s="89"/>
      <c r="B99" s="84"/>
      <c r="C99" s="83"/>
      <c r="D99" s="115"/>
      <c r="E99" s="188"/>
      <c r="F99" s="304">
        <f t="shared" si="2"/>
        <v>0</v>
      </c>
      <c r="G99" s="183"/>
      <c r="H99" s="183"/>
      <c r="I99" s="185"/>
      <c r="J99" s="185"/>
      <c r="K99" s="185"/>
      <c r="L99" s="306">
        <f t="shared" si="3"/>
        <v>0</v>
      </c>
    </row>
    <row r="100" spans="1:12" s="20" customFormat="1" ht="12.9" customHeight="1">
      <c r="A100" s="89"/>
      <c r="B100" s="84"/>
      <c r="C100" s="83"/>
      <c r="D100" s="115"/>
      <c r="E100" s="188"/>
      <c r="F100" s="304">
        <f t="shared" si="2"/>
        <v>0</v>
      </c>
      <c r="G100" s="183"/>
      <c r="H100" s="183"/>
      <c r="I100" s="185"/>
      <c r="J100" s="185"/>
      <c r="K100" s="185"/>
      <c r="L100" s="306">
        <f t="shared" si="3"/>
        <v>0</v>
      </c>
    </row>
    <row r="101" spans="1:12" s="20" customFormat="1" ht="12.9" customHeight="1">
      <c r="A101" s="89"/>
      <c r="B101" s="85"/>
      <c r="C101" s="83"/>
      <c r="D101" s="115"/>
      <c r="E101" s="188"/>
      <c r="F101" s="304">
        <f t="shared" si="2"/>
        <v>0</v>
      </c>
      <c r="G101" s="183"/>
      <c r="H101" s="183"/>
      <c r="I101" s="185"/>
      <c r="J101" s="185"/>
      <c r="K101" s="185"/>
      <c r="L101" s="306">
        <f t="shared" si="3"/>
        <v>0</v>
      </c>
    </row>
    <row r="102" spans="1:12" s="20" customFormat="1" ht="12.9" customHeight="1">
      <c r="A102" s="89"/>
      <c r="B102" s="85"/>
      <c r="C102" s="83"/>
      <c r="D102" s="115"/>
      <c r="E102" s="188"/>
      <c r="F102" s="304">
        <f t="shared" si="2"/>
        <v>0</v>
      </c>
      <c r="G102" s="183"/>
      <c r="H102" s="183"/>
      <c r="I102" s="185"/>
      <c r="J102" s="185"/>
      <c r="K102" s="185"/>
      <c r="L102" s="306">
        <f t="shared" si="3"/>
        <v>0</v>
      </c>
    </row>
    <row r="103" spans="1:12" s="20" customFormat="1" ht="12.9" customHeight="1">
      <c r="A103" s="100"/>
      <c r="B103" s="85"/>
      <c r="C103" s="83"/>
      <c r="D103" s="115"/>
      <c r="E103" s="188"/>
      <c r="F103" s="304">
        <f t="shared" si="2"/>
        <v>0</v>
      </c>
      <c r="G103" s="183"/>
      <c r="H103" s="183"/>
      <c r="I103" s="185"/>
      <c r="J103" s="185"/>
      <c r="K103" s="185"/>
      <c r="L103" s="306">
        <f t="shared" si="3"/>
        <v>0</v>
      </c>
    </row>
    <row r="104" spans="1:12" s="20" customFormat="1" ht="12.9" customHeight="1">
      <c r="A104" s="100"/>
      <c r="B104" s="85"/>
      <c r="C104" s="83"/>
      <c r="D104" s="115"/>
      <c r="E104" s="188"/>
      <c r="F104" s="304">
        <f t="shared" si="2"/>
        <v>0</v>
      </c>
      <c r="G104" s="183"/>
      <c r="H104" s="183"/>
      <c r="I104" s="185"/>
      <c r="J104" s="185"/>
      <c r="K104" s="185"/>
      <c r="L104" s="306">
        <f t="shared" si="3"/>
        <v>0</v>
      </c>
    </row>
    <row r="105" spans="1:12" s="20" customFormat="1" ht="12.9" customHeight="1">
      <c r="A105" s="100"/>
      <c r="B105" s="86"/>
      <c r="C105" s="83"/>
      <c r="D105" s="115"/>
      <c r="E105" s="188"/>
      <c r="F105" s="304">
        <f t="shared" si="2"/>
        <v>0</v>
      </c>
      <c r="G105" s="183"/>
      <c r="H105" s="183"/>
      <c r="I105" s="185"/>
      <c r="J105" s="185"/>
      <c r="K105" s="185"/>
      <c r="L105" s="306">
        <f t="shared" si="3"/>
        <v>0</v>
      </c>
    </row>
    <row r="106" spans="1:12" s="20" customFormat="1" ht="12.9" customHeight="1">
      <c r="A106" s="100"/>
      <c r="B106" s="86"/>
      <c r="C106" s="83"/>
      <c r="D106" s="115"/>
      <c r="E106" s="188"/>
      <c r="F106" s="304">
        <f t="shared" si="2"/>
        <v>0</v>
      </c>
      <c r="G106" s="183"/>
      <c r="H106" s="183"/>
      <c r="I106" s="185"/>
      <c r="J106" s="185"/>
      <c r="K106" s="185"/>
      <c r="L106" s="306">
        <f t="shared" si="3"/>
        <v>0</v>
      </c>
    </row>
    <row r="107" spans="1:12" s="20" customFormat="1" ht="12.9" customHeight="1">
      <c r="A107" s="89"/>
      <c r="B107" s="83"/>
      <c r="C107" s="83"/>
      <c r="D107" s="83"/>
      <c r="E107" s="188"/>
      <c r="F107" s="304">
        <f t="shared" si="2"/>
        <v>0</v>
      </c>
      <c r="G107" s="183"/>
      <c r="H107" s="183"/>
      <c r="I107" s="185"/>
      <c r="J107" s="185"/>
      <c r="K107" s="185"/>
      <c r="L107" s="306">
        <f t="shared" si="3"/>
        <v>0</v>
      </c>
    </row>
    <row r="108" spans="1:12" s="20" customFormat="1" ht="12.9" customHeight="1">
      <c r="A108" s="89"/>
      <c r="B108" s="85"/>
      <c r="C108" s="83"/>
      <c r="D108" s="115"/>
      <c r="E108" s="188"/>
      <c r="F108" s="304">
        <f t="shared" si="2"/>
        <v>0</v>
      </c>
      <c r="G108" s="183"/>
      <c r="H108" s="183"/>
      <c r="I108" s="185"/>
      <c r="J108" s="185"/>
      <c r="K108" s="185"/>
      <c r="L108" s="306">
        <f t="shared" si="3"/>
        <v>0</v>
      </c>
    </row>
    <row r="109" spans="1:12" s="20" customFormat="1" ht="12.9" customHeight="1">
      <c r="A109" s="89"/>
      <c r="B109" s="85"/>
      <c r="C109" s="83"/>
      <c r="D109" s="115"/>
      <c r="E109" s="188"/>
      <c r="F109" s="304">
        <f t="shared" si="2"/>
        <v>0</v>
      </c>
      <c r="G109" s="183"/>
      <c r="H109" s="183"/>
      <c r="I109" s="185"/>
      <c r="J109" s="185"/>
      <c r="K109" s="185"/>
      <c r="L109" s="306">
        <f t="shared" si="3"/>
        <v>0</v>
      </c>
    </row>
    <row r="110" spans="1:12" s="20" customFormat="1" ht="12.9" customHeight="1">
      <c r="A110" s="89"/>
      <c r="B110" s="84"/>
      <c r="C110" s="83"/>
      <c r="D110" s="115"/>
      <c r="E110" s="188"/>
      <c r="F110" s="304">
        <f t="shared" si="2"/>
        <v>0</v>
      </c>
      <c r="G110" s="183"/>
      <c r="H110" s="183"/>
      <c r="I110" s="185"/>
      <c r="J110" s="185"/>
      <c r="K110" s="185"/>
      <c r="L110" s="306">
        <f t="shared" si="3"/>
        <v>0</v>
      </c>
    </row>
    <row r="111" spans="1:12" s="20" customFormat="1" ht="12.9" customHeight="1">
      <c r="A111" s="89"/>
      <c r="B111" s="84"/>
      <c r="C111" s="83"/>
      <c r="D111" s="115"/>
      <c r="E111" s="188"/>
      <c r="F111" s="304">
        <f t="shared" si="2"/>
        <v>0</v>
      </c>
      <c r="G111" s="183"/>
      <c r="H111" s="183"/>
      <c r="I111" s="185"/>
      <c r="J111" s="185"/>
      <c r="K111" s="185"/>
      <c r="L111" s="306">
        <f t="shared" si="3"/>
        <v>0</v>
      </c>
    </row>
    <row r="112" spans="1:12" s="20" customFormat="1" ht="12.9" customHeight="1">
      <c r="A112" s="89"/>
      <c r="B112" s="85"/>
      <c r="C112" s="83"/>
      <c r="D112" s="115"/>
      <c r="E112" s="188"/>
      <c r="F112" s="304">
        <f t="shared" si="2"/>
        <v>0</v>
      </c>
      <c r="G112" s="183"/>
      <c r="H112" s="183"/>
      <c r="I112" s="185"/>
      <c r="J112" s="185"/>
      <c r="K112" s="185"/>
      <c r="L112" s="306">
        <f t="shared" si="3"/>
        <v>0</v>
      </c>
    </row>
    <row r="113" spans="1:12" s="20" customFormat="1" ht="12.9" customHeight="1">
      <c r="A113" s="100"/>
      <c r="B113" s="85"/>
      <c r="C113" s="83"/>
      <c r="D113" s="115"/>
      <c r="E113" s="188"/>
      <c r="F113" s="304">
        <f t="shared" si="2"/>
        <v>0</v>
      </c>
      <c r="G113" s="183"/>
      <c r="H113" s="183"/>
      <c r="I113" s="185"/>
      <c r="J113" s="185"/>
      <c r="K113" s="185"/>
      <c r="L113" s="306">
        <f t="shared" si="3"/>
        <v>0</v>
      </c>
    </row>
    <row r="114" spans="1:12" s="20" customFormat="1" ht="12.9" customHeight="1">
      <c r="A114" s="100"/>
      <c r="B114" s="85"/>
      <c r="C114" s="83"/>
      <c r="D114" s="115"/>
      <c r="E114" s="188"/>
      <c r="F114" s="304">
        <f t="shared" si="2"/>
        <v>0</v>
      </c>
      <c r="G114" s="183"/>
      <c r="H114" s="183"/>
      <c r="I114" s="185"/>
      <c r="J114" s="185"/>
      <c r="K114" s="185"/>
      <c r="L114" s="306">
        <f t="shared" si="3"/>
        <v>0</v>
      </c>
    </row>
    <row r="115" spans="1:12" s="20" customFormat="1" ht="12.9" customHeight="1">
      <c r="A115" s="101"/>
      <c r="B115" s="85"/>
      <c r="C115" s="83"/>
      <c r="D115" s="115"/>
      <c r="E115" s="188"/>
      <c r="F115" s="304">
        <f t="shared" si="2"/>
        <v>0</v>
      </c>
      <c r="G115" s="183"/>
      <c r="H115" s="183"/>
      <c r="I115" s="185"/>
      <c r="J115" s="185"/>
      <c r="K115" s="185"/>
      <c r="L115" s="306">
        <f t="shared" si="3"/>
        <v>0</v>
      </c>
    </row>
    <row r="116" spans="1:12" s="20" customFormat="1" ht="12.9" customHeight="1">
      <c r="A116" s="101"/>
      <c r="B116" s="86"/>
      <c r="C116" s="83"/>
      <c r="D116" s="115"/>
      <c r="E116" s="188"/>
      <c r="F116" s="304">
        <f t="shared" si="2"/>
        <v>0</v>
      </c>
      <c r="G116" s="183"/>
      <c r="H116" s="183"/>
      <c r="I116" s="185"/>
      <c r="J116" s="185"/>
      <c r="K116" s="185"/>
      <c r="L116" s="306">
        <f t="shared" si="3"/>
        <v>0</v>
      </c>
    </row>
    <row r="117" spans="1:12" s="20" customFormat="1" ht="12.9" customHeight="1">
      <c r="A117" s="100"/>
      <c r="B117" s="86"/>
      <c r="C117" s="83"/>
      <c r="D117" s="115"/>
      <c r="E117" s="188"/>
      <c r="F117" s="304">
        <f t="shared" si="2"/>
        <v>0</v>
      </c>
      <c r="G117" s="183"/>
      <c r="H117" s="183"/>
      <c r="I117" s="185"/>
      <c r="J117" s="185"/>
      <c r="K117" s="185"/>
      <c r="L117" s="306">
        <f t="shared" si="3"/>
        <v>0</v>
      </c>
    </row>
    <row r="118" spans="1:12" s="20" customFormat="1" ht="12.9" customHeight="1">
      <c r="A118" s="100"/>
      <c r="B118" s="86"/>
      <c r="C118" s="83"/>
      <c r="D118" s="115"/>
      <c r="E118" s="188"/>
      <c r="F118" s="304">
        <f t="shared" si="2"/>
        <v>0</v>
      </c>
      <c r="G118" s="183"/>
      <c r="H118" s="183"/>
      <c r="I118" s="185"/>
      <c r="J118" s="185"/>
      <c r="K118" s="185"/>
      <c r="L118" s="306">
        <f t="shared" si="3"/>
        <v>0</v>
      </c>
    </row>
    <row r="119" spans="1:12" s="20" customFormat="1" ht="12.9" customHeight="1">
      <c r="A119" s="89"/>
      <c r="B119" s="83"/>
      <c r="C119" s="83"/>
      <c r="D119" s="83"/>
      <c r="E119" s="188"/>
      <c r="F119" s="304">
        <f t="shared" si="2"/>
        <v>0</v>
      </c>
      <c r="G119" s="183"/>
      <c r="H119" s="183"/>
      <c r="I119" s="185"/>
      <c r="J119" s="185"/>
      <c r="K119" s="185"/>
      <c r="L119" s="306">
        <f t="shared" si="3"/>
        <v>0</v>
      </c>
    </row>
    <row r="120" spans="1:12" s="20" customFormat="1" ht="12.9" customHeight="1">
      <c r="A120" s="89"/>
      <c r="B120" s="85"/>
      <c r="C120" s="83"/>
      <c r="D120" s="115"/>
      <c r="E120" s="188"/>
      <c r="F120" s="304">
        <f t="shared" si="2"/>
        <v>0</v>
      </c>
      <c r="G120" s="183"/>
      <c r="H120" s="183"/>
      <c r="I120" s="185"/>
      <c r="J120" s="185"/>
      <c r="K120" s="185"/>
      <c r="L120" s="306">
        <f t="shared" si="3"/>
        <v>0</v>
      </c>
    </row>
    <row r="121" spans="1:12" s="20" customFormat="1" ht="12.9" customHeight="1">
      <c r="A121" s="89"/>
      <c r="B121" s="84"/>
      <c r="C121" s="83"/>
      <c r="D121" s="115"/>
      <c r="E121" s="188"/>
      <c r="F121" s="304">
        <f t="shared" si="2"/>
        <v>0</v>
      </c>
      <c r="G121" s="183"/>
      <c r="H121" s="183"/>
      <c r="I121" s="185"/>
      <c r="J121" s="185"/>
      <c r="K121" s="185"/>
      <c r="L121" s="306">
        <f t="shared" si="3"/>
        <v>0</v>
      </c>
    </row>
    <row r="122" spans="1:12" s="20" customFormat="1" ht="12.9" customHeight="1">
      <c r="A122" s="89"/>
      <c r="B122" s="85"/>
      <c r="C122" s="83"/>
      <c r="D122" s="115"/>
      <c r="E122" s="188"/>
      <c r="F122" s="304">
        <f t="shared" si="2"/>
        <v>0</v>
      </c>
      <c r="G122" s="183"/>
      <c r="H122" s="183"/>
      <c r="I122" s="185"/>
      <c r="J122" s="185"/>
      <c r="K122" s="185"/>
      <c r="L122" s="306">
        <f t="shared" si="3"/>
        <v>0</v>
      </c>
    </row>
    <row r="123" spans="1:12" s="20" customFormat="1" ht="12.9" customHeight="1">
      <c r="A123" s="100"/>
      <c r="B123" s="85"/>
      <c r="C123" s="83"/>
      <c r="D123" s="115"/>
      <c r="E123" s="188"/>
      <c r="F123" s="304">
        <f t="shared" si="2"/>
        <v>0</v>
      </c>
      <c r="G123" s="183"/>
      <c r="H123" s="183"/>
      <c r="I123" s="185"/>
      <c r="J123" s="185"/>
      <c r="K123" s="185"/>
      <c r="L123" s="306">
        <f t="shared" si="3"/>
        <v>0</v>
      </c>
    </row>
    <row r="124" spans="1:12" s="20" customFormat="1" ht="12.9" customHeight="1">
      <c r="A124" s="100"/>
      <c r="B124" s="86"/>
      <c r="C124" s="83"/>
      <c r="D124" s="115"/>
      <c r="E124" s="188"/>
      <c r="F124" s="304">
        <f t="shared" si="2"/>
        <v>0</v>
      </c>
      <c r="G124" s="183"/>
      <c r="H124" s="183"/>
      <c r="I124" s="185"/>
      <c r="J124" s="185"/>
      <c r="K124" s="185"/>
      <c r="L124" s="306">
        <f t="shared" si="3"/>
        <v>0</v>
      </c>
    </row>
    <row r="125" spans="1:12" s="20" customFormat="1" ht="12.9" customHeight="1">
      <c r="A125" s="89"/>
      <c r="B125" s="83"/>
      <c r="C125" s="83"/>
      <c r="D125" s="83"/>
      <c r="E125" s="188"/>
      <c r="F125" s="304">
        <f t="shared" si="2"/>
        <v>0</v>
      </c>
      <c r="G125" s="183"/>
      <c r="H125" s="183"/>
      <c r="I125" s="185"/>
      <c r="J125" s="185"/>
      <c r="K125" s="185"/>
      <c r="L125" s="306">
        <f t="shared" si="3"/>
        <v>0</v>
      </c>
    </row>
    <row r="126" spans="1:12" s="20" customFormat="1" ht="12.9" customHeight="1">
      <c r="A126" s="89"/>
      <c r="B126" s="83"/>
      <c r="C126" s="83"/>
      <c r="D126" s="83"/>
      <c r="E126" s="188"/>
      <c r="F126" s="304">
        <f t="shared" si="2"/>
        <v>0</v>
      </c>
      <c r="G126" s="183"/>
      <c r="H126" s="183"/>
      <c r="I126" s="185"/>
      <c r="J126" s="185"/>
      <c r="K126" s="185"/>
      <c r="L126" s="306">
        <f t="shared" si="3"/>
        <v>0</v>
      </c>
    </row>
    <row r="127" spans="1:12" s="20" customFormat="1" ht="12.9" customHeight="1">
      <c r="A127" s="89"/>
      <c r="B127" s="85"/>
      <c r="C127" s="83"/>
      <c r="D127" s="115"/>
      <c r="E127" s="188"/>
      <c r="F127" s="304">
        <f t="shared" si="2"/>
        <v>0</v>
      </c>
      <c r="G127" s="183"/>
      <c r="H127" s="183"/>
      <c r="I127" s="185"/>
      <c r="J127" s="185"/>
      <c r="K127" s="185"/>
      <c r="L127" s="306">
        <f t="shared" si="3"/>
        <v>0</v>
      </c>
    </row>
    <row r="128" spans="1:12" s="20" customFormat="1" ht="12.9" customHeight="1">
      <c r="A128" s="89"/>
      <c r="B128" s="84"/>
      <c r="C128" s="83"/>
      <c r="D128" s="115"/>
      <c r="E128" s="188"/>
      <c r="F128" s="304">
        <f t="shared" si="2"/>
        <v>0</v>
      </c>
      <c r="G128" s="183"/>
      <c r="H128" s="183"/>
      <c r="I128" s="185"/>
      <c r="J128" s="185"/>
      <c r="K128" s="185"/>
      <c r="L128" s="306">
        <f t="shared" si="3"/>
        <v>0</v>
      </c>
    </row>
    <row r="129" spans="1:12" s="20" customFormat="1" ht="12.9" customHeight="1">
      <c r="A129" s="89"/>
      <c r="B129" s="85"/>
      <c r="C129" s="83"/>
      <c r="D129" s="115"/>
      <c r="E129" s="188"/>
      <c r="F129" s="304">
        <f t="shared" si="2"/>
        <v>0</v>
      </c>
      <c r="G129" s="183"/>
      <c r="H129" s="183"/>
      <c r="I129" s="185"/>
      <c r="J129" s="185"/>
      <c r="K129" s="185"/>
      <c r="L129" s="306">
        <f t="shared" si="3"/>
        <v>0</v>
      </c>
    </row>
    <row r="130" spans="1:12" s="20" customFormat="1" ht="12.9" customHeight="1">
      <c r="A130" s="100"/>
      <c r="B130" s="85"/>
      <c r="C130" s="83"/>
      <c r="D130" s="115"/>
      <c r="E130" s="188"/>
      <c r="F130" s="304">
        <f t="shared" si="2"/>
        <v>0</v>
      </c>
      <c r="G130" s="183"/>
      <c r="H130" s="183"/>
      <c r="I130" s="185"/>
      <c r="J130" s="185"/>
      <c r="K130" s="185"/>
      <c r="L130" s="306">
        <f t="shared" si="3"/>
        <v>0</v>
      </c>
    </row>
    <row r="131" spans="1:12" s="20" customFormat="1" ht="12.9" customHeight="1">
      <c r="A131" s="100"/>
      <c r="B131" s="86"/>
      <c r="C131" s="83"/>
      <c r="D131" s="115"/>
      <c r="E131" s="188"/>
      <c r="F131" s="304">
        <f t="shared" si="2"/>
        <v>0</v>
      </c>
      <c r="G131" s="183"/>
      <c r="H131" s="183"/>
      <c r="I131" s="185"/>
      <c r="J131" s="185"/>
      <c r="K131" s="185"/>
      <c r="L131" s="306">
        <f t="shared" si="3"/>
        <v>0</v>
      </c>
    </row>
    <row r="132" spans="1:12" s="20" customFormat="1" ht="12.9" customHeight="1">
      <c r="A132" s="89"/>
      <c r="B132" s="83"/>
      <c r="C132" s="83"/>
      <c r="D132" s="83"/>
      <c r="E132" s="188"/>
      <c r="F132" s="304">
        <f t="shared" si="2"/>
        <v>0</v>
      </c>
      <c r="G132" s="183"/>
      <c r="H132" s="183"/>
      <c r="I132" s="185"/>
      <c r="J132" s="185"/>
      <c r="K132" s="185"/>
      <c r="L132" s="306">
        <f t="shared" si="3"/>
        <v>0</v>
      </c>
    </row>
    <row r="133" spans="1:12" s="20" customFormat="1" ht="12.9" customHeight="1">
      <c r="A133" s="89"/>
      <c r="B133" s="83"/>
      <c r="C133" s="83"/>
      <c r="D133" s="83"/>
      <c r="E133" s="188"/>
      <c r="F133" s="304">
        <f t="shared" si="2"/>
        <v>0</v>
      </c>
      <c r="G133" s="183"/>
      <c r="H133" s="183"/>
      <c r="I133" s="185"/>
      <c r="J133" s="185"/>
      <c r="K133" s="185"/>
      <c r="L133" s="306">
        <f t="shared" si="3"/>
        <v>0</v>
      </c>
    </row>
    <row r="134" spans="1:12" s="20" customFormat="1" ht="12.9" customHeight="1">
      <c r="A134" s="89"/>
      <c r="B134" s="85"/>
      <c r="C134" s="83"/>
      <c r="D134" s="115"/>
      <c r="E134" s="188"/>
      <c r="F134" s="304">
        <f t="shared" si="2"/>
        <v>0</v>
      </c>
      <c r="G134" s="183"/>
      <c r="H134" s="183"/>
      <c r="I134" s="185"/>
      <c r="J134" s="185"/>
      <c r="K134" s="185"/>
      <c r="L134" s="306">
        <f t="shared" si="3"/>
        <v>0</v>
      </c>
    </row>
    <row r="135" spans="1:12" s="20" customFormat="1" ht="12.9" customHeight="1">
      <c r="A135" s="89"/>
      <c r="B135" s="85"/>
      <c r="C135" s="83"/>
      <c r="D135" s="115"/>
      <c r="E135" s="188"/>
      <c r="F135" s="304">
        <f t="shared" si="2"/>
        <v>0</v>
      </c>
      <c r="G135" s="183"/>
      <c r="H135" s="183"/>
      <c r="I135" s="185"/>
      <c r="J135" s="185"/>
      <c r="K135" s="185"/>
      <c r="L135" s="306">
        <f t="shared" si="3"/>
        <v>0</v>
      </c>
    </row>
    <row r="136" spans="1:12" s="20" customFormat="1" ht="12.9" customHeight="1">
      <c r="A136" s="89"/>
      <c r="B136" s="84"/>
      <c r="C136" s="83"/>
      <c r="D136" s="115"/>
      <c r="E136" s="188"/>
      <c r="F136" s="304">
        <f t="shared" si="2"/>
        <v>0</v>
      </c>
      <c r="G136" s="183"/>
      <c r="H136" s="183"/>
      <c r="I136" s="185"/>
      <c r="J136" s="185"/>
      <c r="K136" s="185"/>
      <c r="L136" s="306">
        <f t="shared" si="3"/>
        <v>0</v>
      </c>
    </row>
    <row r="137" spans="1:12" s="20" customFormat="1" ht="12.9" customHeight="1">
      <c r="A137" s="89"/>
      <c r="B137" s="84"/>
      <c r="C137" s="83"/>
      <c r="D137" s="115"/>
      <c r="E137" s="188"/>
      <c r="F137" s="304">
        <f t="shared" ref="F137:F179" si="4">SUM(G137,H137)</f>
        <v>0</v>
      </c>
      <c r="G137" s="183"/>
      <c r="H137" s="183"/>
      <c r="I137" s="185"/>
      <c r="J137" s="185"/>
      <c r="K137" s="185"/>
      <c r="L137" s="306">
        <f t="shared" ref="L137:L179" si="5">(G137*I137+H137*J137)*E137</f>
        <v>0</v>
      </c>
    </row>
    <row r="138" spans="1:12" s="20" customFormat="1" ht="12.9" customHeight="1">
      <c r="A138" s="89"/>
      <c r="B138" s="85"/>
      <c r="C138" s="83"/>
      <c r="D138" s="115"/>
      <c r="E138" s="188"/>
      <c r="F138" s="304">
        <f t="shared" si="4"/>
        <v>0</v>
      </c>
      <c r="G138" s="183"/>
      <c r="H138" s="183"/>
      <c r="I138" s="185"/>
      <c r="J138" s="185"/>
      <c r="K138" s="185"/>
      <c r="L138" s="306">
        <f t="shared" si="5"/>
        <v>0</v>
      </c>
    </row>
    <row r="139" spans="1:12" s="20" customFormat="1" ht="12.9" customHeight="1">
      <c r="A139" s="100"/>
      <c r="B139" s="85"/>
      <c r="C139" s="83"/>
      <c r="D139" s="115"/>
      <c r="E139" s="188"/>
      <c r="F139" s="304">
        <f t="shared" si="4"/>
        <v>0</v>
      </c>
      <c r="G139" s="183"/>
      <c r="H139" s="183"/>
      <c r="I139" s="185"/>
      <c r="J139" s="185"/>
      <c r="K139" s="185"/>
      <c r="L139" s="306">
        <f t="shared" si="5"/>
        <v>0</v>
      </c>
    </row>
    <row r="140" spans="1:12" s="20" customFormat="1" ht="12.9" customHeight="1">
      <c r="A140" s="100"/>
      <c r="B140" s="85"/>
      <c r="C140" s="83"/>
      <c r="D140" s="115"/>
      <c r="E140" s="188"/>
      <c r="F140" s="304">
        <f t="shared" si="4"/>
        <v>0</v>
      </c>
      <c r="G140" s="183"/>
      <c r="H140" s="183"/>
      <c r="I140" s="185"/>
      <c r="J140" s="185"/>
      <c r="K140" s="185"/>
      <c r="L140" s="306">
        <f t="shared" si="5"/>
        <v>0</v>
      </c>
    </row>
    <row r="141" spans="1:12" s="20" customFormat="1" ht="12.9" customHeight="1">
      <c r="A141" s="101"/>
      <c r="B141" s="85"/>
      <c r="C141" s="83"/>
      <c r="D141" s="115"/>
      <c r="E141" s="188"/>
      <c r="F141" s="304">
        <f t="shared" si="4"/>
        <v>0</v>
      </c>
      <c r="G141" s="183"/>
      <c r="H141" s="183"/>
      <c r="I141" s="185"/>
      <c r="J141" s="185"/>
      <c r="K141" s="185"/>
      <c r="L141" s="306">
        <f t="shared" si="5"/>
        <v>0</v>
      </c>
    </row>
    <row r="142" spans="1:12" s="20" customFormat="1" ht="12.9" customHeight="1">
      <c r="A142" s="101"/>
      <c r="B142" s="86"/>
      <c r="C142" s="83"/>
      <c r="D142" s="115"/>
      <c r="E142" s="188"/>
      <c r="F142" s="304">
        <f t="shared" si="4"/>
        <v>0</v>
      </c>
      <c r="G142" s="183"/>
      <c r="H142" s="183"/>
      <c r="I142" s="185"/>
      <c r="J142" s="185"/>
      <c r="K142" s="185"/>
      <c r="L142" s="306">
        <f t="shared" si="5"/>
        <v>0</v>
      </c>
    </row>
    <row r="143" spans="1:12" s="20" customFormat="1" ht="12.9" customHeight="1">
      <c r="A143" s="100"/>
      <c r="B143" s="86"/>
      <c r="C143" s="83"/>
      <c r="D143" s="115"/>
      <c r="E143" s="188"/>
      <c r="F143" s="304">
        <f t="shared" si="4"/>
        <v>0</v>
      </c>
      <c r="G143" s="183"/>
      <c r="H143" s="183"/>
      <c r="I143" s="185"/>
      <c r="J143" s="185"/>
      <c r="K143" s="185"/>
      <c r="L143" s="306">
        <f t="shared" si="5"/>
        <v>0</v>
      </c>
    </row>
    <row r="144" spans="1:12" s="20" customFormat="1" ht="12.9" customHeight="1">
      <c r="A144" s="89"/>
      <c r="B144" s="85"/>
      <c r="C144" s="83"/>
      <c r="D144" s="115"/>
      <c r="E144" s="188"/>
      <c r="F144" s="304">
        <f t="shared" si="4"/>
        <v>0</v>
      </c>
      <c r="G144" s="183"/>
      <c r="H144" s="183"/>
      <c r="I144" s="185"/>
      <c r="J144" s="185"/>
      <c r="K144" s="185"/>
      <c r="L144" s="306">
        <f t="shared" si="5"/>
        <v>0</v>
      </c>
    </row>
    <row r="145" spans="1:12" s="20" customFormat="1" ht="12.9" customHeight="1">
      <c r="A145" s="89"/>
      <c r="B145" s="84"/>
      <c r="C145" s="83"/>
      <c r="D145" s="115"/>
      <c r="E145" s="188"/>
      <c r="F145" s="304">
        <f t="shared" si="4"/>
        <v>0</v>
      </c>
      <c r="G145" s="183"/>
      <c r="H145" s="183"/>
      <c r="I145" s="185"/>
      <c r="J145" s="185"/>
      <c r="K145" s="185"/>
      <c r="L145" s="306">
        <f t="shared" si="5"/>
        <v>0</v>
      </c>
    </row>
    <row r="146" spans="1:12" s="20" customFormat="1" ht="12.9" customHeight="1">
      <c r="A146" s="89"/>
      <c r="B146" s="85"/>
      <c r="C146" s="83"/>
      <c r="D146" s="115"/>
      <c r="E146" s="188"/>
      <c r="F146" s="304">
        <f t="shared" si="4"/>
        <v>0</v>
      </c>
      <c r="G146" s="183"/>
      <c r="H146" s="183"/>
      <c r="I146" s="185"/>
      <c r="J146" s="185"/>
      <c r="K146" s="185"/>
      <c r="L146" s="306">
        <f t="shared" si="5"/>
        <v>0</v>
      </c>
    </row>
    <row r="147" spans="1:12" s="20" customFormat="1" ht="12.9" customHeight="1">
      <c r="A147" s="100"/>
      <c r="B147" s="85"/>
      <c r="C147" s="83"/>
      <c r="D147" s="115"/>
      <c r="E147" s="188"/>
      <c r="F147" s="304">
        <f t="shared" si="4"/>
        <v>0</v>
      </c>
      <c r="G147" s="183"/>
      <c r="H147" s="183"/>
      <c r="I147" s="185"/>
      <c r="J147" s="185"/>
      <c r="K147" s="185"/>
      <c r="L147" s="306">
        <f t="shared" si="5"/>
        <v>0</v>
      </c>
    </row>
    <row r="148" spans="1:12" s="20" customFormat="1" ht="12.9" customHeight="1">
      <c r="A148" s="100"/>
      <c r="B148" s="86"/>
      <c r="C148" s="83"/>
      <c r="D148" s="115"/>
      <c r="E148" s="188"/>
      <c r="F148" s="304">
        <f t="shared" si="4"/>
        <v>0</v>
      </c>
      <c r="G148" s="183"/>
      <c r="H148" s="183"/>
      <c r="I148" s="185"/>
      <c r="J148" s="185"/>
      <c r="K148" s="185"/>
      <c r="L148" s="306">
        <f t="shared" si="5"/>
        <v>0</v>
      </c>
    </row>
    <row r="149" spans="1:12" s="20" customFormat="1" ht="12.9" customHeight="1">
      <c r="A149" s="89"/>
      <c r="B149" s="83"/>
      <c r="C149" s="83"/>
      <c r="D149" s="83"/>
      <c r="E149" s="188"/>
      <c r="F149" s="304">
        <f t="shared" si="4"/>
        <v>0</v>
      </c>
      <c r="G149" s="183"/>
      <c r="H149" s="183"/>
      <c r="I149" s="185"/>
      <c r="J149" s="185"/>
      <c r="K149" s="185"/>
      <c r="L149" s="306">
        <f t="shared" si="5"/>
        <v>0</v>
      </c>
    </row>
    <row r="150" spans="1:12" s="20" customFormat="1" ht="12.9" customHeight="1">
      <c r="A150" s="89"/>
      <c r="B150" s="83"/>
      <c r="C150" s="83"/>
      <c r="D150" s="83"/>
      <c r="E150" s="188"/>
      <c r="F150" s="304">
        <f t="shared" si="4"/>
        <v>0</v>
      </c>
      <c r="G150" s="183"/>
      <c r="H150" s="183"/>
      <c r="I150" s="185"/>
      <c r="J150" s="185"/>
      <c r="K150" s="185"/>
      <c r="L150" s="306">
        <f t="shared" si="5"/>
        <v>0</v>
      </c>
    </row>
    <row r="151" spans="1:12" s="20" customFormat="1" ht="12.9" customHeight="1">
      <c r="A151" s="89"/>
      <c r="B151" s="85"/>
      <c r="C151" s="83"/>
      <c r="D151" s="115"/>
      <c r="E151" s="188"/>
      <c r="F151" s="304">
        <f t="shared" si="4"/>
        <v>0</v>
      </c>
      <c r="G151" s="183"/>
      <c r="H151" s="183"/>
      <c r="I151" s="185"/>
      <c r="J151" s="185"/>
      <c r="K151" s="185"/>
      <c r="L151" s="306">
        <f t="shared" si="5"/>
        <v>0</v>
      </c>
    </row>
    <row r="152" spans="1:12" s="20" customFormat="1" ht="12.9" customHeight="1">
      <c r="A152" s="89"/>
      <c r="B152" s="84"/>
      <c r="C152" s="83"/>
      <c r="D152" s="115"/>
      <c r="E152" s="188"/>
      <c r="F152" s="304">
        <f t="shared" si="4"/>
        <v>0</v>
      </c>
      <c r="G152" s="183"/>
      <c r="H152" s="183"/>
      <c r="I152" s="185"/>
      <c r="J152" s="185"/>
      <c r="K152" s="185"/>
      <c r="L152" s="306">
        <f t="shared" si="5"/>
        <v>0</v>
      </c>
    </row>
    <row r="153" spans="1:12" s="20" customFormat="1" ht="12.9" customHeight="1">
      <c r="A153" s="89"/>
      <c r="B153" s="85"/>
      <c r="C153" s="83"/>
      <c r="D153" s="115"/>
      <c r="E153" s="188"/>
      <c r="F153" s="304">
        <f t="shared" si="4"/>
        <v>0</v>
      </c>
      <c r="G153" s="183"/>
      <c r="H153" s="183"/>
      <c r="I153" s="185"/>
      <c r="J153" s="185"/>
      <c r="K153" s="185"/>
      <c r="L153" s="306">
        <f t="shared" si="5"/>
        <v>0</v>
      </c>
    </row>
    <row r="154" spans="1:12" s="20" customFormat="1" ht="12.9" customHeight="1">
      <c r="A154" s="100"/>
      <c r="B154" s="85"/>
      <c r="C154" s="83"/>
      <c r="D154" s="115"/>
      <c r="E154" s="188"/>
      <c r="F154" s="304">
        <f t="shared" si="4"/>
        <v>0</v>
      </c>
      <c r="G154" s="183"/>
      <c r="H154" s="183"/>
      <c r="I154" s="185"/>
      <c r="J154" s="185"/>
      <c r="K154" s="185"/>
      <c r="L154" s="306">
        <f t="shared" si="5"/>
        <v>0</v>
      </c>
    </row>
    <row r="155" spans="1:12" s="20" customFormat="1" ht="12.9" customHeight="1">
      <c r="A155" s="100"/>
      <c r="B155" s="86"/>
      <c r="C155" s="83"/>
      <c r="D155" s="115"/>
      <c r="E155" s="188"/>
      <c r="F155" s="304">
        <f t="shared" si="4"/>
        <v>0</v>
      </c>
      <c r="G155" s="183"/>
      <c r="H155" s="183"/>
      <c r="I155" s="185"/>
      <c r="J155" s="185"/>
      <c r="K155" s="185"/>
      <c r="L155" s="306">
        <f t="shared" si="5"/>
        <v>0</v>
      </c>
    </row>
    <row r="156" spans="1:12" s="20" customFormat="1" ht="12.9" customHeight="1">
      <c r="A156" s="89"/>
      <c r="B156" s="83"/>
      <c r="C156" s="83"/>
      <c r="D156" s="83"/>
      <c r="E156" s="188"/>
      <c r="F156" s="304">
        <f t="shared" si="4"/>
        <v>0</v>
      </c>
      <c r="G156" s="183"/>
      <c r="H156" s="183"/>
      <c r="I156" s="185"/>
      <c r="J156" s="185"/>
      <c r="K156" s="185"/>
      <c r="L156" s="306">
        <f t="shared" si="5"/>
        <v>0</v>
      </c>
    </row>
    <row r="157" spans="1:12" s="20" customFormat="1" ht="12.9" customHeight="1">
      <c r="A157" s="89"/>
      <c r="B157" s="83"/>
      <c r="C157" s="83"/>
      <c r="D157" s="83"/>
      <c r="E157" s="188"/>
      <c r="F157" s="304">
        <f t="shared" si="4"/>
        <v>0</v>
      </c>
      <c r="G157" s="183"/>
      <c r="H157" s="183"/>
      <c r="I157" s="185"/>
      <c r="J157" s="185"/>
      <c r="K157" s="185"/>
      <c r="L157" s="306">
        <f t="shared" si="5"/>
        <v>0</v>
      </c>
    </row>
    <row r="158" spans="1:12" s="20" customFormat="1" ht="12.9" customHeight="1">
      <c r="A158" s="89"/>
      <c r="B158" s="85"/>
      <c r="C158" s="83"/>
      <c r="D158" s="115"/>
      <c r="E158" s="188"/>
      <c r="F158" s="304">
        <f t="shared" si="4"/>
        <v>0</v>
      </c>
      <c r="G158" s="183"/>
      <c r="H158" s="183"/>
      <c r="I158" s="185"/>
      <c r="J158" s="185"/>
      <c r="K158" s="185"/>
      <c r="L158" s="306">
        <f t="shared" si="5"/>
        <v>0</v>
      </c>
    </row>
    <row r="159" spans="1:12" s="20" customFormat="1" ht="12.9" customHeight="1">
      <c r="A159" s="89"/>
      <c r="B159" s="84"/>
      <c r="C159" s="83"/>
      <c r="D159" s="115"/>
      <c r="E159" s="188"/>
      <c r="F159" s="304">
        <f t="shared" si="4"/>
        <v>0</v>
      </c>
      <c r="G159" s="183"/>
      <c r="H159" s="183"/>
      <c r="I159" s="185"/>
      <c r="J159" s="185"/>
      <c r="K159" s="185"/>
      <c r="L159" s="306">
        <f t="shared" si="5"/>
        <v>0</v>
      </c>
    </row>
    <row r="160" spans="1:12" s="20" customFormat="1" ht="12.9" customHeight="1">
      <c r="A160" s="89"/>
      <c r="B160" s="85"/>
      <c r="C160" s="83"/>
      <c r="D160" s="115"/>
      <c r="E160" s="188"/>
      <c r="F160" s="304">
        <f t="shared" si="4"/>
        <v>0</v>
      </c>
      <c r="G160" s="183"/>
      <c r="H160" s="183"/>
      <c r="I160" s="185"/>
      <c r="J160" s="185"/>
      <c r="K160" s="185"/>
      <c r="L160" s="306">
        <f t="shared" si="5"/>
        <v>0</v>
      </c>
    </row>
    <row r="161" spans="1:14" s="20" customFormat="1" ht="12.9" customHeight="1">
      <c r="A161" s="100"/>
      <c r="B161" s="85"/>
      <c r="C161" s="83"/>
      <c r="D161" s="115"/>
      <c r="E161" s="188"/>
      <c r="F161" s="304">
        <f t="shared" si="4"/>
        <v>0</v>
      </c>
      <c r="G161" s="183"/>
      <c r="H161" s="183"/>
      <c r="I161" s="185"/>
      <c r="J161" s="185"/>
      <c r="K161" s="185"/>
      <c r="L161" s="306">
        <f t="shared" si="5"/>
        <v>0</v>
      </c>
    </row>
    <row r="162" spans="1:14" s="20" customFormat="1" ht="12.9" customHeight="1">
      <c r="A162" s="100"/>
      <c r="B162" s="86"/>
      <c r="C162" s="83"/>
      <c r="D162" s="115"/>
      <c r="E162" s="188"/>
      <c r="F162" s="304">
        <f t="shared" si="4"/>
        <v>0</v>
      </c>
      <c r="G162" s="183"/>
      <c r="H162" s="183"/>
      <c r="I162" s="185"/>
      <c r="J162" s="185"/>
      <c r="K162" s="185"/>
      <c r="L162" s="306">
        <f t="shared" si="5"/>
        <v>0</v>
      </c>
    </row>
    <row r="163" spans="1:14" s="20" customFormat="1" ht="12.9" customHeight="1">
      <c r="A163" s="89"/>
      <c r="B163" s="83"/>
      <c r="C163" s="83"/>
      <c r="D163" s="83"/>
      <c r="E163" s="188"/>
      <c r="F163" s="304">
        <f t="shared" si="4"/>
        <v>0</v>
      </c>
      <c r="G163" s="183"/>
      <c r="H163" s="183"/>
      <c r="I163" s="185"/>
      <c r="J163" s="185"/>
      <c r="K163" s="185"/>
      <c r="L163" s="306">
        <f t="shared" si="5"/>
        <v>0</v>
      </c>
    </row>
    <row r="164" spans="1:14" s="20" customFormat="1" ht="12.9" customHeight="1">
      <c r="A164" s="89"/>
      <c r="B164" s="115"/>
      <c r="C164" s="83"/>
      <c r="D164" s="83"/>
      <c r="E164" s="188"/>
      <c r="F164" s="304">
        <f t="shared" si="4"/>
        <v>0</v>
      </c>
      <c r="G164" s="183"/>
      <c r="H164" s="183"/>
      <c r="I164" s="185"/>
      <c r="J164" s="185"/>
      <c r="K164" s="185"/>
      <c r="L164" s="306">
        <f t="shared" si="5"/>
        <v>0</v>
      </c>
    </row>
    <row r="165" spans="1:14" s="20" customFormat="1" ht="12.9" customHeight="1">
      <c r="A165" s="89"/>
      <c r="B165" s="83"/>
      <c r="C165" s="83"/>
      <c r="D165" s="83"/>
      <c r="E165" s="188"/>
      <c r="F165" s="304">
        <f t="shared" si="4"/>
        <v>0</v>
      </c>
      <c r="G165" s="183"/>
      <c r="H165" s="183"/>
      <c r="I165" s="185"/>
      <c r="J165" s="185"/>
      <c r="K165" s="185"/>
      <c r="L165" s="306">
        <f t="shared" si="5"/>
        <v>0</v>
      </c>
    </row>
    <row r="166" spans="1:14" s="20" customFormat="1" ht="12.9" customHeight="1">
      <c r="A166" s="89"/>
      <c r="B166" s="83"/>
      <c r="C166" s="83"/>
      <c r="D166" s="83"/>
      <c r="E166" s="188"/>
      <c r="F166" s="304">
        <f t="shared" si="4"/>
        <v>0</v>
      </c>
      <c r="G166" s="183"/>
      <c r="H166" s="183"/>
      <c r="I166" s="185"/>
      <c r="J166" s="185"/>
      <c r="K166" s="185"/>
      <c r="L166" s="306">
        <f t="shared" si="5"/>
        <v>0</v>
      </c>
    </row>
    <row r="167" spans="1:14" s="20" customFormat="1" ht="12.9" customHeight="1">
      <c r="A167" s="89"/>
      <c r="B167" s="83"/>
      <c r="C167" s="83"/>
      <c r="D167" s="83"/>
      <c r="E167" s="188"/>
      <c r="F167" s="304">
        <f t="shared" si="4"/>
        <v>0</v>
      </c>
      <c r="G167" s="183"/>
      <c r="H167" s="183"/>
      <c r="I167" s="185"/>
      <c r="J167" s="185"/>
      <c r="K167" s="185"/>
      <c r="L167" s="306">
        <f t="shared" si="5"/>
        <v>0</v>
      </c>
    </row>
    <row r="168" spans="1:14" s="20" customFormat="1" ht="12.9" customHeight="1">
      <c r="A168" s="100"/>
      <c r="B168" s="83"/>
      <c r="C168" s="83"/>
      <c r="D168" s="83"/>
      <c r="E168" s="188"/>
      <c r="F168" s="304">
        <f t="shared" si="4"/>
        <v>0</v>
      </c>
      <c r="G168" s="183"/>
      <c r="H168" s="183"/>
      <c r="I168" s="185"/>
      <c r="J168" s="185"/>
      <c r="K168" s="185"/>
      <c r="L168" s="306">
        <f t="shared" si="5"/>
        <v>0</v>
      </c>
    </row>
    <row r="169" spans="1:14" s="20" customFormat="1" ht="12.9" customHeight="1">
      <c r="A169" s="100"/>
      <c r="B169" s="83"/>
      <c r="C169" s="83"/>
      <c r="D169" s="83"/>
      <c r="E169" s="188"/>
      <c r="F169" s="304">
        <f t="shared" si="4"/>
        <v>0</v>
      </c>
      <c r="G169" s="183"/>
      <c r="H169" s="183"/>
      <c r="I169" s="185"/>
      <c r="J169" s="185"/>
      <c r="K169" s="185"/>
      <c r="L169" s="306">
        <f t="shared" si="5"/>
        <v>0</v>
      </c>
    </row>
    <row r="170" spans="1:14" s="20" customFormat="1" ht="12.9" customHeight="1">
      <c r="A170" s="89"/>
      <c r="B170" s="83"/>
      <c r="C170" s="83"/>
      <c r="D170" s="83"/>
      <c r="E170" s="188"/>
      <c r="F170" s="304">
        <f t="shared" si="4"/>
        <v>0</v>
      </c>
      <c r="G170" s="183"/>
      <c r="H170" s="183"/>
      <c r="I170" s="185"/>
      <c r="J170" s="185"/>
      <c r="K170" s="185"/>
      <c r="L170" s="306">
        <f t="shared" si="5"/>
        <v>0</v>
      </c>
      <c r="N170" s="81"/>
    </row>
    <row r="171" spans="1:14" s="20" customFormat="1" ht="12.9" customHeight="1">
      <c r="A171" s="89"/>
      <c r="B171" s="83"/>
      <c r="C171" s="83"/>
      <c r="D171" s="83"/>
      <c r="E171" s="188"/>
      <c r="F171" s="304">
        <f t="shared" si="4"/>
        <v>0</v>
      </c>
      <c r="G171" s="183"/>
      <c r="H171" s="183"/>
      <c r="I171" s="185"/>
      <c r="J171" s="185"/>
      <c r="K171" s="185"/>
      <c r="L171" s="306">
        <f t="shared" si="5"/>
        <v>0</v>
      </c>
    </row>
    <row r="172" spans="1:14" s="20" customFormat="1" ht="12.9" customHeight="1">
      <c r="A172" s="89"/>
      <c r="B172" s="83"/>
      <c r="C172" s="83"/>
      <c r="D172" s="83"/>
      <c r="E172" s="188"/>
      <c r="F172" s="304">
        <f t="shared" si="4"/>
        <v>0</v>
      </c>
      <c r="G172" s="183"/>
      <c r="H172" s="183"/>
      <c r="I172" s="185"/>
      <c r="J172" s="185"/>
      <c r="K172" s="185"/>
      <c r="L172" s="306">
        <f t="shared" si="5"/>
        <v>0</v>
      </c>
    </row>
    <row r="173" spans="1:14" s="20" customFormat="1" ht="12.9" customHeight="1">
      <c r="A173" s="89"/>
      <c r="B173" s="83"/>
      <c r="C173" s="83"/>
      <c r="D173" s="83"/>
      <c r="E173" s="188"/>
      <c r="F173" s="304">
        <f t="shared" si="4"/>
        <v>0</v>
      </c>
      <c r="G173" s="183"/>
      <c r="H173" s="183"/>
      <c r="I173" s="185"/>
      <c r="J173" s="185"/>
      <c r="K173" s="185"/>
      <c r="L173" s="306">
        <f t="shared" si="5"/>
        <v>0</v>
      </c>
    </row>
    <row r="174" spans="1:14" s="20" customFormat="1" ht="12.9" customHeight="1">
      <c r="A174" s="100"/>
      <c r="B174" s="83"/>
      <c r="C174" s="83"/>
      <c r="D174" s="83"/>
      <c r="E174" s="188"/>
      <c r="F174" s="304">
        <f t="shared" si="4"/>
        <v>0</v>
      </c>
      <c r="G174" s="183"/>
      <c r="H174" s="183"/>
      <c r="I174" s="185"/>
      <c r="J174" s="185"/>
      <c r="K174" s="185"/>
      <c r="L174" s="306">
        <f t="shared" si="5"/>
        <v>0</v>
      </c>
    </row>
    <row r="175" spans="1:14" s="20" customFormat="1" ht="12.9" customHeight="1">
      <c r="A175" s="100"/>
      <c r="B175" s="83"/>
      <c r="C175" s="83"/>
      <c r="D175" s="83"/>
      <c r="E175" s="188"/>
      <c r="F175" s="304">
        <f t="shared" si="4"/>
        <v>0</v>
      </c>
      <c r="G175" s="183"/>
      <c r="H175" s="183"/>
      <c r="I175" s="185"/>
      <c r="J175" s="185"/>
      <c r="K175" s="185"/>
      <c r="L175" s="306">
        <f t="shared" si="5"/>
        <v>0</v>
      </c>
    </row>
    <row r="176" spans="1:14" s="20" customFormat="1" ht="13.2" customHeight="1">
      <c r="A176" s="92"/>
      <c r="B176" s="87"/>
      <c r="C176" s="87"/>
      <c r="D176" s="87"/>
      <c r="E176" s="189"/>
      <c r="F176" s="304">
        <f t="shared" si="4"/>
        <v>0</v>
      </c>
      <c r="G176" s="184"/>
      <c r="H176" s="184"/>
      <c r="I176" s="186"/>
      <c r="J176" s="186"/>
      <c r="K176" s="186"/>
      <c r="L176" s="306">
        <f t="shared" si="5"/>
        <v>0</v>
      </c>
      <c r="N176" s="81"/>
    </row>
    <row r="177" spans="1:14" s="20" customFormat="1" ht="13.2" customHeight="1">
      <c r="A177" s="267"/>
      <c r="B177" s="268"/>
      <c r="C177" s="268"/>
      <c r="D177" s="268"/>
      <c r="E177" s="269"/>
      <c r="F177" s="304">
        <f t="shared" si="4"/>
        <v>0</v>
      </c>
      <c r="G177" s="270"/>
      <c r="H177" s="270"/>
      <c r="I177" s="271"/>
      <c r="J177" s="271"/>
      <c r="K177" s="271"/>
      <c r="L177" s="306">
        <f t="shared" si="5"/>
        <v>0</v>
      </c>
      <c r="N177" s="81"/>
    </row>
    <row r="178" spans="1:14" s="20" customFormat="1" ht="12.9" customHeight="1">
      <c r="A178" s="267"/>
      <c r="B178" s="268"/>
      <c r="C178" s="268"/>
      <c r="D178" s="268"/>
      <c r="E178" s="269"/>
      <c r="F178" s="304">
        <f t="shared" si="4"/>
        <v>0</v>
      </c>
      <c r="G178" s="270"/>
      <c r="H178" s="270"/>
      <c r="I178" s="271"/>
      <c r="J178" s="271"/>
      <c r="K178" s="271"/>
      <c r="L178" s="306">
        <f t="shared" si="5"/>
        <v>0</v>
      </c>
      <c r="N178" s="81"/>
    </row>
    <row r="179" spans="1:14" s="20" customFormat="1" ht="12.9" customHeight="1">
      <c r="A179" s="93"/>
      <c r="B179" s="25"/>
      <c r="C179" s="25"/>
      <c r="D179" s="25"/>
      <c r="E179" s="190"/>
      <c r="F179" s="304">
        <f t="shared" si="4"/>
        <v>0</v>
      </c>
      <c r="G179" s="182"/>
      <c r="H179" s="182"/>
      <c r="I179" s="187"/>
      <c r="J179" s="187"/>
      <c r="K179" s="187"/>
      <c r="L179" s="306">
        <f t="shared" si="5"/>
        <v>0</v>
      </c>
    </row>
    <row r="180" spans="1:14" ht="15" customHeight="1">
      <c r="A180" s="222" t="s">
        <v>12</v>
      </c>
      <c r="B180" s="222"/>
      <c r="C180" s="222"/>
      <c r="D180" s="222"/>
      <c r="E180" s="130"/>
      <c r="F180" s="330">
        <f>SUM(F8:F179)</f>
        <v>240</v>
      </c>
      <c r="G180" s="330">
        <f>SUM(G8:G179)</f>
        <v>80</v>
      </c>
      <c r="H180" s="330">
        <f>SUM(H8:H179)</f>
        <v>160</v>
      </c>
      <c r="I180" s="88"/>
      <c r="J180" s="22"/>
      <c r="K180" s="22">
        <f>SUM(K8:K179)</f>
        <v>0</v>
      </c>
      <c r="L180" s="309">
        <f>SUM(L8:L179)</f>
        <v>227.83999999999997</v>
      </c>
    </row>
    <row r="181" spans="1:14" s="20" customFormat="1" ht="24.75" customHeight="1">
      <c r="A181" s="94"/>
      <c r="B181" s="23"/>
      <c r="C181" s="23"/>
      <c r="D181" s="23"/>
      <c r="E181" s="118"/>
      <c r="F181" s="126"/>
      <c r="G181" s="23"/>
      <c r="H181" s="23"/>
      <c r="I181" s="23"/>
      <c r="J181" s="24"/>
      <c r="K181" s="24"/>
      <c r="L181" s="133"/>
    </row>
    <row r="182" spans="1:14" s="20" customFormat="1" ht="15" customHeight="1">
      <c r="A182" s="223" t="s">
        <v>525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</row>
    <row r="183" spans="1:14" s="20" customFormat="1" ht="12.9" customHeight="1">
      <c r="A183" s="94"/>
      <c r="B183" s="23"/>
      <c r="C183" s="23"/>
      <c r="D183" s="23"/>
      <c r="E183" s="118"/>
      <c r="F183" s="126"/>
      <c r="G183" s="23"/>
      <c r="H183" s="23"/>
      <c r="I183" s="23"/>
      <c r="J183" s="24"/>
      <c r="K183" s="24"/>
      <c r="L183" s="133"/>
    </row>
    <row r="184" spans="1:14" s="19" customFormat="1" ht="42" customHeight="1">
      <c r="A184" s="286" t="s">
        <v>10</v>
      </c>
      <c r="B184" s="287" t="s">
        <v>31</v>
      </c>
      <c r="C184" s="287" t="s">
        <v>343</v>
      </c>
      <c r="D184" s="287" t="s">
        <v>9</v>
      </c>
      <c r="E184" s="288" t="s">
        <v>347</v>
      </c>
      <c r="F184" s="289" t="s">
        <v>344</v>
      </c>
      <c r="G184" s="289" t="s">
        <v>345</v>
      </c>
      <c r="H184" s="287" t="s">
        <v>346</v>
      </c>
      <c r="I184" s="287" t="s">
        <v>214</v>
      </c>
      <c r="J184" s="290" t="s">
        <v>26</v>
      </c>
      <c r="K184" s="290"/>
      <c r="L184" s="290"/>
    </row>
    <row r="185" spans="1:14" s="20" customFormat="1" ht="15" customHeight="1">
      <c r="A185" s="138">
        <v>1</v>
      </c>
      <c r="B185" s="140" t="s">
        <v>36</v>
      </c>
      <c r="C185" s="140"/>
      <c r="D185" s="140" t="s">
        <v>350</v>
      </c>
      <c r="E185" s="310" cm="1">
        <f t="array" ref="E185">MIN(IF(($B$8:$B$180=B185)*($D$8:$D$180=D185), $E$8:$E$180))</f>
        <v>0.89</v>
      </c>
      <c r="F185" s="311">
        <f>SUMIFS($F$8:$F$180, $B$8:$B$180,B185,$D$8:$D$180,D185)</f>
        <v>120</v>
      </c>
      <c r="G185" s="311">
        <f>SUMIFS($G$8:$G$180, $B$8:$B$180,B185,$D$8:$D$180,D185)</f>
        <v>40</v>
      </c>
      <c r="H185" s="311">
        <f>SUMIFS($H$8:$H$180, $B$8:$B$180,B185,$D$8:$D$180,D185)</f>
        <v>80</v>
      </c>
      <c r="I185" s="311">
        <f>SUMIFS($L$8:$L$180, $B$8:$B$180,B185,$D$8:$D$180,D185)</f>
        <v>113.91999999999999</v>
      </c>
      <c r="J185" s="280"/>
      <c r="K185" s="281"/>
      <c r="L185" s="282"/>
    </row>
    <row r="186" spans="1:14" s="20" customFormat="1" ht="15" customHeight="1">
      <c r="A186" s="138">
        <v>1</v>
      </c>
      <c r="B186" s="140" t="s">
        <v>50</v>
      </c>
      <c r="C186" s="140"/>
      <c r="D186" s="140" t="s">
        <v>213</v>
      </c>
      <c r="E186" s="310" cm="1">
        <f t="array" ref="E186">MIN(IF(($B$8:$B$180=B186)*($D$8:$D$180=D186), $E$8:$E$180))</f>
        <v>0.89</v>
      </c>
      <c r="F186" s="311">
        <f t="shared" ref="F186:F202" si="6">SUMIFS($F$8:$F$180, $B$8:$B$180,B186,$D$8:$D$180,D186)</f>
        <v>120</v>
      </c>
      <c r="G186" s="311">
        <f t="shared" ref="G186:G202" si="7">SUMIFS($G$8:$G$180, $B$8:$B$180,B186,$D$8:$D$180,D186)</f>
        <v>40</v>
      </c>
      <c r="H186" s="311">
        <f t="shared" ref="H186:H202" si="8">SUMIFS($H$8:$H$180, $B$8:$B$180,B186,$D$8:$D$180,D186)</f>
        <v>80</v>
      </c>
      <c r="I186" s="311">
        <f t="shared" ref="I186:I202" si="9">SUMIFS($L$8:$L$180, $B$8:$B$180,B186,$D$8:$D$180,D186)</f>
        <v>113.91999999999999</v>
      </c>
      <c r="J186" s="280"/>
      <c r="K186" s="281"/>
      <c r="L186" s="282"/>
    </row>
    <row r="187" spans="1:14" s="20" customFormat="1" ht="15" customHeight="1">
      <c r="A187" s="138">
        <v>2</v>
      </c>
      <c r="B187" s="140"/>
      <c r="C187" s="140"/>
      <c r="D187" s="140"/>
      <c r="E187" s="310" cm="1">
        <f t="array" ref="E187">MIN(IF(($B$8:$B$180=B187)*($D$8:$D$180=D187), $E$8:$E$180))</f>
        <v>0</v>
      </c>
      <c r="F187" s="311">
        <f t="shared" si="6"/>
        <v>0</v>
      </c>
      <c r="G187" s="311">
        <f t="shared" si="7"/>
        <v>0</v>
      </c>
      <c r="H187" s="311">
        <f t="shared" si="8"/>
        <v>0</v>
      </c>
      <c r="I187" s="311">
        <f t="shared" si="9"/>
        <v>0</v>
      </c>
      <c r="J187" s="280"/>
      <c r="K187" s="281"/>
      <c r="L187" s="282"/>
    </row>
    <row r="188" spans="1:14" s="20" customFormat="1" ht="15" customHeight="1">
      <c r="A188" s="138">
        <v>3</v>
      </c>
      <c r="B188" s="140"/>
      <c r="C188" s="140"/>
      <c r="D188" s="140"/>
      <c r="E188" s="310" cm="1">
        <f t="array" ref="E188">MIN(IF(($B$8:$B$180=B188)*($D$8:$D$180=D188), $E$8:$E$180))</f>
        <v>0</v>
      </c>
      <c r="F188" s="311">
        <f t="shared" ref="F188:F202" si="10">SUMIFS($F$8:$F$180, $B$8:$B$180,B188,$D$8:$D$180,D188)</f>
        <v>0</v>
      </c>
      <c r="G188" s="311">
        <f t="shared" ref="G188:G202" si="11">SUMIFS($G$8:$G$180, $B$8:$B$180,B188,$D$8:$D$180,D188)</f>
        <v>0</v>
      </c>
      <c r="H188" s="311">
        <f t="shared" ref="H188:H202" si="12">SUMIFS($H$8:$H$180, $B$8:$B$180,B188,$D$8:$D$180,D188)</f>
        <v>0</v>
      </c>
      <c r="I188" s="311">
        <f t="shared" ref="I188:I202" si="13">SUMIFS($L$8:$L$180, $B$8:$B$180,B188,$D$8:$D$180,D188)</f>
        <v>0</v>
      </c>
      <c r="J188" s="280"/>
      <c r="K188" s="281"/>
      <c r="L188" s="282"/>
    </row>
    <row r="189" spans="1:14" s="20" customFormat="1" ht="15" customHeight="1">
      <c r="A189" s="138">
        <v>4</v>
      </c>
      <c r="B189" s="140"/>
      <c r="C189" s="140"/>
      <c r="D189" s="140"/>
      <c r="E189" s="310" cm="1">
        <f t="array" ref="E189">MIN(IF(($B$8:$B$180=B189)*($D$8:$D$180=D189), $E$8:$E$180))</f>
        <v>0</v>
      </c>
      <c r="F189" s="311">
        <f t="shared" si="10"/>
        <v>0</v>
      </c>
      <c r="G189" s="311">
        <f t="shared" si="11"/>
        <v>0</v>
      </c>
      <c r="H189" s="311">
        <f t="shared" si="12"/>
        <v>0</v>
      </c>
      <c r="I189" s="311">
        <f t="shared" si="13"/>
        <v>0</v>
      </c>
      <c r="J189" s="280"/>
      <c r="K189" s="281"/>
      <c r="L189" s="282"/>
    </row>
    <row r="190" spans="1:14" s="20" customFormat="1" ht="15" customHeight="1">
      <c r="A190" s="138">
        <v>5</v>
      </c>
      <c r="B190" s="140"/>
      <c r="C190" s="140"/>
      <c r="D190" s="140"/>
      <c r="E190" s="310" cm="1">
        <f t="array" ref="E190">MIN(IF(($B$8:$B$180=B190)*($D$8:$D$180=D190), $E$8:$E$180))</f>
        <v>0</v>
      </c>
      <c r="F190" s="311">
        <f t="shared" si="10"/>
        <v>0</v>
      </c>
      <c r="G190" s="311">
        <f t="shared" si="11"/>
        <v>0</v>
      </c>
      <c r="H190" s="311">
        <f t="shared" si="12"/>
        <v>0</v>
      </c>
      <c r="I190" s="311">
        <f t="shared" si="13"/>
        <v>0</v>
      </c>
      <c r="J190" s="280"/>
      <c r="K190" s="281"/>
      <c r="L190" s="282"/>
    </row>
    <row r="191" spans="1:14" s="20" customFormat="1" ht="15" customHeight="1">
      <c r="A191" s="138">
        <v>6</v>
      </c>
      <c r="B191" s="140"/>
      <c r="C191" s="140"/>
      <c r="D191" s="140"/>
      <c r="E191" s="310" cm="1">
        <f t="array" ref="E191">MIN(IF(($B$8:$B$180=B191)*($D$8:$D$180=D191), $E$8:$E$180))</f>
        <v>0</v>
      </c>
      <c r="F191" s="311">
        <f t="shared" si="10"/>
        <v>0</v>
      </c>
      <c r="G191" s="311">
        <f t="shared" si="11"/>
        <v>0</v>
      </c>
      <c r="H191" s="311">
        <f t="shared" si="12"/>
        <v>0</v>
      </c>
      <c r="I191" s="311">
        <f t="shared" si="13"/>
        <v>0</v>
      </c>
      <c r="J191" s="280"/>
      <c r="K191" s="281"/>
      <c r="L191" s="282"/>
    </row>
    <row r="192" spans="1:14" s="20" customFormat="1" ht="15" customHeight="1">
      <c r="A192" s="138">
        <v>7</v>
      </c>
      <c r="B192" s="140"/>
      <c r="C192" s="140"/>
      <c r="D192" s="140"/>
      <c r="E192" s="310" cm="1">
        <f t="array" ref="E192">MIN(IF(($B$8:$B$180=B192)*($D$8:$D$180=D192), $E$8:$E$180))</f>
        <v>0</v>
      </c>
      <c r="F192" s="311">
        <f t="shared" si="10"/>
        <v>0</v>
      </c>
      <c r="G192" s="311">
        <f t="shared" si="11"/>
        <v>0</v>
      </c>
      <c r="H192" s="311">
        <f t="shared" si="12"/>
        <v>0</v>
      </c>
      <c r="I192" s="311">
        <f t="shared" si="13"/>
        <v>0</v>
      </c>
      <c r="J192" s="280"/>
      <c r="K192" s="281"/>
      <c r="L192" s="282"/>
    </row>
    <row r="193" spans="1:14" s="20" customFormat="1" ht="15" customHeight="1">
      <c r="A193" s="138">
        <v>8</v>
      </c>
      <c r="B193" s="140"/>
      <c r="C193" s="140"/>
      <c r="D193" s="140"/>
      <c r="E193" s="310" cm="1">
        <f t="array" ref="E193">MIN(IF(($B$8:$B$180=B193)*($D$8:$D$180=D193), $E$8:$E$180))</f>
        <v>0</v>
      </c>
      <c r="F193" s="311">
        <f t="shared" si="10"/>
        <v>0</v>
      </c>
      <c r="G193" s="311">
        <f t="shared" si="11"/>
        <v>0</v>
      </c>
      <c r="H193" s="311">
        <f t="shared" si="12"/>
        <v>0</v>
      </c>
      <c r="I193" s="311">
        <f t="shared" si="13"/>
        <v>0</v>
      </c>
      <c r="J193" s="280"/>
      <c r="K193" s="281"/>
      <c r="L193" s="282"/>
    </row>
    <row r="194" spans="1:14" s="20" customFormat="1" ht="15" customHeight="1">
      <c r="A194" s="138">
        <v>9</v>
      </c>
      <c r="B194" s="140"/>
      <c r="C194" s="140"/>
      <c r="D194" s="140"/>
      <c r="E194" s="310" cm="1">
        <f t="array" ref="E194">MIN(IF(($B$8:$B$180=B194)*($D$8:$D$180=D194), $E$8:$E$180))</f>
        <v>0</v>
      </c>
      <c r="F194" s="311">
        <f t="shared" si="10"/>
        <v>0</v>
      </c>
      <c r="G194" s="311">
        <f t="shared" si="11"/>
        <v>0</v>
      </c>
      <c r="H194" s="311">
        <f t="shared" si="12"/>
        <v>0</v>
      </c>
      <c r="I194" s="311">
        <f t="shared" si="13"/>
        <v>0</v>
      </c>
      <c r="J194" s="280"/>
      <c r="K194" s="281"/>
      <c r="L194" s="282"/>
    </row>
    <row r="195" spans="1:14" s="20" customFormat="1" ht="15" customHeight="1">
      <c r="A195" s="138">
        <v>10</v>
      </c>
      <c r="B195" s="140"/>
      <c r="C195" s="140"/>
      <c r="D195" s="140"/>
      <c r="E195" s="310" cm="1">
        <f t="array" ref="E195">MIN(IF(($B$8:$B$180=B195)*($D$8:$D$180=D195), $E$8:$E$180))</f>
        <v>0</v>
      </c>
      <c r="F195" s="311">
        <f t="shared" si="10"/>
        <v>0</v>
      </c>
      <c r="G195" s="311">
        <f t="shared" si="11"/>
        <v>0</v>
      </c>
      <c r="H195" s="311">
        <f t="shared" si="12"/>
        <v>0</v>
      </c>
      <c r="I195" s="311">
        <f t="shared" si="13"/>
        <v>0</v>
      </c>
      <c r="J195" s="280"/>
      <c r="K195" s="281"/>
      <c r="L195" s="282"/>
    </row>
    <row r="196" spans="1:14" s="20" customFormat="1" ht="15" customHeight="1">
      <c r="A196" s="138">
        <v>11</v>
      </c>
      <c r="B196" s="140"/>
      <c r="C196" s="140"/>
      <c r="D196" s="140"/>
      <c r="E196" s="310" cm="1">
        <f t="array" ref="E196">MIN(IF(($B$8:$B$180=B196)*($D$8:$D$180=D196), $E$8:$E$180))</f>
        <v>0</v>
      </c>
      <c r="F196" s="311">
        <f t="shared" si="10"/>
        <v>0</v>
      </c>
      <c r="G196" s="311">
        <f t="shared" si="11"/>
        <v>0</v>
      </c>
      <c r="H196" s="311">
        <f t="shared" si="12"/>
        <v>0</v>
      </c>
      <c r="I196" s="311">
        <f t="shared" si="13"/>
        <v>0</v>
      </c>
      <c r="J196" s="280"/>
      <c r="K196" s="281"/>
      <c r="L196" s="282"/>
    </row>
    <row r="197" spans="1:14" s="20" customFormat="1" ht="15" customHeight="1">
      <c r="A197" s="138">
        <v>12</v>
      </c>
      <c r="B197" s="140"/>
      <c r="C197" s="140"/>
      <c r="D197" s="140"/>
      <c r="E197" s="310" cm="1">
        <f t="array" ref="E197">MIN(IF(($B$8:$B$180=B197)*($D$8:$D$180=D197), $E$8:$E$180))</f>
        <v>0</v>
      </c>
      <c r="F197" s="311">
        <f t="shared" si="10"/>
        <v>0</v>
      </c>
      <c r="G197" s="311">
        <f t="shared" si="11"/>
        <v>0</v>
      </c>
      <c r="H197" s="311">
        <f t="shared" si="12"/>
        <v>0</v>
      </c>
      <c r="I197" s="311">
        <f t="shared" si="13"/>
        <v>0</v>
      </c>
      <c r="J197" s="280"/>
      <c r="K197" s="281"/>
      <c r="L197" s="282"/>
    </row>
    <row r="198" spans="1:14" s="20" customFormat="1" ht="15" customHeight="1">
      <c r="A198" s="138">
        <v>13</v>
      </c>
      <c r="B198" s="140"/>
      <c r="C198" s="140"/>
      <c r="D198" s="140"/>
      <c r="E198" s="310" cm="1">
        <f t="array" ref="E198">MIN(IF(($B$8:$B$180=B198)*($D$8:$D$180=D198), $E$8:$E$180))</f>
        <v>0</v>
      </c>
      <c r="F198" s="311">
        <f t="shared" si="10"/>
        <v>0</v>
      </c>
      <c r="G198" s="311">
        <f t="shared" si="11"/>
        <v>0</v>
      </c>
      <c r="H198" s="311">
        <f t="shared" si="12"/>
        <v>0</v>
      </c>
      <c r="I198" s="311">
        <f t="shared" si="13"/>
        <v>0</v>
      </c>
      <c r="J198" s="280"/>
      <c r="K198" s="281"/>
      <c r="L198" s="282"/>
    </row>
    <row r="199" spans="1:14" s="20" customFormat="1" ht="15" customHeight="1">
      <c r="A199" s="138">
        <v>14</v>
      </c>
      <c r="B199" s="140"/>
      <c r="C199" s="140"/>
      <c r="D199" s="140"/>
      <c r="E199" s="310" cm="1">
        <f t="array" ref="E199">MIN(IF(($B$8:$B$180=B199)*($D$8:$D$180=D199), $E$8:$E$180))</f>
        <v>0</v>
      </c>
      <c r="F199" s="311">
        <f t="shared" si="10"/>
        <v>0</v>
      </c>
      <c r="G199" s="311">
        <f t="shared" si="11"/>
        <v>0</v>
      </c>
      <c r="H199" s="311">
        <f t="shared" si="12"/>
        <v>0</v>
      </c>
      <c r="I199" s="311">
        <f t="shared" si="13"/>
        <v>0</v>
      </c>
      <c r="J199" s="280"/>
      <c r="K199" s="281"/>
      <c r="L199" s="282"/>
    </row>
    <row r="200" spans="1:14" s="20" customFormat="1" ht="15" customHeight="1">
      <c r="A200" s="138">
        <v>15</v>
      </c>
      <c r="B200" s="140"/>
      <c r="C200" s="140"/>
      <c r="D200" s="140"/>
      <c r="E200" s="310" cm="1">
        <f t="array" ref="E200">MIN(IF(($B$8:$B$180=B200)*($D$8:$D$180=D200), $E$8:$E$180))</f>
        <v>0</v>
      </c>
      <c r="F200" s="311">
        <f t="shared" si="10"/>
        <v>0</v>
      </c>
      <c r="G200" s="311">
        <f t="shared" si="11"/>
        <v>0</v>
      </c>
      <c r="H200" s="311">
        <f t="shared" si="12"/>
        <v>0</v>
      </c>
      <c r="I200" s="311">
        <f t="shared" si="13"/>
        <v>0</v>
      </c>
      <c r="J200" s="280"/>
      <c r="K200" s="281"/>
      <c r="L200" s="282"/>
    </row>
    <row r="201" spans="1:14" s="20" customFormat="1" ht="15" customHeight="1">
      <c r="A201" s="138">
        <v>16</v>
      </c>
      <c r="B201" s="140"/>
      <c r="C201" s="140"/>
      <c r="D201" s="140"/>
      <c r="E201" s="310" cm="1">
        <f t="array" ref="E201">MIN(IF(($B$8:$B$180=B201)*($D$8:$D$180=D201), $E$8:$E$180))</f>
        <v>0</v>
      </c>
      <c r="F201" s="311">
        <f t="shared" si="10"/>
        <v>0</v>
      </c>
      <c r="G201" s="311">
        <f t="shared" si="11"/>
        <v>0</v>
      </c>
      <c r="H201" s="311">
        <f t="shared" si="12"/>
        <v>0</v>
      </c>
      <c r="I201" s="311">
        <f t="shared" si="13"/>
        <v>0</v>
      </c>
      <c r="J201" s="280"/>
      <c r="K201" s="281"/>
      <c r="L201" s="282"/>
    </row>
    <row r="202" spans="1:14" s="20" customFormat="1" ht="15" customHeight="1">
      <c r="A202" s="139">
        <v>17</v>
      </c>
      <c r="B202" s="141"/>
      <c r="C202" s="141"/>
      <c r="D202" s="141"/>
      <c r="E202" s="310" cm="1">
        <f t="array" ref="E202">MIN(IF(($B$8:$B$180=B202)*($D$8:$D$180=D202), $E$8:$E$180))</f>
        <v>0</v>
      </c>
      <c r="F202" s="311">
        <f t="shared" si="10"/>
        <v>0</v>
      </c>
      <c r="G202" s="311">
        <f t="shared" si="11"/>
        <v>0</v>
      </c>
      <c r="H202" s="311">
        <f t="shared" si="12"/>
        <v>0</v>
      </c>
      <c r="I202" s="311">
        <f t="shared" si="13"/>
        <v>0</v>
      </c>
      <c r="J202" s="283"/>
      <c r="K202" s="284"/>
      <c r="L202" s="285"/>
    </row>
    <row r="203" spans="1:14" s="20" customFormat="1" ht="15" customHeight="1">
      <c r="A203" s="292" t="s">
        <v>28</v>
      </c>
      <c r="B203" s="293"/>
      <c r="C203" s="293"/>
      <c r="D203" s="294"/>
      <c r="E203" s="340"/>
      <c r="F203" s="313">
        <f>SUM(F186:F195)</f>
        <v>120</v>
      </c>
      <c r="G203" s="314">
        <f>SUM(G186:G195)</f>
        <v>40</v>
      </c>
      <c r="H203" s="314">
        <f>SUM(H186:H195)</f>
        <v>80</v>
      </c>
      <c r="I203" s="312">
        <f>SUM(I186:I195)</f>
        <v>113.91999999999999</v>
      </c>
      <c r="J203" s="217"/>
      <c r="K203" s="218"/>
      <c r="L203" s="219"/>
    </row>
    <row r="204" spans="1:14" s="20" customFormat="1" ht="9" customHeight="1">
      <c r="A204" s="94"/>
      <c r="B204" s="23"/>
      <c r="C204" s="23"/>
      <c r="D204" s="23"/>
      <c r="E204" s="118"/>
      <c r="F204" s="126"/>
      <c r="G204" s="23"/>
      <c r="H204" s="23"/>
      <c r="I204" s="23"/>
      <c r="J204" s="24"/>
      <c r="K204" s="24"/>
      <c r="L204" s="133"/>
    </row>
    <row r="205" spans="1:14" ht="9" customHeight="1"/>
    <row r="206" spans="1:14" s="78" customFormat="1" ht="39" customHeight="1">
      <c r="A206" s="96" t="s">
        <v>212</v>
      </c>
      <c r="B206" s="216" t="s">
        <v>203</v>
      </c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N206" s="79"/>
    </row>
    <row r="207" spans="1:14" ht="15" customHeight="1">
      <c r="L207" s="137" t="s">
        <v>392</v>
      </c>
    </row>
    <row r="208" spans="1:14" s="26" customFormat="1" ht="15" customHeight="1">
      <c r="A208" s="97"/>
      <c r="B208" s="27" t="s">
        <v>13</v>
      </c>
      <c r="D208" s="27" t="s">
        <v>77</v>
      </c>
      <c r="E208" s="120"/>
      <c r="F208" s="128"/>
      <c r="G208" s="27" t="s">
        <v>14</v>
      </c>
      <c r="J208" s="27" t="s">
        <v>200</v>
      </c>
      <c r="K208" s="27"/>
    </row>
    <row r="209" spans="4:12" ht="15" customHeight="1"/>
    <row r="210" spans="4:12" ht="15" customHeight="1"/>
    <row r="211" spans="4:12" ht="15" customHeight="1">
      <c r="J211" s="82" t="s">
        <v>209</v>
      </c>
      <c r="K211" s="82"/>
    </row>
    <row r="212" spans="4:12" ht="15" customHeight="1">
      <c r="D212" s="28"/>
      <c r="E212" s="131"/>
      <c r="J212" s="215"/>
      <c r="K212" s="215"/>
      <c r="L212" s="215"/>
    </row>
  </sheetData>
  <sheetProtection formatCells="0" formatColumns="0" formatRows="0" insertColumns="0" insertRows="0" insertHyperlinks="0" deleteColumns="0" deleteRows="0" sort="0" autoFilter="0" pivotTables="0"/>
  <protectedRanges>
    <protectedRange sqref="F2:G2" name="Range6"/>
    <protectedRange sqref="E8:E179 L8:L179" name="Kegio"/>
    <protectedRange sqref="J186:L202" name="TongHop"/>
    <protectedRange sqref="E185:L185 E186:I202" name="TongHop_4"/>
  </protectedRanges>
  <autoFilter ref="D1:L2" xr:uid="{47EE2CC2-2DE0-4433-AF36-E2DAB9701E7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27">
    <mergeCell ref="J192:L192"/>
    <mergeCell ref="D1:L1"/>
    <mergeCell ref="J4:L4"/>
    <mergeCell ref="A180:D180"/>
    <mergeCell ref="A182:L182"/>
    <mergeCell ref="J184:L184"/>
    <mergeCell ref="J186:L186"/>
    <mergeCell ref="J187:L187"/>
    <mergeCell ref="J188:L188"/>
    <mergeCell ref="J189:L189"/>
    <mergeCell ref="J190:L190"/>
    <mergeCell ref="J191:L191"/>
    <mergeCell ref="J185:L185"/>
    <mergeCell ref="J212:L212"/>
    <mergeCell ref="B206:L206"/>
    <mergeCell ref="J193:L193"/>
    <mergeCell ref="J194:L194"/>
    <mergeCell ref="J195:L195"/>
    <mergeCell ref="A203:D203"/>
    <mergeCell ref="J203:L203"/>
    <mergeCell ref="J196:L196"/>
    <mergeCell ref="J197:L197"/>
    <mergeCell ref="J198:L198"/>
    <mergeCell ref="J199:L199"/>
    <mergeCell ref="J200:L200"/>
    <mergeCell ref="J201:L201"/>
    <mergeCell ref="J202:L202"/>
  </mergeCells>
  <phoneticPr fontId="89" type="noConversion"/>
  <dataValidations count="3">
    <dataValidation type="list" allowBlank="1" showInputMessage="1" showErrorMessage="1" sqref="F2:G2" xr:uid="{FDCEBB67-14AD-4102-83E9-832AD468543C}">
      <formula1>"1,2"</formula1>
    </dataValidation>
    <dataValidation type="list" allowBlank="1" showInputMessage="1" showErrorMessage="1" sqref="B185:B202" xr:uid="{BD923477-0D2B-43DD-821E-A1629A822B14}">
      <formula1>$B$8:$B$180</formula1>
    </dataValidation>
    <dataValidation type="list" allowBlank="1" showInputMessage="1" showErrorMessage="1" sqref="D185:D202" xr:uid="{99455592-8A7C-4CD7-809F-906E31144BD2}">
      <formula1>$D$8:$D$180</formula1>
    </dataValidation>
  </dataValidations>
  <printOptions horizontalCentered="1"/>
  <pageMargins left="0.118110236220472" right="0.118110236220472" top="0.33143939393939392" bottom="0.53030303030303028" header="0.511811023622047" footer="0.511811023622047"/>
  <pageSetup paperSize="9" scale="8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CC28-71A9-4670-9208-4C821281D653}">
  <sheetPr codeName="Sheet6">
    <tabColor indexed="10"/>
  </sheetPr>
  <dimension ref="A1:M245"/>
  <sheetViews>
    <sheetView showGridLines="0" showZeros="0" topLeftCell="A208" zoomScale="110" zoomScaleNormal="110" zoomScaleSheetLayoutView="120" zoomScalePageLayoutView="110" workbookViewId="0">
      <selection activeCell="E184" sqref="E184"/>
    </sheetView>
  </sheetViews>
  <sheetFormatPr defaultColWidth="9.109375" defaultRowHeight="15.6"/>
  <cols>
    <col min="1" max="1" width="7.77734375" style="99" customWidth="1"/>
    <col min="2" max="2" width="25.21875" style="10" customWidth="1"/>
    <col min="3" max="3" width="6.44140625" style="10" customWidth="1"/>
    <col min="4" max="4" width="22.109375" style="113" customWidth="1"/>
    <col min="5" max="5" width="7.21875" style="80" customWidth="1"/>
    <col min="6" max="6" width="6.88671875" style="122" customWidth="1"/>
    <col min="7" max="7" width="6.21875" style="10" customWidth="1"/>
    <col min="8" max="8" width="6.77734375" style="10" customWidth="1"/>
    <col min="9" max="9" width="9.44140625" style="10" customWidth="1"/>
    <col min="10" max="10" width="7.5546875" style="10" customWidth="1"/>
    <col min="11" max="11" width="8.6640625" style="10" customWidth="1"/>
    <col min="12" max="12" width="11.6640625" style="26" customWidth="1"/>
    <col min="13" max="13" width="2.88671875" style="10" customWidth="1"/>
    <col min="14" max="16384" width="9.109375" style="10"/>
  </cols>
  <sheetData>
    <row r="1" spans="1:12" ht="18.600000000000001">
      <c r="A1" s="98"/>
      <c r="B1" s="9"/>
      <c r="D1" s="220" t="s">
        <v>210</v>
      </c>
      <c r="E1" s="220"/>
      <c r="F1" s="220"/>
      <c r="G1" s="220"/>
      <c r="H1" s="220"/>
      <c r="I1" s="220"/>
      <c r="J1" s="220"/>
      <c r="K1" s="220"/>
      <c r="L1" s="220"/>
    </row>
    <row r="2" spans="1:12">
      <c r="A2" s="98"/>
      <c r="B2" s="11"/>
      <c r="D2" s="30" t="s">
        <v>32</v>
      </c>
      <c r="E2" s="129"/>
      <c r="F2" s="121">
        <v>2</v>
      </c>
      <c r="G2" s="30"/>
      <c r="H2" s="29"/>
      <c r="I2" s="29"/>
      <c r="J2" s="29"/>
      <c r="K2" s="29"/>
      <c r="L2" s="134"/>
    </row>
    <row r="3" spans="1:12" ht="12.6" customHeight="1"/>
    <row r="4" spans="1:12">
      <c r="B4" s="10" t="s">
        <v>204</v>
      </c>
      <c r="D4" s="12"/>
      <c r="F4" s="123" t="s">
        <v>205</v>
      </c>
      <c r="G4" s="13"/>
      <c r="H4" s="13"/>
      <c r="I4" s="13"/>
      <c r="J4" s="221"/>
      <c r="K4" s="221"/>
      <c r="L4" s="221"/>
    </row>
    <row r="5" spans="1:12">
      <c r="B5" s="10" t="s">
        <v>207</v>
      </c>
      <c r="D5" s="14"/>
      <c r="F5" s="123" t="s">
        <v>206</v>
      </c>
      <c r="G5" s="13"/>
      <c r="H5" s="13"/>
      <c r="I5" s="13"/>
      <c r="J5" s="15"/>
      <c r="K5" s="15"/>
      <c r="L5" s="135"/>
    </row>
    <row r="6" spans="1:12" s="17" customFormat="1" ht="10.199999999999999" customHeight="1">
      <c r="A6" s="90"/>
      <c r="B6" s="16"/>
      <c r="C6" s="16"/>
      <c r="D6" s="114"/>
      <c r="E6" s="116"/>
      <c r="F6" s="124"/>
      <c r="G6" s="16"/>
      <c r="H6" s="16"/>
      <c r="I6" s="16"/>
      <c r="J6" s="16"/>
      <c r="K6" s="16"/>
      <c r="L6" s="136"/>
    </row>
    <row r="7" spans="1:12" s="19" customFormat="1" ht="80.099999999999994" customHeight="1">
      <c r="A7" s="110" t="s">
        <v>2</v>
      </c>
      <c r="B7" s="111" t="s">
        <v>31</v>
      </c>
      <c r="C7" s="111" t="s">
        <v>4</v>
      </c>
      <c r="D7" s="111" t="s">
        <v>25</v>
      </c>
      <c r="E7" s="117" t="s">
        <v>211</v>
      </c>
      <c r="F7" s="125" t="s">
        <v>533</v>
      </c>
      <c r="G7" s="112" t="s">
        <v>531</v>
      </c>
      <c r="H7" s="112" t="s">
        <v>532</v>
      </c>
      <c r="I7" s="112" t="s">
        <v>529</v>
      </c>
      <c r="J7" s="112" t="s">
        <v>530</v>
      </c>
      <c r="K7" s="112" t="s">
        <v>348</v>
      </c>
      <c r="L7" s="132" t="s">
        <v>215</v>
      </c>
    </row>
    <row r="8" spans="1:12" s="20" customFormat="1" ht="12.6" customHeight="1">
      <c r="A8" s="107">
        <v>1</v>
      </c>
      <c r="B8" s="191" t="s">
        <v>36</v>
      </c>
      <c r="C8" s="21">
        <v>10</v>
      </c>
      <c r="D8" s="191" t="s">
        <v>350</v>
      </c>
      <c r="E8" s="192">
        <v>0.89</v>
      </c>
      <c r="F8" s="304">
        <v>12</v>
      </c>
      <c r="G8" s="181">
        <v>4</v>
      </c>
      <c r="H8" s="181">
        <v>8</v>
      </c>
      <c r="I8" s="193">
        <v>0.8</v>
      </c>
      <c r="J8" s="193">
        <v>1.1000000000000001</v>
      </c>
      <c r="K8" s="193" t="s">
        <v>349</v>
      </c>
      <c r="L8" s="305">
        <f>(G8*I8+H8*J8)*E8</f>
        <v>10.68</v>
      </c>
    </row>
    <row r="9" spans="1:12" s="20" customFormat="1" ht="12.6" customHeight="1">
      <c r="A9" s="107">
        <v>2</v>
      </c>
      <c r="B9" s="191" t="s">
        <v>36</v>
      </c>
      <c r="C9" s="21">
        <v>10</v>
      </c>
      <c r="D9" s="191" t="s">
        <v>350</v>
      </c>
      <c r="E9" s="192">
        <v>0.89</v>
      </c>
      <c r="F9" s="304">
        <f t="shared" ref="F9:F17" si="0">SUM(G9,H9)</f>
        <v>12</v>
      </c>
      <c r="G9" s="181">
        <v>4</v>
      </c>
      <c r="H9" s="181">
        <v>8</v>
      </c>
      <c r="I9" s="193">
        <v>0.8</v>
      </c>
      <c r="J9" s="193">
        <v>1.1000000000000001</v>
      </c>
      <c r="K9" s="193" t="s">
        <v>349</v>
      </c>
      <c r="L9" s="306">
        <f t="shared" ref="L9:L72" si="1">(G9*I9+H9*J9)*E9</f>
        <v>10.68</v>
      </c>
    </row>
    <row r="10" spans="1:12" s="20" customFormat="1" ht="12.6" customHeight="1">
      <c r="A10" s="108">
        <v>3</v>
      </c>
      <c r="B10" s="191" t="s">
        <v>36</v>
      </c>
      <c r="C10" s="21">
        <v>10</v>
      </c>
      <c r="D10" s="191" t="s">
        <v>350</v>
      </c>
      <c r="E10" s="192">
        <v>0.89</v>
      </c>
      <c r="F10" s="304">
        <f t="shared" si="0"/>
        <v>12</v>
      </c>
      <c r="G10" s="181">
        <v>4</v>
      </c>
      <c r="H10" s="181">
        <v>8</v>
      </c>
      <c r="I10" s="193">
        <v>0.8</v>
      </c>
      <c r="J10" s="193">
        <v>1.1000000000000001</v>
      </c>
      <c r="K10" s="193" t="s">
        <v>349</v>
      </c>
      <c r="L10" s="306">
        <f t="shared" si="1"/>
        <v>10.68</v>
      </c>
    </row>
    <row r="11" spans="1:12" s="20" customFormat="1" ht="12.6" customHeight="1">
      <c r="A11" s="109">
        <v>4</v>
      </c>
      <c r="B11" s="191" t="s">
        <v>36</v>
      </c>
      <c r="C11" s="21">
        <v>10</v>
      </c>
      <c r="D11" s="191" t="s">
        <v>350</v>
      </c>
      <c r="E11" s="192">
        <v>0.89</v>
      </c>
      <c r="F11" s="304">
        <f t="shared" si="0"/>
        <v>12</v>
      </c>
      <c r="G11" s="181">
        <v>4</v>
      </c>
      <c r="H11" s="181">
        <v>8</v>
      </c>
      <c r="I11" s="193">
        <v>0.8</v>
      </c>
      <c r="J11" s="193">
        <v>1.1000000000000001</v>
      </c>
      <c r="K11" s="193" t="s">
        <v>349</v>
      </c>
      <c r="L11" s="306">
        <f t="shared" si="1"/>
        <v>10.68</v>
      </c>
    </row>
    <row r="12" spans="1:12" s="20" customFormat="1" ht="12.6" customHeight="1">
      <c r="A12" s="109">
        <v>5</v>
      </c>
      <c r="B12" s="191" t="s">
        <v>36</v>
      </c>
      <c r="C12" s="21">
        <v>10</v>
      </c>
      <c r="D12" s="191" t="s">
        <v>350</v>
      </c>
      <c r="E12" s="192">
        <v>0.89</v>
      </c>
      <c r="F12" s="304">
        <f t="shared" si="0"/>
        <v>12</v>
      </c>
      <c r="G12" s="181">
        <v>4</v>
      </c>
      <c r="H12" s="181">
        <v>8</v>
      </c>
      <c r="I12" s="193">
        <v>0.8</v>
      </c>
      <c r="J12" s="193">
        <v>1.1000000000000001</v>
      </c>
      <c r="K12" s="193" t="s">
        <v>349</v>
      </c>
      <c r="L12" s="306">
        <f t="shared" si="1"/>
        <v>10.68</v>
      </c>
    </row>
    <row r="13" spans="1:12" s="20" customFormat="1" ht="12.6" customHeight="1">
      <c r="A13" s="107">
        <v>6</v>
      </c>
      <c r="B13" s="191" t="s">
        <v>36</v>
      </c>
      <c r="C13" s="21">
        <v>15</v>
      </c>
      <c r="D13" s="191" t="s">
        <v>350</v>
      </c>
      <c r="E13" s="192">
        <v>0.89</v>
      </c>
      <c r="F13" s="304">
        <f t="shared" si="0"/>
        <v>12</v>
      </c>
      <c r="G13" s="181">
        <v>4</v>
      </c>
      <c r="H13" s="181">
        <v>8</v>
      </c>
      <c r="I13" s="193">
        <v>1</v>
      </c>
      <c r="J13" s="193">
        <v>1.2</v>
      </c>
      <c r="K13" s="193" t="s">
        <v>349</v>
      </c>
      <c r="L13" s="306">
        <f t="shared" si="1"/>
        <v>12.103999999999999</v>
      </c>
    </row>
    <row r="14" spans="1:12" s="20" customFormat="1" ht="12.6" customHeight="1">
      <c r="A14" s="107">
        <v>7</v>
      </c>
      <c r="B14" s="191" t="s">
        <v>36</v>
      </c>
      <c r="C14" s="21">
        <v>15</v>
      </c>
      <c r="D14" s="191" t="s">
        <v>350</v>
      </c>
      <c r="E14" s="192">
        <v>0.89</v>
      </c>
      <c r="F14" s="304">
        <f t="shared" si="0"/>
        <v>12</v>
      </c>
      <c r="G14" s="181">
        <v>4</v>
      </c>
      <c r="H14" s="181">
        <v>8</v>
      </c>
      <c r="I14" s="193">
        <v>1</v>
      </c>
      <c r="J14" s="193">
        <v>1.2</v>
      </c>
      <c r="K14" s="193" t="s">
        <v>349</v>
      </c>
      <c r="L14" s="306">
        <f t="shared" si="1"/>
        <v>12.103999999999999</v>
      </c>
    </row>
    <row r="15" spans="1:12" s="20" customFormat="1" ht="12.6" customHeight="1">
      <c r="A15" s="108">
        <v>8</v>
      </c>
      <c r="B15" s="191" t="s">
        <v>36</v>
      </c>
      <c r="C15" s="21">
        <v>15</v>
      </c>
      <c r="D15" s="191" t="s">
        <v>350</v>
      </c>
      <c r="E15" s="192">
        <v>0.89</v>
      </c>
      <c r="F15" s="304">
        <f t="shared" si="0"/>
        <v>12</v>
      </c>
      <c r="G15" s="181">
        <v>4</v>
      </c>
      <c r="H15" s="181">
        <v>8</v>
      </c>
      <c r="I15" s="193">
        <v>1</v>
      </c>
      <c r="J15" s="193">
        <v>1.2</v>
      </c>
      <c r="K15" s="193" t="s">
        <v>349</v>
      </c>
      <c r="L15" s="306">
        <f t="shared" si="1"/>
        <v>12.103999999999999</v>
      </c>
    </row>
    <row r="16" spans="1:12" s="20" customFormat="1" ht="12.6" customHeight="1">
      <c r="A16" s="109">
        <v>9</v>
      </c>
      <c r="B16" s="191" t="s">
        <v>36</v>
      </c>
      <c r="C16" s="21">
        <v>15</v>
      </c>
      <c r="D16" s="191" t="s">
        <v>350</v>
      </c>
      <c r="E16" s="192">
        <v>0.89</v>
      </c>
      <c r="F16" s="304">
        <f t="shared" si="0"/>
        <v>12</v>
      </c>
      <c r="G16" s="181">
        <v>4</v>
      </c>
      <c r="H16" s="181">
        <v>8</v>
      </c>
      <c r="I16" s="193">
        <v>1</v>
      </c>
      <c r="J16" s="193">
        <v>1.2</v>
      </c>
      <c r="K16" s="193" t="s">
        <v>349</v>
      </c>
      <c r="L16" s="306">
        <f t="shared" si="1"/>
        <v>12.103999999999999</v>
      </c>
    </row>
    <row r="17" spans="1:12" s="20" customFormat="1" ht="12.6" customHeight="1">
      <c r="A17" s="208">
        <v>10</v>
      </c>
      <c r="B17" s="209" t="s">
        <v>36</v>
      </c>
      <c r="C17" s="25">
        <v>15</v>
      </c>
      <c r="D17" s="209" t="s">
        <v>350</v>
      </c>
      <c r="E17" s="190">
        <v>0.89</v>
      </c>
      <c r="F17" s="318">
        <f t="shared" si="0"/>
        <v>12</v>
      </c>
      <c r="G17" s="182">
        <v>4</v>
      </c>
      <c r="H17" s="182">
        <v>8</v>
      </c>
      <c r="I17" s="187">
        <v>1</v>
      </c>
      <c r="J17" s="187">
        <v>1.2</v>
      </c>
      <c r="K17" s="187" t="s">
        <v>349</v>
      </c>
      <c r="L17" s="331">
        <f t="shared" si="1"/>
        <v>12.103999999999999</v>
      </c>
    </row>
    <row r="18" spans="1:12" s="20" customFormat="1" ht="12.6" customHeight="1">
      <c r="A18" s="332" t="s">
        <v>91</v>
      </c>
      <c r="B18" s="333" t="s">
        <v>50</v>
      </c>
      <c r="C18" s="334">
        <v>20</v>
      </c>
      <c r="D18" s="333" t="s">
        <v>213</v>
      </c>
      <c r="E18" s="335">
        <v>1</v>
      </c>
      <c r="F18" s="336">
        <f>SUM(G18,H18)</f>
        <v>12</v>
      </c>
      <c r="G18" s="337">
        <v>4</v>
      </c>
      <c r="H18" s="337">
        <v>8</v>
      </c>
      <c r="I18" s="338">
        <v>0.8</v>
      </c>
      <c r="J18" s="338">
        <v>1.1000000000000001</v>
      </c>
      <c r="K18" s="338"/>
      <c r="L18" s="339">
        <f t="shared" si="1"/>
        <v>12</v>
      </c>
    </row>
    <row r="19" spans="1:12" s="20" customFormat="1" ht="12.6" customHeight="1">
      <c r="A19" s="107" t="s">
        <v>92</v>
      </c>
      <c r="B19" s="191" t="s">
        <v>50</v>
      </c>
      <c r="C19" s="21">
        <v>20</v>
      </c>
      <c r="D19" s="191" t="s">
        <v>213</v>
      </c>
      <c r="E19" s="192">
        <v>1</v>
      </c>
      <c r="F19" s="304">
        <f t="shared" ref="F19:F27" si="2">SUM(G19,H19)</f>
        <v>12</v>
      </c>
      <c r="G19" s="181">
        <v>4</v>
      </c>
      <c r="H19" s="181">
        <v>8</v>
      </c>
      <c r="I19" s="193">
        <v>0.8</v>
      </c>
      <c r="J19" s="193">
        <v>1.1000000000000001</v>
      </c>
      <c r="K19" s="193"/>
      <c r="L19" s="306">
        <f t="shared" si="1"/>
        <v>12</v>
      </c>
    </row>
    <row r="20" spans="1:12" s="20" customFormat="1" ht="12.6" customHeight="1">
      <c r="A20" s="107" t="s">
        <v>93</v>
      </c>
      <c r="B20" s="191" t="s">
        <v>50</v>
      </c>
      <c r="C20" s="21">
        <v>20</v>
      </c>
      <c r="D20" s="191" t="s">
        <v>213</v>
      </c>
      <c r="E20" s="192">
        <v>1</v>
      </c>
      <c r="F20" s="304">
        <f t="shared" si="2"/>
        <v>12</v>
      </c>
      <c r="G20" s="181">
        <v>4</v>
      </c>
      <c r="H20" s="181">
        <v>8</v>
      </c>
      <c r="I20" s="193">
        <v>0.8</v>
      </c>
      <c r="J20" s="193">
        <v>1.1000000000000001</v>
      </c>
      <c r="K20" s="193"/>
      <c r="L20" s="306">
        <f t="shared" si="1"/>
        <v>12</v>
      </c>
    </row>
    <row r="21" spans="1:12" s="20" customFormat="1" ht="12.6" customHeight="1">
      <c r="A21" s="107" t="s">
        <v>94</v>
      </c>
      <c r="B21" s="191" t="s">
        <v>50</v>
      </c>
      <c r="C21" s="21">
        <v>20</v>
      </c>
      <c r="D21" s="191" t="s">
        <v>213</v>
      </c>
      <c r="E21" s="192">
        <v>1</v>
      </c>
      <c r="F21" s="304">
        <f t="shared" si="2"/>
        <v>12</v>
      </c>
      <c r="G21" s="181">
        <v>4</v>
      </c>
      <c r="H21" s="181">
        <v>8</v>
      </c>
      <c r="I21" s="193">
        <v>0.8</v>
      </c>
      <c r="J21" s="193">
        <v>1.1000000000000001</v>
      </c>
      <c r="K21" s="193"/>
      <c r="L21" s="306">
        <f t="shared" si="1"/>
        <v>12</v>
      </c>
    </row>
    <row r="22" spans="1:12" s="20" customFormat="1" ht="12.6" customHeight="1">
      <c r="A22" s="107" t="s">
        <v>95</v>
      </c>
      <c r="B22" s="191" t="s">
        <v>50</v>
      </c>
      <c r="C22" s="21">
        <v>20</v>
      </c>
      <c r="D22" s="191" t="s">
        <v>213</v>
      </c>
      <c r="E22" s="192">
        <v>1</v>
      </c>
      <c r="F22" s="304">
        <f t="shared" si="2"/>
        <v>12</v>
      </c>
      <c r="G22" s="181">
        <v>4</v>
      </c>
      <c r="H22" s="181">
        <v>8</v>
      </c>
      <c r="I22" s="193">
        <v>0.8</v>
      </c>
      <c r="J22" s="193">
        <v>1.1000000000000001</v>
      </c>
      <c r="K22" s="193"/>
      <c r="L22" s="306">
        <f t="shared" si="1"/>
        <v>12</v>
      </c>
    </row>
    <row r="23" spans="1:12" s="20" customFormat="1" ht="12.6" customHeight="1">
      <c r="A23" s="107" t="s">
        <v>96</v>
      </c>
      <c r="B23" s="191" t="s">
        <v>50</v>
      </c>
      <c r="C23" s="21">
        <v>20</v>
      </c>
      <c r="D23" s="191" t="s">
        <v>213</v>
      </c>
      <c r="E23" s="192">
        <v>1</v>
      </c>
      <c r="F23" s="304">
        <f t="shared" si="2"/>
        <v>12</v>
      </c>
      <c r="G23" s="181">
        <v>4</v>
      </c>
      <c r="H23" s="181">
        <v>8</v>
      </c>
      <c r="I23" s="193">
        <v>1</v>
      </c>
      <c r="J23" s="193">
        <v>1.2</v>
      </c>
      <c r="K23" s="193"/>
      <c r="L23" s="306">
        <f t="shared" si="1"/>
        <v>13.6</v>
      </c>
    </row>
    <row r="24" spans="1:12" s="20" customFormat="1" ht="12.6" customHeight="1">
      <c r="A24" s="107" t="s">
        <v>97</v>
      </c>
      <c r="B24" s="191" t="s">
        <v>50</v>
      </c>
      <c r="C24" s="21">
        <v>20</v>
      </c>
      <c r="D24" s="191" t="s">
        <v>213</v>
      </c>
      <c r="E24" s="192">
        <v>1</v>
      </c>
      <c r="F24" s="304">
        <f t="shared" si="2"/>
        <v>12</v>
      </c>
      <c r="G24" s="181">
        <v>4</v>
      </c>
      <c r="H24" s="181">
        <v>8</v>
      </c>
      <c r="I24" s="193">
        <v>1</v>
      </c>
      <c r="J24" s="193">
        <v>1.2</v>
      </c>
      <c r="K24" s="193"/>
      <c r="L24" s="306">
        <f t="shared" si="1"/>
        <v>13.6</v>
      </c>
    </row>
    <row r="25" spans="1:12" s="20" customFormat="1" ht="12.6" customHeight="1">
      <c r="A25" s="107" t="s">
        <v>98</v>
      </c>
      <c r="B25" s="191" t="s">
        <v>50</v>
      </c>
      <c r="C25" s="21">
        <v>20</v>
      </c>
      <c r="D25" s="191" t="s">
        <v>213</v>
      </c>
      <c r="E25" s="192">
        <v>1</v>
      </c>
      <c r="F25" s="304">
        <f t="shared" si="2"/>
        <v>12</v>
      </c>
      <c r="G25" s="181">
        <v>4</v>
      </c>
      <c r="H25" s="181">
        <v>8</v>
      </c>
      <c r="I25" s="193">
        <v>1</v>
      </c>
      <c r="J25" s="193">
        <v>1.2</v>
      </c>
      <c r="K25" s="193"/>
      <c r="L25" s="306">
        <f t="shared" si="1"/>
        <v>13.6</v>
      </c>
    </row>
    <row r="26" spans="1:12" s="20" customFormat="1" ht="12.6" customHeight="1">
      <c r="A26" s="107" t="s">
        <v>99</v>
      </c>
      <c r="B26" s="191" t="s">
        <v>50</v>
      </c>
      <c r="C26" s="21">
        <v>20</v>
      </c>
      <c r="D26" s="191" t="s">
        <v>213</v>
      </c>
      <c r="E26" s="192">
        <v>1</v>
      </c>
      <c r="F26" s="304">
        <f t="shared" si="2"/>
        <v>12</v>
      </c>
      <c r="G26" s="181">
        <v>4</v>
      </c>
      <c r="H26" s="181">
        <v>8</v>
      </c>
      <c r="I26" s="193">
        <v>1</v>
      </c>
      <c r="J26" s="193">
        <v>1.2</v>
      </c>
      <c r="K26" s="193"/>
      <c r="L26" s="306">
        <f t="shared" si="1"/>
        <v>13.6</v>
      </c>
    </row>
    <row r="27" spans="1:12" s="20" customFormat="1" ht="12.6" customHeight="1">
      <c r="A27" s="194" t="s">
        <v>100</v>
      </c>
      <c r="B27" s="195" t="s">
        <v>50</v>
      </c>
      <c r="C27" s="196">
        <v>20</v>
      </c>
      <c r="D27" s="195" t="s">
        <v>213</v>
      </c>
      <c r="E27" s="192">
        <v>1</v>
      </c>
      <c r="F27" s="315">
        <f t="shared" si="2"/>
        <v>12</v>
      </c>
      <c r="G27" s="198">
        <v>4</v>
      </c>
      <c r="H27" s="198">
        <v>8</v>
      </c>
      <c r="I27" s="199">
        <v>1</v>
      </c>
      <c r="J27" s="199">
        <v>1.2</v>
      </c>
      <c r="K27" s="199"/>
      <c r="L27" s="306">
        <f t="shared" si="1"/>
        <v>13.6</v>
      </c>
    </row>
    <row r="28" spans="1:12" s="20" customFormat="1" ht="12.6" customHeight="1">
      <c r="A28" s="100"/>
      <c r="B28" s="84"/>
      <c r="C28" s="83"/>
      <c r="D28" s="115"/>
      <c r="E28" s="188"/>
      <c r="F28" s="316"/>
      <c r="G28" s="183"/>
      <c r="H28" s="183"/>
      <c r="I28" s="185"/>
      <c r="J28" s="185"/>
      <c r="K28" s="185"/>
      <c r="L28" s="306">
        <f t="shared" si="1"/>
        <v>0</v>
      </c>
    </row>
    <row r="29" spans="1:12" s="20" customFormat="1" ht="12.6" customHeight="1">
      <c r="A29" s="100"/>
      <c r="B29" s="84"/>
      <c r="C29" s="83"/>
      <c r="D29" s="115"/>
      <c r="E29" s="188"/>
      <c r="F29" s="316"/>
      <c r="G29" s="183"/>
      <c r="H29" s="183"/>
      <c r="I29" s="185"/>
      <c r="J29" s="185"/>
      <c r="K29" s="185"/>
      <c r="L29" s="306">
        <f t="shared" si="1"/>
        <v>0</v>
      </c>
    </row>
    <row r="30" spans="1:12" s="20" customFormat="1" ht="12.6" customHeight="1">
      <c r="A30" s="101"/>
      <c r="B30" s="84"/>
      <c r="C30" s="83"/>
      <c r="D30" s="115"/>
      <c r="E30" s="188"/>
      <c r="F30" s="316"/>
      <c r="G30" s="183"/>
      <c r="H30" s="183"/>
      <c r="I30" s="185"/>
      <c r="J30" s="185"/>
      <c r="K30" s="185"/>
      <c r="L30" s="306">
        <f t="shared" si="1"/>
        <v>0</v>
      </c>
    </row>
    <row r="31" spans="1:12" s="20" customFormat="1" ht="12.6" customHeight="1">
      <c r="A31" s="89"/>
      <c r="B31" s="84"/>
      <c r="C31" s="83"/>
      <c r="D31" s="115"/>
      <c r="E31" s="188"/>
      <c r="F31" s="316"/>
      <c r="G31" s="183"/>
      <c r="H31" s="183"/>
      <c r="I31" s="185"/>
      <c r="J31" s="185"/>
      <c r="K31" s="185"/>
      <c r="L31" s="306">
        <f t="shared" si="1"/>
        <v>0</v>
      </c>
    </row>
    <row r="32" spans="1:12" s="20" customFormat="1" ht="12.6" customHeight="1">
      <c r="A32" s="89"/>
      <c r="B32" s="83"/>
      <c r="C32" s="83"/>
      <c r="D32" s="83"/>
      <c r="E32" s="188"/>
      <c r="F32" s="316"/>
      <c r="G32" s="183"/>
      <c r="H32" s="183"/>
      <c r="I32" s="185"/>
      <c r="J32" s="185"/>
      <c r="K32" s="185"/>
      <c r="L32" s="306">
        <f t="shared" si="1"/>
        <v>0</v>
      </c>
    </row>
    <row r="33" spans="1:12" s="20" customFormat="1" ht="12.75" customHeight="1">
      <c r="A33" s="104"/>
      <c r="B33" s="84"/>
      <c r="C33" s="83"/>
      <c r="D33" s="115"/>
      <c r="E33" s="188"/>
      <c r="F33" s="316"/>
      <c r="G33" s="183"/>
      <c r="H33" s="183"/>
      <c r="I33" s="185"/>
      <c r="J33" s="185"/>
      <c r="K33" s="185"/>
      <c r="L33" s="306">
        <f t="shared" si="1"/>
        <v>0</v>
      </c>
    </row>
    <row r="34" spans="1:12" s="20" customFormat="1" ht="12.75" customHeight="1">
      <c r="A34" s="104"/>
      <c r="B34" s="84"/>
      <c r="C34" s="83"/>
      <c r="D34" s="115"/>
      <c r="E34" s="188"/>
      <c r="F34" s="316"/>
      <c r="G34" s="183"/>
      <c r="H34" s="183"/>
      <c r="I34" s="185"/>
      <c r="J34" s="185"/>
      <c r="K34" s="185"/>
      <c r="L34" s="306">
        <f t="shared" si="1"/>
        <v>0</v>
      </c>
    </row>
    <row r="35" spans="1:12" s="20" customFormat="1" ht="12.75" customHeight="1">
      <c r="A35" s="104"/>
      <c r="B35" s="84"/>
      <c r="C35" s="83"/>
      <c r="D35" s="115"/>
      <c r="E35" s="188"/>
      <c r="F35" s="316"/>
      <c r="G35" s="183"/>
      <c r="H35" s="183"/>
      <c r="I35" s="185"/>
      <c r="J35" s="185"/>
      <c r="K35" s="185"/>
      <c r="L35" s="306">
        <f t="shared" si="1"/>
        <v>0</v>
      </c>
    </row>
    <row r="36" spans="1:12" s="20" customFormat="1" ht="12.6" customHeight="1">
      <c r="A36" s="89"/>
      <c r="B36" s="84"/>
      <c r="C36" s="83"/>
      <c r="D36" s="115"/>
      <c r="E36" s="188"/>
      <c r="F36" s="316"/>
      <c r="G36" s="183"/>
      <c r="H36" s="183"/>
      <c r="I36" s="185"/>
      <c r="J36" s="185"/>
      <c r="K36" s="185"/>
      <c r="L36" s="306">
        <f t="shared" si="1"/>
        <v>0</v>
      </c>
    </row>
    <row r="37" spans="1:12" s="20" customFormat="1" ht="12.6" customHeight="1">
      <c r="A37" s="89"/>
      <c r="B37" s="84"/>
      <c r="C37" s="83"/>
      <c r="D37" s="115"/>
      <c r="E37" s="188"/>
      <c r="F37" s="316"/>
      <c r="G37" s="183"/>
      <c r="H37" s="183"/>
      <c r="I37" s="185"/>
      <c r="J37" s="185"/>
      <c r="K37" s="185"/>
      <c r="L37" s="306">
        <f t="shared" si="1"/>
        <v>0</v>
      </c>
    </row>
    <row r="38" spans="1:12" s="20" customFormat="1" ht="12.6" customHeight="1">
      <c r="A38" s="100"/>
      <c r="B38" s="84"/>
      <c r="C38" s="83"/>
      <c r="D38" s="115"/>
      <c r="E38" s="188"/>
      <c r="F38" s="316"/>
      <c r="G38" s="183"/>
      <c r="H38" s="183"/>
      <c r="I38" s="185"/>
      <c r="J38" s="185"/>
      <c r="K38" s="185"/>
      <c r="L38" s="306">
        <f t="shared" si="1"/>
        <v>0</v>
      </c>
    </row>
    <row r="39" spans="1:12" s="20" customFormat="1" ht="12.6" customHeight="1">
      <c r="A39" s="100"/>
      <c r="B39" s="84"/>
      <c r="C39" s="83"/>
      <c r="D39" s="115"/>
      <c r="E39" s="188"/>
      <c r="F39" s="316"/>
      <c r="G39" s="183"/>
      <c r="H39" s="183"/>
      <c r="I39" s="185"/>
      <c r="J39" s="185"/>
      <c r="K39" s="185"/>
      <c r="L39" s="306">
        <f t="shared" si="1"/>
        <v>0</v>
      </c>
    </row>
    <row r="40" spans="1:12" s="20" customFormat="1" ht="12.6" customHeight="1">
      <c r="A40" s="101"/>
      <c r="B40" s="84"/>
      <c r="C40" s="83"/>
      <c r="D40" s="115"/>
      <c r="E40" s="188"/>
      <c r="F40" s="316"/>
      <c r="G40" s="183"/>
      <c r="H40" s="183"/>
      <c r="I40" s="185"/>
      <c r="J40" s="185"/>
      <c r="K40" s="185"/>
      <c r="L40" s="306">
        <f t="shared" si="1"/>
        <v>0</v>
      </c>
    </row>
    <row r="41" spans="1:12" s="20" customFormat="1" ht="12.6" customHeight="1">
      <c r="A41" s="89"/>
      <c r="B41" s="84"/>
      <c r="C41" s="83"/>
      <c r="D41" s="115"/>
      <c r="E41" s="188"/>
      <c r="F41" s="316"/>
      <c r="G41" s="183"/>
      <c r="H41" s="183"/>
      <c r="I41" s="185"/>
      <c r="J41" s="185"/>
      <c r="K41" s="185"/>
      <c r="L41" s="306">
        <f t="shared" si="1"/>
        <v>0</v>
      </c>
    </row>
    <row r="42" spans="1:12" s="20" customFormat="1" ht="12.6" customHeight="1">
      <c r="A42" s="89"/>
      <c r="B42" s="83"/>
      <c r="C42" s="83"/>
      <c r="D42" s="83"/>
      <c r="E42" s="188"/>
      <c r="F42" s="316"/>
      <c r="G42" s="183"/>
      <c r="H42" s="183"/>
      <c r="I42" s="185"/>
      <c r="J42" s="185"/>
      <c r="K42" s="185"/>
      <c r="L42" s="306">
        <f t="shared" si="1"/>
        <v>0</v>
      </c>
    </row>
    <row r="43" spans="1:12" s="20" customFormat="1" ht="12.6" customHeight="1">
      <c r="A43" s="89"/>
      <c r="B43" s="84"/>
      <c r="C43" s="83"/>
      <c r="D43" s="115"/>
      <c r="E43" s="188"/>
      <c r="F43" s="316"/>
      <c r="G43" s="183"/>
      <c r="H43" s="183"/>
      <c r="I43" s="185"/>
      <c r="J43" s="185"/>
      <c r="K43" s="185"/>
      <c r="L43" s="306">
        <f t="shared" si="1"/>
        <v>0</v>
      </c>
    </row>
    <row r="44" spans="1:12" s="20" customFormat="1" ht="12.6" customHeight="1">
      <c r="A44" s="89"/>
      <c r="B44" s="84"/>
      <c r="C44" s="83"/>
      <c r="D44" s="115"/>
      <c r="E44" s="188"/>
      <c r="F44" s="316"/>
      <c r="G44" s="183"/>
      <c r="H44" s="183"/>
      <c r="I44" s="185"/>
      <c r="J44" s="185"/>
      <c r="K44" s="185"/>
      <c r="L44" s="306">
        <f t="shared" si="1"/>
        <v>0</v>
      </c>
    </row>
    <row r="45" spans="1:12" s="20" customFormat="1" ht="12.6" customHeight="1">
      <c r="A45" s="89"/>
      <c r="B45" s="84"/>
      <c r="C45" s="83"/>
      <c r="D45" s="115"/>
      <c r="E45" s="188"/>
      <c r="F45" s="316"/>
      <c r="G45" s="183"/>
      <c r="H45" s="183"/>
      <c r="I45" s="185"/>
      <c r="J45" s="185"/>
      <c r="K45" s="185"/>
      <c r="L45" s="306">
        <f t="shared" si="1"/>
        <v>0</v>
      </c>
    </row>
    <row r="46" spans="1:12" s="20" customFormat="1" ht="12.6" customHeight="1">
      <c r="A46" s="89"/>
      <c r="B46" s="84"/>
      <c r="C46" s="83"/>
      <c r="D46" s="115"/>
      <c r="E46" s="188"/>
      <c r="F46" s="316"/>
      <c r="G46" s="183"/>
      <c r="H46" s="183"/>
      <c r="I46" s="185"/>
      <c r="J46" s="185"/>
      <c r="K46" s="185"/>
      <c r="L46" s="306">
        <f t="shared" si="1"/>
        <v>0</v>
      </c>
    </row>
    <row r="47" spans="1:12" s="20" customFormat="1" ht="12.6" customHeight="1">
      <c r="A47" s="100"/>
      <c r="B47" s="84"/>
      <c r="C47" s="83"/>
      <c r="D47" s="115"/>
      <c r="E47" s="188"/>
      <c r="F47" s="316"/>
      <c r="G47" s="183"/>
      <c r="H47" s="183"/>
      <c r="I47" s="185"/>
      <c r="J47" s="185"/>
      <c r="K47" s="185"/>
      <c r="L47" s="306">
        <f t="shared" si="1"/>
        <v>0</v>
      </c>
    </row>
    <row r="48" spans="1:12" s="20" customFormat="1" ht="12.6" customHeight="1">
      <c r="A48" s="100"/>
      <c r="B48" s="84"/>
      <c r="C48" s="83"/>
      <c r="D48" s="115"/>
      <c r="E48" s="188"/>
      <c r="F48" s="316"/>
      <c r="G48" s="183"/>
      <c r="H48" s="183"/>
      <c r="I48" s="185"/>
      <c r="J48" s="185"/>
      <c r="K48" s="185"/>
      <c r="L48" s="306">
        <f t="shared" si="1"/>
        <v>0</v>
      </c>
    </row>
    <row r="49" spans="1:12" s="20" customFormat="1" ht="12.6" customHeight="1">
      <c r="A49" s="89"/>
      <c r="B49" s="83"/>
      <c r="C49" s="83"/>
      <c r="D49" s="83"/>
      <c r="E49" s="188"/>
      <c r="F49" s="316"/>
      <c r="G49" s="183"/>
      <c r="H49" s="183"/>
      <c r="I49" s="185"/>
      <c r="J49" s="185"/>
      <c r="K49" s="185"/>
      <c r="L49" s="306">
        <f t="shared" si="1"/>
        <v>0</v>
      </c>
    </row>
    <row r="50" spans="1:12" s="20" customFormat="1" ht="12.6" customHeight="1">
      <c r="A50" s="89"/>
      <c r="B50" s="83"/>
      <c r="C50" s="83"/>
      <c r="D50" s="83"/>
      <c r="E50" s="188"/>
      <c r="F50" s="316"/>
      <c r="G50" s="183"/>
      <c r="H50" s="183"/>
      <c r="I50" s="185"/>
      <c r="J50" s="185"/>
      <c r="K50" s="185"/>
      <c r="L50" s="306">
        <f t="shared" si="1"/>
        <v>0</v>
      </c>
    </row>
    <row r="51" spans="1:12" s="20" customFormat="1" ht="12.6" customHeight="1">
      <c r="A51" s="101"/>
      <c r="B51" s="84"/>
      <c r="C51" s="83"/>
      <c r="D51" s="115"/>
      <c r="E51" s="188"/>
      <c r="F51" s="316"/>
      <c r="G51" s="183"/>
      <c r="H51" s="183"/>
      <c r="I51" s="185"/>
      <c r="J51" s="185"/>
      <c r="K51" s="185"/>
      <c r="L51" s="306">
        <f t="shared" si="1"/>
        <v>0</v>
      </c>
    </row>
    <row r="52" spans="1:12" s="20" customFormat="1" ht="12.6" customHeight="1">
      <c r="A52" s="101"/>
      <c r="B52" s="84"/>
      <c r="C52" s="83"/>
      <c r="D52" s="115"/>
      <c r="E52" s="188"/>
      <c r="F52" s="316"/>
      <c r="G52" s="183"/>
      <c r="H52" s="183"/>
      <c r="I52" s="185"/>
      <c r="J52" s="185"/>
      <c r="K52" s="185"/>
      <c r="L52" s="306">
        <f t="shared" si="1"/>
        <v>0</v>
      </c>
    </row>
    <row r="53" spans="1:12" s="20" customFormat="1" ht="12.6" customHeight="1">
      <c r="A53" s="89"/>
      <c r="B53" s="84"/>
      <c r="C53" s="83"/>
      <c r="D53" s="115"/>
      <c r="E53" s="188"/>
      <c r="F53" s="316"/>
      <c r="G53" s="183"/>
      <c r="H53" s="183"/>
      <c r="I53" s="185"/>
      <c r="J53" s="185"/>
      <c r="K53" s="185"/>
      <c r="L53" s="306">
        <f t="shared" si="1"/>
        <v>0</v>
      </c>
    </row>
    <row r="54" spans="1:12" s="20" customFormat="1" ht="12.6" customHeight="1">
      <c r="A54" s="100"/>
      <c r="B54" s="84"/>
      <c r="C54" s="83"/>
      <c r="D54" s="115"/>
      <c r="E54" s="188"/>
      <c r="F54" s="316"/>
      <c r="G54" s="183"/>
      <c r="H54" s="183"/>
      <c r="I54" s="185"/>
      <c r="J54" s="185"/>
      <c r="K54" s="185"/>
      <c r="L54" s="306">
        <f t="shared" si="1"/>
        <v>0</v>
      </c>
    </row>
    <row r="55" spans="1:12" s="20" customFormat="1" ht="12.6" customHeight="1">
      <c r="A55" s="100"/>
      <c r="B55" s="84"/>
      <c r="C55" s="83"/>
      <c r="D55" s="115"/>
      <c r="E55" s="188"/>
      <c r="F55" s="316"/>
      <c r="G55" s="183"/>
      <c r="H55" s="183"/>
      <c r="I55" s="185"/>
      <c r="J55" s="185"/>
      <c r="K55" s="185"/>
      <c r="L55" s="306">
        <f t="shared" si="1"/>
        <v>0</v>
      </c>
    </row>
    <row r="56" spans="1:12" s="20" customFormat="1" ht="12.6" customHeight="1">
      <c r="A56" s="89"/>
      <c r="B56" s="83"/>
      <c r="C56" s="83"/>
      <c r="D56" s="83"/>
      <c r="E56" s="188"/>
      <c r="F56" s="316"/>
      <c r="G56" s="183"/>
      <c r="H56" s="183"/>
      <c r="I56" s="185"/>
      <c r="J56" s="185"/>
      <c r="K56" s="185"/>
      <c r="L56" s="306">
        <f t="shared" si="1"/>
        <v>0</v>
      </c>
    </row>
    <row r="57" spans="1:12" s="20" customFormat="1" ht="12.6" customHeight="1">
      <c r="A57" s="89"/>
      <c r="B57" s="83"/>
      <c r="C57" s="83"/>
      <c r="D57" s="83"/>
      <c r="E57" s="188"/>
      <c r="F57" s="316"/>
      <c r="G57" s="183"/>
      <c r="H57" s="183"/>
      <c r="I57" s="185"/>
      <c r="J57" s="185"/>
      <c r="K57" s="185"/>
      <c r="L57" s="306">
        <f t="shared" si="1"/>
        <v>0</v>
      </c>
    </row>
    <row r="58" spans="1:12" s="20" customFormat="1" ht="12.6" customHeight="1">
      <c r="A58" s="105"/>
      <c r="B58" s="84"/>
      <c r="C58" s="83"/>
      <c r="D58" s="115"/>
      <c r="E58" s="188"/>
      <c r="F58" s="316"/>
      <c r="G58" s="183"/>
      <c r="H58" s="183"/>
      <c r="I58" s="185"/>
      <c r="J58" s="185"/>
      <c r="K58" s="185"/>
      <c r="L58" s="306">
        <f t="shared" si="1"/>
        <v>0</v>
      </c>
    </row>
    <row r="59" spans="1:12" s="20" customFormat="1" ht="12.6" customHeight="1">
      <c r="A59" s="105"/>
      <c r="B59" s="84"/>
      <c r="C59" s="83"/>
      <c r="D59" s="115"/>
      <c r="E59" s="188"/>
      <c r="F59" s="316"/>
      <c r="G59" s="183"/>
      <c r="H59" s="183"/>
      <c r="I59" s="185"/>
      <c r="J59" s="185"/>
      <c r="K59" s="185"/>
      <c r="L59" s="306">
        <f t="shared" si="1"/>
        <v>0</v>
      </c>
    </row>
    <row r="60" spans="1:12" s="20" customFormat="1" ht="12.6" customHeight="1">
      <c r="A60" s="105"/>
      <c r="B60" s="84"/>
      <c r="C60" s="83"/>
      <c r="D60" s="115"/>
      <c r="E60" s="188"/>
      <c r="F60" s="316"/>
      <c r="G60" s="183"/>
      <c r="H60" s="183"/>
      <c r="I60" s="185"/>
      <c r="J60" s="185"/>
      <c r="K60" s="185"/>
      <c r="L60" s="306">
        <f t="shared" si="1"/>
        <v>0</v>
      </c>
    </row>
    <row r="61" spans="1:12" s="20" customFormat="1" ht="12.6" customHeight="1">
      <c r="A61" s="89"/>
      <c r="B61" s="84"/>
      <c r="C61" s="83"/>
      <c r="D61" s="115"/>
      <c r="E61" s="188"/>
      <c r="F61" s="316"/>
      <c r="G61" s="183"/>
      <c r="H61" s="183"/>
      <c r="I61" s="185"/>
      <c r="J61" s="185"/>
      <c r="K61" s="185"/>
      <c r="L61" s="306">
        <f t="shared" si="1"/>
        <v>0</v>
      </c>
    </row>
    <row r="62" spans="1:12" s="20" customFormat="1" ht="12.6" customHeight="1">
      <c r="A62" s="89"/>
      <c r="B62" s="84"/>
      <c r="C62" s="83"/>
      <c r="D62" s="115"/>
      <c r="E62" s="188"/>
      <c r="F62" s="316"/>
      <c r="G62" s="183"/>
      <c r="H62" s="183"/>
      <c r="I62" s="185"/>
      <c r="J62" s="185"/>
      <c r="K62" s="185"/>
      <c r="L62" s="306">
        <f t="shared" si="1"/>
        <v>0</v>
      </c>
    </row>
    <row r="63" spans="1:12" s="20" customFormat="1" ht="12.6" customHeight="1">
      <c r="A63" s="100"/>
      <c r="B63" s="84"/>
      <c r="C63" s="83"/>
      <c r="D63" s="115"/>
      <c r="E63" s="188"/>
      <c r="F63" s="316"/>
      <c r="G63" s="183"/>
      <c r="H63" s="183"/>
      <c r="I63" s="185"/>
      <c r="J63" s="185"/>
      <c r="K63" s="185"/>
      <c r="L63" s="306">
        <f t="shared" si="1"/>
        <v>0</v>
      </c>
    </row>
    <row r="64" spans="1:12" s="20" customFormat="1" ht="12.6" customHeight="1">
      <c r="A64" s="100"/>
      <c r="B64" s="84"/>
      <c r="C64" s="83"/>
      <c r="D64" s="115"/>
      <c r="E64" s="188"/>
      <c r="F64" s="316"/>
      <c r="G64" s="183"/>
      <c r="H64" s="183"/>
      <c r="I64" s="185"/>
      <c r="J64" s="185"/>
      <c r="K64" s="185"/>
      <c r="L64" s="306">
        <f t="shared" si="1"/>
        <v>0</v>
      </c>
    </row>
    <row r="65" spans="1:12" s="20" customFormat="1" ht="12.6" customHeight="1">
      <c r="A65" s="100"/>
      <c r="B65" s="84"/>
      <c r="C65" s="83"/>
      <c r="D65" s="115"/>
      <c r="E65" s="188"/>
      <c r="F65" s="316"/>
      <c r="G65" s="183"/>
      <c r="H65" s="183"/>
      <c r="I65" s="185"/>
      <c r="J65" s="185"/>
      <c r="K65" s="185"/>
      <c r="L65" s="306">
        <f t="shared" si="1"/>
        <v>0</v>
      </c>
    </row>
    <row r="66" spans="1:12" s="20" customFormat="1" ht="12.6" customHeight="1">
      <c r="A66" s="100"/>
      <c r="B66" s="84"/>
      <c r="C66" s="83"/>
      <c r="D66" s="115"/>
      <c r="E66" s="188"/>
      <c r="F66" s="316"/>
      <c r="G66" s="183"/>
      <c r="H66" s="183"/>
      <c r="I66" s="185"/>
      <c r="J66" s="185"/>
      <c r="K66" s="185"/>
      <c r="L66" s="306">
        <f t="shared" si="1"/>
        <v>0</v>
      </c>
    </row>
    <row r="67" spans="1:12" s="20" customFormat="1" ht="12.6" customHeight="1">
      <c r="A67" s="89"/>
      <c r="B67" s="83"/>
      <c r="C67" s="83"/>
      <c r="D67" s="83"/>
      <c r="E67" s="188"/>
      <c r="F67" s="316"/>
      <c r="G67" s="183"/>
      <c r="H67" s="183"/>
      <c r="I67" s="185"/>
      <c r="J67" s="185"/>
      <c r="K67" s="185"/>
      <c r="L67" s="306">
        <f t="shared" si="1"/>
        <v>0</v>
      </c>
    </row>
    <row r="68" spans="1:12" s="20" customFormat="1" ht="12.6" customHeight="1">
      <c r="A68" s="89"/>
      <c r="B68" s="83"/>
      <c r="C68" s="83"/>
      <c r="D68" s="83"/>
      <c r="E68" s="188"/>
      <c r="F68" s="316"/>
      <c r="G68" s="183"/>
      <c r="H68" s="183"/>
      <c r="I68" s="185"/>
      <c r="J68" s="185"/>
      <c r="K68" s="185"/>
      <c r="L68" s="306">
        <f t="shared" si="1"/>
        <v>0</v>
      </c>
    </row>
    <row r="69" spans="1:12" s="20" customFormat="1" ht="12.9" customHeight="1">
      <c r="A69" s="106"/>
      <c r="B69" s="84"/>
      <c r="C69" s="83"/>
      <c r="D69" s="115"/>
      <c r="E69" s="188"/>
      <c r="F69" s="316"/>
      <c r="G69" s="183"/>
      <c r="H69" s="183"/>
      <c r="I69" s="185"/>
      <c r="J69" s="185"/>
      <c r="K69" s="185"/>
      <c r="L69" s="306">
        <f t="shared" si="1"/>
        <v>0</v>
      </c>
    </row>
    <row r="70" spans="1:12" s="20" customFormat="1" ht="12.9" customHeight="1">
      <c r="A70" s="106"/>
      <c r="B70" s="84"/>
      <c r="C70" s="83"/>
      <c r="D70" s="115"/>
      <c r="E70" s="188"/>
      <c r="F70" s="316"/>
      <c r="G70" s="183"/>
      <c r="H70" s="183"/>
      <c r="I70" s="185"/>
      <c r="J70" s="185"/>
      <c r="K70" s="185"/>
      <c r="L70" s="306">
        <f t="shared" si="1"/>
        <v>0</v>
      </c>
    </row>
    <row r="71" spans="1:12" s="20" customFormat="1" ht="12.9" customHeight="1">
      <c r="A71" s="106"/>
      <c r="B71" s="84"/>
      <c r="C71" s="83"/>
      <c r="D71" s="115"/>
      <c r="E71" s="188"/>
      <c r="F71" s="316"/>
      <c r="G71" s="183"/>
      <c r="H71" s="183"/>
      <c r="I71" s="185"/>
      <c r="J71" s="185"/>
      <c r="K71" s="185"/>
      <c r="L71" s="306">
        <f t="shared" si="1"/>
        <v>0</v>
      </c>
    </row>
    <row r="72" spans="1:12" s="20" customFormat="1" ht="12.9" customHeight="1">
      <c r="A72" s="89"/>
      <c r="B72" s="84"/>
      <c r="C72" s="83"/>
      <c r="D72" s="115"/>
      <c r="E72" s="188"/>
      <c r="F72" s="316"/>
      <c r="G72" s="183"/>
      <c r="H72" s="183"/>
      <c r="I72" s="185"/>
      <c r="J72" s="185"/>
      <c r="K72" s="185"/>
      <c r="L72" s="306">
        <f t="shared" si="1"/>
        <v>0</v>
      </c>
    </row>
    <row r="73" spans="1:12" s="20" customFormat="1" ht="12.9" customHeight="1">
      <c r="A73" s="100"/>
      <c r="B73" s="84"/>
      <c r="C73" s="83"/>
      <c r="D73" s="115"/>
      <c r="E73" s="188"/>
      <c r="F73" s="316"/>
      <c r="G73" s="183"/>
      <c r="H73" s="183"/>
      <c r="I73" s="185"/>
      <c r="J73" s="185"/>
      <c r="K73" s="185"/>
      <c r="L73" s="306">
        <f t="shared" ref="L73:L136" si="3">(G73*I73+H73*J73)*E73</f>
        <v>0</v>
      </c>
    </row>
    <row r="74" spans="1:12" s="20" customFormat="1" ht="12.9" customHeight="1">
      <c r="A74" s="100"/>
      <c r="B74" s="84"/>
      <c r="C74" s="83"/>
      <c r="D74" s="115"/>
      <c r="E74" s="188"/>
      <c r="F74" s="316"/>
      <c r="G74" s="183"/>
      <c r="H74" s="183"/>
      <c r="I74" s="185"/>
      <c r="J74" s="185"/>
      <c r="K74" s="185"/>
      <c r="L74" s="306">
        <f t="shared" si="3"/>
        <v>0</v>
      </c>
    </row>
    <row r="75" spans="1:12" s="20" customFormat="1" ht="12.9" customHeight="1">
      <c r="A75" s="89"/>
      <c r="B75" s="83"/>
      <c r="C75" s="83"/>
      <c r="D75" s="83"/>
      <c r="E75" s="188"/>
      <c r="F75" s="316"/>
      <c r="G75" s="183"/>
      <c r="H75" s="183"/>
      <c r="I75" s="185"/>
      <c r="J75" s="185"/>
      <c r="K75" s="185"/>
      <c r="L75" s="306">
        <f t="shared" si="3"/>
        <v>0</v>
      </c>
    </row>
    <row r="76" spans="1:12" s="20" customFormat="1" ht="12.9" customHeight="1">
      <c r="A76" s="89"/>
      <c r="B76" s="83"/>
      <c r="C76" s="83"/>
      <c r="D76" s="83"/>
      <c r="E76" s="188"/>
      <c r="F76" s="316"/>
      <c r="G76" s="183"/>
      <c r="H76" s="183"/>
      <c r="I76" s="185"/>
      <c r="J76" s="185"/>
      <c r="K76" s="185"/>
      <c r="L76" s="306">
        <f t="shared" si="3"/>
        <v>0</v>
      </c>
    </row>
    <row r="77" spans="1:12" s="20" customFormat="1" ht="12.9" customHeight="1">
      <c r="A77" s="89"/>
      <c r="B77" s="84"/>
      <c r="C77" s="83"/>
      <c r="D77" s="115"/>
      <c r="E77" s="188"/>
      <c r="F77" s="316"/>
      <c r="G77" s="183"/>
      <c r="H77" s="183"/>
      <c r="I77" s="185"/>
      <c r="J77" s="185"/>
      <c r="K77" s="185"/>
      <c r="L77" s="306">
        <f t="shared" si="3"/>
        <v>0</v>
      </c>
    </row>
    <row r="78" spans="1:12" s="20" customFormat="1" ht="12.9" customHeight="1">
      <c r="A78" s="89"/>
      <c r="B78" s="84"/>
      <c r="C78" s="83"/>
      <c r="D78" s="115"/>
      <c r="E78" s="188"/>
      <c r="F78" s="316"/>
      <c r="G78" s="183"/>
      <c r="H78" s="183"/>
      <c r="I78" s="185"/>
      <c r="J78" s="185"/>
      <c r="K78" s="185"/>
      <c r="L78" s="306">
        <f t="shared" si="3"/>
        <v>0</v>
      </c>
    </row>
    <row r="79" spans="1:12" s="20" customFormat="1" ht="12.9" customHeight="1">
      <c r="A79" s="89"/>
      <c r="B79" s="84"/>
      <c r="C79" s="83"/>
      <c r="D79" s="115"/>
      <c r="E79" s="188"/>
      <c r="F79" s="316"/>
      <c r="G79" s="183"/>
      <c r="H79" s="183"/>
      <c r="I79" s="185"/>
      <c r="J79" s="185"/>
      <c r="K79" s="185"/>
      <c r="L79" s="306">
        <f t="shared" si="3"/>
        <v>0</v>
      </c>
    </row>
    <row r="80" spans="1:12" s="20" customFormat="1" ht="12.9" customHeight="1">
      <c r="A80" s="100"/>
      <c r="B80" s="84"/>
      <c r="C80" s="83"/>
      <c r="D80" s="115"/>
      <c r="E80" s="188"/>
      <c r="F80" s="316"/>
      <c r="G80" s="183"/>
      <c r="H80" s="183"/>
      <c r="I80" s="185"/>
      <c r="J80" s="185"/>
      <c r="K80" s="185"/>
      <c r="L80" s="306">
        <f t="shared" si="3"/>
        <v>0</v>
      </c>
    </row>
    <row r="81" spans="1:12" s="20" customFormat="1" ht="12.9" customHeight="1">
      <c r="A81" s="100"/>
      <c r="B81" s="84"/>
      <c r="C81" s="83"/>
      <c r="D81" s="115"/>
      <c r="E81" s="188"/>
      <c r="F81" s="316"/>
      <c r="G81" s="183"/>
      <c r="H81" s="183"/>
      <c r="I81" s="185"/>
      <c r="J81" s="185"/>
      <c r="K81" s="185"/>
      <c r="L81" s="306">
        <f t="shared" si="3"/>
        <v>0</v>
      </c>
    </row>
    <row r="82" spans="1:12" s="20" customFormat="1" ht="12.9" customHeight="1">
      <c r="A82" s="89"/>
      <c r="B82" s="83"/>
      <c r="C82" s="83"/>
      <c r="D82" s="83"/>
      <c r="E82" s="188"/>
      <c r="F82" s="316"/>
      <c r="G82" s="183"/>
      <c r="H82" s="183"/>
      <c r="I82" s="185"/>
      <c r="J82" s="185"/>
      <c r="K82" s="185"/>
      <c r="L82" s="306">
        <f t="shared" si="3"/>
        <v>0</v>
      </c>
    </row>
    <row r="83" spans="1:12" s="20" customFormat="1" ht="12.9" customHeight="1">
      <c r="A83" s="89"/>
      <c r="B83" s="84"/>
      <c r="C83" s="83"/>
      <c r="D83" s="115"/>
      <c r="E83" s="188"/>
      <c r="F83" s="316"/>
      <c r="G83" s="183"/>
      <c r="H83" s="183"/>
      <c r="I83" s="185"/>
      <c r="J83" s="185"/>
      <c r="K83" s="185"/>
      <c r="L83" s="306">
        <f t="shared" si="3"/>
        <v>0</v>
      </c>
    </row>
    <row r="84" spans="1:12" s="20" customFormat="1" ht="12.9" customHeight="1">
      <c r="A84" s="89"/>
      <c r="B84" s="84"/>
      <c r="C84" s="83"/>
      <c r="D84" s="115"/>
      <c r="E84" s="188"/>
      <c r="F84" s="316"/>
      <c r="G84" s="183"/>
      <c r="H84" s="183"/>
      <c r="I84" s="185"/>
      <c r="J84" s="185"/>
      <c r="K84" s="185"/>
      <c r="L84" s="306">
        <f t="shared" si="3"/>
        <v>0</v>
      </c>
    </row>
    <row r="85" spans="1:12" s="20" customFormat="1" ht="12.9" customHeight="1">
      <c r="A85" s="89"/>
      <c r="B85" s="84"/>
      <c r="C85" s="83"/>
      <c r="D85" s="115"/>
      <c r="E85" s="188"/>
      <c r="F85" s="316"/>
      <c r="G85" s="183"/>
      <c r="H85" s="183"/>
      <c r="I85" s="185"/>
      <c r="J85" s="185"/>
      <c r="K85" s="185"/>
      <c r="L85" s="306">
        <f t="shared" si="3"/>
        <v>0</v>
      </c>
    </row>
    <row r="86" spans="1:12" s="20" customFormat="1" ht="12.9" customHeight="1">
      <c r="A86" s="100"/>
      <c r="B86" s="84"/>
      <c r="C86" s="83"/>
      <c r="D86" s="115"/>
      <c r="E86" s="188"/>
      <c r="F86" s="316"/>
      <c r="G86" s="183"/>
      <c r="H86" s="183"/>
      <c r="I86" s="185"/>
      <c r="J86" s="185"/>
      <c r="K86" s="185"/>
      <c r="L86" s="306">
        <f t="shared" si="3"/>
        <v>0</v>
      </c>
    </row>
    <row r="87" spans="1:12" s="20" customFormat="1" ht="12.9" customHeight="1">
      <c r="A87" s="100"/>
      <c r="B87" s="84"/>
      <c r="C87" s="83"/>
      <c r="D87" s="115"/>
      <c r="E87" s="188"/>
      <c r="F87" s="316"/>
      <c r="G87" s="183"/>
      <c r="H87" s="183"/>
      <c r="I87" s="185"/>
      <c r="J87" s="185"/>
      <c r="K87" s="185"/>
      <c r="L87" s="306">
        <f t="shared" si="3"/>
        <v>0</v>
      </c>
    </row>
    <row r="88" spans="1:12" s="20" customFormat="1" ht="12.9" customHeight="1">
      <c r="A88" s="89"/>
      <c r="B88" s="83"/>
      <c r="C88" s="83"/>
      <c r="D88" s="83"/>
      <c r="E88" s="188"/>
      <c r="F88" s="316"/>
      <c r="G88" s="183"/>
      <c r="H88" s="183"/>
      <c r="I88" s="185"/>
      <c r="J88" s="185"/>
      <c r="K88" s="185"/>
      <c r="L88" s="306">
        <f t="shared" si="3"/>
        <v>0</v>
      </c>
    </row>
    <row r="89" spans="1:12" s="20" customFormat="1" ht="12.9" customHeight="1">
      <c r="A89" s="89"/>
      <c r="B89" s="84"/>
      <c r="C89" s="83"/>
      <c r="D89" s="115"/>
      <c r="E89" s="188"/>
      <c r="F89" s="316"/>
      <c r="G89" s="183"/>
      <c r="H89" s="183"/>
      <c r="I89" s="185"/>
      <c r="J89" s="185"/>
      <c r="K89" s="185"/>
      <c r="L89" s="306">
        <f t="shared" si="3"/>
        <v>0</v>
      </c>
    </row>
    <row r="90" spans="1:12" s="20" customFormat="1" ht="12.9" customHeight="1">
      <c r="A90" s="89"/>
      <c r="B90" s="83"/>
      <c r="C90" s="83"/>
      <c r="D90" s="83"/>
      <c r="E90" s="188"/>
      <c r="F90" s="316"/>
      <c r="G90" s="183"/>
      <c r="H90" s="183"/>
      <c r="I90" s="185"/>
      <c r="J90" s="185"/>
      <c r="K90" s="185"/>
      <c r="L90" s="306">
        <f t="shared" si="3"/>
        <v>0</v>
      </c>
    </row>
    <row r="91" spans="1:12" s="20" customFormat="1" ht="12.9" customHeight="1">
      <c r="A91" s="100"/>
      <c r="B91" s="83"/>
      <c r="C91" s="83"/>
      <c r="D91" s="83"/>
      <c r="E91" s="188"/>
      <c r="F91" s="316"/>
      <c r="G91" s="183"/>
      <c r="H91" s="183"/>
      <c r="I91" s="185"/>
      <c r="J91" s="185"/>
      <c r="K91" s="185"/>
      <c r="L91" s="306">
        <f t="shared" si="3"/>
        <v>0</v>
      </c>
    </row>
    <row r="92" spans="1:12" s="20" customFormat="1" ht="12.9" customHeight="1">
      <c r="A92" s="100"/>
      <c r="B92" s="83"/>
      <c r="C92" s="83"/>
      <c r="D92" s="83"/>
      <c r="E92" s="188"/>
      <c r="F92" s="316"/>
      <c r="G92" s="183"/>
      <c r="H92" s="183"/>
      <c r="I92" s="185"/>
      <c r="J92" s="185"/>
      <c r="K92" s="185"/>
      <c r="L92" s="306">
        <f t="shared" si="3"/>
        <v>0</v>
      </c>
    </row>
    <row r="93" spans="1:12" s="20" customFormat="1" ht="12.9" customHeight="1">
      <c r="A93" s="89"/>
      <c r="B93" s="84"/>
      <c r="C93" s="83"/>
      <c r="D93" s="115"/>
      <c r="E93" s="188"/>
      <c r="F93" s="316"/>
      <c r="G93" s="183"/>
      <c r="H93" s="183"/>
      <c r="I93" s="185"/>
      <c r="J93" s="185"/>
      <c r="K93" s="185"/>
      <c r="L93" s="306">
        <f t="shared" si="3"/>
        <v>0</v>
      </c>
    </row>
    <row r="94" spans="1:12" s="20" customFormat="1" ht="12.9" customHeight="1">
      <c r="A94" s="89"/>
      <c r="B94" s="83"/>
      <c r="C94" s="83"/>
      <c r="D94" s="83"/>
      <c r="E94" s="188"/>
      <c r="F94" s="316"/>
      <c r="G94" s="183"/>
      <c r="H94" s="183"/>
      <c r="I94" s="185"/>
      <c r="J94" s="185"/>
      <c r="K94" s="185"/>
      <c r="L94" s="306">
        <f t="shared" si="3"/>
        <v>0</v>
      </c>
    </row>
    <row r="95" spans="1:12" s="20" customFormat="1" ht="12.9" customHeight="1">
      <c r="A95" s="100"/>
      <c r="B95" s="83"/>
      <c r="C95" s="83"/>
      <c r="D95" s="83"/>
      <c r="E95" s="188"/>
      <c r="F95" s="316"/>
      <c r="G95" s="183"/>
      <c r="H95" s="183"/>
      <c r="I95" s="185"/>
      <c r="J95" s="185"/>
      <c r="K95" s="185"/>
      <c r="L95" s="306">
        <f t="shared" si="3"/>
        <v>0</v>
      </c>
    </row>
    <row r="96" spans="1:12" s="20" customFormat="1" ht="12.9" customHeight="1">
      <c r="A96" s="100"/>
      <c r="B96" s="83"/>
      <c r="C96" s="83"/>
      <c r="D96" s="83"/>
      <c r="E96" s="188"/>
      <c r="F96" s="316"/>
      <c r="G96" s="183"/>
      <c r="H96" s="183"/>
      <c r="I96" s="185"/>
      <c r="J96" s="185"/>
      <c r="K96" s="185"/>
      <c r="L96" s="306">
        <f t="shared" si="3"/>
        <v>0</v>
      </c>
    </row>
    <row r="97" spans="1:12" s="20" customFormat="1" ht="12.9" customHeight="1">
      <c r="A97" s="89"/>
      <c r="B97" s="85"/>
      <c r="C97" s="83"/>
      <c r="D97" s="115"/>
      <c r="E97" s="188"/>
      <c r="F97" s="316"/>
      <c r="G97" s="183"/>
      <c r="H97" s="183"/>
      <c r="I97" s="185"/>
      <c r="J97" s="185"/>
      <c r="K97" s="185"/>
      <c r="L97" s="306">
        <f t="shared" si="3"/>
        <v>0</v>
      </c>
    </row>
    <row r="98" spans="1:12" s="20" customFormat="1" ht="12.9" customHeight="1">
      <c r="A98" s="89"/>
      <c r="B98" s="85"/>
      <c r="C98" s="83"/>
      <c r="D98" s="115"/>
      <c r="E98" s="188"/>
      <c r="F98" s="316"/>
      <c r="G98" s="183"/>
      <c r="H98" s="183"/>
      <c r="I98" s="185"/>
      <c r="J98" s="185"/>
      <c r="K98" s="185"/>
      <c r="L98" s="306">
        <f t="shared" si="3"/>
        <v>0</v>
      </c>
    </row>
    <row r="99" spans="1:12" s="20" customFormat="1" ht="12.9" customHeight="1">
      <c r="A99" s="89"/>
      <c r="B99" s="84"/>
      <c r="C99" s="83"/>
      <c r="D99" s="115"/>
      <c r="E99" s="188"/>
      <c r="F99" s="316"/>
      <c r="G99" s="183"/>
      <c r="H99" s="183"/>
      <c r="I99" s="185"/>
      <c r="J99" s="185"/>
      <c r="K99" s="185"/>
      <c r="L99" s="306">
        <f t="shared" si="3"/>
        <v>0</v>
      </c>
    </row>
    <row r="100" spans="1:12" s="20" customFormat="1" ht="12.9" customHeight="1">
      <c r="A100" s="89"/>
      <c r="B100" s="84"/>
      <c r="C100" s="83"/>
      <c r="D100" s="115"/>
      <c r="E100" s="188"/>
      <c r="F100" s="316"/>
      <c r="G100" s="183"/>
      <c r="H100" s="183"/>
      <c r="I100" s="185"/>
      <c r="J100" s="185"/>
      <c r="K100" s="185"/>
      <c r="L100" s="306">
        <f t="shared" si="3"/>
        <v>0</v>
      </c>
    </row>
    <row r="101" spans="1:12" s="20" customFormat="1" ht="12.9" customHeight="1">
      <c r="A101" s="89"/>
      <c r="B101" s="85"/>
      <c r="C101" s="83"/>
      <c r="D101" s="115"/>
      <c r="E101" s="188"/>
      <c r="F101" s="316"/>
      <c r="G101" s="183"/>
      <c r="H101" s="183"/>
      <c r="I101" s="185"/>
      <c r="J101" s="185"/>
      <c r="K101" s="185"/>
      <c r="L101" s="306">
        <f t="shared" si="3"/>
        <v>0</v>
      </c>
    </row>
    <row r="102" spans="1:12" s="20" customFormat="1" ht="12.9" customHeight="1">
      <c r="A102" s="89"/>
      <c r="B102" s="85"/>
      <c r="C102" s="83"/>
      <c r="D102" s="115"/>
      <c r="E102" s="188"/>
      <c r="F102" s="316"/>
      <c r="G102" s="183"/>
      <c r="H102" s="183"/>
      <c r="I102" s="185"/>
      <c r="J102" s="185"/>
      <c r="K102" s="185"/>
      <c r="L102" s="306">
        <f t="shared" si="3"/>
        <v>0</v>
      </c>
    </row>
    <row r="103" spans="1:12" s="20" customFormat="1" ht="12.9" customHeight="1">
      <c r="A103" s="100"/>
      <c r="B103" s="85"/>
      <c r="C103" s="83"/>
      <c r="D103" s="115"/>
      <c r="E103" s="188"/>
      <c r="F103" s="316"/>
      <c r="G103" s="183"/>
      <c r="H103" s="183"/>
      <c r="I103" s="185"/>
      <c r="J103" s="185"/>
      <c r="K103" s="185"/>
      <c r="L103" s="306">
        <f t="shared" si="3"/>
        <v>0</v>
      </c>
    </row>
    <row r="104" spans="1:12" s="20" customFormat="1" ht="12.9" customHeight="1">
      <c r="A104" s="100"/>
      <c r="B104" s="85"/>
      <c r="C104" s="83"/>
      <c r="D104" s="115"/>
      <c r="E104" s="188"/>
      <c r="F104" s="316"/>
      <c r="G104" s="183"/>
      <c r="H104" s="183"/>
      <c r="I104" s="185"/>
      <c r="J104" s="185"/>
      <c r="K104" s="185"/>
      <c r="L104" s="306">
        <f t="shared" si="3"/>
        <v>0</v>
      </c>
    </row>
    <row r="105" spans="1:12" s="20" customFormat="1" ht="12.9" customHeight="1">
      <c r="A105" s="100"/>
      <c r="B105" s="86"/>
      <c r="C105" s="83"/>
      <c r="D105" s="115"/>
      <c r="E105" s="188"/>
      <c r="F105" s="316"/>
      <c r="G105" s="183"/>
      <c r="H105" s="183"/>
      <c r="I105" s="185"/>
      <c r="J105" s="185"/>
      <c r="K105" s="185"/>
      <c r="L105" s="306">
        <f t="shared" si="3"/>
        <v>0</v>
      </c>
    </row>
    <row r="106" spans="1:12" s="20" customFormat="1" ht="12.9" customHeight="1">
      <c r="A106" s="100"/>
      <c r="B106" s="86"/>
      <c r="C106" s="83"/>
      <c r="D106" s="115"/>
      <c r="E106" s="188"/>
      <c r="F106" s="316"/>
      <c r="G106" s="183"/>
      <c r="H106" s="183"/>
      <c r="I106" s="185"/>
      <c r="J106" s="185"/>
      <c r="K106" s="185"/>
      <c r="L106" s="306">
        <f t="shared" si="3"/>
        <v>0</v>
      </c>
    </row>
    <row r="107" spans="1:12" s="20" customFormat="1" ht="12.9" customHeight="1">
      <c r="A107" s="89"/>
      <c r="B107" s="83"/>
      <c r="C107" s="83"/>
      <c r="D107" s="83"/>
      <c r="E107" s="188"/>
      <c r="F107" s="316"/>
      <c r="G107" s="183"/>
      <c r="H107" s="183"/>
      <c r="I107" s="185"/>
      <c r="J107" s="185"/>
      <c r="K107" s="185"/>
      <c r="L107" s="306">
        <f t="shared" si="3"/>
        <v>0</v>
      </c>
    </row>
    <row r="108" spans="1:12" s="20" customFormat="1" ht="12.9" customHeight="1">
      <c r="A108" s="89"/>
      <c r="B108" s="85"/>
      <c r="C108" s="83"/>
      <c r="D108" s="115"/>
      <c r="E108" s="188"/>
      <c r="F108" s="316"/>
      <c r="G108" s="183"/>
      <c r="H108" s="183"/>
      <c r="I108" s="185"/>
      <c r="J108" s="185"/>
      <c r="K108" s="185"/>
      <c r="L108" s="306">
        <f t="shared" si="3"/>
        <v>0</v>
      </c>
    </row>
    <row r="109" spans="1:12" s="20" customFormat="1" ht="12.9" customHeight="1">
      <c r="A109" s="89"/>
      <c r="B109" s="85"/>
      <c r="C109" s="83"/>
      <c r="D109" s="115"/>
      <c r="E109" s="188"/>
      <c r="F109" s="316"/>
      <c r="G109" s="183"/>
      <c r="H109" s="183"/>
      <c r="I109" s="185"/>
      <c r="J109" s="185"/>
      <c r="K109" s="185"/>
      <c r="L109" s="306">
        <f t="shared" si="3"/>
        <v>0</v>
      </c>
    </row>
    <row r="110" spans="1:12" s="20" customFormat="1" ht="12.9" customHeight="1">
      <c r="A110" s="89"/>
      <c r="B110" s="84"/>
      <c r="C110" s="83"/>
      <c r="D110" s="115"/>
      <c r="E110" s="188"/>
      <c r="F110" s="316"/>
      <c r="G110" s="183"/>
      <c r="H110" s="183"/>
      <c r="I110" s="185"/>
      <c r="J110" s="185"/>
      <c r="K110" s="185"/>
      <c r="L110" s="306">
        <f t="shared" si="3"/>
        <v>0</v>
      </c>
    </row>
    <row r="111" spans="1:12" s="20" customFormat="1" ht="12.9" customHeight="1">
      <c r="A111" s="89"/>
      <c r="B111" s="84"/>
      <c r="C111" s="83"/>
      <c r="D111" s="115"/>
      <c r="E111" s="188"/>
      <c r="F111" s="316"/>
      <c r="G111" s="183"/>
      <c r="H111" s="183"/>
      <c r="I111" s="185"/>
      <c r="J111" s="185"/>
      <c r="K111" s="185"/>
      <c r="L111" s="306">
        <f t="shared" si="3"/>
        <v>0</v>
      </c>
    </row>
    <row r="112" spans="1:12" s="20" customFormat="1" ht="12.9" customHeight="1">
      <c r="A112" s="89"/>
      <c r="B112" s="85"/>
      <c r="C112" s="83"/>
      <c r="D112" s="115"/>
      <c r="E112" s="188"/>
      <c r="F112" s="316"/>
      <c r="G112" s="183"/>
      <c r="H112" s="183"/>
      <c r="I112" s="185"/>
      <c r="J112" s="185"/>
      <c r="K112" s="185"/>
      <c r="L112" s="306">
        <f t="shared" si="3"/>
        <v>0</v>
      </c>
    </row>
    <row r="113" spans="1:12" s="20" customFormat="1" ht="12.9" customHeight="1">
      <c r="A113" s="100"/>
      <c r="B113" s="85"/>
      <c r="C113" s="83"/>
      <c r="D113" s="115"/>
      <c r="E113" s="188"/>
      <c r="F113" s="316"/>
      <c r="G113" s="183"/>
      <c r="H113" s="183"/>
      <c r="I113" s="185"/>
      <c r="J113" s="185"/>
      <c r="K113" s="185"/>
      <c r="L113" s="306">
        <f t="shared" si="3"/>
        <v>0</v>
      </c>
    </row>
    <row r="114" spans="1:12" s="20" customFormat="1" ht="12.9" customHeight="1">
      <c r="A114" s="100"/>
      <c r="B114" s="85"/>
      <c r="C114" s="83"/>
      <c r="D114" s="115"/>
      <c r="E114" s="188"/>
      <c r="F114" s="316"/>
      <c r="G114" s="183"/>
      <c r="H114" s="183"/>
      <c r="I114" s="185"/>
      <c r="J114" s="185"/>
      <c r="K114" s="185"/>
      <c r="L114" s="306">
        <f t="shared" si="3"/>
        <v>0</v>
      </c>
    </row>
    <row r="115" spans="1:12" s="20" customFormat="1" ht="12.9" customHeight="1">
      <c r="A115" s="101"/>
      <c r="B115" s="85"/>
      <c r="C115" s="83"/>
      <c r="D115" s="115"/>
      <c r="E115" s="188"/>
      <c r="F115" s="316"/>
      <c r="G115" s="183"/>
      <c r="H115" s="183"/>
      <c r="I115" s="185"/>
      <c r="J115" s="185"/>
      <c r="K115" s="185"/>
      <c r="L115" s="306">
        <f t="shared" si="3"/>
        <v>0</v>
      </c>
    </row>
    <row r="116" spans="1:12" s="20" customFormat="1" ht="12.9" customHeight="1">
      <c r="A116" s="101"/>
      <c r="B116" s="86"/>
      <c r="C116" s="83"/>
      <c r="D116" s="115"/>
      <c r="E116" s="188"/>
      <c r="F116" s="316"/>
      <c r="G116" s="183"/>
      <c r="H116" s="183"/>
      <c r="I116" s="185"/>
      <c r="J116" s="185"/>
      <c r="K116" s="185"/>
      <c r="L116" s="306">
        <f t="shared" si="3"/>
        <v>0</v>
      </c>
    </row>
    <row r="117" spans="1:12" s="20" customFormat="1" ht="12.9" customHeight="1">
      <c r="A117" s="100"/>
      <c r="B117" s="86"/>
      <c r="C117" s="83"/>
      <c r="D117" s="115"/>
      <c r="E117" s="188"/>
      <c r="F117" s="316"/>
      <c r="G117" s="183"/>
      <c r="H117" s="183"/>
      <c r="I117" s="185"/>
      <c r="J117" s="185"/>
      <c r="K117" s="185"/>
      <c r="L117" s="306">
        <f t="shared" si="3"/>
        <v>0</v>
      </c>
    </row>
    <row r="118" spans="1:12" s="20" customFormat="1" ht="12.9" customHeight="1">
      <c r="A118" s="100"/>
      <c r="B118" s="86"/>
      <c r="C118" s="83"/>
      <c r="D118" s="115"/>
      <c r="E118" s="188"/>
      <c r="F118" s="316"/>
      <c r="G118" s="183"/>
      <c r="H118" s="183"/>
      <c r="I118" s="185"/>
      <c r="J118" s="185"/>
      <c r="K118" s="185"/>
      <c r="L118" s="306">
        <f t="shared" si="3"/>
        <v>0</v>
      </c>
    </row>
    <row r="119" spans="1:12" s="20" customFormat="1" ht="12.9" customHeight="1">
      <c r="A119" s="89"/>
      <c r="B119" s="83"/>
      <c r="C119" s="83"/>
      <c r="D119" s="83"/>
      <c r="E119" s="188"/>
      <c r="F119" s="316"/>
      <c r="G119" s="183"/>
      <c r="H119" s="183"/>
      <c r="I119" s="185"/>
      <c r="J119" s="185"/>
      <c r="K119" s="185"/>
      <c r="L119" s="306">
        <f t="shared" si="3"/>
        <v>0</v>
      </c>
    </row>
    <row r="120" spans="1:12" s="20" customFormat="1" ht="12.9" customHeight="1">
      <c r="A120" s="89"/>
      <c r="B120" s="85"/>
      <c r="C120" s="83"/>
      <c r="D120" s="115"/>
      <c r="E120" s="188"/>
      <c r="F120" s="316"/>
      <c r="G120" s="183"/>
      <c r="H120" s="183"/>
      <c r="I120" s="185"/>
      <c r="J120" s="185"/>
      <c r="K120" s="185"/>
      <c r="L120" s="306">
        <f t="shared" si="3"/>
        <v>0</v>
      </c>
    </row>
    <row r="121" spans="1:12" s="20" customFormat="1" ht="12.9" customHeight="1">
      <c r="A121" s="89"/>
      <c r="B121" s="84"/>
      <c r="C121" s="83"/>
      <c r="D121" s="115"/>
      <c r="E121" s="188"/>
      <c r="F121" s="316"/>
      <c r="G121" s="183"/>
      <c r="H121" s="183"/>
      <c r="I121" s="185"/>
      <c r="J121" s="185"/>
      <c r="K121" s="185"/>
      <c r="L121" s="306">
        <f t="shared" si="3"/>
        <v>0</v>
      </c>
    </row>
    <row r="122" spans="1:12" s="20" customFormat="1" ht="12.9" customHeight="1">
      <c r="A122" s="89"/>
      <c r="B122" s="85"/>
      <c r="C122" s="83"/>
      <c r="D122" s="115"/>
      <c r="E122" s="188"/>
      <c r="F122" s="316"/>
      <c r="G122" s="183"/>
      <c r="H122" s="183"/>
      <c r="I122" s="185"/>
      <c r="J122" s="185"/>
      <c r="K122" s="185"/>
      <c r="L122" s="306">
        <f t="shared" si="3"/>
        <v>0</v>
      </c>
    </row>
    <row r="123" spans="1:12" s="20" customFormat="1" ht="12.9" customHeight="1">
      <c r="A123" s="100"/>
      <c r="B123" s="85"/>
      <c r="C123" s="83"/>
      <c r="D123" s="115"/>
      <c r="E123" s="188"/>
      <c r="F123" s="316"/>
      <c r="G123" s="183"/>
      <c r="H123" s="183"/>
      <c r="I123" s="185"/>
      <c r="J123" s="185"/>
      <c r="K123" s="185"/>
      <c r="L123" s="306">
        <f t="shared" si="3"/>
        <v>0</v>
      </c>
    </row>
    <row r="124" spans="1:12" s="20" customFormat="1" ht="12.9" customHeight="1">
      <c r="A124" s="100"/>
      <c r="B124" s="86"/>
      <c r="C124" s="83"/>
      <c r="D124" s="115"/>
      <c r="E124" s="188"/>
      <c r="F124" s="316"/>
      <c r="G124" s="183"/>
      <c r="H124" s="183"/>
      <c r="I124" s="185"/>
      <c r="J124" s="185"/>
      <c r="K124" s="185"/>
      <c r="L124" s="306">
        <f t="shared" si="3"/>
        <v>0</v>
      </c>
    </row>
    <row r="125" spans="1:12" s="20" customFormat="1" ht="12.9" customHeight="1">
      <c r="A125" s="89"/>
      <c r="B125" s="83"/>
      <c r="C125" s="83"/>
      <c r="D125" s="83"/>
      <c r="E125" s="188"/>
      <c r="F125" s="316"/>
      <c r="G125" s="183"/>
      <c r="H125" s="183"/>
      <c r="I125" s="185"/>
      <c r="J125" s="185"/>
      <c r="K125" s="185"/>
      <c r="L125" s="306">
        <f t="shared" si="3"/>
        <v>0</v>
      </c>
    </row>
    <row r="126" spans="1:12" s="20" customFormat="1" ht="12.9" customHeight="1">
      <c r="A126" s="89"/>
      <c r="B126" s="83"/>
      <c r="C126" s="83"/>
      <c r="D126" s="83"/>
      <c r="E126" s="188"/>
      <c r="F126" s="316"/>
      <c r="G126" s="183"/>
      <c r="H126" s="183"/>
      <c r="I126" s="185"/>
      <c r="J126" s="185"/>
      <c r="K126" s="185"/>
      <c r="L126" s="306">
        <f t="shared" si="3"/>
        <v>0</v>
      </c>
    </row>
    <row r="127" spans="1:12" s="20" customFormat="1" ht="12.9" customHeight="1">
      <c r="A127" s="89"/>
      <c r="B127" s="85"/>
      <c r="C127" s="83"/>
      <c r="D127" s="115"/>
      <c r="E127" s="188"/>
      <c r="F127" s="316"/>
      <c r="G127" s="183"/>
      <c r="H127" s="183"/>
      <c r="I127" s="185"/>
      <c r="J127" s="185"/>
      <c r="K127" s="185"/>
      <c r="L127" s="306">
        <f t="shared" si="3"/>
        <v>0</v>
      </c>
    </row>
    <row r="128" spans="1:12" s="20" customFormat="1" ht="12.9" customHeight="1">
      <c r="A128" s="89"/>
      <c r="B128" s="84"/>
      <c r="C128" s="83"/>
      <c r="D128" s="115"/>
      <c r="E128" s="188"/>
      <c r="F128" s="316"/>
      <c r="G128" s="183"/>
      <c r="H128" s="183"/>
      <c r="I128" s="185"/>
      <c r="J128" s="185"/>
      <c r="K128" s="185"/>
      <c r="L128" s="306">
        <f t="shared" si="3"/>
        <v>0</v>
      </c>
    </row>
    <row r="129" spans="1:12" s="20" customFormat="1" ht="12.9" customHeight="1">
      <c r="A129" s="89"/>
      <c r="B129" s="85"/>
      <c r="C129" s="83"/>
      <c r="D129" s="115"/>
      <c r="E129" s="188"/>
      <c r="F129" s="316"/>
      <c r="G129" s="183"/>
      <c r="H129" s="183"/>
      <c r="I129" s="185"/>
      <c r="J129" s="185"/>
      <c r="K129" s="185"/>
      <c r="L129" s="306">
        <f t="shared" si="3"/>
        <v>0</v>
      </c>
    </row>
    <row r="130" spans="1:12" s="20" customFormat="1" ht="12.9" customHeight="1">
      <c r="A130" s="100"/>
      <c r="B130" s="85"/>
      <c r="C130" s="83"/>
      <c r="D130" s="115"/>
      <c r="E130" s="188"/>
      <c r="F130" s="316"/>
      <c r="G130" s="183"/>
      <c r="H130" s="183"/>
      <c r="I130" s="185"/>
      <c r="J130" s="185"/>
      <c r="K130" s="185"/>
      <c r="L130" s="306">
        <f t="shared" si="3"/>
        <v>0</v>
      </c>
    </row>
    <row r="131" spans="1:12" s="20" customFormat="1" ht="12.9" customHeight="1">
      <c r="A131" s="100"/>
      <c r="B131" s="86"/>
      <c r="C131" s="83"/>
      <c r="D131" s="115"/>
      <c r="E131" s="188"/>
      <c r="F131" s="316"/>
      <c r="G131" s="183"/>
      <c r="H131" s="183"/>
      <c r="I131" s="185"/>
      <c r="J131" s="185"/>
      <c r="K131" s="185"/>
      <c r="L131" s="306">
        <f t="shared" si="3"/>
        <v>0</v>
      </c>
    </row>
    <row r="132" spans="1:12" s="20" customFormat="1" ht="12.9" customHeight="1">
      <c r="A132" s="89"/>
      <c r="B132" s="83"/>
      <c r="C132" s="83"/>
      <c r="D132" s="83"/>
      <c r="E132" s="188"/>
      <c r="F132" s="316"/>
      <c r="G132" s="183"/>
      <c r="H132" s="183"/>
      <c r="I132" s="185"/>
      <c r="J132" s="185"/>
      <c r="K132" s="185"/>
      <c r="L132" s="306">
        <f t="shared" si="3"/>
        <v>0</v>
      </c>
    </row>
    <row r="133" spans="1:12" s="20" customFormat="1" ht="12.9" customHeight="1">
      <c r="A133" s="89"/>
      <c r="B133" s="83"/>
      <c r="C133" s="83"/>
      <c r="D133" s="83"/>
      <c r="E133" s="188"/>
      <c r="F133" s="316"/>
      <c r="G133" s="183"/>
      <c r="H133" s="183"/>
      <c r="I133" s="185"/>
      <c r="J133" s="185"/>
      <c r="K133" s="185"/>
      <c r="L133" s="306">
        <f t="shared" si="3"/>
        <v>0</v>
      </c>
    </row>
    <row r="134" spans="1:12" s="20" customFormat="1" ht="12.9" customHeight="1">
      <c r="A134" s="89"/>
      <c r="B134" s="85"/>
      <c r="C134" s="83"/>
      <c r="D134" s="115"/>
      <c r="E134" s="188"/>
      <c r="F134" s="316"/>
      <c r="G134" s="183"/>
      <c r="H134" s="183"/>
      <c r="I134" s="185"/>
      <c r="J134" s="185"/>
      <c r="K134" s="185"/>
      <c r="L134" s="306">
        <f t="shared" si="3"/>
        <v>0</v>
      </c>
    </row>
    <row r="135" spans="1:12" s="20" customFormat="1" ht="12.9" customHeight="1">
      <c r="A135" s="89"/>
      <c r="B135" s="85"/>
      <c r="C135" s="83"/>
      <c r="D135" s="115"/>
      <c r="E135" s="188"/>
      <c r="F135" s="316"/>
      <c r="G135" s="183"/>
      <c r="H135" s="183"/>
      <c r="I135" s="185"/>
      <c r="J135" s="185"/>
      <c r="K135" s="185"/>
      <c r="L135" s="306">
        <f t="shared" si="3"/>
        <v>0</v>
      </c>
    </row>
    <row r="136" spans="1:12" s="20" customFormat="1" ht="12.9" customHeight="1">
      <c r="A136" s="89"/>
      <c r="B136" s="84"/>
      <c r="C136" s="83"/>
      <c r="D136" s="115"/>
      <c r="E136" s="188"/>
      <c r="F136" s="316"/>
      <c r="G136" s="183"/>
      <c r="H136" s="183"/>
      <c r="I136" s="185"/>
      <c r="J136" s="185"/>
      <c r="K136" s="185"/>
      <c r="L136" s="306">
        <f t="shared" si="3"/>
        <v>0</v>
      </c>
    </row>
    <row r="137" spans="1:12" s="20" customFormat="1" ht="12.9" customHeight="1">
      <c r="A137" s="89"/>
      <c r="B137" s="84"/>
      <c r="C137" s="83"/>
      <c r="D137" s="115"/>
      <c r="E137" s="188"/>
      <c r="F137" s="316"/>
      <c r="G137" s="183"/>
      <c r="H137" s="183"/>
      <c r="I137" s="185"/>
      <c r="J137" s="185"/>
      <c r="K137" s="185"/>
      <c r="L137" s="306">
        <f t="shared" ref="L137:L179" si="4">(G137*I137+H137*J137)*E137</f>
        <v>0</v>
      </c>
    </row>
    <row r="138" spans="1:12" s="20" customFormat="1" ht="12.9" customHeight="1">
      <c r="A138" s="89"/>
      <c r="B138" s="85"/>
      <c r="C138" s="83"/>
      <c r="D138" s="115"/>
      <c r="E138" s="188"/>
      <c r="F138" s="316"/>
      <c r="G138" s="183"/>
      <c r="H138" s="183"/>
      <c r="I138" s="185"/>
      <c r="J138" s="185"/>
      <c r="K138" s="185"/>
      <c r="L138" s="306">
        <f t="shared" si="4"/>
        <v>0</v>
      </c>
    </row>
    <row r="139" spans="1:12" s="20" customFormat="1" ht="12.9" customHeight="1">
      <c r="A139" s="100"/>
      <c r="B139" s="85"/>
      <c r="C139" s="83"/>
      <c r="D139" s="115"/>
      <c r="E139" s="188"/>
      <c r="F139" s="316"/>
      <c r="G139" s="183"/>
      <c r="H139" s="183"/>
      <c r="I139" s="185"/>
      <c r="J139" s="185"/>
      <c r="K139" s="185"/>
      <c r="L139" s="306">
        <f t="shared" si="4"/>
        <v>0</v>
      </c>
    </row>
    <row r="140" spans="1:12" s="20" customFormat="1" ht="12.9" customHeight="1">
      <c r="A140" s="100"/>
      <c r="B140" s="85"/>
      <c r="C140" s="83"/>
      <c r="D140" s="115"/>
      <c r="E140" s="188"/>
      <c r="F140" s="316"/>
      <c r="G140" s="183"/>
      <c r="H140" s="183"/>
      <c r="I140" s="185"/>
      <c r="J140" s="185"/>
      <c r="K140" s="185"/>
      <c r="L140" s="306">
        <f t="shared" si="4"/>
        <v>0</v>
      </c>
    </row>
    <row r="141" spans="1:12" s="20" customFormat="1" ht="12.9" customHeight="1">
      <c r="A141" s="101"/>
      <c r="B141" s="85"/>
      <c r="C141" s="83"/>
      <c r="D141" s="115"/>
      <c r="E141" s="188"/>
      <c r="F141" s="316"/>
      <c r="G141" s="183"/>
      <c r="H141" s="183"/>
      <c r="I141" s="185"/>
      <c r="J141" s="185"/>
      <c r="K141" s="185"/>
      <c r="L141" s="306">
        <f t="shared" si="4"/>
        <v>0</v>
      </c>
    </row>
    <row r="142" spans="1:12" s="20" customFormat="1" ht="12.9" customHeight="1">
      <c r="A142" s="101"/>
      <c r="B142" s="86"/>
      <c r="C142" s="83"/>
      <c r="D142" s="115"/>
      <c r="E142" s="188"/>
      <c r="F142" s="316"/>
      <c r="G142" s="183"/>
      <c r="H142" s="183"/>
      <c r="I142" s="185"/>
      <c r="J142" s="185"/>
      <c r="K142" s="185"/>
      <c r="L142" s="306">
        <f t="shared" si="4"/>
        <v>0</v>
      </c>
    </row>
    <row r="143" spans="1:12" s="20" customFormat="1" ht="12.9" customHeight="1">
      <c r="A143" s="100"/>
      <c r="B143" s="86"/>
      <c r="C143" s="83"/>
      <c r="D143" s="115"/>
      <c r="E143" s="188"/>
      <c r="F143" s="316"/>
      <c r="G143" s="183"/>
      <c r="H143" s="183"/>
      <c r="I143" s="185"/>
      <c r="J143" s="185"/>
      <c r="K143" s="185"/>
      <c r="L143" s="306">
        <f t="shared" si="4"/>
        <v>0</v>
      </c>
    </row>
    <row r="144" spans="1:12" s="20" customFormat="1" ht="12.9" customHeight="1">
      <c r="A144" s="89"/>
      <c r="B144" s="85"/>
      <c r="C144" s="83"/>
      <c r="D144" s="115"/>
      <c r="E144" s="188"/>
      <c r="F144" s="316"/>
      <c r="G144" s="183"/>
      <c r="H144" s="183"/>
      <c r="I144" s="185"/>
      <c r="J144" s="185"/>
      <c r="K144" s="185"/>
      <c r="L144" s="306">
        <f t="shared" si="4"/>
        <v>0</v>
      </c>
    </row>
    <row r="145" spans="1:12" s="20" customFormat="1" ht="12.9" customHeight="1">
      <c r="A145" s="89"/>
      <c r="B145" s="84"/>
      <c r="C145" s="83"/>
      <c r="D145" s="115"/>
      <c r="E145" s="188"/>
      <c r="F145" s="316"/>
      <c r="G145" s="183"/>
      <c r="H145" s="183"/>
      <c r="I145" s="185"/>
      <c r="J145" s="185"/>
      <c r="K145" s="185"/>
      <c r="L145" s="306">
        <f t="shared" si="4"/>
        <v>0</v>
      </c>
    </row>
    <row r="146" spans="1:12" s="20" customFormat="1" ht="12.9" customHeight="1">
      <c r="A146" s="89"/>
      <c r="B146" s="85"/>
      <c r="C146" s="83"/>
      <c r="D146" s="115"/>
      <c r="E146" s="188"/>
      <c r="F146" s="316"/>
      <c r="G146" s="183"/>
      <c r="H146" s="183"/>
      <c r="I146" s="185"/>
      <c r="J146" s="185"/>
      <c r="K146" s="185"/>
      <c r="L146" s="306">
        <f t="shared" si="4"/>
        <v>0</v>
      </c>
    </row>
    <row r="147" spans="1:12" s="20" customFormat="1" ht="12.9" customHeight="1">
      <c r="A147" s="100"/>
      <c r="B147" s="85"/>
      <c r="C147" s="83"/>
      <c r="D147" s="115"/>
      <c r="E147" s="188"/>
      <c r="F147" s="316"/>
      <c r="G147" s="183"/>
      <c r="H147" s="183"/>
      <c r="I147" s="185"/>
      <c r="J147" s="185"/>
      <c r="K147" s="185"/>
      <c r="L147" s="306">
        <f t="shared" si="4"/>
        <v>0</v>
      </c>
    </row>
    <row r="148" spans="1:12" s="20" customFormat="1" ht="12.9" customHeight="1">
      <c r="A148" s="100"/>
      <c r="B148" s="86"/>
      <c r="C148" s="83"/>
      <c r="D148" s="115"/>
      <c r="E148" s="188"/>
      <c r="F148" s="316"/>
      <c r="G148" s="183"/>
      <c r="H148" s="183"/>
      <c r="I148" s="185"/>
      <c r="J148" s="185"/>
      <c r="K148" s="185"/>
      <c r="L148" s="306">
        <f t="shared" si="4"/>
        <v>0</v>
      </c>
    </row>
    <row r="149" spans="1:12" s="20" customFormat="1" ht="12.9" customHeight="1">
      <c r="A149" s="89"/>
      <c r="B149" s="83"/>
      <c r="C149" s="83"/>
      <c r="D149" s="83"/>
      <c r="E149" s="188"/>
      <c r="F149" s="316"/>
      <c r="G149" s="183"/>
      <c r="H149" s="183"/>
      <c r="I149" s="185"/>
      <c r="J149" s="185"/>
      <c r="K149" s="185"/>
      <c r="L149" s="306">
        <f t="shared" si="4"/>
        <v>0</v>
      </c>
    </row>
    <row r="150" spans="1:12" s="20" customFormat="1" ht="12.9" customHeight="1">
      <c r="A150" s="89"/>
      <c r="B150" s="83"/>
      <c r="C150" s="83"/>
      <c r="D150" s="83"/>
      <c r="E150" s="188"/>
      <c r="F150" s="316"/>
      <c r="G150" s="183"/>
      <c r="H150" s="183"/>
      <c r="I150" s="185"/>
      <c r="J150" s="185"/>
      <c r="K150" s="185"/>
      <c r="L150" s="306">
        <f t="shared" si="4"/>
        <v>0</v>
      </c>
    </row>
    <row r="151" spans="1:12" s="20" customFormat="1" ht="12.9" customHeight="1">
      <c r="A151" s="89"/>
      <c r="B151" s="85"/>
      <c r="C151" s="83"/>
      <c r="D151" s="115"/>
      <c r="E151" s="188"/>
      <c r="F151" s="316"/>
      <c r="G151" s="183"/>
      <c r="H151" s="183"/>
      <c r="I151" s="185"/>
      <c r="J151" s="185"/>
      <c r="K151" s="185"/>
      <c r="L151" s="306">
        <f t="shared" si="4"/>
        <v>0</v>
      </c>
    </row>
    <row r="152" spans="1:12" s="20" customFormat="1" ht="12.9" customHeight="1">
      <c r="A152" s="89"/>
      <c r="B152" s="84"/>
      <c r="C152" s="83"/>
      <c r="D152" s="115"/>
      <c r="E152" s="188"/>
      <c r="F152" s="316"/>
      <c r="G152" s="183"/>
      <c r="H152" s="183"/>
      <c r="I152" s="185"/>
      <c r="J152" s="185"/>
      <c r="K152" s="185"/>
      <c r="L152" s="306">
        <f t="shared" si="4"/>
        <v>0</v>
      </c>
    </row>
    <row r="153" spans="1:12" s="20" customFormat="1" ht="12.9" customHeight="1">
      <c r="A153" s="89"/>
      <c r="B153" s="85"/>
      <c r="C153" s="83"/>
      <c r="D153" s="115"/>
      <c r="E153" s="188"/>
      <c r="F153" s="316"/>
      <c r="G153" s="183"/>
      <c r="H153" s="183"/>
      <c r="I153" s="185"/>
      <c r="J153" s="185"/>
      <c r="K153" s="185"/>
      <c r="L153" s="306">
        <f t="shared" si="4"/>
        <v>0</v>
      </c>
    </row>
    <row r="154" spans="1:12" s="20" customFormat="1" ht="12.9" customHeight="1">
      <c r="A154" s="100"/>
      <c r="B154" s="85"/>
      <c r="C154" s="83"/>
      <c r="D154" s="115"/>
      <c r="E154" s="188"/>
      <c r="F154" s="316"/>
      <c r="G154" s="183"/>
      <c r="H154" s="183"/>
      <c r="I154" s="185"/>
      <c r="J154" s="185"/>
      <c r="K154" s="185"/>
      <c r="L154" s="306">
        <f t="shared" si="4"/>
        <v>0</v>
      </c>
    </row>
    <row r="155" spans="1:12" s="20" customFormat="1" ht="12.9" customHeight="1">
      <c r="A155" s="100"/>
      <c r="B155" s="86"/>
      <c r="C155" s="83"/>
      <c r="D155" s="115"/>
      <c r="E155" s="188"/>
      <c r="F155" s="316"/>
      <c r="G155" s="183"/>
      <c r="H155" s="183"/>
      <c r="I155" s="185"/>
      <c r="J155" s="185"/>
      <c r="K155" s="185"/>
      <c r="L155" s="306">
        <f t="shared" si="4"/>
        <v>0</v>
      </c>
    </row>
    <row r="156" spans="1:12" s="20" customFormat="1" ht="12.9" customHeight="1">
      <c r="A156" s="89"/>
      <c r="B156" s="83"/>
      <c r="C156" s="83"/>
      <c r="D156" s="83"/>
      <c r="E156" s="188"/>
      <c r="F156" s="316"/>
      <c r="G156" s="183"/>
      <c r="H156" s="183"/>
      <c r="I156" s="185"/>
      <c r="J156" s="185"/>
      <c r="K156" s="185"/>
      <c r="L156" s="306">
        <f t="shared" si="4"/>
        <v>0</v>
      </c>
    </row>
    <row r="157" spans="1:12" s="20" customFormat="1" ht="12.9" customHeight="1">
      <c r="A157" s="89"/>
      <c r="B157" s="83"/>
      <c r="C157" s="83"/>
      <c r="D157" s="83"/>
      <c r="E157" s="188"/>
      <c r="F157" s="316"/>
      <c r="G157" s="183"/>
      <c r="H157" s="183"/>
      <c r="I157" s="185"/>
      <c r="J157" s="185"/>
      <c r="K157" s="185"/>
      <c r="L157" s="306">
        <f t="shared" si="4"/>
        <v>0</v>
      </c>
    </row>
    <row r="158" spans="1:12" s="20" customFormat="1" ht="12.9" customHeight="1">
      <c r="A158" s="89"/>
      <c r="B158" s="85"/>
      <c r="C158" s="83"/>
      <c r="D158" s="115"/>
      <c r="E158" s="188"/>
      <c r="F158" s="316"/>
      <c r="G158" s="183"/>
      <c r="H158" s="183"/>
      <c r="I158" s="185"/>
      <c r="J158" s="185"/>
      <c r="K158" s="185"/>
      <c r="L158" s="306">
        <f t="shared" si="4"/>
        <v>0</v>
      </c>
    </row>
    <row r="159" spans="1:12" s="20" customFormat="1" ht="12.9" customHeight="1">
      <c r="A159" s="89"/>
      <c r="B159" s="84"/>
      <c r="C159" s="83"/>
      <c r="D159" s="115"/>
      <c r="E159" s="188"/>
      <c r="F159" s="316"/>
      <c r="G159" s="183"/>
      <c r="H159" s="183"/>
      <c r="I159" s="185"/>
      <c r="J159" s="185"/>
      <c r="K159" s="185"/>
      <c r="L159" s="306">
        <f t="shared" si="4"/>
        <v>0</v>
      </c>
    </row>
    <row r="160" spans="1:12" s="20" customFormat="1" ht="12.9" customHeight="1">
      <c r="A160" s="89"/>
      <c r="B160" s="85"/>
      <c r="C160" s="83"/>
      <c r="D160" s="115"/>
      <c r="E160" s="188"/>
      <c r="F160" s="316"/>
      <c r="G160" s="183"/>
      <c r="H160" s="183"/>
      <c r="I160" s="185"/>
      <c r="J160" s="185"/>
      <c r="K160" s="185"/>
      <c r="L160" s="306">
        <f t="shared" si="4"/>
        <v>0</v>
      </c>
    </row>
    <row r="161" spans="1:12" s="20" customFormat="1" ht="12.9" customHeight="1">
      <c r="A161" s="100"/>
      <c r="B161" s="85"/>
      <c r="C161" s="83"/>
      <c r="D161" s="115"/>
      <c r="E161" s="188"/>
      <c r="F161" s="316"/>
      <c r="G161" s="183"/>
      <c r="H161" s="183"/>
      <c r="I161" s="185"/>
      <c r="J161" s="185"/>
      <c r="K161" s="185"/>
      <c r="L161" s="306">
        <f t="shared" si="4"/>
        <v>0</v>
      </c>
    </row>
    <row r="162" spans="1:12" s="20" customFormat="1" ht="12.9" customHeight="1">
      <c r="A162" s="100"/>
      <c r="B162" s="86"/>
      <c r="C162" s="83"/>
      <c r="D162" s="115"/>
      <c r="E162" s="188"/>
      <c r="F162" s="316"/>
      <c r="G162" s="183"/>
      <c r="H162" s="183"/>
      <c r="I162" s="185"/>
      <c r="J162" s="185"/>
      <c r="K162" s="185"/>
      <c r="L162" s="306">
        <f t="shared" si="4"/>
        <v>0</v>
      </c>
    </row>
    <row r="163" spans="1:12" s="20" customFormat="1" ht="12.9" customHeight="1">
      <c r="A163" s="89"/>
      <c r="B163" s="83"/>
      <c r="C163" s="83"/>
      <c r="D163" s="83"/>
      <c r="E163" s="188"/>
      <c r="F163" s="316"/>
      <c r="G163" s="183"/>
      <c r="H163" s="183"/>
      <c r="I163" s="185"/>
      <c r="J163" s="185"/>
      <c r="K163" s="185"/>
      <c r="L163" s="306">
        <f t="shared" si="4"/>
        <v>0</v>
      </c>
    </row>
    <row r="164" spans="1:12" s="20" customFormat="1" ht="12.9" customHeight="1">
      <c r="A164" s="89"/>
      <c r="B164" s="83"/>
      <c r="C164" s="83"/>
      <c r="D164" s="83"/>
      <c r="E164" s="188"/>
      <c r="F164" s="316"/>
      <c r="G164" s="183"/>
      <c r="H164" s="183"/>
      <c r="I164" s="185"/>
      <c r="J164" s="185"/>
      <c r="K164" s="185"/>
      <c r="L164" s="306">
        <f t="shared" si="4"/>
        <v>0</v>
      </c>
    </row>
    <row r="165" spans="1:12" s="20" customFormat="1" ht="12.9" customHeight="1">
      <c r="A165" s="89"/>
      <c r="B165" s="83"/>
      <c r="C165" s="83"/>
      <c r="D165" s="83"/>
      <c r="E165" s="188"/>
      <c r="F165" s="316"/>
      <c r="G165" s="183"/>
      <c r="H165" s="183"/>
      <c r="I165" s="185"/>
      <c r="J165" s="185"/>
      <c r="K165" s="185"/>
      <c r="L165" s="306">
        <f t="shared" si="4"/>
        <v>0</v>
      </c>
    </row>
    <row r="166" spans="1:12" s="20" customFormat="1" ht="12.9" customHeight="1">
      <c r="A166" s="89"/>
      <c r="B166" s="83"/>
      <c r="C166" s="83"/>
      <c r="D166" s="83"/>
      <c r="E166" s="188"/>
      <c r="F166" s="316"/>
      <c r="G166" s="183"/>
      <c r="H166" s="183"/>
      <c r="I166" s="185"/>
      <c r="J166" s="185"/>
      <c r="K166" s="185"/>
      <c r="L166" s="306">
        <f t="shared" si="4"/>
        <v>0</v>
      </c>
    </row>
    <row r="167" spans="1:12" s="20" customFormat="1" ht="12.9" customHeight="1">
      <c r="A167" s="89"/>
      <c r="B167" s="83"/>
      <c r="C167" s="83"/>
      <c r="D167" s="83"/>
      <c r="E167" s="188"/>
      <c r="F167" s="316"/>
      <c r="G167" s="183"/>
      <c r="H167" s="183"/>
      <c r="I167" s="185"/>
      <c r="J167" s="185"/>
      <c r="K167" s="185"/>
      <c r="L167" s="306">
        <f t="shared" si="4"/>
        <v>0</v>
      </c>
    </row>
    <row r="168" spans="1:12" s="20" customFormat="1" ht="12.9" customHeight="1">
      <c r="A168" s="100"/>
      <c r="B168" s="83"/>
      <c r="C168" s="83"/>
      <c r="D168" s="83"/>
      <c r="E168" s="188"/>
      <c r="F168" s="316"/>
      <c r="G168" s="183"/>
      <c r="H168" s="183"/>
      <c r="I168" s="185"/>
      <c r="J168" s="185"/>
      <c r="K168" s="185"/>
      <c r="L168" s="306">
        <f t="shared" si="4"/>
        <v>0</v>
      </c>
    </row>
    <row r="169" spans="1:12" s="20" customFormat="1" ht="12.9" customHeight="1">
      <c r="A169" s="100"/>
      <c r="B169" s="83"/>
      <c r="C169" s="83"/>
      <c r="D169" s="83"/>
      <c r="E169" s="188"/>
      <c r="F169" s="316"/>
      <c r="G169" s="183"/>
      <c r="H169" s="183"/>
      <c r="I169" s="185"/>
      <c r="J169" s="185"/>
      <c r="K169" s="185"/>
      <c r="L169" s="306">
        <f t="shared" si="4"/>
        <v>0</v>
      </c>
    </row>
    <row r="170" spans="1:12" s="20" customFormat="1" ht="12.9" customHeight="1">
      <c r="A170" s="89"/>
      <c r="B170" s="83"/>
      <c r="C170" s="83"/>
      <c r="D170" s="83"/>
      <c r="E170" s="188"/>
      <c r="F170" s="316"/>
      <c r="G170" s="183"/>
      <c r="H170" s="183"/>
      <c r="I170" s="185"/>
      <c r="J170" s="185"/>
      <c r="K170" s="185"/>
      <c r="L170" s="306">
        <f t="shared" si="4"/>
        <v>0</v>
      </c>
    </row>
    <row r="171" spans="1:12" s="20" customFormat="1" ht="12.9" customHeight="1">
      <c r="A171" s="89"/>
      <c r="B171" s="83"/>
      <c r="C171" s="83"/>
      <c r="D171" s="83"/>
      <c r="E171" s="188"/>
      <c r="F171" s="316"/>
      <c r="G171" s="183"/>
      <c r="H171" s="183"/>
      <c r="I171" s="185"/>
      <c r="J171" s="185"/>
      <c r="K171" s="185"/>
      <c r="L171" s="306">
        <f t="shared" si="4"/>
        <v>0</v>
      </c>
    </row>
    <row r="172" spans="1:12" s="20" customFormat="1" ht="12.9" customHeight="1">
      <c r="A172" s="89"/>
      <c r="B172" s="83"/>
      <c r="C172" s="83"/>
      <c r="D172" s="83"/>
      <c r="E172" s="188"/>
      <c r="F172" s="316"/>
      <c r="G172" s="183"/>
      <c r="H172" s="183"/>
      <c r="I172" s="185"/>
      <c r="J172" s="185"/>
      <c r="K172" s="185"/>
      <c r="L172" s="306">
        <f t="shared" si="4"/>
        <v>0</v>
      </c>
    </row>
    <row r="173" spans="1:12" s="20" customFormat="1" ht="13.2" customHeight="1">
      <c r="A173" s="89"/>
      <c r="B173" s="83"/>
      <c r="C173" s="83"/>
      <c r="D173" s="83"/>
      <c r="E173" s="188"/>
      <c r="F173" s="316"/>
      <c r="G173" s="183"/>
      <c r="H173" s="183"/>
      <c r="I173" s="185"/>
      <c r="J173" s="185"/>
      <c r="K173" s="185"/>
      <c r="L173" s="306">
        <f t="shared" si="4"/>
        <v>0</v>
      </c>
    </row>
    <row r="174" spans="1:12" s="20" customFormat="1" ht="13.2" customHeight="1">
      <c r="A174" s="89"/>
      <c r="B174" s="83"/>
      <c r="C174" s="83"/>
      <c r="D174" s="83"/>
      <c r="E174" s="188"/>
      <c r="F174" s="316"/>
      <c r="G174" s="183"/>
      <c r="H174" s="183"/>
      <c r="I174" s="185"/>
      <c r="J174" s="185"/>
      <c r="K174" s="185"/>
      <c r="L174" s="306">
        <f t="shared" si="4"/>
        <v>0</v>
      </c>
    </row>
    <row r="175" spans="1:12" s="20" customFormat="1" ht="12.9" customHeight="1">
      <c r="A175" s="89"/>
      <c r="B175" s="83"/>
      <c r="C175" s="83"/>
      <c r="D175" s="83"/>
      <c r="E175" s="188"/>
      <c r="F175" s="316"/>
      <c r="G175" s="183"/>
      <c r="H175" s="183"/>
      <c r="I175" s="185"/>
      <c r="J175" s="185"/>
      <c r="K175" s="185"/>
      <c r="L175" s="306">
        <f t="shared" si="4"/>
        <v>0</v>
      </c>
    </row>
    <row r="176" spans="1:12" s="20" customFormat="1" ht="12.9" customHeight="1">
      <c r="A176" s="100"/>
      <c r="B176" s="83"/>
      <c r="C176" s="83"/>
      <c r="D176" s="83"/>
      <c r="E176" s="188"/>
      <c r="F176" s="316"/>
      <c r="G176" s="183"/>
      <c r="H176" s="183"/>
      <c r="I176" s="185"/>
      <c r="J176" s="185"/>
      <c r="K176" s="185"/>
      <c r="L176" s="306">
        <f t="shared" si="4"/>
        <v>0</v>
      </c>
    </row>
    <row r="177" spans="1:12" s="20" customFormat="1" ht="12.9" customHeight="1">
      <c r="A177" s="100"/>
      <c r="B177" s="83"/>
      <c r="C177" s="83"/>
      <c r="D177" s="83"/>
      <c r="E177" s="188"/>
      <c r="F177" s="316"/>
      <c r="G177" s="183"/>
      <c r="H177" s="183"/>
      <c r="I177" s="185"/>
      <c r="J177" s="185"/>
      <c r="K177" s="185"/>
      <c r="L177" s="306">
        <f t="shared" si="4"/>
        <v>0</v>
      </c>
    </row>
    <row r="178" spans="1:12" s="20" customFormat="1" ht="12" customHeight="1">
      <c r="A178" s="92"/>
      <c r="B178" s="87"/>
      <c r="C178" s="87"/>
      <c r="D178" s="87"/>
      <c r="E178" s="189"/>
      <c r="F178" s="317"/>
      <c r="G178" s="184"/>
      <c r="H178" s="184"/>
      <c r="I178" s="186"/>
      <c r="J178" s="186"/>
      <c r="K178" s="186"/>
      <c r="L178" s="306">
        <f t="shared" si="4"/>
        <v>0</v>
      </c>
    </row>
    <row r="179" spans="1:12" s="20" customFormat="1" ht="12.9" customHeight="1">
      <c r="A179" s="93"/>
      <c r="B179" s="25"/>
      <c r="C179" s="25"/>
      <c r="D179" s="25"/>
      <c r="E179" s="190"/>
      <c r="F179" s="318"/>
      <c r="G179" s="182"/>
      <c r="H179" s="182"/>
      <c r="I179" s="187"/>
      <c r="J179" s="187"/>
      <c r="K179" s="187"/>
      <c r="L179" s="306">
        <f t="shared" si="4"/>
        <v>0</v>
      </c>
    </row>
    <row r="180" spans="1:12" ht="18" customHeight="1">
      <c r="A180" s="291" t="s">
        <v>12</v>
      </c>
      <c r="B180" s="291"/>
      <c r="C180" s="291"/>
      <c r="D180" s="291"/>
      <c r="E180" s="303"/>
      <c r="F180" s="329">
        <f t="shared" ref="F180:L180" si="5">SUM(F8:F179)</f>
        <v>240</v>
      </c>
      <c r="G180" s="329">
        <f t="shared" si="5"/>
        <v>80</v>
      </c>
      <c r="H180" s="329">
        <f t="shared" si="5"/>
        <v>160</v>
      </c>
      <c r="I180" s="319"/>
      <c r="J180" s="319"/>
      <c r="K180" s="320">
        <f t="shared" si="5"/>
        <v>0</v>
      </c>
      <c r="L180" s="321">
        <f t="shared" si="5"/>
        <v>241.91999999999996</v>
      </c>
    </row>
    <row r="181" spans="1:12" s="20" customFormat="1" ht="24.75" customHeight="1">
      <c r="A181" s="94"/>
      <c r="B181" s="23"/>
      <c r="C181" s="23"/>
      <c r="D181" s="23"/>
      <c r="E181" s="118"/>
      <c r="F181" s="126"/>
      <c r="G181" s="23"/>
      <c r="H181" s="23"/>
      <c r="I181" s="23"/>
      <c r="J181" s="24"/>
      <c r="K181" s="24"/>
      <c r="L181" s="133"/>
    </row>
    <row r="182" spans="1:12" s="20" customFormat="1" ht="15" customHeight="1">
      <c r="A182" s="223" t="s">
        <v>524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</row>
    <row r="183" spans="1:12" s="20" customFormat="1" ht="12.9" customHeight="1">
      <c r="A183" s="94"/>
      <c r="B183" s="23"/>
      <c r="C183" s="23"/>
      <c r="D183" s="23"/>
      <c r="E183" s="118"/>
      <c r="F183" s="126"/>
      <c r="G183" s="23"/>
      <c r="H183" s="23"/>
      <c r="I183" s="23"/>
      <c r="J183" s="24"/>
      <c r="K183" s="24"/>
      <c r="L183" s="133"/>
    </row>
    <row r="184" spans="1:12" s="19" customFormat="1" ht="42" customHeight="1">
      <c r="A184" s="286" t="s">
        <v>10</v>
      </c>
      <c r="B184" s="287" t="s">
        <v>31</v>
      </c>
      <c r="C184" s="287" t="s">
        <v>343</v>
      </c>
      <c r="D184" s="287" t="s">
        <v>9</v>
      </c>
      <c r="E184" s="287" t="s">
        <v>347</v>
      </c>
      <c r="F184" s="288" t="s">
        <v>344</v>
      </c>
      <c r="G184" s="289" t="s">
        <v>345</v>
      </c>
      <c r="H184" s="289" t="s">
        <v>346</v>
      </c>
      <c r="I184" s="287" t="s">
        <v>214</v>
      </c>
      <c r="J184" s="290" t="s">
        <v>26</v>
      </c>
      <c r="K184" s="290"/>
      <c r="L184" s="290"/>
    </row>
    <row r="185" spans="1:12" s="20" customFormat="1" ht="15" customHeight="1">
      <c r="A185" s="138">
        <v>1</v>
      </c>
      <c r="B185" s="295" t="s">
        <v>36</v>
      </c>
      <c r="C185" s="295">
        <v>15</v>
      </c>
      <c r="D185" s="295" t="s">
        <v>350</v>
      </c>
      <c r="E185" s="310" cm="1">
        <f t="array" ref="E185">MIN(IF(($B$8:$B$180=B185)*($D$8:$D$180=D185), $E$8:$E$180))</f>
        <v>0.89</v>
      </c>
      <c r="F185" s="311">
        <f>SUMIFS($F$8:$F$180, $B$8:$B$180,B185,$D$8:$D$180,D185)</f>
        <v>120</v>
      </c>
      <c r="G185" s="311">
        <f>SUMIFS($G$8:$G$180, $B$8:$B$180,B185,$D$8:$D$180,D185)</f>
        <v>40</v>
      </c>
      <c r="H185" s="311">
        <f>SUMIFS($H$8:$H$180, $B$8:$B$180,B185,$D$8:$D$180,D185)</f>
        <v>80</v>
      </c>
      <c r="I185" s="311">
        <f>SUMIFS($L$8:$L$180, $B$8:$B$180,B185,$D$8:$D$180,D185)</f>
        <v>113.91999999999999</v>
      </c>
      <c r="J185" s="280"/>
      <c r="K185" s="281"/>
      <c r="L185" s="282"/>
    </row>
    <row r="186" spans="1:12" s="20" customFormat="1" ht="15" customHeight="1">
      <c r="A186" s="138">
        <v>2</v>
      </c>
      <c r="B186" s="295" t="s">
        <v>50</v>
      </c>
      <c r="C186" s="295">
        <v>20</v>
      </c>
      <c r="D186" s="295" t="s">
        <v>213</v>
      </c>
      <c r="E186" s="310" cm="1">
        <f t="array" ref="E186">MIN(IF(($B$8:$B$180=B186)*($D$8:$D$180=D186), $E$8:$E$180))</f>
        <v>1</v>
      </c>
      <c r="F186" s="311">
        <f t="shared" ref="F186:F198" si="6">SUMIFS($F$8:$F$180, $B$8:$B$180,B186,$D$8:$D$180,D186)</f>
        <v>120</v>
      </c>
      <c r="G186" s="311">
        <f t="shared" ref="G186:G198" si="7">SUMIFS($G$8:$G$180, $B$8:$B$180,B186,$D$8:$D$180,D186)</f>
        <v>40</v>
      </c>
      <c r="H186" s="311">
        <f t="shared" ref="H186:H198" si="8">SUMIFS($H$8:$H$180, $B$8:$B$180,B186,$D$8:$D$180,D186)</f>
        <v>80</v>
      </c>
      <c r="I186" s="311">
        <f t="shared" ref="I186:I198" si="9">SUMIFS($L$8:$L$180, $B$8:$B$180,B186,$D$8:$D$180,D186)</f>
        <v>127.99999999999997</v>
      </c>
      <c r="J186" s="280"/>
      <c r="K186" s="281"/>
      <c r="L186" s="282"/>
    </row>
    <row r="187" spans="1:12" s="20" customFormat="1" ht="15" customHeight="1">
      <c r="A187" s="138">
        <v>3</v>
      </c>
      <c r="B187" s="295"/>
      <c r="C187" s="295"/>
      <c r="D187" s="295"/>
      <c r="E187" s="310" cm="1">
        <f t="array" ref="E187">MIN(IF(($B$8:$B$180=B187)*($D$8:$D$180=D187), $E$8:$E$180))</f>
        <v>0</v>
      </c>
      <c r="F187" s="311">
        <f t="shared" si="6"/>
        <v>0</v>
      </c>
      <c r="G187" s="311">
        <f t="shared" si="7"/>
        <v>0</v>
      </c>
      <c r="H187" s="311">
        <f t="shared" si="8"/>
        <v>0</v>
      </c>
      <c r="I187" s="311">
        <f t="shared" si="9"/>
        <v>0</v>
      </c>
      <c r="J187" s="280"/>
      <c r="K187" s="281"/>
      <c r="L187" s="282"/>
    </row>
    <row r="188" spans="1:12" s="20" customFormat="1" ht="15" customHeight="1">
      <c r="A188" s="138">
        <v>4</v>
      </c>
      <c r="B188" s="295"/>
      <c r="C188" s="295"/>
      <c r="D188" s="295"/>
      <c r="E188" s="310" cm="1">
        <f t="array" ref="E188">MIN(IF(($B$8:$B$180=B188)*($D$8:$D$180=D188), $E$8:$E$180))</f>
        <v>0</v>
      </c>
      <c r="F188" s="311">
        <f t="shared" si="6"/>
        <v>0</v>
      </c>
      <c r="G188" s="311">
        <f t="shared" si="7"/>
        <v>0</v>
      </c>
      <c r="H188" s="311">
        <f t="shared" si="8"/>
        <v>0</v>
      </c>
      <c r="I188" s="311">
        <f t="shared" si="9"/>
        <v>0</v>
      </c>
      <c r="J188" s="280"/>
      <c r="K188" s="281"/>
      <c r="L188" s="282"/>
    </row>
    <row r="189" spans="1:12" s="20" customFormat="1" ht="15" customHeight="1">
      <c r="A189" s="138">
        <v>5</v>
      </c>
      <c r="B189" s="295"/>
      <c r="C189" s="295"/>
      <c r="D189" s="295"/>
      <c r="E189" s="310" cm="1">
        <f t="array" ref="E189">MIN(IF(($B$8:$B$180=B189)*($D$8:$D$180=D189), $E$8:$E$180))</f>
        <v>0</v>
      </c>
      <c r="F189" s="311">
        <f t="shared" si="6"/>
        <v>0</v>
      </c>
      <c r="G189" s="311">
        <f t="shared" si="7"/>
        <v>0</v>
      </c>
      <c r="H189" s="311">
        <f t="shared" si="8"/>
        <v>0</v>
      </c>
      <c r="I189" s="311">
        <f t="shared" si="9"/>
        <v>0</v>
      </c>
      <c r="J189" s="280"/>
      <c r="K189" s="281"/>
      <c r="L189" s="282"/>
    </row>
    <row r="190" spans="1:12" s="20" customFormat="1" ht="15" customHeight="1">
      <c r="A190" s="138">
        <v>6</v>
      </c>
      <c r="B190" s="295"/>
      <c r="C190" s="295"/>
      <c r="D190" s="295"/>
      <c r="E190" s="310" cm="1">
        <f t="array" ref="E190">MIN(IF(($B$8:$B$180=B190)*($D$8:$D$180=D190), $E$8:$E$180))</f>
        <v>0</v>
      </c>
      <c r="F190" s="311">
        <f t="shared" si="6"/>
        <v>0</v>
      </c>
      <c r="G190" s="311">
        <f t="shared" si="7"/>
        <v>0</v>
      </c>
      <c r="H190" s="311">
        <f t="shared" si="8"/>
        <v>0</v>
      </c>
      <c r="I190" s="311">
        <f t="shared" si="9"/>
        <v>0</v>
      </c>
      <c r="J190" s="280"/>
      <c r="K190" s="281"/>
      <c r="L190" s="282"/>
    </row>
    <row r="191" spans="1:12" s="20" customFormat="1" ht="15" customHeight="1">
      <c r="A191" s="138">
        <v>7</v>
      </c>
      <c r="B191" s="295"/>
      <c r="C191" s="295"/>
      <c r="D191" s="295"/>
      <c r="E191" s="310" cm="1">
        <f t="array" ref="E191">MIN(IF(($B$8:$B$180=B191)*($D$8:$D$180=D191), $E$8:$E$180))</f>
        <v>0</v>
      </c>
      <c r="F191" s="311">
        <f t="shared" si="6"/>
        <v>0</v>
      </c>
      <c r="G191" s="311">
        <f t="shared" si="7"/>
        <v>0</v>
      </c>
      <c r="H191" s="311">
        <f t="shared" si="8"/>
        <v>0</v>
      </c>
      <c r="I191" s="311">
        <f t="shared" si="9"/>
        <v>0</v>
      </c>
      <c r="J191" s="280"/>
      <c r="K191" s="281"/>
      <c r="L191" s="282"/>
    </row>
    <row r="192" spans="1:12" s="20" customFormat="1" ht="15" customHeight="1">
      <c r="A192" s="138">
        <v>8</v>
      </c>
      <c r="B192" s="295"/>
      <c r="C192" s="295"/>
      <c r="D192" s="295"/>
      <c r="E192" s="310" cm="1">
        <f t="array" ref="E192">MIN(IF(($B$8:$B$180=B192)*($D$8:$D$180=D192), $E$8:$E$180))</f>
        <v>0</v>
      </c>
      <c r="F192" s="311">
        <f t="shared" si="6"/>
        <v>0</v>
      </c>
      <c r="G192" s="311">
        <f t="shared" si="7"/>
        <v>0</v>
      </c>
      <c r="H192" s="311">
        <f t="shared" si="8"/>
        <v>0</v>
      </c>
      <c r="I192" s="311">
        <f t="shared" si="9"/>
        <v>0</v>
      </c>
      <c r="J192" s="280"/>
      <c r="K192" s="281"/>
      <c r="L192" s="282"/>
    </row>
    <row r="193" spans="1:12" s="20" customFormat="1" ht="15" customHeight="1">
      <c r="A193" s="138">
        <v>9</v>
      </c>
      <c r="B193" s="295"/>
      <c r="C193" s="295"/>
      <c r="D193" s="295"/>
      <c r="E193" s="310" cm="1">
        <f t="array" ref="E193">MIN(IF(($B$8:$B$180=B193)*($D$8:$D$180=D193), $E$8:$E$180))</f>
        <v>0</v>
      </c>
      <c r="F193" s="311">
        <f t="shared" si="6"/>
        <v>0</v>
      </c>
      <c r="G193" s="311">
        <f t="shared" si="7"/>
        <v>0</v>
      </c>
      <c r="H193" s="311">
        <f t="shared" si="8"/>
        <v>0</v>
      </c>
      <c r="I193" s="311">
        <f t="shared" si="9"/>
        <v>0</v>
      </c>
      <c r="J193" s="280"/>
      <c r="K193" s="281"/>
      <c r="L193" s="282"/>
    </row>
    <row r="194" spans="1:12" s="20" customFormat="1" ht="15" customHeight="1">
      <c r="A194" s="138">
        <v>10</v>
      </c>
      <c r="B194" s="295"/>
      <c r="C194" s="295"/>
      <c r="D194" s="295"/>
      <c r="E194" s="310" cm="1">
        <f t="array" ref="E194">MIN(IF(($B$8:$B$180=B194)*($D$8:$D$180=D194), $E$8:$E$180))</f>
        <v>0</v>
      </c>
      <c r="F194" s="311">
        <f t="shared" si="6"/>
        <v>0</v>
      </c>
      <c r="G194" s="311">
        <f t="shared" si="7"/>
        <v>0</v>
      </c>
      <c r="H194" s="311">
        <f t="shared" si="8"/>
        <v>0</v>
      </c>
      <c r="I194" s="311">
        <f t="shared" si="9"/>
        <v>0</v>
      </c>
      <c r="J194" s="280"/>
      <c r="K194" s="281"/>
      <c r="L194" s="282"/>
    </row>
    <row r="195" spans="1:12" s="20" customFormat="1" ht="15" customHeight="1">
      <c r="A195" s="138">
        <v>11</v>
      </c>
      <c r="B195" s="295"/>
      <c r="C195" s="295"/>
      <c r="D195" s="295"/>
      <c r="E195" s="310" cm="1">
        <f t="array" ref="E195">MIN(IF(($B$8:$B$180=B195)*($D$8:$D$180=D195), $E$8:$E$180))</f>
        <v>0</v>
      </c>
      <c r="F195" s="311">
        <f t="shared" si="6"/>
        <v>0</v>
      </c>
      <c r="G195" s="311">
        <f t="shared" si="7"/>
        <v>0</v>
      </c>
      <c r="H195" s="311">
        <f t="shared" si="8"/>
        <v>0</v>
      </c>
      <c r="I195" s="311">
        <f t="shared" si="9"/>
        <v>0</v>
      </c>
      <c r="J195" s="280"/>
      <c r="K195" s="281"/>
      <c r="L195" s="282"/>
    </row>
    <row r="196" spans="1:12" s="20" customFormat="1" ht="15" customHeight="1">
      <c r="A196" s="138">
        <v>12</v>
      </c>
      <c r="B196" s="295"/>
      <c r="C196" s="295"/>
      <c r="D196" s="295"/>
      <c r="E196" s="310" cm="1">
        <f t="array" ref="E196">MIN(IF(($B$8:$B$180=B196)*($D$8:$D$180=D196), $E$8:$E$180))</f>
        <v>0</v>
      </c>
      <c r="F196" s="311">
        <f t="shared" si="6"/>
        <v>0</v>
      </c>
      <c r="G196" s="311">
        <f t="shared" si="7"/>
        <v>0</v>
      </c>
      <c r="H196" s="311">
        <f t="shared" si="8"/>
        <v>0</v>
      </c>
      <c r="I196" s="311">
        <f t="shared" si="9"/>
        <v>0</v>
      </c>
      <c r="J196" s="280"/>
      <c r="K196" s="281"/>
      <c r="L196" s="282"/>
    </row>
    <row r="197" spans="1:12" s="20" customFormat="1" ht="15" customHeight="1">
      <c r="A197" s="138">
        <v>13</v>
      </c>
      <c r="B197" s="295"/>
      <c r="C197" s="295"/>
      <c r="D197" s="295"/>
      <c r="E197" s="310" cm="1">
        <f t="array" ref="E197">MIN(IF(($B$8:$B$180=B197)*($D$8:$D$180=D197), $E$8:$E$180))</f>
        <v>0</v>
      </c>
      <c r="F197" s="311">
        <f t="shared" si="6"/>
        <v>0</v>
      </c>
      <c r="G197" s="311">
        <f t="shared" si="7"/>
        <v>0</v>
      </c>
      <c r="H197" s="311">
        <f t="shared" si="8"/>
        <v>0</v>
      </c>
      <c r="I197" s="311">
        <f t="shared" si="9"/>
        <v>0</v>
      </c>
      <c r="J197" s="280"/>
      <c r="K197" s="281"/>
      <c r="L197" s="282"/>
    </row>
    <row r="198" spans="1:12" s="20" customFormat="1" ht="15" customHeight="1">
      <c r="A198" s="139">
        <v>14</v>
      </c>
      <c r="B198" s="296"/>
      <c r="C198" s="296"/>
      <c r="D198" s="296"/>
      <c r="E198" s="310" cm="1">
        <f t="array" ref="E198">MIN(IF(($B$8:$B$180=B198)*($D$8:$D$180=D198), $E$8:$E$180))</f>
        <v>0</v>
      </c>
      <c r="F198" s="311">
        <f t="shared" si="6"/>
        <v>0</v>
      </c>
      <c r="G198" s="311">
        <f t="shared" si="7"/>
        <v>0</v>
      </c>
      <c r="H198" s="311">
        <f t="shared" si="8"/>
        <v>0</v>
      </c>
      <c r="I198" s="311">
        <f t="shared" si="9"/>
        <v>0</v>
      </c>
      <c r="J198" s="283"/>
      <c r="K198" s="284"/>
      <c r="L198" s="285"/>
    </row>
    <row r="199" spans="1:12" s="20" customFormat="1" ht="18" customHeight="1">
      <c r="A199" s="342" t="s">
        <v>28</v>
      </c>
      <c r="B199" s="343"/>
      <c r="C199" s="343"/>
      <c r="D199" s="344"/>
      <c r="E199" s="341"/>
      <c r="F199" s="323">
        <f>SUM(F185:F194)</f>
        <v>240</v>
      </c>
      <c r="G199" s="324">
        <f>SUM(G185:G194)</f>
        <v>80</v>
      </c>
      <c r="H199" s="324">
        <f>SUM(H185:H194)</f>
        <v>160</v>
      </c>
      <c r="I199" s="322">
        <f>SUM(I185:I194)</f>
        <v>241.91999999999996</v>
      </c>
      <c r="J199" s="277"/>
      <c r="K199" s="278"/>
      <c r="L199" s="279"/>
    </row>
    <row r="200" spans="1:12" s="20" customFormat="1" ht="9" customHeight="1">
      <c r="A200" s="94"/>
      <c r="B200" s="23"/>
      <c r="C200" s="23"/>
      <c r="D200" s="23"/>
      <c r="E200" s="118"/>
      <c r="F200" s="126"/>
      <c r="G200" s="23"/>
      <c r="H200" s="23"/>
      <c r="I200" s="23"/>
      <c r="J200" s="24"/>
      <c r="K200" s="24"/>
      <c r="L200" s="133"/>
    </row>
    <row r="201" spans="1:12" ht="9" customHeight="1"/>
    <row r="202" spans="1:12" ht="15" customHeight="1">
      <c r="A202" s="243" t="s">
        <v>80</v>
      </c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</row>
    <row r="203" spans="1:12" ht="9" customHeight="1">
      <c r="A203" s="95"/>
      <c r="B203" s="50"/>
      <c r="C203" s="50"/>
      <c r="D203" s="50"/>
      <c r="E203" s="119"/>
      <c r="F203" s="127"/>
      <c r="G203" s="50"/>
      <c r="H203" s="50"/>
      <c r="I203" s="50"/>
      <c r="J203" s="50"/>
      <c r="K203" s="50"/>
      <c r="L203" s="27"/>
    </row>
    <row r="204" spans="1:12" s="20" customFormat="1" ht="22.8" customHeight="1">
      <c r="A204" s="91" t="s">
        <v>10</v>
      </c>
      <c r="B204" s="244" t="s">
        <v>79</v>
      </c>
      <c r="C204" s="245"/>
      <c r="D204" s="246" t="s">
        <v>201</v>
      </c>
      <c r="E204" s="247"/>
      <c r="F204" s="247"/>
      <c r="G204" s="247"/>
      <c r="H204" s="247"/>
      <c r="I204" s="247"/>
      <c r="J204" s="247"/>
      <c r="K204" s="248"/>
      <c r="L204" s="18" t="s">
        <v>78</v>
      </c>
    </row>
    <row r="205" spans="1:12" s="20" customFormat="1" ht="18" customHeight="1">
      <c r="A205" s="102">
        <v>1</v>
      </c>
      <c r="B205" s="299" t="s">
        <v>366</v>
      </c>
      <c r="C205" s="300"/>
      <c r="D205" s="297"/>
      <c r="E205" s="238"/>
      <c r="F205" s="238"/>
      <c r="G205" s="238"/>
      <c r="H205" s="238"/>
      <c r="I205" s="238"/>
      <c r="J205" s="238"/>
      <c r="K205" s="239"/>
      <c r="L205" s="172">
        <v>32</v>
      </c>
    </row>
    <row r="206" spans="1:12" s="20" customFormat="1" ht="18" customHeight="1">
      <c r="A206" s="102">
        <v>2</v>
      </c>
      <c r="B206" s="301" t="s">
        <v>369</v>
      </c>
      <c r="C206" s="302"/>
      <c r="D206" s="234"/>
      <c r="E206" s="235"/>
      <c r="F206" s="235"/>
      <c r="G206" s="235"/>
      <c r="H206" s="235"/>
      <c r="I206" s="235"/>
      <c r="J206" s="235"/>
      <c r="K206" s="236"/>
      <c r="L206" s="173"/>
    </row>
    <row r="207" spans="1:12" s="20" customFormat="1" ht="18" customHeight="1">
      <c r="A207" s="102">
        <v>3</v>
      </c>
      <c r="B207" s="301" t="s">
        <v>377</v>
      </c>
      <c r="C207" s="302"/>
      <c r="D207" s="240"/>
      <c r="E207" s="241"/>
      <c r="F207" s="241"/>
      <c r="G207" s="241"/>
      <c r="H207" s="241"/>
      <c r="I207" s="241"/>
      <c r="J207" s="241"/>
      <c r="K207" s="242"/>
      <c r="L207" s="174"/>
    </row>
    <row r="208" spans="1:12" s="20" customFormat="1" ht="18" customHeight="1">
      <c r="A208" s="102">
        <v>4</v>
      </c>
      <c r="B208" s="301" t="s">
        <v>360</v>
      </c>
      <c r="C208" s="302"/>
      <c r="D208" s="234"/>
      <c r="E208" s="235"/>
      <c r="F208" s="235"/>
      <c r="G208" s="235"/>
      <c r="H208" s="235"/>
      <c r="I208" s="235"/>
      <c r="J208" s="235"/>
      <c r="K208" s="236"/>
      <c r="L208" s="173"/>
    </row>
    <row r="209" spans="1:12" s="20" customFormat="1" ht="18" customHeight="1">
      <c r="A209" s="102">
        <v>5</v>
      </c>
      <c r="B209" s="301" t="s">
        <v>373</v>
      </c>
      <c r="C209" s="302"/>
      <c r="D209" s="234"/>
      <c r="E209" s="235"/>
      <c r="F209" s="235"/>
      <c r="G209" s="235"/>
      <c r="H209" s="235"/>
      <c r="I209" s="235"/>
      <c r="J209" s="235"/>
      <c r="K209" s="236"/>
      <c r="L209" s="173"/>
    </row>
    <row r="210" spans="1:12" s="20" customFormat="1" ht="18" hidden="1" customHeight="1">
      <c r="A210" s="102">
        <v>6</v>
      </c>
      <c r="B210" s="232"/>
      <c r="C210" s="233"/>
      <c r="D210" s="234"/>
      <c r="E210" s="235"/>
      <c r="F210" s="235"/>
      <c r="G210" s="235"/>
      <c r="H210" s="235"/>
      <c r="I210" s="235"/>
      <c r="J210" s="235"/>
      <c r="K210" s="236"/>
      <c r="L210" s="173"/>
    </row>
    <row r="211" spans="1:12" s="20" customFormat="1" ht="18" hidden="1" customHeight="1">
      <c r="A211" s="102">
        <v>7</v>
      </c>
      <c r="B211" s="232"/>
      <c r="C211" s="233"/>
      <c r="D211" s="234"/>
      <c r="E211" s="235"/>
      <c r="F211" s="235"/>
      <c r="G211" s="235"/>
      <c r="H211" s="235"/>
      <c r="I211" s="235"/>
      <c r="J211" s="235"/>
      <c r="K211" s="236"/>
      <c r="L211" s="173"/>
    </row>
    <row r="212" spans="1:12" s="20" customFormat="1" ht="18" hidden="1" customHeight="1">
      <c r="A212" s="102">
        <v>8</v>
      </c>
      <c r="B212" s="232"/>
      <c r="C212" s="233"/>
      <c r="D212" s="234"/>
      <c r="E212" s="235"/>
      <c r="F212" s="235"/>
      <c r="G212" s="235"/>
      <c r="H212" s="235"/>
      <c r="I212" s="235"/>
      <c r="J212" s="235"/>
      <c r="K212" s="236"/>
      <c r="L212" s="173"/>
    </row>
    <row r="213" spans="1:12" s="20" customFormat="1" ht="18" hidden="1" customHeight="1">
      <c r="A213" s="102">
        <v>9</v>
      </c>
      <c r="B213" s="232"/>
      <c r="C213" s="233"/>
      <c r="D213" s="234"/>
      <c r="E213" s="235"/>
      <c r="F213" s="235"/>
      <c r="G213" s="235"/>
      <c r="H213" s="235"/>
      <c r="I213" s="235"/>
      <c r="J213" s="235"/>
      <c r="K213" s="236"/>
      <c r="L213" s="173"/>
    </row>
    <row r="214" spans="1:12" s="20" customFormat="1" ht="18" hidden="1" customHeight="1">
      <c r="A214" s="102">
        <v>10</v>
      </c>
      <c r="B214" s="224"/>
      <c r="C214" s="225"/>
      <c r="D214" s="226"/>
      <c r="E214" s="227"/>
      <c r="F214" s="227"/>
      <c r="G214" s="227"/>
      <c r="H214" s="227"/>
      <c r="I214" s="227"/>
      <c r="J214" s="227"/>
      <c r="K214" s="228"/>
      <c r="L214" s="175"/>
    </row>
    <row r="215" spans="1:12" ht="15" customHeight="1">
      <c r="A215" s="229" t="s">
        <v>12</v>
      </c>
      <c r="B215" s="230"/>
      <c r="C215" s="230"/>
      <c r="D215" s="230"/>
      <c r="E215" s="230"/>
      <c r="F215" s="230"/>
      <c r="G215" s="230"/>
      <c r="H215" s="230"/>
      <c r="I215" s="230"/>
      <c r="J215" s="230"/>
      <c r="K215" s="231"/>
      <c r="L215" s="328">
        <f>SUM(L205:L214)</f>
        <v>32</v>
      </c>
    </row>
    <row r="216" spans="1:12" ht="21.6" customHeight="1">
      <c r="A216" s="243" t="s">
        <v>465</v>
      </c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</row>
    <row r="217" spans="1:12" ht="9" customHeight="1">
      <c r="A217" s="95"/>
      <c r="B217" s="50"/>
      <c r="C217" s="50"/>
      <c r="D217" s="50"/>
      <c r="E217" s="119"/>
      <c r="F217" s="127"/>
      <c r="G217" s="50"/>
      <c r="H217" s="50"/>
      <c r="I217" s="50"/>
      <c r="J217" s="50"/>
      <c r="K217" s="50"/>
      <c r="L217" s="27"/>
    </row>
    <row r="218" spans="1:12" s="20" customFormat="1" ht="22.8" customHeight="1">
      <c r="A218" s="91" t="s">
        <v>10</v>
      </c>
      <c r="B218" s="244" t="s">
        <v>79</v>
      </c>
      <c r="C218" s="245"/>
      <c r="D218" s="246" t="s">
        <v>201</v>
      </c>
      <c r="E218" s="247"/>
      <c r="F218" s="247"/>
      <c r="G218" s="247"/>
      <c r="H218" s="247"/>
      <c r="I218" s="247"/>
      <c r="J218" s="247"/>
      <c r="K218" s="248"/>
      <c r="L218" s="18" t="s">
        <v>78</v>
      </c>
    </row>
    <row r="219" spans="1:12" s="20" customFormat="1" ht="18" customHeight="1">
      <c r="A219" s="102">
        <v>1</v>
      </c>
      <c r="B219" s="299" t="s">
        <v>397</v>
      </c>
      <c r="C219" s="300"/>
      <c r="D219" s="237"/>
      <c r="E219" s="238"/>
      <c r="F219" s="238"/>
      <c r="G219" s="238"/>
      <c r="H219" s="238"/>
      <c r="I219" s="238"/>
      <c r="J219" s="238"/>
      <c r="K219" s="239"/>
      <c r="L219" s="172">
        <v>56</v>
      </c>
    </row>
    <row r="220" spans="1:12" s="20" customFormat="1" ht="18" customHeight="1">
      <c r="A220" s="103">
        <v>2</v>
      </c>
      <c r="B220" s="301" t="s">
        <v>403</v>
      </c>
      <c r="C220" s="302"/>
      <c r="D220" s="234"/>
      <c r="E220" s="235"/>
      <c r="F220" s="235"/>
      <c r="G220" s="235"/>
      <c r="H220" s="235"/>
      <c r="I220" s="235"/>
      <c r="J220" s="235"/>
      <c r="K220" s="236"/>
      <c r="L220" s="173"/>
    </row>
    <row r="221" spans="1:12" s="20" customFormat="1" ht="18" customHeight="1">
      <c r="A221" s="103">
        <v>3</v>
      </c>
      <c r="B221" s="301" t="s">
        <v>418</v>
      </c>
      <c r="C221" s="302"/>
      <c r="D221" s="240"/>
      <c r="E221" s="241"/>
      <c r="F221" s="241"/>
      <c r="G221" s="241"/>
      <c r="H221" s="241"/>
      <c r="I221" s="241"/>
      <c r="J221" s="241"/>
      <c r="K221" s="242"/>
      <c r="L221" s="174"/>
    </row>
    <row r="222" spans="1:12" s="20" customFormat="1" ht="18" customHeight="1">
      <c r="A222" s="103">
        <v>4</v>
      </c>
      <c r="B222" s="301" t="s">
        <v>421</v>
      </c>
      <c r="C222" s="302"/>
      <c r="D222" s="234"/>
      <c r="E222" s="235"/>
      <c r="F222" s="235"/>
      <c r="G222" s="235"/>
      <c r="H222" s="235"/>
      <c r="I222" s="235"/>
      <c r="J222" s="235"/>
      <c r="K222" s="236"/>
      <c r="L222" s="173"/>
    </row>
    <row r="223" spans="1:12" s="20" customFormat="1" ht="18" customHeight="1">
      <c r="A223" s="103">
        <v>5</v>
      </c>
      <c r="B223" s="301" t="s">
        <v>433</v>
      </c>
      <c r="C223" s="302"/>
      <c r="D223" s="234"/>
      <c r="E223" s="235"/>
      <c r="F223" s="235"/>
      <c r="G223" s="235"/>
      <c r="H223" s="235"/>
      <c r="I223" s="235"/>
      <c r="J223" s="235"/>
      <c r="K223" s="236"/>
      <c r="L223" s="173"/>
    </row>
    <row r="224" spans="1:12" s="20" customFormat="1" ht="18" hidden="1" customHeight="1">
      <c r="A224" s="103">
        <v>6</v>
      </c>
      <c r="B224" s="232"/>
      <c r="C224" s="233"/>
      <c r="D224" s="234"/>
      <c r="E224" s="235"/>
      <c r="F224" s="235"/>
      <c r="G224" s="235"/>
      <c r="H224" s="235"/>
      <c r="I224" s="235"/>
      <c r="J224" s="235"/>
      <c r="K224" s="236"/>
      <c r="L224" s="173"/>
    </row>
    <row r="225" spans="1:13" s="20" customFormat="1" ht="18" hidden="1" customHeight="1">
      <c r="A225" s="103">
        <v>7</v>
      </c>
      <c r="B225" s="232"/>
      <c r="C225" s="233"/>
      <c r="D225" s="234"/>
      <c r="E225" s="235"/>
      <c r="F225" s="235"/>
      <c r="G225" s="235"/>
      <c r="H225" s="235"/>
      <c r="I225" s="235"/>
      <c r="J225" s="235"/>
      <c r="K225" s="236"/>
      <c r="L225" s="173"/>
    </row>
    <row r="226" spans="1:13" s="20" customFormat="1" ht="18" hidden="1" customHeight="1">
      <c r="A226" s="103">
        <v>8</v>
      </c>
      <c r="B226" s="232"/>
      <c r="C226" s="233"/>
      <c r="D226" s="234"/>
      <c r="E226" s="235"/>
      <c r="F226" s="235"/>
      <c r="G226" s="235"/>
      <c r="H226" s="235"/>
      <c r="I226" s="235"/>
      <c r="J226" s="235"/>
      <c r="K226" s="236"/>
      <c r="L226" s="173"/>
    </row>
    <row r="227" spans="1:13" s="20" customFormat="1" ht="18" hidden="1" customHeight="1">
      <c r="A227" s="103">
        <v>9</v>
      </c>
      <c r="B227" s="232"/>
      <c r="C227" s="233"/>
      <c r="D227" s="234"/>
      <c r="E227" s="235"/>
      <c r="F227" s="235"/>
      <c r="G227" s="235"/>
      <c r="H227" s="235"/>
      <c r="I227" s="235"/>
      <c r="J227" s="235"/>
      <c r="K227" s="236"/>
      <c r="L227" s="173"/>
    </row>
    <row r="228" spans="1:13" s="20" customFormat="1" ht="18" hidden="1" customHeight="1">
      <c r="A228" s="180">
        <v>10</v>
      </c>
      <c r="B228" s="224"/>
      <c r="C228" s="225"/>
      <c r="D228" s="226"/>
      <c r="E228" s="227"/>
      <c r="F228" s="227"/>
      <c r="G228" s="227"/>
      <c r="H228" s="227"/>
      <c r="I228" s="227"/>
      <c r="J228" s="227"/>
      <c r="K228" s="228"/>
      <c r="L228" s="175"/>
    </row>
    <row r="229" spans="1:13" ht="15" customHeight="1">
      <c r="A229" s="229" t="s">
        <v>12</v>
      </c>
      <c r="B229" s="230"/>
      <c r="C229" s="230"/>
      <c r="D229" s="230"/>
      <c r="E229" s="230"/>
      <c r="F229" s="230"/>
      <c r="G229" s="230"/>
      <c r="H229" s="230"/>
      <c r="I229" s="230"/>
      <c r="J229" s="230"/>
      <c r="K229" s="231"/>
      <c r="L229" s="328">
        <f>SUM(L219:L228)</f>
        <v>56</v>
      </c>
    </row>
    <row r="230" spans="1:13" ht="15" customHeight="1">
      <c r="A230" s="176"/>
      <c r="B230" s="176"/>
      <c r="C230" s="176"/>
      <c r="D230" s="200"/>
      <c r="E230" s="176"/>
      <c r="F230" s="176"/>
      <c r="G230" s="176"/>
      <c r="H230" s="176"/>
      <c r="I230" s="176"/>
      <c r="J230" s="176"/>
      <c r="K230" s="176"/>
      <c r="L230" s="23"/>
    </row>
    <row r="231" spans="1:13" ht="15" customHeight="1">
      <c r="A231" s="176"/>
      <c r="B231" s="176"/>
      <c r="C231" s="176"/>
      <c r="D231" s="272"/>
      <c r="E231" s="176"/>
      <c r="F231" s="176"/>
      <c r="G231" s="176"/>
      <c r="H231" s="176"/>
      <c r="I231" s="176"/>
      <c r="J231" s="176"/>
      <c r="K231" s="176"/>
      <c r="L231" s="23"/>
    </row>
    <row r="232" spans="1:13" ht="19.95" customHeight="1">
      <c r="A232" s="99" t="s">
        <v>518</v>
      </c>
      <c r="B232" s="57" t="s">
        <v>463</v>
      </c>
      <c r="D232" s="345">
        <v>594</v>
      </c>
      <c r="E232" s="275" t="s">
        <v>467</v>
      </c>
      <c r="F232" s="273"/>
      <c r="G232" s="274"/>
      <c r="H232" s="274"/>
      <c r="I232" s="274"/>
      <c r="J232" s="274"/>
      <c r="K232" s="274"/>
      <c r="L232" s="276"/>
      <c r="M232" s="13"/>
    </row>
    <row r="233" spans="1:13" ht="19.95" customHeight="1">
      <c r="A233" s="99" t="s">
        <v>519</v>
      </c>
      <c r="B233" s="57" t="s">
        <v>462</v>
      </c>
      <c r="D233" s="325">
        <f>L229</f>
        <v>56</v>
      </c>
      <c r="E233" s="275" t="s">
        <v>468</v>
      </c>
      <c r="F233" s="273"/>
      <c r="G233" s="274"/>
      <c r="H233" s="274"/>
      <c r="I233" s="274"/>
      <c r="J233" s="274"/>
      <c r="K233" s="274"/>
      <c r="L233" s="276"/>
      <c r="M233" s="13"/>
    </row>
    <row r="234" spans="1:13" ht="19.95" customHeight="1">
      <c r="A234" s="99" t="s">
        <v>520</v>
      </c>
      <c r="B234" s="57" t="s">
        <v>464</v>
      </c>
      <c r="D234" s="325">
        <f>L215</f>
        <v>32</v>
      </c>
      <c r="E234" s="275" t="s">
        <v>469</v>
      </c>
      <c r="F234" s="273"/>
      <c r="G234" s="274"/>
      <c r="H234" s="274"/>
      <c r="I234" s="274"/>
      <c r="J234" s="274"/>
      <c r="K234" s="274"/>
      <c r="L234" s="276"/>
      <c r="M234" s="13"/>
    </row>
    <row r="235" spans="1:13" ht="19.95" customHeight="1">
      <c r="A235" s="99" t="s">
        <v>521</v>
      </c>
      <c r="B235" s="57" t="s">
        <v>470</v>
      </c>
      <c r="D235" s="325">
        <f>Ke_gio_HK1!L180</f>
        <v>227.83999999999997</v>
      </c>
      <c r="E235" s="275" t="s">
        <v>472</v>
      </c>
      <c r="F235" s="273"/>
      <c r="G235" s="274"/>
      <c r="H235" s="274"/>
      <c r="I235" s="274"/>
      <c r="J235" s="274"/>
      <c r="K235" s="274"/>
      <c r="L235" s="276"/>
      <c r="M235" s="13"/>
    </row>
    <row r="236" spans="1:13" ht="19.95" customHeight="1">
      <c r="A236" s="99" t="s">
        <v>522</v>
      </c>
      <c r="B236" s="57" t="s">
        <v>471</v>
      </c>
      <c r="D236" s="326">
        <f>I199</f>
        <v>241.91999999999996</v>
      </c>
      <c r="E236" s="275" t="s">
        <v>473</v>
      </c>
      <c r="F236" s="273"/>
      <c r="G236" s="274"/>
      <c r="H236" s="274"/>
      <c r="I236" s="274"/>
      <c r="J236" s="274"/>
      <c r="K236" s="274"/>
      <c r="L236" s="276"/>
      <c r="M236" s="13"/>
    </row>
    <row r="237" spans="1:13" ht="22.2" customHeight="1">
      <c r="B237" s="57" t="s">
        <v>466</v>
      </c>
      <c r="D237" s="327">
        <f>(D233+D234+D235+D236)-D232</f>
        <v>-36.240000000000009</v>
      </c>
      <c r="E237" s="275" t="s">
        <v>523</v>
      </c>
      <c r="F237" s="273"/>
      <c r="G237" s="274"/>
      <c r="H237" s="274"/>
      <c r="I237" s="274"/>
      <c r="J237" s="274"/>
      <c r="K237" s="274"/>
      <c r="L237" s="276"/>
      <c r="M237" s="13"/>
    </row>
    <row r="238" spans="1:13" ht="22.2" customHeight="1">
      <c r="B238" s="57" t="s">
        <v>208</v>
      </c>
      <c r="D238" s="298">
        <v>0</v>
      </c>
      <c r="E238" s="202"/>
      <c r="F238" s="123"/>
      <c r="G238" s="13"/>
      <c r="H238" s="13"/>
      <c r="I238" s="13"/>
      <c r="J238" s="13"/>
      <c r="K238" s="13"/>
      <c r="L238" s="201"/>
      <c r="M238" s="13"/>
    </row>
    <row r="239" spans="1:13" s="78" customFormat="1" ht="39" customHeight="1">
      <c r="A239" s="96" t="s">
        <v>212</v>
      </c>
      <c r="B239" s="216" t="s">
        <v>203</v>
      </c>
      <c r="C239" s="216"/>
      <c r="D239" s="216"/>
      <c r="E239" s="216"/>
      <c r="F239" s="216"/>
      <c r="G239" s="216"/>
      <c r="H239" s="216"/>
      <c r="I239" s="216"/>
      <c r="J239" s="216"/>
      <c r="K239" s="216"/>
      <c r="L239" s="216"/>
    </row>
    <row r="240" spans="1:13" ht="15" customHeight="1">
      <c r="L240" s="137" t="s">
        <v>392</v>
      </c>
    </row>
    <row r="241" spans="1:12" s="26" customFormat="1" ht="15" customHeight="1">
      <c r="A241" s="97"/>
      <c r="B241" s="27" t="s">
        <v>13</v>
      </c>
      <c r="D241" s="27" t="s">
        <v>77</v>
      </c>
      <c r="E241" s="120"/>
      <c r="F241" s="128"/>
      <c r="G241" s="27" t="s">
        <v>14</v>
      </c>
      <c r="J241" s="27" t="s">
        <v>200</v>
      </c>
      <c r="K241" s="27"/>
    </row>
    <row r="242" spans="1:12" ht="15" customHeight="1"/>
    <row r="243" spans="1:12" ht="15" customHeight="1"/>
    <row r="244" spans="1:12" ht="15" customHeight="1">
      <c r="J244" s="82" t="s">
        <v>209</v>
      </c>
      <c r="K244" s="82"/>
    </row>
    <row r="245" spans="1:12" ht="15" customHeight="1">
      <c r="D245" s="28"/>
      <c r="E245" s="131"/>
      <c r="J245" s="215"/>
      <c r="K245" s="215"/>
      <c r="L245" s="215"/>
    </row>
  </sheetData>
  <sheetProtection formatCells="0" formatColumns="0" formatRows="0" insertColumns="0" insertRows="0" insertHyperlinks="0" deleteColumns="0" deleteRows="0" sort="0" autoFilter="0" pivotTables="0"/>
  <protectedRanges>
    <protectedRange sqref="F2:G2" name="Range6"/>
    <protectedRange sqref="E205:K214 C205:C214 E219:K228 C219:C228" name="ChamKT"/>
    <protectedRange sqref="E8:E179 L8:L179" name="Kegio"/>
    <protectedRange sqref="E185:L198" name="TongHop"/>
  </protectedRanges>
  <autoFilter ref="D1:L2" xr:uid="{47EE2CC2-2DE0-4433-AF36-E2DAB9701E7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71">
    <mergeCell ref="J195:L195"/>
    <mergeCell ref="J196:L196"/>
    <mergeCell ref="J197:L197"/>
    <mergeCell ref="J198:L198"/>
    <mergeCell ref="J193:L193"/>
    <mergeCell ref="D1:L1"/>
    <mergeCell ref="A180:D180"/>
    <mergeCell ref="J4:L4"/>
    <mergeCell ref="A182:L182"/>
    <mergeCell ref="J185:L185"/>
    <mergeCell ref="B208:C208"/>
    <mergeCell ref="B209:C209"/>
    <mergeCell ref="J245:L245"/>
    <mergeCell ref="J184:L184"/>
    <mergeCell ref="J186:L186"/>
    <mergeCell ref="J189:L189"/>
    <mergeCell ref="J188:L188"/>
    <mergeCell ref="J199:L199"/>
    <mergeCell ref="J194:L194"/>
    <mergeCell ref="J190:L190"/>
    <mergeCell ref="J187:L187"/>
    <mergeCell ref="B239:L239"/>
    <mergeCell ref="A202:L202"/>
    <mergeCell ref="J191:L191"/>
    <mergeCell ref="A199:D199"/>
    <mergeCell ref="J192:L192"/>
    <mergeCell ref="B210:C210"/>
    <mergeCell ref="B211:C211"/>
    <mergeCell ref="B212:C212"/>
    <mergeCell ref="B213:C213"/>
    <mergeCell ref="B214:C214"/>
    <mergeCell ref="B204:C204"/>
    <mergeCell ref="D204:K204"/>
    <mergeCell ref="D205:K205"/>
    <mergeCell ref="D206:K206"/>
    <mergeCell ref="D207:K207"/>
    <mergeCell ref="B205:C205"/>
    <mergeCell ref="B206:C206"/>
    <mergeCell ref="B207:C207"/>
    <mergeCell ref="D208:K208"/>
    <mergeCell ref="D209:K209"/>
    <mergeCell ref="D210:K210"/>
    <mergeCell ref="D211:K211"/>
    <mergeCell ref="D212:K212"/>
    <mergeCell ref="D213:K213"/>
    <mergeCell ref="D214:K214"/>
    <mergeCell ref="A215:K215"/>
    <mergeCell ref="A216:L216"/>
    <mergeCell ref="B218:C218"/>
    <mergeCell ref="D218:K218"/>
    <mergeCell ref="B219:C219"/>
    <mergeCell ref="D219:K219"/>
    <mergeCell ref="B220:C220"/>
    <mergeCell ref="D220:K220"/>
    <mergeCell ref="B221:C221"/>
    <mergeCell ref="D221:K221"/>
    <mergeCell ref="B222:C222"/>
    <mergeCell ref="D222:K222"/>
    <mergeCell ref="B223:C223"/>
    <mergeCell ref="D223:K223"/>
    <mergeCell ref="B224:C224"/>
    <mergeCell ref="D224:K224"/>
    <mergeCell ref="B228:C228"/>
    <mergeCell ref="D228:K228"/>
    <mergeCell ref="A229:K229"/>
    <mergeCell ref="B225:C225"/>
    <mergeCell ref="D225:K225"/>
    <mergeCell ref="B226:C226"/>
    <mergeCell ref="D226:K226"/>
    <mergeCell ref="B227:C227"/>
    <mergeCell ref="D227:K227"/>
  </mergeCells>
  <phoneticPr fontId="2" type="noConversion"/>
  <dataValidations count="3">
    <dataValidation type="list" allowBlank="1" showInputMessage="1" showErrorMessage="1" sqref="F2:G2" xr:uid="{27E936B1-5BA3-400B-A8D6-31996B161655}">
      <formula1>"1,2"</formula1>
    </dataValidation>
    <dataValidation type="list" allowBlank="1" showInputMessage="1" showErrorMessage="1" sqref="B185:B198" xr:uid="{1F72A621-4B90-420F-ACE3-C468EF296EA1}">
      <formula1>$B$8:$B$180</formula1>
    </dataValidation>
    <dataValidation type="list" allowBlank="1" showInputMessage="1" showErrorMessage="1" sqref="D185:D198" xr:uid="{F5EC02DE-A85C-460E-A7A6-F1398ACBD29A}">
      <formula1>$D$8:$D$180</formula1>
    </dataValidation>
  </dataValidations>
  <printOptions horizontalCentered="1"/>
  <pageMargins left="0.118110236220472" right="0.118110236220472" top="0.33143939393939392" bottom="0.53030303030303028" header="0.511811023622047" footer="0.511811023622047"/>
  <pageSetup paperSize="9" scale="80" orientation="portrait" r:id="rId1"/>
  <headerFooter alignWithMargins="0"/>
  <rowBreaks count="1" manualBreakCount="1">
    <brk id="180" max="11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393E0B-9FF6-42FC-9DA7-6DE2E8B2B33A}">
          <x14:formula1>
            <xm:f>DANHMUC!$B$2:$B$19</xm:f>
          </x14:formula1>
          <xm:sqref>B205:B214</xm:sqref>
        </x14:dataValidation>
        <x14:dataValidation type="list" allowBlank="1" showInputMessage="1" showErrorMessage="1" xr:uid="{82C82EE5-6335-44CF-818A-21D54151B7FD}">
          <x14:formula1>
            <xm:f>DANHMUC!$G$2:$G$23</xm:f>
          </x14:formula1>
          <xm:sqref>B219:C228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BC56-B3D3-4B2C-9864-533884B95FE7}">
  <dimension ref="A1:I23"/>
  <sheetViews>
    <sheetView workbookViewId="0">
      <selection activeCell="G2" sqref="G2"/>
    </sheetView>
  </sheetViews>
  <sheetFormatPr defaultRowHeight="13.2"/>
  <cols>
    <col min="1" max="1" width="9.77734375" customWidth="1"/>
    <col min="2" max="2" width="50.33203125" customWidth="1"/>
    <col min="3" max="3" width="7.77734375" customWidth="1"/>
    <col min="4" max="4" width="11.44140625" customWidth="1"/>
    <col min="7" max="7" width="33.109375" bestFit="1" customWidth="1"/>
    <col min="8" max="8" width="22.21875" style="177" customWidth="1"/>
    <col min="9" max="9" width="8.77734375" bestFit="1" customWidth="1"/>
  </cols>
  <sheetData>
    <row r="1" spans="1:9" ht="21" customHeight="1">
      <c r="A1" s="170" t="s">
        <v>6</v>
      </c>
      <c r="B1" s="170" t="s">
        <v>351</v>
      </c>
      <c r="C1" s="171" t="s">
        <v>352</v>
      </c>
      <c r="D1" s="170" t="s">
        <v>353</v>
      </c>
      <c r="F1" s="170" t="s">
        <v>6</v>
      </c>
      <c r="G1" s="170" t="s">
        <v>393</v>
      </c>
      <c r="H1" s="170" t="s">
        <v>394</v>
      </c>
      <c r="I1" s="170" t="s">
        <v>395</v>
      </c>
    </row>
    <row r="2" spans="1:9" ht="18" customHeight="1">
      <c r="A2" s="168" t="s">
        <v>354</v>
      </c>
      <c r="B2" s="166" t="s">
        <v>355</v>
      </c>
      <c r="C2" s="169">
        <v>0</v>
      </c>
      <c r="D2" s="168" t="s">
        <v>356</v>
      </c>
      <c r="F2" s="168" t="s">
        <v>396</v>
      </c>
      <c r="G2" s="179" t="s">
        <v>397</v>
      </c>
      <c r="H2" s="178">
        <v>0.3</v>
      </c>
      <c r="I2" s="168" t="s">
        <v>398</v>
      </c>
    </row>
    <row r="3" spans="1:9" ht="18" customHeight="1">
      <c r="A3" s="168" t="s">
        <v>357</v>
      </c>
      <c r="B3" s="166" t="s">
        <v>358</v>
      </c>
      <c r="C3" s="169">
        <v>15</v>
      </c>
      <c r="D3" s="168" t="s">
        <v>356</v>
      </c>
      <c r="F3" s="168" t="s">
        <v>399</v>
      </c>
      <c r="G3" s="179" t="s">
        <v>400</v>
      </c>
      <c r="H3" s="178">
        <v>0.2</v>
      </c>
      <c r="I3" s="168" t="s">
        <v>401</v>
      </c>
    </row>
    <row r="4" spans="1:9" ht="18" customHeight="1">
      <c r="A4" s="168" t="s">
        <v>359</v>
      </c>
      <c r="B4" s="166" t="s">
        <v>360</v>
      </c>
      <c r="C4" s="169">
        <v>5</v>
      </c>
      <c r="D4" s="168" t="s">
        <v>356</v>
      </c>
      <c r="F4" s="168" t="s">
        <v>402</v>
      </c>
      <c r="G4" s="179" t="s">
        <v>403</v>
      </c>
      <c r="H4" s="178">
        <v>0.15</v>
      </c>
      <c r="I4" s="168" t="s">
        <v>404</v>
      </c>
    </row>
    <row r="5" spans="1:9" ht="18" customHeight="1">
      <c r="A5" s="168" t="s">
        <v>361</v>
      </c>
      <c r="B5" s="166" t="s">
        <v>362</v>
      </c>
      <c r="C5" s="169">
        <v>3</v>
      </c>
      <c r="D5" s="168" t="s">
        <v>356</v>
      </c>
      <c r="F5" s="168" t="s">
        <v>405</v>
      </c>
      <c r="G5" s="179" t="s">
        <v>406</v>
      </c>
      <c r="H5" s="178">
        <v>0.1</v>
      </c>
      <c r="I5" s="168" t="s">
        <v>407</v>
      </c>
    </row>
    <row r="6" spans="1:9" ht="18" customHeight="1">
      <c r="A6" s="168" t="s">
        <v>363</v>
      </c>
      <c r="B6" s="166" t="s">
        <v>364</v>
      </c>
      <c r="C6" s="169">
        <v>0.5</v>
      </c>
      <c r="D6" s="168" t="s">
        <v>356</v>
      </c>
      <c r="F6" s="168" t="s">
        <v>408</v>
      </c>
      <c r="G6" s="179" t="s">
        <v>409</v>
      </c>
      <c r="H6" s="178">
        <v>0.15</v>
      </c>
      <c r="I6" s="168" t="s">
        <v>410</v>
      </c>
    </row>
    <row r="7" spans="1:9" ht="18" customHeight="1">
      <c r="A7" s="168" t="s">
        <v>365</v>
      </c>
      <c r="B7" s="167" t="s">
        <v>366</v>
      </c>
      <c r="C7" s="169">
        <v>13.5</v>
      </c>
      <c r="D7" s="168" t="s">
        <v>367</v>
      </c>
      <c r="F7" s="168" t="s">
        <v>411</v>
      </c>
      <c r="G7" s="179" t="s">
        <v>412</v>
      </c>
      <c r="H7" s="178">
        <v>0.15</v>
      </c>
      <c r="I7" s="168" t="s">
        <v>413</v>
      </c>
    </row>
    <row r="8" spans="1:9" ht="18" customHeight="1">
      <c r="A8" s="168" t="s">
        <v>368</v>
      </c>
      <c r="B8" s="167" t="s">
        <v>369</v>
      </c>
      <c r="C8" s="169">
        <v>13.5</v>
      </c>
      <c r="D8" s="168" t="s">
        <v>367</v>
      </c>
      <c r="F8" s="168" t="s">
        <v>414</v>
      </c>
      <c r="G8" s="179" t="s">
        <v>415</v>
      </c>
      <c r="H8" s="178">
        <v>0.25</v>
      </c>
      <c r="I8" s="168" t="s">
        <v>416</v>
      </c>
    </row>
    <row r="9" spans="1:9" ht="18" customHeight="1">
      <c r="A9" s="168" t="s">
        <v>370</v>
      </c>
      <c r="B9" s="167" t="s">
        <v>371</v>
      </c>
      <c r="C9" s="169">
        <v>13.5</v>
      </c>
      <c r="D9" s="168" t="s">
        <v>356</v>
      </c>
      <c r="F9" s="168" t="s">
        <v>417</v>
      </c>
      <c r="G9" s="179" t="s">
        <v>418</v>
      </c>
      <c r="H9" s="178">
        <v>0.28299999999999997</v>
      </c>
      <c r="I9" s="168" t="s">
        <v>419</v>
      </c>
    </row>
    <row r="10" spans="1:9" ht="18" customHeight="1">
      <c r="A10" s="168" t="s">
        <v>372</v>
      </c>
      <c r="B10" s="167" t="s">
        <v>373</v>
      </c>
      <c r="C10" s="169">
        <v>1.5</v>
      </c>
      <c r="D10" s="168" t="s">
        <v>356</v>
      </c>
      <c r="F10" s="168" t="s">
        <v>420</v>
      </c>
      <c r="G10" s="179" t="s">
        <v>421</v>
      </c>
      <c r="H10" s="178">
        <v>0.5</v>
      </c>
      <c r="I10" s="168" t="s">
        <v>422</v>
      </c>
    </row>
    <row r="11" spans="1:9" ht="18" customHeight="1">
      <c r="A11" s="168" t="s">
        <v>374</v>
      </c>
      <c r="B11" s="167" t="s">
        <v>375</v>
      </c>
      <c r="C11" s="169">
        <v>2.5</v>
      </c>
      <c r="D11" s="168" t="s">
        <v>356</v>
      </c>
      <c r="F11" s="168" t="s">
        <v>423</v>
      </c>
      <c r="G11" s="179" t="s">
        <v>424</v>
      </c>
      <c r="H11" s="178">
        <v>0.4</v>
      </c>
      <c r="I11" s="168" t="s">
        <v>425</v>
      </c>
    </row>
    <row r="12" spans="1:9" ht="18" customHeight="1">
      <c r="A12" s="168" t="s">
        <v>376</v>
      </c>
      <c r="B12" s="167" t="s">
        <v>377</v>
      </c>
      <c r="C12" s="169">
        <v>0</v>
      </c>
      <c r="D12" s="168" t="s">
        <v>356</v>
      </c>
      <c r="F12" s="168" t="s">
        <v>426</v>
      </c>
      <c r="G12" s="179" t="s">
        <v>427</v>
      </c>
      <c r="H12" s="178">
        <v>0.3</v>
      </c>
      <c r="I12" s="168" t="s">
        <v>428</v>
      </c>
    </row>
    <row r="13" spans="1:9" ht="18" customHeight="1">
      <c r="A13" s="168" t="s">
        <v>378</v>
      </c>
      <c r="B13" s="167" t="s">
        <v>379</v>
      </c>
      <c r="C13" s="169">
        <v>0</v>
      </c>
      <c r="D13" s="168" t="s">
        <v>356</v>
      </c>
      <c r="F13" s="168" t="s">
        <v>429</v>
      </c>
      <c r="G13" s="179" t="s">
        <v>430</v>
      </c>
      <c r="H13" s="178">
        <v>0.2</v>
      </c>
      <c r="I13" s="168" t="s">
        <v>431</v>
      </c>
    </row>
    <row r="14" spans="1:9" ht="18" customHeight="1">
      <c r="A14" s="168" t="s">
        <v>380</v>
      </c>
      <c r="B14" s="167" t="s">
        <v>381</v>
      </c>
      <c r="C14" s="169">
        <v>0</v>
      </c>
      <c r="D14" s="168" t="s">
        <v>356</v>
      </c>
      <c r="F14" s="168" t="s">
        <v>432</v>
      </c>
      <c r="G14" s="179" t="s">
        <v>433</v>
      </c>
      <c r="H14" s="178">
        <v>7.4074074074074098E-2</v>
      </c>
      <c r="I14" s="168" t="s">
        <v>434</v>
      </c>
    </row>
    <row r="15" spans="1:9" ht="18" customHeight="1">
      <c r="A15" s="168" t="s">
        <v>382</v>
      </c>
      <c r="B15" s="167" t="s">
        <v>383</v>
      </c>
      <c r="C15" s="169">
        <v>0</v>
      </c>
      <c r="D15" s="168" t="s">
        <v>356</v>
      </c>
      <c r="F15" s="168" t="s">
        <v>435</v>
      </c>
      <c r="G15" s="179" t="s">
        <v>436</v>
      </c>
      <c r="H15" s="178">
        <v>3.7037037037037028E-2</v>
      </c>
      <c r="I15" s="168" t="s">
        <v>437</v>
      </c>
    </row>
    <row r="16" spans="1:9" ht="18" customHeight="1">
      <c r="A16" s="168" t="s">
        <v>384</v>
      </c>
      <c r="B16" s="167" t="s">
        <v>390</v>
      </c>
      <c r="C16" s="169">
        <v>0</v>
      </c>
      <c r="D16" s="168" t="s">
        <v>356</v>
      </c>
      <c r="F16" s="168" t="s">
        <v>438</v>
      </c>
      <c r="G16" s="179" t="s">
        <v>439</v>
      </c>
      <c r="H16" s="178">
        <v>0.5</v>
      </c>
      <c r="I16" s="168" t="s">
        <v>440</v>
      </c>
    </row>
    <row r="17" spans="1:9" ht="18" customHeight="1">
      <c r="A17" s="168" t="s">
        <v>386</v>
      </c>
      <c r="B17" s="167" t="s">
        <v>385</v>
      </c>
      <c r="C17" s="169">
        <v>0</v>
      </c>
      <c r="D17" s="168" t="s">
        <v>367</v>
      </c>
      <c r="F17" s="168" t="s">
        <v>441</v>
      </c>
      <c r="G17" s="179" t="s">
        <v>442</v>
      </c>
      <c r="H17" s="178">
        <v>0.3</v>
      </c>
      <c r="I17" s="168" t="s">
        <v>443</v>
      </c>
    </row>
    <row r="18" spans="1:9" ht="18" customHeight="1">
      <c r="A18" s="168" t="s">
        <v>388</v>
      </c>
      <c r="B18" s="167" t="s">
        <v>387</v>
      </c>
      <c r="C18" s="169">
        <v>0</v>
      </c>
      <c r="D18" s="168" t="s">
        <v>356</v>
      </c>
      <c r="F18" s="168" t="s">
        <v>444</v>
      </c>
      <c r="G18" s="179" t="s">
        <v>445</v>
      </c>
      <c r="H18" s="178">
        <v>0.15</v>
      </c>
      <c r="I18" s="168" t="s">
        <v>446</v>
      </c>
    </row>
    <row r="19" spans="1:9" ht="18" customHeight="1">
      <c r="A19" s="168" t="s">
        <v>391</v>
      </c>
      <c r="B19" s="167" t="s">
        <v>389</v>
      </c>
      <c r="C19" s="169">
        <v>0</v>
      </c>
      <c r="D19" s="168" t="s">
        <v>367</v>
      </c>
      <c r="F19" s="168" t="s">
        <v>447</v>
      </c>
      <c r="G19" s="179" t="s">
        <v>448</v>
      </c>
      <c r="H19" s="178">
        <v>1</v>
      </c>
      <c r="I19" s="168" t="s">
        <v>449</v>
      </c>
    </row>
    <row r="20" spans="1:9" ht="18" customHeight="1">
      <c r="F20" s="168" t="s">
        <v>450</v>
      </c>
      <c r="G20" s="179" t="s">
        <v>451</v>
      </c>
      <c r="H20" s="178">
        <v>1</v>
      </c>
      <c r="I20" s="168" t="s">
        <v>452</v>
      </c>
    </row>
    <row r="21" spans="1:9" ht="18" customHeight="1">
      <c r="F21" s="168" t="s">
        <v>453</v>
      </c>
      <c r="G21" s="179" t="s">
        <v>454</v>
      </c>
      <c r="H21" s="178">
        <v>1</v>
      </c>
      <c r="I21" s="168" t="s">
        <v>455</v>
      </c>
    </row>
    <row r="22" spans="1:9" ht="18" customHeight="1">
      <c r="F22" s="168" t="s">
        <v>456</v>
      </c>
      <c r="G22" s="179" t="s">
        <v>457</v>
      </c>
      <c r="H22" s="178">
        <v>1</v>
      </c>
      <c r="I22" s="168" t="s">
        <v>458</v>
      </c>
    </row>
    <row r="23" spans="1:9" ht="18" customHeight="1">
      <c r="F23" s="168" t="s">
        <v>459</v>
      </c>
      <c r="G23" s="179" t="s">
        <v>460</v>
      </c>
      <c r="H23" s="178">
        <v>1</v>
      </c>
      <c r="I23" s="168" t="s">
        <v>461</v>
      </c>
    </row>
  </sheetData>
  <phoneticPr fontId="8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Hướng dẫn</vt:lpstr>
      <vt:lpstr>tg</vt:lpstr>
      <vt:lpstr>Si_so_lop</vt:lpstr>
      <vt:lpstr>Ke_gio_HK1</vt:lpstr>
      <vt:lpstr>Ke_gio_HK2_Cả_năm</vt:lpstr>
      <vt:lpstr>DANHMUC</vt:lpstr>
      <vt:lpstr>Ke_gio_HK1!Print_Area</vt:lpstr>
      <vt:lpstr>Ke_gio_HK2_Cả_năm!Print_Area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Smart;Truong Van Gian</dc:creator>
  <cp:lastModifiedBy>Vu Hai</cp:lastModifiedBy>
  <cp:lastPrinted>2025-10-08T03:23:28Z</cp:lastPrinted>
  <dcterms:created xsi:type="dcterms:W3CDTF">2010-08-19T10:32:21Z</dcterms:created>
  <dcterms:modified xsi:type="dcterms:W3CDTF">2025-10-08T04:06:07Z</dcterms:modified>
</cp:coreProperties>
</file>