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ke-khai-gio-day-app-master\data_base\"/>
    </mc:Choice>
  </mc:AlternateContent>
  <xr:revisionPtr revIDLastSave="0" documentId="13_ncr:1_{EAE17B80-B3EB-4FD8-858F-6D6A9A75CF20}" xr6:coauthVersionLast="47" xr6:coauthVersionMax="47" xr10:uidLastSave="{00000000-0000-0000-0000-000000000000}"/>
  <bookViews>
    <workbookView xWindow="-120" yWindow="-120" windowWidth="29040" windowHeight="15720" activeTab="2" xr2:uid="{00000000-000D-0000-FFFF-FFFF00000000}"/>
  </bookViews>
  <sheets>
    <sheet name="Hướng dẫn" sheetId="9" r:id="rId1"/>
    <sheet name="Bang diem qua trinh" sheetId="7" r:id="rId2"/>
    <sheet name="Bang diem thi" sheetId="10" r:id="rId3"/>
    <sheet name="DSMON" sheetId="11" state="hidden" r:id="rId4"/>
  </sheets>
  <definedNames>
    <definedName name="_xlnm.Print_Titles" localSheetId="1">'Bang diem qua trinh'!$5:$5</definedName>
    <definedName name="_xlnm.Print_Titles" localSheetId="2">'Bang diem thi'!$8:$9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0" l="1"/>
  <c r="D11" i="10"/>
  <c r="D12" i="10"/>
  <c r="D13" i="10"/>
  <c r="D14" i="10"/>
  <c r="A12" i="10"/>
  <c r="B12" i="10"/>
  <c r="C12" i="10"/>
  <c r="E12" i="10"/>
  <c r="I12" i="10"/>
  <c r="J12" i="10"/>
  <c r="K12" i="10"/>
  <c r="L12" i="10"/>
  <c r="M12" i="10"/>
  <c r="N12" i="10"/>
  <c r="O12" i="10"/>
  <c r="P12" i="10"/>
  <c r="Q12" i="10"/>
  <c r="S12" i="10"/>
  <c r="T12" i="10"/>
  <c r="V12" i="10" s="1"/>
  <c r="A13" i="10"/>
  <c r="B13" i="10"/>
  <c r="C13" i="10"/>
  <c r="E13" i="10"/>
  <c r="I13" i="10"/>
  <c r="J13" i="10"/>
  <c r="K13" i="10"/>
  <c r="L13" i="10"/>
  <c r="M13" i="10"/>
  <c r="N13" i="10"/>
  <c r="O13" i="10"/>
  <c r="P13" i="10"/>
  <c r="Q13" i="10"/>
  <c r="S13" i="10"/>
  <c r="T13" i="10"/>
  <c r="V13" i="10"/>
  <c r="A14" i="10"/>
  <c r="B14" i="10"/>
  <c r="C14" i="10"/>
  <c r="E14" i="10"/>
  <c r="I14" i="10"/>
  <c r="J14" i="10"/>
  <c r="K14" i="10"/>
  <c r="L14" i="10"/>
  <c r="M14" i="10"/>
  <c r="N14" i="10"/>
  <c r="O14" i="10"/>
  <c r="P14" i="10"/>
  <c r="Q14" i="10"/>
  <c r="S14" i="10"/>
  <c r="T14" i="10"/>
  <c r="V14" i="10"/>
  <c r="AC8" i="7"/>
  <c r="AC9" i="7"/>
  <c r="AC10" i="7"/>
  <c r="AC11" i="7"/>
  <c r="AC7" i="7"/>
  <c r="Y8" i="7"/>
  <c r="AB8" i="7" s="1"/>
  <c r="Y9" i="7"/>
  <c r="AB9" i="7" s="1"/>
  <c r="Y10" i="7"/>
  <c r="AB10" i="7" s="1"/>
  <c r="Y11" i="7"/>
  <c r="R14" i="10" s="1"/>
  <c r="Y7" i="7"/>
  <c r="AB7" i="7" s="1"/>
  <c r="Z17" i="7"/>
  <c r="AD10" i="7" l="1"/>
  <c r="R13" i="10"/>
  <c r="Y13" i="10" s="1"/>
  <c r="U13" i="10"/>
  <c r="Y14" i="10"/>
  <c r="U14" i="10"/>
  <c r="AB11" i="7"/>
  <c r="R12" i="10"/>
  <c r="AD11" i="7"/>
  <c r="I10" i="10"/>
  <c r="U12" i="10" l="1"/>
  <c r="Y12" i="10"/>
  <c r="Y3" i="10"/>
  <c r="T4" i="10"/>
  <c r="T6" i="10"/>
  <c r="H4" i="10"/>
  <c r="A11" i="10"/>
  <c r="B11" i="10"/>
  <c r="C11" i="10"/>
  <c r="E11" i="10"/>
  <c r="I11" i="10"/>
  <c r="J11" i="10"/>
  <c r="K11" i="10"/>
  <c r="L11" i="10"/>
  <c r="M11" i="10"/>
  <c r="N11" i="10"/>
  <c r="O11" i="10"/>
  <c r="P11" i="10"/>
  <c r="Q11" i="10"/>
  <c r="S11" i="10"/>
  <c r="T11" i="10"/>
  <c r="V11" i="10"/>
  <c r="R11" i="10" l="1"/>
  <c r="U11" i="10" l="1"/>
  <c r="Y11" i="10"/>
  <c r="AD8" i="7"/>
  <c r="J10" i="10"/>
  <c r="K10" i="10"/>
  <c r="L10" i="10"/>
  <c r="M10" i="10"/>
  <c r="N10" i="10"/>
  <c r="O10" i="10"/>
  <c r="P10" i="10"/>
  <c r="Q10" i="10"/>
  <c r="B10" i="10"/>
  <c r="C10" i="10"/>
  <c r="E10" i="10"/>
  <c r="A10" i="10"/>
  <c r="AD9" i="7" l="1"/>
  <c r="C6" i="10" l="1"/>
  <c r="C5" i="10"/>
  <c r="C4" i="10"/>
  <c r="T5" i="10" s="1"/>
  <c r="R10" i="10"/>
  <c r="T10" i="10"/>
  <c r="V10" i="10" s="1"/>
  <c r="S10" i="10"/>
  <c r="AD7" i="7"/>
  <c r="Y10" i="10" l="1"/>
  <c r="U10" i="10"/>
</calcChain>
</file>

<file path=xl/sharedStrings.xml><?xml version="1.0" encoding="utf-8"?>
<sst xmlns="http://schemas.openxmlformats.org/spreadsheetml/2006/main" count="95" uniqueCount="71">
  <si>
    <t>Lớp:</t>
  </si>
  <si>
    <t>TT</t>
  </si>
  <si>
    <t>NGÀY SINH</t>
  </si>
  <si>
    <t>Ghi chú</t>
  </si>
  <si>
    <t>Số tờ</t>
  </si>
  <si>
    <t xml:space="preserve">Lớp: </t>
  </si>
  <si>
    <t>Học kỳ:</t>
  </si>
  <si>
    <t>Năm học:</t>
  </si>
  <si>
    <t>Hệ:</t>
  </si>
  <si>
    <t>Trưởng Khoa - Bộ môn</t>
  </si>
  <si>
    <t>HỌ VÀ TÊN</t>
  </si>
  <si>
    <t>Giáo viên</t>
  </si>
  <si>
    <t>THEO DÕI NGÀY HỌC TẬP</t>
  </si>
  <si>
    <t>Thực hành :</t>
  </si>
  <si>
    <t>Môn:</t>
  </si>
  <si>
    <t>L1</t>
  </si>
  <si>
    <t>L2</t>
  </si>
  <si>
    <t>Từ ngày</t>
  </si>
  <si>
    <t>đến ngày</t>
  </si>
  <si>
    <t>Lý thuyết:</t>
  </si>
  <si>
    <t>CBGD:</t>
  </si>
  <si>
    <t>Trương Văn Giản</t>
  </si>
  <si>
    <t>Trước khi sử dụng đề nghị GV đọc kỹ hướng dẫn sau:</t>
  </si>
  <si>
    <t>- Là bảng điểm dùng cho GV nhập điểm Kiểm tra định kỳ và tính điểm TB cộng các điểm kiểm tra định kỳ để xác định số HSSV cho kiểm tra lại một số cột điểm kiểm tra định kỳ dưới 5 điểm</t>
  </si>
  <si>
    <r>
      <t xml:space="preserve">- Định dạng ngày tháng năm trong Control Panel theo dạng </t>
    </r>
    <r>
      <rPr>
        <b/>
        <sz val="12"/>
        <color indexed="10"/>
        <rFont val="Times New Roman"/>
        <family val="1"/>
      </rPr>
      <t xml:space="preserve">dd/mm/yyyy </t>
    </r>
    <r>
      <rPr>
        <sz val="12"/>
        <rFont val="Times New Roman"/>
        <family val="1"/>
      </rPr>
      <t>(ngày / tháng /năm)</t>
    </r>
  </si>
  <si>
    <r>
      <t xml:space="preserve">- GV dạy </t>
    </r>
    <r>
      <rPr>
        <b/>
        <sz val="12"/>
        <color indexed="10"/>
        <rFont val="Times New Roman"/>
        <family val="1"/>
      </rPr>
      <t>n</t>
    </r>
    <r>
      <rPr>
        <sz val="12"/>
        <rFont val="Times New Roman"/>
        <family val="1"/>
      </rPr>
      <t xml:space="preserve"> môn cùng 1 lớp thì phải lưu file này dưới dạng </t>
    </r>
    <r>
      <rPr>
        <b/>
        <sz val="12"/>
        <color indexed="10"/>
        <rFont val="Times New Roman"/>
        <family val="1"/>
      </rPr>
      <t>Save as</t>
    </r>
    <r>
      <rPr>
        <sz val="12"/>
        <rFont val="Times New Roman"/>
        <family val="1"/>
      </rPr>
      <t xml:space="preserve"> ra </t>
    </r>
    <r>
      <rPr>
        <b/>
        <sz val="12"/>
        <color indexed="10"/>
        <rFont val="Times New Roman"/>
        <family val="1"/>
      </rPr>
      <t>n</t>
    </r>
    <r>
      <rPr>
        <sz val="12"/>
        <rFont val="Times New Roman"/>
        <family val="1"/>
      </rPr>
      <t xml:space="preserve"> file và đổi tên Lớp kèm với  tên môn học sao cho dễ nhớ là được</t>
    </r>
  </si>
  <si>
    <t>Điểm thi 
Kết thúc</t>
  </si>
  <si>
    <t>Điểm kiểm tra thường xuyên</t>
  </si>
  <si>
    <t>Điểm kiểm tra định kỳ</t>
  </si>
  <si>
    <t>Chữ ký 
sinh viên</t>
  </si>
  <si>
    <t>MÃ SV</t>
  </si>
  <si>
    <t>Điểm TBKT</t>
  </si>
  <si>
    <t>Ngành:</t>
  </si>
  <si>
    <t>CB coi thi L1:</t>
  </si>
  <si>
    <t>Tổng số bài thi L1:</t>
  </si>
  <si>
    <t>CB chấm thi L1:</t>
  </si>
  <si>
    <t>CB coi thi L2:</t>
  </si>
  <si>
    <t>Tổng số bài thi L2:</t>
  </si>
  <si>
    <t>CB chấm thi L2:</t>
  </si>
  <si>
    <t>BẢNG THEO DÕI HỌC TẬP MÔN HỌC/MÔ ĐUN:</t>
  </si>
  <si>
    <t>(Theo dõi ngày học tập: Sinh viên có mặt: để trống, Vắng mặt có lý do, ghi P; vắng mặt không lý do, ghi K)</t>
  </si>
  <si>
    <t>(Điểm kiểm tra thường xuyên, định kỳ: Vắng mặt có lý do, cho kiểm tra lại; vắng mặt không lý do, ghi 0)</t>
  </si>
  <si>
    <t>Điểm thi 
kết thúc</t>
  </si>
  <si>
    <r>
      <t xml:space="preserve">Điểm MH/MĐ </t>
    </r>
    <r>
      <rPr>
        <sz val="8"/>
        <rFont val="Arial"/>
        <family val="2"/>
      </rPr>
      <t>(số)</t>
    </r>
  </si>
  <si>
    <t>Ngành</t>
  </si>
  <si>
    <r>
      <t xml:space="preserve">Điểm MH/MĐ 
</t>
    </r>
    <r>
      <rPr>
        <sz val="8"/>
        <rFont val="Arial"/>
        <family val="2"/>
      </rPr>
      <t>(số)</t>
    </r>
  </si>
  <si>
    <t>Ngày thi L1:</t>
  </si>
  <si>
    <t>Ngày thi L2:</t>
  </si>
  <si>
    <t>Phòng thi L1:</t>
  </si>
  <si>
    <t>Phòng thi L2:</t>
  </si>
  <si>
    <t>DANH SÁCH HỌC SINH SINH VIÊN DỰ THI KẾT THÚC MÔN HỌC/MÔ ĐUN</t>
  </si>
  <si>
    <t>HƯỚNG DẪN SỬ DỤNG BẢNG ĐIỂM QUÁ TRÌNH VÀ THI</t>
  </si>
  <si>
    <t>2. Bảng điểm thi:</t>
  </si>
  <si>
    <r>
      <t xml:space="preserve">- Là bảng điểm dùng cho GV in ra để HSSV ký vào khi tổ chức thi kết thúc môn học/môddun (sau khi đã hoàn tất công việc ở Bảng điểm quá trình). Lưu ý: HSSV ký tên vào cột ký tên tương ứng </t>
    </r>
    <r>
      <rPr>
        <b/>
        <sz val="12"/>
        <color indexed="10"/>
        <rFont val="Times New Roman"/>
        <family val="1"/>
      </rPr>
      <t>(Thi kết thúc lần 1 thì ký vào cột Ký tên Lần 1, Thi kết thúc lần 2 thì ký vào cột Ký tên Lần 2)</t>
    </r>
  </si>
  <si>
    <t>- GV nộp lại Bảng điểm Thi và Bài thi cho Trưởng khoa ngay sau khi tổ chức thi kết thúc môn học/mô đun</t>
  </si>
  <si>
    <r>
      <t xml:space="preserve">- GV được phân công chấm thi nhận Bài thi kết thúc môn học/mô đun và Bảng điểm thi từ Trưởng khoa, chấm bài và </t>
    </r>
    <r>
      <rPr>
        <b/>
        <sz val="12"/>
        <color indexed="10"/>
        <rFont val="Times New Roman"/>
        <family val="1"/>
      </rPr>
      <t xml:space="preserve">ghi </t>
    </r>
    <r>
      <rPr>
        <sz val="12"/>
        <color indexed="48"/>
        <rFont val="Times New Roman"/>
        <family val="1"/>
      </rPr>
      <t>Điểm thi kết thúc</t>
    </r>
    <r>
      <rPr>
        <sz val="12"/>
        <rFont val="Times New Roman"/>
        <family val="1"/>
      </rPr>
      <t xml:space="preserve"> và </t>
    </r>
    <r>
      <rPr>
        <sz val="12"/>
        <color indexed="48"/>
        <rFont val="Times New Roman"/>
        <family val="1"/>
      </rPr>
      <t>Điểm tổng kết</t>
    </r>
    <r>
      <rPr>
        <sz val="12"/>
        <rFont val="Times New Roman"/>
        <family val="1"/>
      </rPr>
      <t xml:space="preserve"> MH/MĐ vào Bảng điểm thi (GV có thể lợi dụng Bảng điểm quá trình nhập điểm Thi kết thúc L1, L2 để có Điểm tổng kết L1, L2 ghi vào Bảng điểm thi)</t>
    </r>
  </si>
  <si>
    <t>48C.CGKL</t>
  </si>
  <si>
    <t>CẮT GỌT KIM LOẠI</t>
  </si>
  <si>
    <t>Cập nhật:</t>
  </si>
  <si>
    <t>DSMON</t>
  </si>
  <si>
    <t>STT</t>
  </si>
  <si>
    <t>1. Bảng điểm quá trình: (PASS mở khoá bảng: PDT)</t>
  </si>
  <si>
    <t>Tin học</t>
  </si>
  <si>
    <t>2023-2024</t>
  </si>
  <si>
    <t>(Giáo viên điền tông tin thích hợp vào ô chữ đỏ, dòng tô màu xám HSSV đã nghỉ học)</t>
  </si>
  <si>
    <t>(GV chính sửa bảng có thể mở khóa bằng Pass: PDT)</t>
  </si>
  <si>
    <r>
      <t xml:space="preserve">- GV phải nhập đầy đủ thông tin như </t>
    </r>
    <r>
      <rPr>
        <b/>
        <sz val="12"/>
        <color indexed="10"/>
        <rFont val="Times New Roman"/>
        <family val="1"/>
      </rPr>
      <t>Môn học, Khoa, Lớp, Tên GV, Nghề…</t>
    </r>
    <r>
      <rPr>
        <sz val="12"/>
        <color rgb="FFFF0000"/>
        <rFont val="Times New Roman"/>
        <family val="1"/>
      </rPr>
      <t xml:space="preserve">(Chữ màu đỏ), </t>
    </r>
    <r>
      <rPr>
        <b/>
        <sz val="12"/>
        <color theme="1"/>
        <rFont val="Times New Roman"/>
        <family val="1"/>
        <charset val="163"/>
      </rPr>
      <t>Lưu ý:</t>
    </r>
    <r>
      <rPr>
        <sz val="12"/>
        <color theme="1"/>
        <rFont val="Times New Roman"/>
        <family val="1"/>
        <charset val="163"/>
      </rPr>
      <t xml:space="preserve"> không xóa, chỉnh sửa các hàm tính trong File kê giờ</t>
    </r>
  </si>
  <si>
    <t>T4-2025</t>
  </si>
  <si>
    <t>Đắk Lắk, …./…./202...</t>
  </si>
  <si>
    <t>Lưu ý: Cán bộ coi kiểm tra không ghi thêm sinh viên vào danh sách này, HSSV nghỉ học (tô xám) không tính vào học sinh vắng mặt</t>
  </si>
  <si>
    <t>Đắk Lắk, ngày …. tháng … năm 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</si>
</sst>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2"/>
      <name val="Vni-times"/>
    </font>
    <font>
      <sz val="12"/>
      <name val="Arial"/>
      <family val="2"/>
    </font>
    <font>
      <sz val="8"/>
      <name val="VNI-Times"/>
    </font>
    <font>
      <b/>
      <sz val="12"/>
      <name val="Arial"/>
      <family val="2"/>
    </font>
    <font>
      <b/>
      <sz val="10"/>
      <name val="Arial"/>
      <family val="2"/>
    </font>
    <font>
      <b/>
      <sz val="9"/>
      <name val="Arial"/>
      <family val="2"/>
    </font>
    <font>
      <sz val="11"/>
      <name val="Arial"/>
      <family val="2"/>
    </font>
    <font>
      <sz val="9"/>
      <name val="Arial"/>
      <family val="2"/>
    </font>
    <font>
      <i/>
      <sz val="10"/>
      <name val="Arial"/>
      <family val="2"/>
    </font>
    <font>
      <sz val="12"/>
      <color indexed="18"/>
      <name val="Arial"/>
      <family val="2"/>
    </font>
    <font>
      <b/>
      <sz val="10"/>
      <color indexed="18"/>
      <name val="Arial"/>
      <family val="2"/>
    </font>
    <font>
      <i/>
      <sz val="9"/>
      <name val="Arial"/>
      <family val="2"/>
    </font>
    <font>
      <b/>
      <sz val="8"/>
      <name val="Arial"/>
      <family val="2"/>
    </font>
    <font>
      <sz val="8"/>
      <name val="Arial"/>
      <family val="2"/>
    </font>
    <font>
      <b/>
      <i/>
      <u/>
      <sz val="8"/>
      <name val="Arial"/>
      <family val="2"/>
    </font>
    <font>
      <i/>
      <sz val="8"/>
      <name val="Arial"/>
      <family val="2"/>
    </font>
    <font>
      <b/>
      <i/>
      <sz val="8"/>
      <name val="Arial"/>
      <family val="2"/>
    </font>
    <font>
      <sz val="12"/>
      <name val="Times New Roman"/>
      <family val="1"/>
    </font>
    <font>
      <b/>
      <sz val="12"/>
      <color indexed="10"/>
      <name val="Times New Roman"/>
      <family val="1"/>
    </font>
    <font>
      <b/>
      <sz val="12"/>
      <name val="Times New Roman"/>
      <family val="1"/>
    </font>
    <font>
      <sz val="12"/>
      <color indexed="48"/>
      <name val="Times New Roman"/>
      <family val="1"/>
    </font>
    <font>
      <b/>
      <sz val="13"/>
      <name val="Arial"/>
      <family val="2"/>
    </font>
    <font>
      <sz val="12"/>
      <color rgb="FFFF0000"/>
      <name val="Arial"/>
      <family val="2"/>
    </font>
    <font>
      <sz val="11"/>
      <color rgb="FFFF0000"/>
      <name val="Arial"/>
      <family val="2"/>
    </font>
    <font>
      <sz val="10"/>
      <color rgb="FFFF0000"/>
      <name val="Arial"/>
      <family val="2"/>
    </font>
    <font>
      <b/>
      <sz val="8"/>
      <color theme="0"/>
      <name val="Arial"/>
      <family val="2"/>
    </font>
    <font>
      <sz val="11"/>
      <color theme="1"/>
      <name val="Arial"/>
      <family val="2"/>
    </font>
    <font>
      <sz val="10"/>
      <name val="Arial"/>
      <family val="2"/>
    </font>
    <font>
      <b/>
      <sz val="11"/>
      <color theme="1"/>
      <name val="Arial"/>
      <family val="2"/>
    </font>
    <font>
      <b/>
      <sz val="12"/>
      <color rgb="FFFF0000"/>
      <name val="Arial"/>
      <family val="2"/>
    </font>
    <font>
      <sz val="9"/>
      <color rgb="FFFF0000"/>
      <name val="Arial"/>
      <family val="2"/>
    </font>
    <font>
      <b/>
      <sz val="11"/>
      <color rgb="FFFF0000"/>
      <name val="Arial"/>
      <family val="2"/>
    </font>
    <font>
      <sz val="10"/>
      <color theme="1"/>
      <name val="Arial"/>
      <family val="2"/>
    </font>
    <font>
      <sz val="12"/>
      <color rgb="FFFF0000"/>
      <name val="Times New Roman"/>
      <family val="1"/>
    </font>
    <font>
      <i/>
      <sz val="8"/>
      <name val="Arial"/>
      <family val="2"/>
      <charset val="163"/>
    </font>
    <font>
      <i/>
      <sz val="7"/>
      <name val="Arial"/>
      <family val="2"/>
      <charset val="163"/>
    </font>
    <font>
      <i/>
      <sz val="12"/>
      <name val="Arial"/>
      <family val="2"/>
      <charset val="163"/>
    </font>
    <font>
      <sz val="12"/>
      <color theme="1"/>
      <name val="Times New Roman"/>
      <family val="1"/>
      <charset val="163"/>
    </font>
    <font>
      <b/>
      <sz val="12"/>
      <color theme="1"/>
      <name val="Times New Roman"/>
      <family val="1"/>
      <charset val="163"/>
    </font>
    <font>
      <sz val="9"/>
      <name val="Arial"/>
      <family val="2"/>
      <charset val="163"/>
    </font>
    <font>
      <sz val="9"/>
      <color theme="0"/>
      <name val="Arial"/>
      <family val="2"/>
      <charset val="163"/>
    </font>
    <font>
      <i/>
      <sz val="9"/>
      <name val="Arial"/>
      <family val="2"/>
      <charset val="163"/>
    </font>
    <font>
      <b/>
      <sz val="9"/>
      <name val="Arial"/>
      <family val="2"/>
      <charset val="163"/>
    </font>
  </fonts>
  <fills count="6">
    <fill>
      <patternFill patternType="none"/>
    </fill>
    <fill>
      <patternFill patternType="gray125"/>
    </fill>
    <fill>
      <patternFill patternType="solid">
        <fgColor rgb="FFFFFFFF"/>
        <bgColor rgb="FF1F1F1F"/>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45">
    <border>
      <left/>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right/>
      <top/>
      <bottom style="double">
        <color indexed="64"/>
      </bottom>
      <diagonal/>
    </border>
    <border>
      <left style="thin">
        <color auto="1"/>
      </left>
      <right style="thin">
        <color auto="1"/>
      </right>
      <top style="thin">
        <color auto="1"/>
      </top>
      <bottom style="thin">
        <color auto="1"/>
      </bottom>
      <diagonal/>
    </border>
    <border>
      <left style="double">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double">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style="thin">
        <color theme="1"/>
      </right>
      <top style="thin">
        <color indexed="64"/>
      </top>
      <bottom style="dotted">
        <color theme="1"/>
      </bottom>
      <diagonal/>
    </border>
    <border>
      <left style="thin">
        <color theme="1"/>
      </left>
      <right style="thin">
        <color theme="1"/>
      </right>
      <top style="thin">
        <color indexed="64"/>
      </top>
      <bottom style="dotted">
        <color theme="1"/>
      </bottom>
      <diagonal/>
    </border>
    <border>
      <left style="thin">
        <color theme="1"/>
      </left>
      <right style="double">
        <color indexed="64"/>
      </right>
      <top style="thin">
        <color indexed="64"/>
      </top>
      <bottom style="dotted">
        <color theme="1"/>
      </bottom>
      <diagonal/>
    </border>
    <border>
      <left style="double">
        <color indexed="64"/>
      </left>
      <right style="thin">
        <color theme="1"/>
      </right>
      <top style="dotted">
        <color theme="1"/>
      </top>
      <bottom style="dotted">
        <color theme="1"/>
      </bottom>
      <diagonal/>
    </border>
    <border>
      <left style="thin">
        <color theme="1"/>
      </left>
      <right style="thin">
        <color theme="1"/>
      </right>
      <top style="dotted">
        <color theme="1"/>
      </top>
      <bottom style="dotted">
        <color theme="1"/>
      </bottom>
      <diagonal/>
    </border>
    <border>
      <left style="thin">
        <color theme="1"/>
      </left>
      <right style="double">
        <color indexed="64"/>
      </right>
      <top style="dotted">
        <color theme="1"/>
      </top>
      <bottom style="dotted">
        <color theme="1"/>
      </bottom>
      <diagonal/>
    </border>
    <border>
      <left style="thin">
        <color theme="1"/>
      </left>
      <right/>
      <top style="thin">
        <color indexed="64"/>
      </top>
      <bottom style="dotted">
        <color theme="1"/>
      </bottom>
      <diagonal/>
    </border>
    <border>
      <left style="thin">
        <color theme="1"/>
      </left>
      <right/>
      <top style="dotted">
        <color theme="1"/>
      </top>
      <bottom style="dotted">
        <color theme="1"/>
      </bottom>
      <diagonal/>
    </border>
    <border>
      <left/>
      <right style="thin">
        <color theme="1"/>
      </right>
      <top style="thin">
        <color indexed="64"/>
      </top>
      <bottom style="dotted">
        <color theme="1"/>
      </bottom>
      <diagonal/>
    </border>
    <border>
      <left/>
      <right style="thin">
        <color theme="1"/>
      </right>
      <top style="dotted">
        <color theme="1"/>
      </top>
      <bottom style="dotted">
        <color theme="1"/>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tted">
        <color indexed="64"/>
      </bottom>
      <diagonal/>
    </border>
    <border>
      <left style="thin">
        <color indexed="64"/>
      </left>
      <right style="double">
        <color indexed="64"/>
      </right>
      <top style="dotted">
        <color indexed="64"/>
      </top>
      <bottom style="dotted">
        <color indexed="64"/>
      </bottom>
      <diagonal/>
    </border>
  </borders>
  <cellStyleXfs count="1">
    <xf numFmtId="0" fontId="0" fillId="0" borderId="0"/>
  </cellStyleXfs>
  <cellXfs count="181">
    <xf numFmtId="0" fontId="0" fillId="0" borderId="0" xfId="0"/>
    <xf numFmtId="0" fontId="1" fillId="0" borderId="0" xfId="0" applyFont="1"/>
    <xf numFmtId="0" fontId="3" fillId="0" borderId="0" xfId="0" applyFont="1"/>
    <xf numFmtId="0" fontId="1"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horizontal="left"/>
    </xf>
    <xf numFmtId="0" fontId="6" fillId="0" borderId="0" xfId="0" applyFont="1"/>
    <xf numFmtId="0" fontId="5" fillId="0" borderId="0" xfId="0" applyFont="1" applyAlignment="1">
      <alignment horizontal="center"/>
    </xf>
    <xf numFmtId="0" fontId="7" fillId="0" borderId="0" xfId="0"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left"/>
    </xf>
    <xf numFmtId="0" fontId="10" fillId="0" borderId="0" xfId="0" applyFont="1"/>
    <xf numFmtId="0" fontId="10" fillId="0" borderId="0" xfId="0" applyFont="1" applyAlignment="1">
      <alignment horizontal="center"/>
    </xf>
    <xf numFmtId="0" fontId="11"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15" fillId="0" borderId="0" xfId="0" applyFont="1"/>
    <xf numFmtId="0" fontId="13" fillId="0" borderId="0" xfId="0" applyFont="1"/>
    <xf numFmtId="0" fontId="5" fillId="0" borderId="0" xfId="0" applyFont="1"/>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8" fillId="0" borderId="0" xfId="0" applyFont="1" applyAlignment="1">
      <alignment horizontal="center" vertical="center" wrapText="1"/>
    </xf>
    <xf numFmtId="0" fontId="17" fillId="0" borderId="0" xfId="0" quotePrefix="1" applyFont="1" applyAlignment="1">
      <alignment vertical="center" wrapText="1"/>
    </xf>
    <xf numFmtId="0" fontId="7" fillId="0" borderId="0" xfId="0" applyFont="1"/>
    <xf numFmtId="0" fontId="11" fillId="0" borderId="0" xfId="0" applyFont="1"/>
    <xf numFmtId="0" fontId="19" fillId="0" borderId="0" xfId="0" applyFont="1" applyAlignment="1">
      <alignment horizontal="right" vertical="center" wrapText="1"/>
    </xf>
    <xf numFmtId="0" fontId="8" fillId="0" borderId="0" xfId="0" applyFont="1" applyAlignment="1">
      <alignment horizontal="center"/>
    </xf>
    <xf numFmtId="0" fontId="9" fillId="0" borderId="0" xfId="0" applyFont="1"/>
    <xf numFmtId="0" fontId="11" fillId="0" borderId="0" xfId="0" applyFont="1" applyAlignment="1">
      <alignment horizontal="center"/>
    </xf>
    <xf numFmtId="49" fontId="5" fillId="0" borderId="0" xfId="0" applyNumberFormat="1" applyFont="1" applyAlignment="1">
      <alignment horizontal="center"/>
    </xf>
    <xf numFmtId="49" fontId="1" fillId="0" borderId="0" xfId="0" applyNumberFormat="1" applyFont="1" applyAlignment="1">
      <alignment horizontal="center"/>
    </xf>
    <xf numFmtId="49" fontId="4" fillId="0" borderId="0" xfId="0" applyNumberFormat="1" applyFont="1" applyAlignment="1">
      <alignment horizontal="left"/>
    </xf>
    <xf numFmtId="49" fontId="16" fillId="0" borderId="0" xfId="0" applyNumberFormat="1" applyFont="1" applyAlignment="1">
      <alignment horizontal="center"/>
    </xf>
    <xf numFmtId="49" fontId="0" fillId="0" borderId="0" xfId="0" applyNumberFormat="1"/>
    <xf numFmtId="0" fontId="1"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26" fillId="0" borderId="0" xfId="0" applyFont="1"/>
    <xf numFmtId="0" fontId="26" fillId="0" borderId="18" xfId="0" applyFont="1" applyBorder="1" applyAlignment="1">
      <alignment vertical="center"/>
    </xf>
    <xf numFmtId="0" fontId="27" fillId="0" borderId="0" xfId="0" applyFont="1"/>
    <xf numFmtId="0" fontId="27" fillId="0" borderId="0" xfId="0" applyFont="1" applyAlignment="1">
      <alignment horizontal="left"/>
    </xf>
    <xf numFmtId="0" fontId="27" fillId="0" borderId="0" xfId="0" applyFont="1" applyAlignment="1">
      <alignment horizontal="left" vertical="center"/>
    </xf>
    <xf numFmtId="0" fontId="0" fillId="0" borderId="0" xfId="0" applyAlignment="1">
      <alignment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4" fillId="0" borderId="0" xfId="0" applyFont="1" applyProtection="1">
      <protection locked="0"/>
    </xf>
    <xf numFmtId="0" fontId="10" fillId="0" borderId="0" xfId="0" applyFont="1" applyProtection="1">
      <protection locked="0"/>
    </xf>
    <xf numFmtId="0" fontId="5" fillId="0" borderId="0" xfId="0" applyFont="1" applyProtection="1">
      <protection locked="0"/>
    </xf>
    <xf numFmtId="0" fontId="0" fillId="0" borderId="0" xfId="0" applyProtection="1">
      <protection locked="0"/>
    </xf>
    <xf numFmtId="0" fontId="16" fillId="0" borderId="0" xfId="0" applyFont="1" applyProtection="1">
      <protection locked="0"/>
    </xf>
    <xf numFmtId="0" fontId="13" fillId="0" borderId="0" xfId="0" applyFont="1" applyProtection="1">
      <protection locked="0"/>
    </xf>
    <xf numFmtId="0" fontId="1" fillId="0" borderId="0" xfId="0" applyFont="1" applyProtection="1">
      <protection locked="0"/>
    </xf>
    <xf numFmtId="0" fontId="15" fillId="0" borderId="0" xfId="0" applyFont="1" applyAlignment="1" applyProtection="1">
      <alignment horizontal="center"/>
      <protection locked="0"/>
    </xf>
    <xf numFmtId="0" fontId="22" fillId="0" borderId="0" xfId="0" applyFont="1" applyProtection="1">
      <protection locked="0"/>
    </xf>
    <xf numFmtId="0" fontId="23" fillId="0" borderId="0" xfId="0" applyFont="1" applyProtection="1">
      <protection locked="0"/>
    </xf>
    <xf numFmtId="0" fontId="8" fillId="0" borderId="0" xfId="0" applyFont="1" applyAlignment="1" applyProtection="1">
      <alignment vertical="center"/>
      <protection locked="0"/>
    </xf>
    <xf numFmtId="0" fontId="32" fillId="0" borderId="0" xfId="0" applyFont="1"/>
    <xf numFmtId="0" fontId="17" fillId="0" borderId="0" xfId="0" applyFont="1" applyAlignment="1">
      <alignment horizontal="center" vertical="center"/>
    </xf>
    <xf numFmtId="0" fontId="17" fillId="0" borderId="0" xfId="0" applyFont="1" applyAlignment="1">
      <alignment vertical="center"/>
    </xf>
    <xf numFmtId="0" fontId="17" fillId="5" borderId="19"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3" borderId="4" xfId="0" applyFont="1" applyFill="1" applyBorder="1" applyAlignment="1">
      <alignment horizontal="center" vertical="center" wrapText="1"/>
    </xf>
    <xf numFmtId="164" fontId="12" fillId="3" borderId="5" xfId="0" applyNumberFormat="1" applyFont="1" applyFill="1" applyBorder="1" applyAlignment="1">
      <alignment horizontal="center" vertical="center" wrapText="1"/>
    </xf>
    <xf numFmtId="164" fontId="12" fillId="3" borderId="4" xfId="0" applyNumberFormat="1" applyFont="1" applyFill="1" applyBorder="1" applyAlignment="1">
      <alignment horizontal="center" vertical="center" wrapText="1"/>
    </xf>
    <xf numFmtId="164" fontId="12" fillId="3" borderId="1" xfId="0" applyNumberFormat="1" applyFont="1" applyFill="1" applyBorder="1" applyAlignment="1">
      <alignment horizontal="center" vertical="center" wrapText="1"/>
    </xf>
    <xf numFmtId="164" fontId="25" fillId="3" borderId="1" xfId="0" applyNumberFormat="1" applyFont="1" applyFill="1" applyBorder="1" applyAlignment="1">
      <alignment horizontal="center" vertical="center" wrapText="1"/>
    </xf>
    <xf numFmtId="0" fontId="25" fillId="3" borderId="4" xfId="0" applyFont="1" applyFill="1" applyBorder="1" applyAlignment="1">
      <alignment horizontal="center" vertical="center" wrapText="1"/>
    </xf>
    <xf numFmtId="49" fontId="3" fillId="0" borderId="0" xfId="0" applyNumberFormat="1" applyFont="1"/>
    <xf numFmtId="49" fontId="1" fillId="0" borderId="0" xfId="0" applyNumberFormat="1" applyFont="1" applyAlignment="1">
      <alignment horizontal="center" vertical="center"/>
    </xf>
    <xf numFmtId="49" fontId="7" fillId="0" borderId="0" xfId="0" applyNumberFormat="1" applyFont="1" applyAlignment="1">
      <alignment horizontal="center"/>
    </xf>
    <xf numFmtId="49" fontId="16" fillId="0" borderId="0" xfId="0" applyNumberFormat="1" applyFont="1" applyAlignment="1">
      <alignment horizontal="left"/>
    </xf>
    <xf numFmtId="49" fontId="7" fillId="0" borderId="22" xfId="0" applyNumberFormat="1" applyFont="1" applyBorder="1" applyAlignment="1">
      <alignment horizontal="center" vertical="center"/>
    </xf>
    <xf numFmtId="49" fontId="7" fillId="0" borderId="25" xfId="0" applyNumberFormat="1" applyFont="1" applyBorder="1" applyAlignment="1">
      <alignment horizontal="center" vertical="center"/>
    </xf>
    <xf numFmtId="0" fontId="7" fillId="0" borderId="20" xfId="0" applyFont="1" applyBorder="1" applyAlignment="1">
      <alignment horizontal="center" vertical="center"/>
    </xf>
    <xf numFmtId="0" fontId="7" fillId="0" borderId="22" xfId="0" applyFont="1" applyBorder="1" applyAlignment="1" applyProtection="1">
      <alignment horizontal="center" vertical="center"/>
      <protection locked="0"/>
    </xf>
    <xf numFmtId="164" fontId="30" fillId="0" borderId="22" xfId="0" applyNumberFormat="1" applyFont="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5" xfId="0" applyFont="1" applyBorder="1" applyAlignment="1" applyProtection="1">
      <alignment horizontal="center" vertical="center"/>
      <protection locked="0"/>
    </xf>
    <xf numFmtId="164" fontId="30" fillId="0" borderId="25" xfId="0" applyNumberFormat="1"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49" fontId="7" fillId="0" borderId="25" xfId="0" applyNumberFormat="1" applyFont="1" applyBorder="1" applyAlignment="1" applyProtection="1">
      <alignment horizontal="center" vertical="center"/>
      <protection locked="0"/>
    </xf>
    <xf numFmtId="0" fontId="7" fillId="0" borderId="21" xfId="0" applyFont="1" applyBorder="1" applyAlignment="1">
      <alignment horizontal="left" vertical="center"/>
    </xf>
    <xf numFmtId="0" fontId="7" fillId="0" borderId="24" xfId="0" applyFont="1" applyBorder="1" applyAlignment="1">
      <alignment horizontal="left" vertical="center"/>
    </xf>
    <xf numFmtId="0" fontId="7" fillId="0" borderId="24" xfId="0" applyFont="1" applyBorder="1" applyAlignment="1" applyProtection="1">
      <alignment horizontal="left" vertical="center"/>
      <protection locked="0"/>
    </xf>
    <xf numFmtId="0" fontId="7" fillId="2" borderId="36" xfId="0" applyFont="1" applyFill="1" applyBorder="1" applyAlignment="1">
      <alignment horizontal="left" vertical="center"/>
    </xf>
    <xf numFmtId="0" fontId="7" fillId="2" borderId="37" xfId="0" applyFont="1" applyFill="1" applyBorder="1" applyAlignment="1">
      <alignment horizontal="left" vertical="center"/>
    </xf>
    <xf numFmtId="0" fontId="5" fillId="3" borderId="19" xfId="0" applyFont="1" applyFill="1" applyBorder="1" applyAlignment="1">
      <alignment horizontal="center" vertical="center"/>
    </xf>
    <xf numFmtId="0" fontId="5" fillId="4" borderId="19" xfId="0" applyFont="1" applyFill="1" applyBorder="1" applyAlignment="1">
      <alignment vertical="center"/>
    </xf>
    <xf numFmtId="0" fontId="7" fillId="4" borderId="19" xfId="0" applyFont="1" applyFill="1" applyBorder="1" applyAlignment="1">
      <alignment horizontal="center" vertical="center"/>
    </xf>
    <xf numFmtId="0" fontId="5" fillId="3" borderId="19" xfId="0" applyFont="1" applyFill="1" applyBorder="1" applyAlignment="1">
      <alignment horizontal="center" vertical="center" wrapText="1"/>
    </xf>
    <xf numFmtId="0" fontId="10" fillId="0" borderId="0" xfId="0" applyFont="1" applyAlignment="1">
      <alignment shrinkToFit="1"/>
    </xf>
    <xf numFmtId="0" fontId="35" fillId="0" borderId="0" xfId="0" applyFont="1"/>
    <xf numFmtId="0" fontId="36" fillId="0" borderId="0" xfId="0" applyFont="1"/>
    <xf numFmtId="0" fontId="35" fillId="0" borderId="0" xfId="0" applyFont="1" applyAlignment="1">
      <alignment horizontal="left"/>
    </xf>
    <xf numFmtId="0" fontId="14" fillId="0" borderId="0" xfId="0" applyFont="1"/>
    <xf numFmtId="164" fontId="5" fillId="0" borderId="22" xfId="0" applyNumberFormat="1" applyFont="1" applyBorder="1" applyAlignment="1">
      <alignment horizontal="center" vertical="center"/>
    </xf>
    <xf numFmtId="164" fontId="7" fillId="0" borderId="22" xfId="0" applyNumberFormat="1" applyFont="1" applyBorder="1" applyAlignment="1" applyProtection="1">
      <alignment horizontal="center" vertical="center"/>
      <protection locked="0"/>
    </xf>
    <xf numFmtId="0" fontId="11" fillId="0" borderId="43" xfId="0" applyFont="1" applyBorder="1" applyAlignment="1">
      <alignment horizontal="center" vertical="center"/>
    </xf>
    <xf numFmtId="164" fontId="5" fillId="0" borderId="25" xfId="0" applyNumberFormat="1" applyFont="1" applyBorder="1" applyAlignment="1">
      <alignment horizontal="center" vertical="center"/>
    </xf>
    <xf numFmtId="164" fontId="7" fillId="0" borderId="25" xfId="0" applyNumberFormat="1" applyFont="1" applyBorder="1" applyAlignment="1" applyProtection="1">
      <alignment horizontal="center" vertical="center"/>
      <protection locked="0"/>
    </xf>
    <xf numFmtId="0" fontId="11" fillId="0" borderId="44" xfId="0" applyFont="1" applyBorder="1" applyAlignment="1">
      <alignment horizontal="center" vertical="center"/>
    </xf>
    <xf numFmtId="49" fontId="39" fillId="0" borderId="26" xfId="0" applyNumberFormat="1" applyFont="1" applyBorder="1" applyAlignment="1">
      <alignment horizontal="center" vertical="center"/>
    </xf>
    <xf numFmtId="49" fontId="39" fillId="0" borderId="27" xfId="0" applyNumberFormat="1" applyFont="1" applyBorder="1" applyAlignment="1">
      <alignment horizontal="center" vertical="center"/>
    </xf>
    <xf numFmtId="0" fontId="39" fillId="0" borderId="32" xfId="0" applyFont="1" applyBorder="1" applyAlignment="1">
      <alignment horizontal="left" vertical="center"/>
    </xf>
    <xf numFmtId="0" fontId="39" fillId="0" borderId="34" xfId="0" applyFont="1" applyBorder="1" applyAlignment="1">
      <alignment horizontal="left" vertical="center"/>
    </xf>
    <xf numFmtId="0" fontId="39" fillId="0" borderId="27" xfId="0" applyFont="1" applyBorder="1" applyAlignment="1">
      <alignment horizontal="center" vertical="center"/>
    </xf>
    <xf numFmtId="164" fontId="39" fillId="0" borderId="27" xfId="0" applyNumberFormat="1" applyFont="1" applyBorder="1" applyAlignment="1">
      <alignment horizontal="center" vertical="center"/>
    </xf>
    <xf numFmtId="164" fontId="40" fillId="0" borderId="27" xfId="0" applyNumberFormat="1" applyFont="1" applyBorder="1" applyAlignment="1">
      <alignment horizontal="center" vertical="center"/>
    </xf>
    <xf numFmtId="0" fontId="41" fillId="0" borderId="28" xfId="0" applyFont="1" applyBorder="1" applyAlignment="1">
      <alignment horizontal="center" vertical="center"/>
    </xf>
    <xf numFmtId="49" fontId="39" fillId="0" borderId="29" xfId="0" applyNumberFormat="1" applyFont="1" applyBorder="1" applyAlignment="1">
      <alignment horizontal="center" vertical="center"/>
    </xf>
    <xf numFmtId="49" fontId="39" fillId="0" borderId="30" xfId="0" applyNumberFormat="1" applyFont="1" applyBorder="1" applyAlignment="1">
      <alignment horizontal="center" vertical="center"/>
    </xf>
    <xf numFmtId="0" fontId="39" fillId="0" borderId="33" xfId="0" applyFont="1" applyBorder="1" applyAlignment="1">
      <alignment horizontal="left" vertical="center"/>
    </xf>
    <xf numFmtId="0" fontId="39" fillId="0" borderId="35" xfId="0" applyFont="1" applyBorder="1" applyAlignment="1">
      <alignment horizontal="left" vertical="center"/>
    </xf>
    <xf numFmtId="0" fontId="39" fillId="0" borderId="30" xfId="0" applyFont="1" applyBorder="1" applyAlignment="1">
      <alignment horizontal="center" vertical="center"/>
    </xf>
    <xf numFmtId="164" fontId="39" fillId="0" borderId="30" xfId="0" applyNumberFormat="1" applyFont="1" applyBorder="1" applyAlignment="1">
      <alignment horizontal="center" vertical="center"/>
    </xf>
    <xf numFmtId="164" fontId="40" fillId="0" borderId="30" xfId="0" applyNumberFormat="1" applyFont="1" applyBorder="1" applyAlignment="1">
      <alignment horizontal="center" vertical="center"/>
    </xf>
    <xf numFmtId="0" fontId="41" fillId="0" borderId="31" xfId="0" applyFont="1" applyBorder="1" applyAlignment="1">
      <alignment horizontal="center" vertical="center"/>
    </xf>
    <xf numFmtId="0" fontId="34" fillId="0" borderId="0" xfId="0" applyFont="1"/>
    <xf numFmtId="164" fontId="42" fillId="0" borderId="27" xfId="0" applyNumberFormat="1" applyFont="1" applyBorder="1" applyAlignment="1">
      <alignment horizontal="center" vertical="center"/>
    </xf>
    <xf numFmtId="164" fontId="42" fillId="0" borderId="30" xfId="0" applyNumberFormat="1" applyFont="1" applyBorder="1" applyAlignment="1">
      <alignment horizontal="center" vertical="center"/>
    </xf>
    <xf numFmtId="1" fontId="31" fillId="0" borderId="0" xfId="0" applyNumberFormat="1" applyFont="1" applyAlignment="1" applyProtection="1">
      <alignment horizontal="center"/>
      <protection locked="0"/>
    </xf>
    <xf numFmtId="0" fontId="29" fillId="0" borderId="0" xfId="0" applyFont="1" applyAlignment="1" applyProtection="1">
      <alignment horizontal="left" shrinkToFit="1"/>
      <protection locked="0"/>
    </xf>
    <xf numFmtId="49" fontId="31" fillId="0" borderId="18" xfId="0" applyNumberFormat="1" applyFont="1" applyBorder="1" applyAlignment="1" applyProtection="1">
      <alignment horizontal="center" vertical="center"/>
      <protection locked="0"/>
    </xf>
    <xf numFmtId="0" fontId="24" fillId="0" borderId="18" xfId="0" applyFont="1" applyBorder="1" applyAlignment="1" applyProtection="1">
      <alignment horizontal="left" vertical="center" shrinkToFit="1"/>
      <protection locked="0"/>
    </xf>
    <xf numFmtId="49" fontId="28" fillId="0" borderId="0" xfId="0" applyNumberFormat="1" applyFont="1" applyAlignment="1">
      <alignment horizontal="center"/>
    </xf>
    <xf numFmtId="0" fontId="32" fillId="0" borderId="0" xfId="0" applyFont="1" applyAlignment="1">
      <alignment horizontal="center"/>
    </xf>
    <xf numFmtId="0" fontId="28" fillId="0" borderId="0" xfId="0" applyFont="1" applyAlignment="1" applyProtection="1">
      <alignment horizontal="left" shrinkToFit="1"/>
      <protection locked="0"/>
    </xf>
    <xf numFmtId="0" fontId="5" fillId="3" borderId="38" xfId="0" applyFont="1" applyFill="1" applyBorder="1" applyAlignment="1">
      <alignment horizontal="center" vertical="center"/>
    </xf>
    <xf numFmtId="0" fontId="5" fillId="3" borderId="41"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19" xfId="0" applyFont="1" applyFill="1" applyBorder="1" applyAlignment="1">
      <alignment horizontal="center" vertical="center"/>
    </xf>
    <xf numFmtId="49" fontId="5" fillId="3" borderId="39" xfId="0" applyNumberFormat="1" applyFont="1" applyFill="1" applyBorder="1" applyAlignment="1">
      <alignment horizontal="center" vertical="center" wrapText="1"/>
    </xf>
    <xf numFmtId="49" fontId="5" fillId="3" borderId="19" xfId="0" applyNumberFormat="1" applyFont="1" applyFill="1" applyBorder="1" applyAlignment="1">
      <alignment horizontal="center" vertical="center" wrapText="1"/>
    </xf>
    <xf numFmtId="0" fontId="5" fillId="3" borderId="40" xfId="0" applyFont="1" applyFill="1" applyBorder="1" applyAlignment="1">
      <alignment horizontal="center" vertical="center"/>
    </xf>
    <xf numFmtId="0" fontId="5" fillId="3" borderId="42" xfId="0" applyFont="1" applyFill="1" applyBorder="1" applyAlignment="1">
      <alignment horizontal="center" vertical="center"/>
    </xf>
    <xf numFmtId="0" fontId="12" fillId="3" borderId="39"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4" borderId="39" xfId="0" applyFont="1" applyFill="1" applyBorder="1" applyAlignment="1">
      <alignment horizontal="center" vertical="center"/>
    </xf>
    <xf numFmtId="0" fontId="5" fillId="4" borderId="39" xfId="0" applyFont="1" applyFill="1" applyBorder="1" applyAlignment="1">
      <alignment horizontal="center" vertical="center" wrapText="1"/>
    </xf>
    <xf numFmtId="0" fontId="25" fillId="3" borderId="13" xfId="0" applyFont="1" applyFill="1" applyBorder="1" applyAlignment="1">
      <alignment horizontal="center" vertical="center" wrapText="1"/>
    </xf>
    <xf numFmtId="0" fontId="25" fillId="3" borderId="15" xfId="0" applyFont="1" applyFill="1" applyBorder="1" applyAlignment="1">
      <alignment horizontal="center" vertical="center" wrapText="1"/>
    </xf>
    <xf numFmtId="0" fontId="21" fillId="0" borderId="0" xfId="0" applyFont="1" applyAlignment="1">
      <alignment horizontal="center"/>
    </xf>
    <xf numFmtId="0" fontId="4" fillId="0" borderId="0" xfId="0" applyFont="1" applyAlignment="1">
      <alignment horizontal="left"/>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2" fillId="3" borderId="13"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164" fontId="4" fillId="0" borderId="0" xfId="0" applyNumberFormat="1" applyFont="1" applyAlignment="1">
      <alignment horizontal="left" shrinkToFit="1"/>
    </xf>
    <xf numFmtId="0" fontId="10" fillId="0" borderId="0" xfId="0" applyFont="1" applyAlignment="1">
      <alignment horizontal="left" shrinkToFit="1"/>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49" fontId="5" fillId="3" borderId="8" xfId="0" applyNumberFormat="1" applyFont="1" applyFill="1" applyBorder="1" applyAlignment="1">
      <alignment horizontal="center" vertical="center"/>
    </xf>
    <xf numFmtId="49" fontId="5" fillId="3" borderId="9" xfId="0" applyNumberFormat="1"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2" xfId="0" applyFont="1" applyFill="1" applyBorder="1" applyAlignment="1">
      <alignment horizontal="center" vertical="center"/>
    </xf>
    <xf numFmtId="49" fontId="5" fillId="3" borderId="8" xfId="0" applyNumberFormat="1" applyFont="1" applyFill="1" applyBorder="1" applyAlignment="1">
      <alignment horizontal="center" vertical="center" wrapText="1"/>
    </xf>
    <xf numFmtId="49" fontId="5" fillId="3" borderId="9" xfId="0" applyNumberFormat="1"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cellXfs>
  <cellStyles count="1">
    <cellStyle name="Normal" xfId="0" builtinId="0"/>
  </cellStyles>
  <dxfs count="5">
    <dxf>
      <font>
        <condense val="0"/>
        <extend val="0"/>
        <color indexed="10"/>
      </font>
    </dxf>
    <dxf>
      <font>
        <color rgb="FFFF0000"/>
      </font>
    </dxf>
    <dxf>
      <font>
        <condense val="0"/>
        <extend val="0"/>
        <color indexed="10"/>
      </font>
    </dxf>
    <dxf>
      <fill>
        <patternFill>
          <bgColor theme="0" tint="-0.24994659260841701"/>
        </patternFill>
      </fill>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17</xdr:row>
      <xdr:rowOff>144780</xdr:rowOff>
    </xdr:from>
    <xdr:to>
      <xdr:col>4</xdr:col>
      <xdr:colOff>49488</xdr:colOff>
      <xdr:row>36</xdr:row>
      <xdr:rowOff>92099</xdr:rowOff>
    </xdr:to>
    <xdr:pic>
      <xdr:nvPicPr>
        <xdr:cNvPr id="2" name="Picture 1">
          <a:extLst>
            <a:ext uri="{FF2B5EF4-FFF2-40B4-BE49-F238E27FC236}">
              <a16:creationId xmlns:a16="http://schemas.microsoft.com/office/drawing/2014/main" id="{AE2B8428-D882-A0AC-001F-EC6A36C38B38}"/>
            </a:ext>
          </a:extLst>
        </xdr:cNvPr>
        <xdr:cNvPicPr>
          <a:picLocks noChangeAspect="1"/>
        </xdr:cNvPicPr>
      </xdr:nvPicPr>
      <xdr:blipFill rotWithShape="1">
        <a:blip xmlns:r="http://schemas.openxmlformats.org/officeDocument/2006/relationships" r:embed="rId1"/>
        <a:srcRect l="-1199" t="11289" r="1199" b="10161"/>
        <a:stretch/>
      </xdr:blipFill>
      <xdr:spPr>
        <a:xfrm>
          <a:off x="609600" y="4191000"/>
          <a:ext cx="13346388" cy="3711599"/>
        </a:xfrm>
        <a:prstGeom prst="rect">
          <a:avLst/>
        </a:prstGeom>
      </xdr:spPr>
    </xdr:pic>
    <xdr:clientData/>
  </xdr:twoCellAnchor>
  <xdr:oneCellAnchor>
    <xdr:from>
      <xdr:col>1</xdr:col>
      <xdr:colOff>4960620</xdr:colOff>
      <xdr:row>19</xdr:row>
      <xdr:rowOff>99060</xdr:rowOff>
    </xdr:from>
    <xdr:ext cx="3733800" cy="298800"/>
    <xdr:sp macro="" textlink="">
      <xdr:nvSpPr>
        <xdr:cNvPr id="3" name="TextBox 2">
          <a:extLst>
            <a:ext uri="{FF2B5EF4-FFF2-40B4-BE49-F238E27FC236}">
              <a16:creationId xmlns:a16="http://schemas.microsoft.com/office/drawing/2014/main" id="{BF1833F5-C873-0253-81AF-4066BB2CF586}"/>
            </a:ext>
          </a:extLst>
        </xdr:cNvPr>
        <xdr:cNvSpPr txBox="1"/>
      </xdr:nvSpPr>
      <xdr:spPr>
        <a:xfrm>
          <a:off x="5715000" y="4541520"/>
          <a:ext cx="37338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solidFill>
                <a:srgbClr val="FF0000"/>
              </a:solidFill>
              <a:latin typeface="Times New Roman" panose="02020603050405020304" pitchFamily="18" charset="0"/>
              <a:cs typeface="Times New Roman" panose="02020603050405020304" pitchFamily="18" charset="0"/>
            </a:rPr>
            <a:t>CÁCH</a:t>
          </a:r>
          <a:r>
            <a:rPr lang="en-US" sz="1400" b="1" baseline="0">
              <a:solidFill>
                <a:srgbClr val="FF0000"/>
              </a:solidFill>
              <a:latin typeface="Times New Roman" panose="02020603050405020304" pitchFamily="18" charset="0"/>
              <a:cs typeface="Times New Roman" panose="02020603050405020304" pitchFamily="18" charset="0"/>
            </a:rPr>
            <a:t> </a:t>
          </a:r>
          <a:r>
            <a:rPr lang="en-US" sz="1400" b="1">
              <a:solidFill>
                <a:srgbClr val="FF0000"/>
              </a:solidFill>
              <a:latin typeface="Times New Roman" panose="02020603050405020304" pitchFamily="18" charset="0"/>
              <a:cs typeface="Times New Roman" panose="02020603050405020304" pitchFamily="18" charset="0"/>
            </a:rPr>
            <a:t>MỞ</a:t>
          </a:r>
          <a:r>
            <a:rPr lang="en-US" sz="1400" b="1" baseline="0">
              <a:solidFill>
                <a:srgbClr val="FF0000"/>
              </a:solidFill>
              <a:latin typeface="Times New Roman" panose="02020603050405020304" pitchFamily="18" charset="0"/>
              <a:cs typeface="Times New Roman" panose="02020603050405020304" pitchFamily="18" charset="0"/>
            </a:rPr>
            <a:t> KHÓA BẢNG ĐỂ CHỈNH SỬA</a:t>
          </a:r>
          <a:endParaRPr lang="vi-VN" sz="1400" b="1">
            <a:solidFill>
              <a:srgbClr val="FF0000"/>
            </a:solidFill>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9502</xdr:colOff>
      <xdr:row>1</xdr:row>
      <xdr:rowOff>9526</xdr:rowOff>
    </xdr:from>
    <xdr:to>
      <xdr:col>4</xdr:col>
      <xdr:colOff>342877</xdr:colOff>
      <xdr:row>3</xdr:row>
      <xdr:rowOff>85726</xdr:rowOff>
    </xdr:to>
    <xdr:sp macro="" textlink="">
      <xdr:nvSpPr>
        <xdr:cNvPr id="2050" name="Text Box 2">
          <a:extLst>
            <a:ext uri="{FF2B5EF4-FFF2-40B4-BE49-F238E27FC236}">
              <a16:creationId xmlns:a16="http://schemas.microsoft.com/office/drawing/2014/main" id="{ABB327A1-DF5F-4967-9867-DC9DC0A7DF0F}"/>
            </a:ext>
          </a:extLst>
        </xdr:cNvPr>
        <xdr:cNvSpPr txBox="1">
          <a:spLocks noChangeArrowheads="1"/>
        </xdr:cNvSpPr>
      </xdr:nvSpPr>
      <xdr:spPr bwMode="auto">
        <a:xfrm>
          <a:off x="933427" y="209551"/>
          <a:ext cx="2047875" cy="457200"/>
        </a:xfrm>
        <a:prstGeom prst="rect">
          <a:avLst/>
        </a:prstGeom>
        <a:noFill/>
        <a:ln>
          <a:noFill/>
        </a:ln>
      </xdr:spPr>
      <xdr:txBody>
        <a:bodyPr vertOverflow="clip" wrap="square" lIns="27432" tIns="22860" rIns="27432" bIns="0" anchor="t" upright="1"/>
        <a:lstStyle/>
        <a:p>
          <a:pPr algn="ctr" rtl="0">
            <a:defRPr sz="1000"/>
          </a:pPr>
          <a:r>
            <a:rPr lang="en-US" sz="900" b="0" i="0" u="none" strike="noStrike" baseline="0">
              <a:solidFill>
                <a:srgbClr val="000000"/>
              </a:solidFill>
              <a:latin typeface="Arial"/>
              <a:cs typeface="Arial"/>
            </a:rPr>
            <a:t>UỶ BAN NHÂN DÂN </a:t>
          </a:r>
          <a:r>
            <a:rPr lang="vi-VN" sz="900" b="0" i="0" u="none" strike="noStrike" baseline="0">
              <a:solidFill>
                <a:srgbClr val="000000"/>
              </a:solidFill>
              <a:latin typeface="Arial"/>
              <a:cs typeface="Arial"/>
            </a:rPr>
            <a:t>TỈNH </a:t>
          </a:r>
          <a:r>
            <a:rPr lang="en-US" sz="900" b="0" i="0" u="none" strike="noStrike" baseline="0">
              <a:solidFill>
                <a:srgbClr val="000000"/>
              </a:solidFill>
              <a:latin typeface="Arial"/>
              <a:cs typeface="Arial"/>
            </a:rPr>
            <a:t>ĐẮK LẮK</a:t>
          </a:r>
          <a:endParaRPr lang="vi-VN" sz="900" b="0" i="0" u="none" strike="noStrike" baseline="0">
            <a:solidFill>
              <a:srgbClr val="000000"/>
            </a:solidFill>
            <a:latin typeface="Arial"/>
            <a:cs typeface="Arial"/>
          </a:endParaRPr>
        </a:p>
        <a:p>
          <a:pPr algn="ctr" rtl="0">
            <a:defRPr sz="1000"/>
          </a:pPr>
          <a:r>
            <a:rPr lang="vi-VN" sz="900" b="1" i="0" u="none" strike="noStrike" baseline="0">
              <a:solidFill>
                <a:srgbClr val="000000"/>
              </a:solidFill>
              <a:latin typeface="Arial"/>
              <a:cs typeface="Arial"/>
            </a:rPr>
            <a:t>TRƯỜNG </a:t>
          </a:r>
          <a:r>
            <a:rPr lang="en-US" sz="900" b="1" i="0" u="none" strike="noStrike" baseline="0">
              <a:solidFill>
                <a:srgbClr val="000000"/>
              </a:solidFill>
              <a:latin typeface="Arial"/>
              <a:cs typeface="Arial"/>
            </a:rPr>
            <a:t>CAO ĐẲNG ĐẮK LẮK</a:t>
          </a:r>
          <a:endParaRPr lang="vi-VN" sz="900" b="1" i="0" u="none" strike="noStrike" baseline="0">
            <a:solidFill>
              <a:srgbClr val="000000"/>
            </a:solidFill>
            <a:latin typeface="Arial"/>
            <a:cs typeface="Arial"/>
          </a:endParaRPr>
        </a:p>
        <a:p>
          <a:pPr algn="ctr" rtl="0">
            <a:defRPr sz="1000"/>
          </a:pPr>
          <a:r>
            <a:rPr lang="vi-VN" sz="900" b="0" i="0" u="none" strike="noStrike" baseline="0">
              <a:solidFill>
                <a:srgbClr val="000000"/>
              </a:solidFill>
              <a:latin typeface="Arial"/>
              <a:cs typeface="Arial"/>
            </a:rPr>
            <a:t>--------o0o--------</a:t>
          </a:r>
        </a:p>
      </xdr:txBody>
    </xdr:sp>
    <xdr:clientData/>
  </xdr:twoCellAnchor>
  <xdr:twoCellAnchor editAs="oneCell">
    <xdr:from>
      <xdr:col>1</xdr:col>
      <xdr:colOff>39308</xdr:colOff>
      <xdr:row>0</xdr:row>
      <xdr:rowOff>53576</xdr:rowOff>
    </xdr:from>
    <xdr:to>
      <xdr:col>2</xdr:col>
      <xdr:colOff>12923</xdr:colOff>
      <xdr:row>3</xdr:row>
      <xdr:rowOff>148827</xdr:rowOff>
    </xdr:to>
    <xdr:pic>
      <xdr:nvPicPr>
        <xdr:cNvPr id="3" name="Picture 2">
          <a:extLst>
            <a:ext uri="{FF2B5EF4-FFF2-40B4-BE49-F238E27FC236}">
              <a16:creationId xmlns:a16="http://schemas.microsoft.com/office/drawing/2014/main" id="{D4F55E9E-7063-4CC0-B9E9-3B524FFBC1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54824" y="53576"/>
          <a:ext cx="699896" cy="702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552427</xdr:colOff>
      <xdr:row>0</xdr:row>
      <xdr:rowOff>142877</xdr:rowOff>
    </xdr:from>
    <xdr:to>
      <xdr:col>4</xdr:col>
      <xdr:colOff>438127</xdr:colOff>
      <xdr:row>2</xdr:row>
      <xdr:rowOff>104776</xdr:rowOff>
    </xdr:to>
    <xdr:sp macro="" textlink="">
      <xdr:nvSpPr>
        <xdr:cNvPr id="3" name="Text Box 2">
          <a:extLst>
            <a:ext uri="{FF2B5EF4-FFF2-40B4-BE49-F238E27FC236}">
              <a16:creationId xmlns:a16="http://schemas.microsoft.com/office/drawing/2014/main" id="{ACCA8108-C3D0-4C62-B38A-91C21E8DA432}"/>
            </a:ext>
          </a:extLst>
        </xdr:cNvPr>
        <xdr:cNvSpPr txBox="1">
          <a:spLocks noChangeArrowheads="1"/>
        </xdr:cNvSpPr>
      </xdr:nvSpPr>
      <xdr:spPr bwMode="auto">
        <a:xfrm>
          <a:off x="876277" y="142877"/>
          <a:ext cx="2181225" cy="409574"/>
        </a:xfrm>
        <a:prstGeom prst="rect">
          <a:avLst/>
        </a:prstGeom>
        <a:noFill/>
        <a:ln>
          <a:noFill/>
        </a:ln>
      </xdr:spPr>
      <xdr:txBody>
        <a:bodyPr vertOverflow="clip" wrap="square" lIns="27432" tIns="22860" rIns="27432" bIns="0" anchor="t" upright="1"/>
        <a:lstStyle/>
        <a:p>
          <a:pPr algn="ctr" rtl="0">
            <a:defRPr sz="1000"/>
          </a:pPr>
          <a:r>
            <a:rPr lang="en-US" sz="850" b="0" i="0" u="none" strike="noStrike" baseline="0">
              <a:solidFill>
                <a:srgbClr val="000000"/>
              </a:solidFill>
              <a:latin typeface="Arial"/>
              <a:cs typeface="Arial"/>
            </a:rPr>
            <a:t>UỶ BAN NHÂN DÂN </a:t>
          </a:r>
          <a:r>
            <a:rPr lang="vi-VN" sz="850" b="0" i="0" u="none" strike="noStrike" baseline="0">
              <a:solidFill>
                <a:srgbClr val="000000"/>
              </a:solidFill>
              <a:latin typeface="Arial"/>
              <a:cs typeface="Arial"/>
            </a:rPr>
            <a:t>TỈNH </a:t>
          </a:r>
          <a:r>
            <a:rPr lang="en-US" sz="850" b="0" i="0" u="none" strike="noStrike" baseline="0">
              <a:solidFill>
                <a:srgbClr val="000000"/>
              </a:solidFill>
              <a:latin typeface="Arial"/>
              <a:cs typeface="Arial"/>
            </a:rPr>
            <a:t>ĐẮK LẮK</a:t>
          </a:r>
          <a:endParaRPr lang="vi-VN" sz="850" b="0" i="0" u="none" strike="noStrike" baseline="0">
            <a:solidFill>
              <a:srgbClr val="000000"/>
            </a:solidFill>
            <a:latin typeface="Arial"/>
            <a:cs typeface="Arial"/>
          </a:endParaRPr>
        </a:p>
        <a:p>
          <a:pPr algn="ctr" rtl="0">
            <a:defRPr sz="1000"/>
          </a:pPr>
          <a:r>
            <a:rPr lang="vi-VN" sz="850" b="1" i="0" u="none" strike="noStrike" baseline="0">
              <a:solidFill>
                <a:srgbClr val="000000"/>
              </a:solidFill>
              <a:latin typeface="Arial"/>
              <a:cs typeface="Arial"/>
            </a:rPr>
            <a:t>TRƯỜNG </a:t>
          </a:r>
          <a:r>
            <a:rPr lang="en-US" sz="850" b="1" i="0" u="none" strike="noStrike" baseline="0">
              <a:solidFill>
                <a:srgbClr val="000000"/>
              </a:solidFill>
              <a:latin typeface="Arial"/>
              <a:cs typeface="Arial"/>
            </a:rPr>
            <a:t>CAO ĐẲNG </a:t>
          </a:r>
          <a:r>
            <a:rPr lang="vi-VN" sz="850" b="1" i="0" u="none" strike="noStrike" baseline="0">
              <a:solidFill>
                <a:srgbClr val="000000"/>
              </a:solidFill>
              <a:latin typeface="Arial"/>
              <a:cs typeface="Arial"/>
            </a:rPr>
            <a:t>ĐĂKLĂK</a:t>
          </a:r>
        </a:p>
        <a:p>
          <a:pPr algn="ctr" rtl="0">
            <a:defRPr sz="1000"/>
          </a:pPr>
          <a:r>
            <a:rPr lang="vi-VN" sz="700" b="0" i="0" u="none" strike="noStrike" baseline="0">
              <a:solidFill>
                <a:srgbClr val="000000"/>
              </a:solidFill>
              <a:latin typeface="Arial"/>
              <a:cs typeface="Arial"/>
            </a:rPr>
            <a:t>--------o0o--------</a:t>
          </a:r>
        </a:p>
      </xdr:txBody>
    </xdr:sp>
    <xdr:clientData/>
  </xdr:twoCellAnchor>
  <xdr:twoCellAnchor editAs="oneCell">
    <xdr:from>
      <xdr:col>1</xdr:col>
      <xdr:colOff>146957</xdr:colOff>
      <xdr:row>0</xdr:row>
      <xdr:rowOff>38432</xdr:rowOff>
    </xdr:from>
    <xdr:to>
      <xdr:col>1</xdr:col>
      <xdr:colOff>707572</xdr:colOff>
      <xdr:row>2</xdr:row>
      <xdr:rowOff>152809</xdr:rowOff>
    </xdr:to>
    <xdr:pic>
      <xdr:nvPicPr>
        <xdr:cNvPr id="2" name="Picture 1">
          <a:extLst>
            <a:ext uri="{FF2B5EF4-FFF2-40B4-BE49-F238E27FC236}">
              <a16:creationId xmlns:a16="http://schemas.microsoft.com/office/drawing/2014/main" id="{B7A56386-06A9-4F4B-A642-FB8B63757B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17751" y="38432"/>
          <a:ext cx="560615" cy="5600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B2:B18"/>
  <sheetViews>
    <sheetView topLeftCell="A21" workbookViewId="0">
      <selection activeCell="B42" sqref="B42"/>
    </sheetView>
  </sheetViews>
  <sheetFormatPr defaultColWidth="9" defaultRowHeight="15.75"/>
  <cols>
    <col min="1" max="1" width="9" style="21"/>
    <col min="2" max="2" width="138.88671875" style="21" customWidth="1"/>
    <col min="3" max="16384" width="9" style="21"/>
  </cols>
  <sheetData>
    <row r="2" spans="2:2" ht="22.5" customHeight="1">
      <c r="B2" s="24" t="s">
        <v>51</v>
      </c>
    </row>
    <row r="4" spans="2:2">
      <c r="B4" s="23" t="s">
        <v>22</v>
      </c>
    </row>
    <row r="6" spans="2:2">
      <c r="B6" s="25" t="s">
        <v>24</v>
      </c>
    </row>
    <row r="7" spans="2:2">
      <c r="B7" s="22" t="s">
        <v>61</v>
      </c>
    </row>
    <row r="8" spans="2:2">
      <c r="B8" s="25" t="s">
        <v>66</v>
      </c>
    </row>
    <row r="9" spans="2:2">
      <c r="B9" s="25" t="s">
        <v>25</v>
      </c>
    </row>
    <row r="10" spans="2:2">
      <c r="B10" s="25" t="s">
        <v>23</v>
      </c>
    </row>
    <row r="11" spans="2:2">
      <c r="B11" s="25"/>
    </row>
    <row r="12" spans="2:2">
      <c r="B12" s="22" t="s">
        <v>52</v>
      </c>
    </row>
    <row r="13" spans="2:2" ht="31.5">
      <c r="B13" s="25" t="s">
        <v>53</v>
      </c>
    </row>
    <row r="14" spans="2:2">
      <c r="B14" s="25" t="s">
        <v>54</v>
      </c>
    </row>
    <row r="15" spans="2:2" ht="31.5">
      <c r="B15" s="25" t="s">
        <v>55</v>
      </c>
    </row>
    <row r="18" spans="2:2">
      <c r="B18" s="28"/>
    </row>
  </sheetData>
  <phoneticPr fontId="2"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D17"/>
  <sheetViews>
    <sheetView showGridLines="0" view="pageBreakPreview" zoomScale="130" zoomScaleNormal="120" zoomScaleSheetLayoutView="130" workbookViewId="0">
      <selection activeCell="P16" sqref="P16"/>
    </sheetView>
  </sheetViews>
  <sheetFormatPr defaultColWidth="9" defaultRowHeight="15"/>
  <cols>
    <col min="1" max="1" width="3.6640625" style="3" customWidth="1"/>
    <col min="2" max="2" width="8.44140625" style="3" customWidth="1"/>
    <col min="3" max="3" width="15.88671875" style="1" customWidth="1"/>
    <col min="4" max="4" width="6.6640625" style="1" customWidth="1"/>
    <col min="5" max="5" width="9.21875" style="33" customWidth="1"/>
    <col min="6" max="7" width="2.6640625" style="1" customWidth="1"/>
    <col min="8" max="9" width="2.33203125" style="1" customWidth="1"/>
    <col min="10" max="10" width="2.21875" style="1" customWidth="1"/>
    <col min="11" max="12" width="2.44140625" style="1" customWidth="1"/>
    <col min="13" max="13" width="2.6640625" style="1" customWidth="1"/>
    <col min="14" max="14" width="2.33203125" style="1" customWidth="1"/>
    <col min="15" max="15" width="2.44140625" style="1" customWidth="1"/>
    <col min="16" max="16" width="3.33203125" style="1" customWidth="1"/>
    <col min="17" max="17" width="4" style="1" customWidth="1"/>
    <col min="18" max="19" width="3.44140625" style="1" customWidth="1"/>
    <col min="20" max="20" width="3.33203125" style="1" customWidth="1"/>
    <col min="21" max="21" width="3.77734375" style="1" customWidth="1"/>
    <col min="22" max="22" width="3.6640625" style="1" customWidth="1"/>
    <col min="23" max="23" width="3.44140625" style="1" customWidth="1"/>
    <col min="24" max="24" width="3" style="1" customWidth="1"/>
    <col min="25" max="25" width="4.6640625" style="1" customWidth="1"/>
    <col min="26" max="27" width="3.6640625" style="1" customWidth="1"/>
    <col min="28" max="28" width="4.5546875" style="1" customWidth="1"/>
    <col min="29" max="29" width="4.33203125" style="3" customWidth="1"/>
    <col min="30" max="30" width="8.77734375" style="1" customWidth="1"/>
    <col min="31" max="16384" width="9" style="1"/>
  </cols>
  <sheetData>
    <row r="1" spans="1:30" ht="15.75">
      <c r="A1" s="7"/>
      <c r="B1" s="7"/>
      <c r="C1" s="7"/>
      <c r="E1" s="74"/>
      <c r="F1" s="2" t="s">
        <v>39</v>
      </c>
      <c r="G1" s="2"/>
      <c r="H1" s="2"/>
      <c r="I1" s="2"/>
      <c r="J1" s="2"/>
      <c r="K1" s="2"/>
      <c r="L1" s="2"/>
      <c r="M1" s="2"/>
      <c r="N1" s="2"/>
      <c r="O1" s="2"/>
      <c r="T1" s="30"/>
      <c r="U1" s="30"/>
      <c r="V1" s="128" t="s">
        <v>62</v>
      </c>
      <c r="W1" s="128"/>
      <c r="X1" s="128"/>
      <c r="Y1" s="128"/>
      <c r="Z1" s="128"/>
      <c r="AA1" s="128"/>
      <c r="AB1" s="128"/>
      <c r="AC1" s="128"/>
      <c r="AD1" s="128"/>
    </row>
    <row r="2" spans="1:30" ht="15.75">
      <c r="A2" s="7"/>
      <c r="B2" s="7"/>
      <c r="C2" s="7"/>
      <c r="F2" s="44" t="s">
        <v>0</v>
      </c>
      <c r="G2" s="6"/>
      <c r="H2" s="6"/>
      <c r="I2" s="131" t="s">
        <v>56</v>
      </c>
      <c r="J2" s="131"/>
      <c r="K2" s="131"/>
      <c r="L2" s="131"/>
      <c r="M2" s="131"/>
      <c r="N2" s="131"/>
      <c r="O2" s="42"/>
      <c r="P2" s="6" t="s">
        <v>44</v>
      </c>
      <c r="Q2" s="6"/>
      <c r="R2" s="6"/>
      <c r="S2" s="6"/>
      <c r="T2" s="133" t="s">
        <v>57</v>
      </c>
      <c r="U2" s="133"/>
      <c r="V2" s="133"/>
      <c r="W2" s="133"/>
      <c r="X2" s="133"/>
      <c r="Y2" s="133"/>
      <c r="Z2" s="133"/>
      <c r="AA2" s="133"/>
      <c r="AB2" s="133"/>
      <c r="AC2" s="133"/>
      <c r="AD2" s="133"/>
    </row>
    <row r="3" spans="1:30" ht="15.75">
      <c r="C3" s="8"/>
      <c r="F3" s="45" t="s">
        <v>6</v>
      </c>
      <c r="G3" s="10"/>
      <c r="H3" s="6"/>
      <c r="I3" s="127">
        <v>1</v>
      </c>
      <c r="J3" s="127"/>
      <c r="K3" s="127"/>
      <c r="L3" s="127"/>
      <c r="M3" s="127"/>
      <c r="N3" s="127"/>
      <c r="O3" s="42"/>
      <c r="P3" s="6" t="s">
        <v>19</v>
      </c>
      <c r="Q3" s="6"/>
      <c r="R3" s="30"/>
      <c r="S3" s="60">
        <v>30</v>
      </c>
      <c r="T3" s="30"/>
      <c r="U3" s="6" t="s">
        <v>13</v>
      </c>
      <c r="V3" s="6"/>
      <c r="W3" s="6"/>
      <c r="X3" s="61">
        <v>40</v>
      </c>
      <c r="Y3" s="6"/>
      <c r="Z3" s="132" t="s">
        <v>58</v>
      </c>
      <c r="AA3" s="132"/>
      <c r="AB3" s="63" t="s">
        <v>67</v>
      </c>
    </row>
    <row r="4" spans="1:30" s="39" customFormat="1" ht="17.25" customHeight="1" thickBot="1">
      <c r="A4" s="37"/>
      <c r="B4" s="37"/>
      <c r="C4" s="38"/>
      <c r="E4" s="75"/>
      <c r="F4" s="46" t="s">
        <v>7</v>
      </c>
      <c r="G4" s="4"/>
      <c r="H4" s="40"/>
      <c r="I4" s="129" t="s">
        <v>63</v>
      </c>
      <c r="J4" s="129"/>
      <c r="K4" s="129"/>
      <c r="L4" s="129"/>
      <c r="M4" s="129"/>
      <c r="N4" s="129"/>
      <c r="O4" s="43"/>
      <c r="P4" s="41" t="s">
        <v>17</v>
      </c>
      <c r="Q4" s="41"/>
      <c r="R4" s="62"/>
      <c r="S4" s="62"/>
      <c r="T4" s="62"/>
      <c r="U4" s="41" t="s">
        <v>18</v>
      </c>
      <c r="V4" s="41"/>
      <c r="W4" s="62"/>
      <c r="X4" s="62"/>
      <c r="Y4" s="62"/>
      <c r="Z4" s="41" t="s">
        <v>20</v>
      </c>
      <c r="AA4" s="41"/>
      <c r="AB4" s="130" t="s">
        <v>21</v>
      </c>
      <c r="AC4" s="130"/>
      <c r="AD4" s="130"/>
    </row>
    <row r="5" spans="1:30" s="4" customFormat="1" ht="35.25" customHeight="1" thickTop="1">
      <c r="A5" s="134" t="s">
        <v>1</v>
      </c>
      <c r="B5" s="136" t="s">
        <v>30</v>
      </c>
      <c r="C5" s="136" t="s">
        <v>10</v>
      </c>
      <c r="D5" s="136"/>
      <c r="E5" s="138" t="s">
        <v>2</v>
      </c>
      <c r="F5" s="145" t="s">
        <v>12</v>
      </c>
      <c r="G5" s="145"/>
      <c r="H5" s="145"/>
      <c r="I5" s="145"/>
      <c r="J5" s="145"/>
      <c r="K5" s="145"/>
      <c r="L5" s="145"/>
      <c r="M5" s="145"/>
      <c r="N5" s="145"/>
      <c r="O5" s="145"/>
      <c r="P5" s="146" t="s">
        <v>27</v>
      </c>
      <c r="Q5" s="146"/>
      <c r="R5" s="146"/>
      <c r="S5" s="145" t="s">
        <v>28</v>
      </c>
      <c r="T5" s="145"/>
      <c r="U5" s="145"/>
      <c r="V5" s="145"/>
      <c r="W5" s="145"/>
      <c r="X5" s="145"/>
      <c r="Y5" s="143" t="s">
        <v>31</v>
      </c>
      <c r="Z5" s="142" t="s">
        <v>26</v>
      </c>
      <c r="AA5" s="142"/>
      <c r="AB5" s="142" t="s">
        <v>45</v>
      </c>
      <c r="AC5" s="142"/>
      <c r="AD5" s="140" t="s">
        <v>3</v>
      </c>
    </row>
    <row r="6" spans="1:30" s="4" customFormat="1" ht="13.5" customHeight="1">
      <c r="A6" s="135"/>
      <c r="B6" s="137"/>
      <c r="C6" s="137"/>
      <c r="D6" s="137"/>
      <c r="E6" s="139"/>
      <c r="F6" s="94"/>
      <c r="G6" s="94"/>
      <c r="H6" s="94"/>
      <c r="I6" s="94"/>
      <c r="J6" s="94"/>
      <c r="K6" s="94"/>
      <c r="L6" s="94"/>
      <c r="M6" s="94"/>
      <c r="N6" s="94"/>
      <c r="O6" s="94"/>
      <c r="P6" s="95">
        <v>1</v>
      </c>
      <c r="Q6" s="95">
        <v>2</v>
      </c>
      <c r="R6" s="95">
        <v>3</v>
      </c>
      <c r="S6" s="95">
        <v>1</v>
      </c>
      <c r="T6" s="95">
        <v>2</v>
      </c>
      <c r="U6" s="95">
        <v>3</v>
      </c>
      <c r="V6" s="95">
        <v>4</v>
      </c>
      <c r="W6" s="95">
        <v>5</v>
      </c>
      <c r="X6" s="95">
        <v>6</v>
      </c>
      <c r="Y6" s="144"/>
      <c r="Z6" s="93" t="s">
        <v>15</v>
      </c>
      <c r="AA6" s="96" t="s">
        <v>16</v>
      </c>
      <c r="AB6" s="93" t="s">
        <v>15</v>
      </c>
      <c r="AC6" s="96" t="s">
        <v>16</v>
      </c>
      <c r="AD6" s="141"/>
    </row>
    <row r="7" spans="1:30" s="40" customFormat="1" ht="15" customHeight="1">
      <c r="A7" s="80"/>
      <c r="B7" s="78"/>
      <c r="C7" s="88"/>
      <c r="D7" s="91"/>
      <c r="E7" s="78"/>
      <c r="F7" s="81"/>
      <c r="G7" s="81"/>
      <c r="H7" s="81"/>
      <c r="I7" s="81"/>
      <c r="J7" s="81"/>
      <c r="K7" s="81"/>
      <c r="L7" s="81"/>
      <c r="M7" s="81"/>
      <c r="N7" s="81"/>
      <c r="O7" s="81"/>
      <c r="P7" s="82">
        <v>9</v>
      </c>
      <c r="Q7" s="82"/>
      <c r="R7" s="82"/>
      <c r="S7" s="82">
        <v>9</v>
      </c>
      <c r="T7" s="82">
        <v>9</v>
      </c>
      <c r="U7" s="82">
        <v>9</v>
      </c>
      <c r="V7" s="82"/>
      <c r="W7" s="82"/>
      <c r="X7" s="82"/>
      <c r="Y7" s="102" t="str">
        <f>IFERROR(IF(D7="","",(SUM(P7:R7)+2*SUM(S7:X7))/(COUNTA(P7:R7)+2*COUNTA(S7:X7))),"")</f>
        <v/>
      </c>
      <c r="Z7" s="82">
        <v>9</v>
      </c>
      <c r="AA7" s="103"/>
      <c r="AB7" s="102" t="str">
        <f>IFERROR(IF(D7="","",0.4*Y7+0.6*Z7),"")</f>
        <v/>
      </c>
      <c r="AC7" s="102" t="str">
        <f>IFERROR(IF(AA7="","",0.4*Y7+0.6*AA7),"")</f>
        <v/>
      </c>
      <c r="AD7" s="104" t="str">
        <f>IF(Y7&lt;=4.944,"KĐĐKDT",IF(AC7&lt;=4.944,"Học lại",""))</f>
        <v/>
      </c>
    </row>
    <row r="8" spans="1:30" s="40" customFormat="1" ht="15" customHeight="1">
      <c r="A8" s="83"/>
      <c r="B8" s="79"/>
      <c r="C8" s="89"/>
      <c r="D8" s="92"/>
      <c r="E8" s="79"/>
      <c r="F8" s="84"/>
      <c r="G8" s="84"/>
      <c r="H8" s="84"/>
      <c r="I8" s="84"/>
      <c r="J8" s="84"/>
      <c r="K8" s="84"/>
      <c r="L8" s="84"/>
      <c r="M8" s="84"/>
      <c r="N8" s="84"/>
      <c r="O8" s="84"/>
      <c r="P8" s="85">
        <v>9</v>
      </c>
      <c r="Q8" s="85"/>
      <c r="R8" s="85"/>
      <c r="S8" s="85">
        <v>9</v>
      </c>
      <c r="T8" s="85">
        <v>9</v>
      </c>
      <c r="U8" s="85">
        <v>9</v>
      </c>
      <c r="V8" s="85"/>
      <c r="W8" s="85"/>
      <c r="X8" s="85"/>
      <c r="Y8" s="105" t="str">
        <f t="shared" ref="Y8:Y11" si="0">IFERROR(IF(D8="","",(SUM(P8:R8)+2*SUM(S8:X8))/(COUNTA(P8:R8)+2*COUNTA(S8:X8))),"")</f>
        <v/>
      </c>
      <c r="Z8" s="85">
        <v>9</v>
      </c>
      <c r="AA8" s="106"/>
      <c r="AB8" s="105" t="str">
        <f t="shared" ref="AB8:AB11" si="1">IFERROR(IF(D8="","",0.4*Y8+0.6*Z8),"")</f>
        <v/>
      </c>
      <c r="AC8" s="105" t="str">
        <f t="shared" ref="AC8:AC11" si="2">IFERROR(IF(AA8="","",0.4*Y8+0.6*AA8),"")</f>
        <v/>
      </c>
      <c r="AD8" s="107" t="str">
        <f t="shared" ref="AD8" si="3">IF(Y8&lt;=4.944,"KĐĐKDT",IF(AC8&lt;=4.944,"Học lại",""))</f>
        <v/>
      </c>
    </row>
    <row r="9" spans="1:30" s="40" customFormat="1" ht="15" customHeight="1">
      <c r="A9" s="83"/>
      <c r="B9" s="79"/>
      <c r="C9" s="89"/>
      <c r="D9" s="92"/>
      <c r="E9" s="79"/>
      <c r="F9" s="84"/>
      <c r="G9" s="84"/>
      <c r="H9" s="84"/>
      <c r="I9" s="84"/>
      <c r="J9" s="84"/>
      <c r="K9" s="84"/>
      <c r="L9" s="84"/>
      <c r="M9" s="84"/>
      <c r="N9" s="84"/>
      <c r="O9" s="84"/>
      <c r="P9" s="85">
        <v>9</v>
      </c>
      <c r="Q9" s="85"/>
      <c r="R9" s="85"/>
      <c r="S9" s="85">
        <v>9</v>
      </c>
      <c r="T9" s="85">
        <v>9</v>
      </c>
      <c r="U9" s="85">
        <v>9</v>
      </c>
      <c r="V9" s="85"/>
      <c r="W9" s="85"/>
      <c r="X9" s="85"/>
      <c r="Y9" s="105" t="str">
        <f t="shared" si="0"/>
        <v/>
      </c>
      <c r="Z9" s="85">
        <v>9</v>
      </c>
      <c r="AA9" s="106"/>
      <c r="AB9" s="105" t="str">
        <f t="shared" si="1"/>
        <v/>
      </c>
      <c r="AC9" s="105" t="str">
        <f t="shared" si="2"/>
        <v/>
      </c>
      <c r="AD9" s="107" t="str">
        <f t="shared" ref="AD9" si="4">IF(Y9&lt;=4.944,"KĐĐKDT",IF(AC9&lt;=4.944,"Học lại",""))</f>
        <v/>
      </c>
    </row>
    <row r="10" spans="1:30" s="40" customFormat="1" ht="15" customHeight="1">
      <c r="A10" s="86"/>
      <c r="B10" s="87"/>
      <c r="C10" s="90"/>
      <c r="D10" s="92"/>
      <c r="E10" s="87"/>
      <c r="F10" s="84"/>
      <c r="G10" s="84"/>
      <c r="H10" s="84"/>
      <c r="I10" s="84"/>
      <c r="J10" s="84"/>
      <c r="K10" s="84"/>
      <c r="L10" s="84"/>
      <c r="M10" s="84"/>
      <c r="N10" s="84"/>
      <c r="O10" s="84"/>
      <c r="P10" s="85">
        <v>9</v>
      </c>
      <c r="Q10" s="85"/>
      <c r="R10" s="85"/>
      <c r="S10" s="85">
        <v>9</v>
      </c>
      <c r="T10" s="85">
        <v>9</v>
      </c>
      <c r="U10" s="85">
        <v>9</v>
      </c>
      <c r="V10" s="85"/>
      <c r="W10" s="85"/>
      <c r="X10" s="85"/>
      <c r="Y10" s="105" t="str">
        <f t="shared" si="0"/>
        <v/>
      </c>
      <c r="Z10" s="85">
        <v>9</v>
      </c>
      <c r="AA10" s="106"/>
      <c r="AB10" s="105" t="str">
        <f t="shared" si="1"/>
        <v/>
      </c>
      <c r="AC10" s="105" t="str">
        <f t="shared" si="2"/>
        <v/>
      </c>
      <c r="AD10" s="107" t="str">
        <f t="shared" ref="AD10:AD11" si="5">IF(Y10&lt;=4.944,"KĐĐKDT",IF(AC10&lt;=4.944,"Học lại",""))</f>
        <v/>
      </c>
    </row>
    <row r="11" spans="1:30" s="40" customFormat="1" ht="15" customHeight="1">
      <c r="A11" s="86"/>
      <c r="B11" s="87"/>
      <c r="C11" s="90"/>
      <c r="D11" s="92"/>
      <c r="E11" s="87"/>
      <c r="F11" s="84"/>
      <c r="G11" s="84"/>
      <c r="H11" s="84"/>
      <c r="I11" s="84"/>
      <c r="J11" s="84"/>
      <c r="K11" s="84"/>
      <c r="L11" s="84"/>
      <c r="M11" s="84"/>
      <c r="N11" s="84"/>
      <c r="O11" s="84"/>
      <c r="P11" s="85">
        <v>9</v>
      </c>
      <c r="Q11" s="85"/>
      <c r="R11" s="85"/>
      <c r="S11" s="85">
        <v>9</v>
      </c>
      <c r="T11" s="85">
        <v>9</v>
      </c>
      <c r="U11" s="85">
        <v>9</v>
      </c>
      <c r="V11" s="85"/>
      <c r="W11" s="85"/>
      <c r="X11" s="85"/>
      <c r="Y11" s="105" t="str">
        <f t="shared" si="0"/>
        <v/>
      </c>
      <c r="Z11" s="85">
        <v>9</v>
      </c>
      <c r="AA11" s="106"/>
      <c r="AB11" s="105" t="str">
        <f t="shared" si="1"/>
        <v/>
      </c>
      <c r="AC11" s="105" t="str">
        <f t="shared" si="2"/>
        <v/>
      </c>
      <c r="AD11" s="107" t="str">
        <f t="shared" si="5"/>
        <v/>
      </c>
    </row>
    <row r="12" spans="1:30" ht="15" customHeight="1"/>
    <row r="13" spans="1:30" s="26" customFormat="1" ht="15" customHeight="1">
      <c r="A13" s="8"/>
      <c r="B13" s="14" t="s">
        <v>40</v>
      </c>
      <c r="E13" s="76"/>
      <c r="U13" s="27"/>
      <c r="V13" s="27"/>
      <c r="Z13" s="31" t="s">
        <v>68</v>
      </c>
      <c r="AC13" s="8"/>
    </row>
    <row r="14" spans="1:30" s="26" customFormat="1" ht="15" customHeight="1">
      <c r="A14" s="8"/>
      <c r="B14" s="14" t="s">
        <v>41</v>
      </c>
      <c r="E14" s="76"/>
      <c r="X14" s="20"/>
      <c r="Y14" s="20"/>
      <c r="Z14" s="7" t="s">
        <v>11</v>
      </c>
      <c r="AA14" s="20"/>
      <c r="AB14" s="20"/>
      <c r="AC14" s="8"/>
    </row>
    <row r="15" spans="1:30" ht="15" customHeight="1">
      <c r="B15" s="14" t="s">
        <v>64</v>
      </c>
    </row>
    <row r="16" spans="1:30" ht="15" customHeight="1">
      <c r="B16" s="14" t="s">
        <v>65</v>
      </c>
    </row>
    <row r="17" spans="26:26" ht="15" customHeight="1">
      <c r="Z17" s="29" t="str">
        <f>$AB$4</f>
        <v>Trương Văn Giản</v>
      </c>
    </row>
  </sheetData>
  <mergeCells count="18">
    <mergeCell ref="A5:A6"/>
    <mergeCell ref="B5:B6"/>
    <mergeCell ref="C5:D6"/>
    <mergeCell ref="E5:E6"/>
    <mergeCell ref="AD5:AD6"/>
    <mergeCell ref="Z5:AA5"/>
    <mergeCell ref="AB5:AC5"/>
    <mergeCell ref="Y5:Y6"/>
    <mergeCell ref="S5:X5"/>
    <mergeCell ref="P5:R5"/>
    <mergeCell ref="F5:O5"/>
    <mergeCell ref="I3:N3"/>
    <mergeCell ref="V1:AD1"/>
    <mergeCell ref="I4:N4"/>
    <mergeCell ref="AB4:AD4"/>
    <mergeCell ref="I2:N2"/>
    <mergeCell ref="Z3:AA3"/>
    <mergeCell ref="T2:AD2"/>
  </mergeCells>
  <phoneticPr fontId="2" type="noConversion"/>
  <conditionalFormatting sqref="P7:AC11">
    <cfRule type="cellIs" dxfId="4" priority="2" stopIfTrue="1" operator="lessThan">
      <formula>4.95</formula>
    </cfRule>
  </conditionalFormatting>
  <printOptions horizontalCentered="1"/>
  <pageMargins left="0.196850393700787" right="0.196850393700787" top="0" bottom="0" header="0.511811023622047" footer="0.511811023622047"/>
  <pageSetup paperSize="9" scale="87" orientation="landscape" horizontalDpi="300" verticalDpi="300"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xr:uid="{7F3EE171-A5BE-4830-A58B-3B499EEAB639}">
          <x14:formula1>
            <xm:f>DSMON!$B$2:$B$50</xm:f>
          </x14:formula1>
          <xm:sqref>V1:AD1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1"/>
  <sheetViews>
    <sheetView tabSelected="1" view="pageBreakPreview" zoomScaleNormal="120" zoomScaleSheetLayoutView="100" workbookViewId="0">
      <selection activeCell="M15" sqref="M15"/>
    </sheetView>
  </sheetViews>
  <sheetFormatPr defaultRowHeight="15"/>
  <cols>
    <col min="1" max="1" width="4.21875" customWidth="1"/>
    <col min="2" max="2" width="8.77734375" style="36" customWidth="1"/>
    <col min="3" max="3" width="14.6640625" customWidth="1"/>
    <col min="4" max="4" width="6.77734375" customWidth="1"/>
    <col min="5" max="5" width="9" style="36"/>
    <col min="6" max="6" width="4.21875" customWidth="1"/>
    <col min="7" max="7" width="6.109375" customWidth="1"/>
    <col min="8" max="8" width="5.88671875" customWidth="1"/>
    <col min="9" max="17" width="3.6640625" customWidth="1"/>
    <col min="18" max="18" width="6.21875" customWidth="1"/>
    <col min="19" max="19" width="6" customWidth="1"/>
    <col min="20" max="21" width="5.109375" customWidth="1"/>
    <col min="22" max="22" width="5" customWidth="1"/>
    <col min="23" max="24" width="4.6640625" hidden="1" customWidth="1"/>
    <col min="25" max="25" width="9.33203125" customWidth="1"/>
  </cols>
  <sheetData>
    <row r="1" spans="1:25" ht="18" customHeight="1">
      <c r="A1" s="5"/>
      <c r="B1" s="32"/>
      <c r="C1" s="7"/>
      <c r="D1" s="1"/>
      <c r="E1" s="74"/>
      <c r="F1" s="9"/>
      <c r="G1" s="9"/>
      <c r="H1" s="9"/>
      <c r="I1" s="9"/>
      <c r="J1" s="9"/>
      <c r="K1" s="9"/>
      <c r="L1" s="9"/>
      <c r="M1" s="9"/>
      <c r="N1" s="9"/>
      <c r="O1" s="9"/>
      <c r="P1" s="9"/>
      <c r="Q1" s="9"/>
      <c r="R1" s="10"/>
      <c r="S1" s="2"/>
      <c r="T1" s="2"/>
      <c r="U1" s="2"/>
      <c r="V1" s="2"/>
      <c r="W1" s="1"/>
      <c r="X1" s="1"/>
      <c r="Y1" s="1"/>
    </row>
    <row r="2" spans="1:25" ht="17.100000000000001" customHeight="1">
      <c r="A2" s="5"/>
      <c r="B2" s="32"/>
      <c r="C2" s="7"/>
      <c r="D2" s="149" t="s">
        <v>50</v>
      </c>
      <c r="E2" s="149"/>
      <c r="F2" s="149"/>
      <c r="G2" s="149"/>
      <c r="H2" s="149"/>
      <c r="I2" s="149"/>
      <c r="J2" s="149"/>
      <c r="K2" s="149"/>
      <c r="L2" s="149"/>
      <c r="M2" s="149"/>
      <c r="N2" s="149"/>
      <c r="O2" s="149"/>
      <c r="P2" s="149"/>
      <c r="Q2" s="149"/>
      <c r="R2" s="149"/>
      <c r="S2" s="149"/>
      <c r="T2" s="149"/>
      <c r="U2" s="149"/>
      <c r="V2" s="149"/>
      <c r="W2" s="149"/>
      <c r="X2" s="149"/>
      <c r="Y2" s="149"/>
    </row>
    <row r="3" spans="1:25" ht="14.1" customHeight="1">
      <c r="A3" s="3"/>
      <c r="B3" s="33"/>
      <c r="C3" s="8"/>
      <c r="D3" s="1"/>
      <c r="E3" s="33"/>
      <c r="F3" s="1"/>
      <c r="G3" s="1"/>
      <c r="H3" s="1"/>
      <c r="I3" s="1"/>
      <c r="J3" s="1"/>
      <c r="K3" s="1"/>
      <c r="L3" s="1"/>
      <c r="M3" s="1"/>
      <c r="N3" s="1"/>
      <c r="O3" s="1"/>
      <c r="P3" s="1"/>
      <c r="Q3" s="1"/>
      <c r="R3" s="1"/>
      <c r="S3" s="1"/>
      <c r="T3" s="1"/>
      <c r="U3" s="1"/>
      <c r="V3" s="98" t="s">
        <v>58</v>
      </c>
      <c r="W3" s="99"/>
      <c r="X3" s="99"/>
      <c r="Y3" s="100" t="str">
        <f>'Bang diem qua trinh'!AB3</f>
        <v>T4-2025</v>
      </c>
    </row>
    <row r="4" spans="1:25" ht="15" customHeight="1">
      <c r="A4" s="10"/>
      <c r="B4" s="34" t="s">
        <v>5</v>
      </c>
      <c r="C4" s="13" t="str">
        <f>'Bang diem qua trinh'!I2</f>
        <v>48C.CGKL</v>
      </c>
      <c r="D4" s="11"/>
      <c r="E4" s="34"/>
      <c r="F4" s="11" t="s">
        <v>14</v>
      </c>
      <c r="G4" s="12"/>
      <c r="H4" s="168" t="str">
        <f>'Bang diem qua trinh'!V1</f>
        <v>Tin học</v>
      </c>
      <c r="I4" s="168"/>
      <c r="J4" s="168"/>
      <c r="K4" s="168"/>
      <c r="L4" s="168"/>
      <c r="M4" s="168"/>
      <c r="N4" s="168"/>
      <c r="O4" s="168"/>
      <c r="P4" s="168"/>
      <c r="Q4" s="168"/>
      <c r="R4" s="9" t="s">
        <v>32</v>
      </c>
      <c r="S4" s="97"/>
      <c r="T4" s="168" t="str">
        <f>'Bang diem qua trinh'!T2</f>
        <v>CẮT GỌT KIM LOẠI</v>
      </c>
      <c r="U4" s="168"/>
      <c r="V4" s="168"/>
      <c r="W4" s="168"/>
      <c r="X4" s="168"/>
      <c r="Y4" s="168"/>
    </row>
    <row r="5" spans="1:25" ht="14.65" customHeight="1">
      <c r="A5" s="10"/>
      <c r="B5" s="34" t="s">
        <v>6</v>
      </c>
      <c r="C5" s="10">
        <f>'Bang diem qua trinh'!I3</f>
        <v>1</v>
      </c>
      <c r="D5" s="11"/>
      <c r="E5" s="34"/>
      <c r="F5" s="11" t="s">
        <v>46</v>
      </c>
      <c r="G5" s="9"/>
      <c r="H5" s="52"/>
      <c r="I5" s="52"/>
      <c r="J5" s="52"/>
      <c r="K5" s="9" t="s">
        <v>48</v>
      </c>
      <c r="L5" s="9"/>
      <c r="M5" s="9"/>
      <c r="N5" s="52"/>
      <c r="O5" s="52"/>
      <c r="P5" s="52"/>
      <c r="Q5" s="52"/>
      <c r="R5" s="9" t="s">
        <v>8</v>
      </c>
      <c r="S5" s="9"/>
      <c r="T5" s="150" t="str">
        <f>IF(MID(C4,3,1)="C","Cao đẳng",IF(MID(C4,3,1)="T","Trung cấp",IF(MID(C4,3,1)="L","Liên thông Cao đẳng","")))</f>
        <v>Cao đẳng</v>
      </c>
      <c r="U5" s="150"/>
      <c r="V5" s="150"/>
      <c r="W5" s="150"/>
      <c r="X5" s="11"/>
      <c r="Y5" s="9"/>
    </row>
    <row r="6" spans="1:25" ht="15" customHeight="1">
      <c r="A6" s="10"/>
      <c r="B6" s="34" t="s">
        <v>7</v>
      </c>
      <c r="C6" s="10" t="str">
        <f>'Bang diem qua trinh'!I4</f>
        <v>2023-2024</v>
      </c>
      <c r="D6" s="11"/>
      <c r="E6" s="34"/>
      <c r="F6" s="11" t="s">
        <v>47</v>
      </c>
      <c r="G6" s="9"/>
      <c r="H6" s="53"/>
      <c r="I6" s="52"/>
      <c r="J6" s="52"/>
      <c r="K6" s="9" t="s">
        <v>49</v>
      </c>
      <c r="L6" s="9"/>
      <c r="M6" s="9"/>
      <c r="N6" s="52"/>
      <c r="O6" s="52"/>
      <c r="P6" s="52"/>
      <c r="Q6" s="52"/>
      <c r="R6" s="9" t="s">
        <v>20</v>
      </c>
      <c r="S6" s="9"/>
      <c r="T6" s="167" t="str">
        <f>'Bang diem qua trinh'!AB4</f>
        <v>Trương Văn Giản</v>
      </c>
      <c r="U6" s="167"/>
      <c r="V6" s="167"/>
      <c r="W6" s="167"/>
      <c r="X6" s="167"/>
      <c r="Y6" s="167"/>
    </row>
    <row r="7" spans="1:25" ht="7.5" customHeight="1" thickBot="1">
      <c r="A7" s="3"/>
      <c r="B7" s="33"/>
      <c r="C7" s="1"/>
      <c r="D7" s="1"/>
      <c r="E7" s="33"/>
      <c r="F7" s="1"/>
      <c r="G7" s="1"/>
      <c r="H7" s="1"/>
      <c r="I7" s="1"/>
      <c r="J7" s="1"/>
      <c r="K7" s="1"/>
      <c r="L7" s="1"/>
      <c r="M7" s="1"/>
      <c r="N7" s="1"/>
      <c r="O7" s="1"/>
      <c r="P7" s="1"/>
      <c r="Q7" s="1"/>
      <c r="R7" s="1"/>
      <c r="S7" s="1"/>
      <c r="T7" s="1"/>
      <c r="U7" s="1"/>
      <c r="V7" s="1"/>
      <c r="W7" s="1"/>
      <c r="X7" s="1"/>
      <c r="Y7" s="1"/>
    </row>
    <row r="8" spans="1:25" ht="24.75" customHeight="1" thickTop="1">
      <c r="A8" s="169" t="s">
        <v>1</v>
      </c>
      <c r="B8" s="171" t="s">
        <v>30</v>
      </c>
      <c r="C8" s="173" t="s">
        <v>10</v>
      </c>
      <c r="D8" s="174"/>
      <c r="E8" s="177" t="s">
        <v>2</v>
      </c>
      <c r="F8" s="179" t="s">
        <v>4</v>
      </c>
      <c r="G8" s="151" t="s">
        <v>29</v>
      </c>
      <c r="H8" s="152"/>
      <c r="I8" s="161" t="s">
        <v>27</v>
      </c>
      <c r="J8" s="162"/>
      <c r="K8" s="163"/>
      <c r="L8" s="164" t="s">
        <v>28</v>
      </c>
      <c r="M8" s="165"/>
      <c r="N8" s="165"/>
      <c r="O8" s="165"/>
      <c r="P8" s="165"/>
      <c r="Q8" s="166"/>
      <c r="R8" s="153" t="s">
        <v>31</v>
      </c>
      <c r="S8" s="155" t="s">
        <v>42</v>
      </c>
      <c r="T8" s="156"/>
      <c r="U8" s="157" t="s">
        <v>43</v>
      </c>
      <c r="V8" s="158"/>
      <c r="W8" s="147"/>
      <c r="X8" s="148"/>
      <c r="Y8" s="159" t="s">
        <v>3</v>
      </c>
    </row>
    <row r="9" spans="1:25">
      <c r="A9" s="170"/>
      <c r="B9" s="172"/>
      <c r="C9" s="175"/>
      <c r="D9" s="176"/>
      <c r="E9" s="178"/>
      <c r="F9" s="180"/>
      <c r="G9" s="67" t="s">
        <v>15</v>
      </c>
      <c r="H9" s="68" t="s">
        <v>16</v>
      </c>
      <c r="I9" s="48">
        <v>1</v>
      </c>
      <c r="J9" s="49">
        <v>2</v>
      </c>
      <c r="K9" s="50">
        <v>3</v>
      </c>
      <c r="L9" s="48">
        <v>1</v>
      </c>
      <c r="M9" s="49">
        <v>2</v>
      </c>
      <c r="N9" s="49">
        <v>3</v>
      </c>
      <c r="O9" s="49">
        <v>4</v>
      </c>
      <c r="P9" s="49">
        <v>5</v>
      </c>
      <c r="Q9" s="51">
        <v>6</v>
      </c>
      <c r="R9" s="154"/>
      <c r="S9" s="69" t="s">
        <v>15</v>
      </c>
      <c r="T9" s="70" t="s">
        <v>16</v>
      </c>
      <c r="U9" s="71" t="s">
        <v>15</v>
      </c>
      <c r="V9" s="68" t="s">
        <v>16</v>
      </c>
      <c r="W9" s="72"/>
      <c r="X9" s="73"/>
      <c r="Y9" s="160"/>
    </row>
    <row r="10" spans="1:25" s="47" customFormat="1" ht="15" customHeight="1">
      <c r="A10" s="108" t="str">
        <f>IF('Bang diem qua trinh'!A7="","",'Bang diem qua trinh'!A7)</f>
        <v/>
      </c>
      <c r="B10" s="109" t="str">
        <f>IF('Bang diem qua trinh'!B7="","",'Bang diem qua trinh'!B7)</f>
        <v/>
      </c>
      <c r="C10" s="110" t="str">
        <f>IF('Bang diem qua trinh'!C7="","",'Bang diem qua trinh'!C7)</f>
        <v/>
      </c>
      <c r="D10" s="111" t="str">
        <f>IF('Bang diem qua trinh'!D7="","",'Bang diem qua trinh'!D7)</f>
        <v/>
      </c>
      <c r="E10" s="109" t="str">
        <f>IF('Bang diem qua trinh'!E7="","",'Bang diem qua trinh'!E7)</f>
        <v/>
      </c>
      <c r="F10" s="112"/>
      <c r="G10" s="112"/>
      <c r="H10" s="112"/>
      <c r="I10" s="113">
        <f>IF('Bang diem qua trinh'!P7="","",'Bang diem qua trinh'!P7)</f>
        <v>9</v>
      </c>
      <c r="J10" s="113" t="str">
        <f>IF('Bang diem qua trinh'!Q7="","",'Bang diem qua trinh'!Q7)</f>
        <v/>
      </c>
      <c r="K10" s="113" t="str">
        <f>IF('Bang diem qua trinh'!R7="","",'Bang diem qua trinh'!R7)</f>
        <v/>
      </c>
      <c r="L10" s="113">
        <f>IF('Bang diem qua trinh'!S7="","",'Bang diem qua trinh'!S7)</f>
        <v>9</v>
      </c>
      <c r="M10" s="113">
        <f>IF('Bang diem qua trinh'!T7="","",'Bang diem qua trinh'!T7)</f>
        <v>9</v>
      </c>
      <c r="N10" s="113">
        <f>IF('Bang diem qua trinh'!U7="","",'Bang diem qua trinh'!U7)</f>
        <v>9</v>
      </c>
      <c r="O10" s="113" t="str">
        <f>IF('Bang diem qua trinh'!V7="","",'Bang diem qua trinh'!V7)</f>
        <v/>
      </c>
      <c r="P10" s="113" t="str">
        <f>IF('Bang diem qua trinh'!W7="","",'Bang diem qua trinh'!W7)</f>
        <v/>
      </c>
      <c r="Q10" s="113" t="str">
        <f>IF('Bang diem qua trinh'!X7="","",'Bang diem qua trinh'!X7)</f>
        <v/>
      </c>
      <c r="R10" s="125" t="str">
        <f>IF('Bang diem qua trinh'!Y7="","",'Bang diem qua trinh'!Y7)</f>
        <v/>
      </c>
      <c r="S10" s="113">
        <f>IF('Bang diem qua trinh'!Z7="","",'Bang diem qua trinh'!Z7)</f>
        <v>9</v>
      </c>
      <c r="T10" s="113" t="str">
        <f>IF('Bang diem qua trinh'!AA7="","",'Bang diem qua trinh'!AA7)</f>
        <v/>
      </c>
      <c r="U10" s="113" t="str">
        <f>IF(OR(R10="",S10=""),"",0.4*R10+0.6*S10)</f>
        <v/>
      </c>
      <c r="V10" s="113" t="str">
        <f>IF(T10="","",0.4*R10+0.6*T10)</f>
        <v/>
      </c>
      <c r="W10" s="114"/>
      <c r="X10" s="114"/>
      <c r="Y10" s="115" t="str">
        <f>IF(R10&lt;4.95,"KĐDT L1","")</f>
        <v/>
      </c>
    </row>
    <row r="11" spans="1:25" s="47" customFormat="1" ht="15" customHeight="1">
      <c r="A11" s="116" t="str">
        <f>IF('Bang diem qua trinh'!A8="","",'Bang diem qua trinh'!A8)</f>
        <v/>
      </c>
      <c r="B11" s="117" t="str">
        <f>IF('Bang diem qua trinh'!B8="","",'Bang diem qua trinh'!B8)</f>
        <v/>
      </c>
      <c r="C11" s="118" t="str">
        <f>IF('Bang diem qua trinh'!C8="","",'Bang diem qua trinh'!C8)</f>
        <v/>
      </c>
      <c r="D11" s="119" t="str">
        <f>IF('Bang diem qua trinh'!D8="","",'Bang diem qua trinh'!D8)</f>
        <v/>
      </c>
      <c r="E11" s="117" t="str">
        <f>IF('Bang diem qua trinh'!E8="","",'Bang diem qua trinh'!E8)</f>
        <v/>
      </c>
      <c r="F11" s="120"/>
      <c r="G11" s="120"/>
      <c r="H11" s="120"/>
      <c r="I11" s="121">
        <f>IF('Bang diem qua trinh'!P8="","",'Bang diem qua trinh'!P8)</f>
        <v>9</v>
      </c>
      <c r="J11" s="121" t="str">
        <f>IF('Bang diem qua trinh'!Q8="","",'Bang diem qua trinh'!Q8)</f>
        <v/>
      </c>
      <c r="K11" s="121" t="str">
        <f>IF('Bang diem qua trinh'!R8="","",'Bang diem qua trinh'!R8)</f>
        <v/>
      </c>
      <c r="L11" s="121">
        <f>IF('Bang diem qua trinh'!S8="","",'Bang diem qua trinh'!S8)</f>
        <v>9</v>
      </c>
      <c r="M11" s="121">
        <f>IF('Bang diem qua trinh'!T8="","",'Bang diem qua trinh'!T8)</f>
        <v>9</v>
      </c>
      <c r="N11" s="121">
        <f>IF('Bang diem qua trinh'!U8="","",'Bang diem qua trinh'!U8)</f>
        <v>9</v>
      </c>
      <c r="O11" s="121" t="str">
        <f>IF('Bang diem qua trinh'!V8="","",'Bang diem qua trinh'!V8)</f>
        <v/>
      </c>
      <c r="P11" s="121" t="str">
        <f>IF('Bang diem qua trinh'!W8="","",'Bang diem qua trinh'!W8)</f>
        <v/>
      </c>
      <c r="Q11" s="121" t="str">
        <f>IF('Bang diem qua trinh'!X8="","",'Bang diem qua trinh'!X8)</f>
        <v/>
      </c>
      <c r="R11" s="126" t="str">
        <f>IF('Bang diem qua trinh'!Y8="","",'Bang diem qua trinh'!Y8)</f>
        <v/>
      </c>
      <c r="S11" s="121">
        <f>IF('Bang diem qua trinh'!Z8="","",'Bang diem qua trinh'!Z8)</f>
        <v>9</v>
      </c>
      <c r="T11" s="121" t="str">
        <f>IF('Bang diem qua trinh'!AA8="","",'Bang diem qua trinh'!AA8)</f>
        <v/>
      </c>
      <c r="U11" s="121" t="str">
        <f t="shared" ref="U11" si="0">IF(OR(R11="",S11=""),"",0.4*R11+0.6*S11)</f>
        <v/>
      </c>
      <c r="V11" s="121" t="str">
        <f t="shared" ref="V11" si="1">IF(T11="","",0.4*R11+0.6*T11)</f>
        <v/>
      </c>
      <c r="W11" s="122"/>
      <c r="X11" s="122"/>
      <c r="Y11" s="123" t="str">
        <f t="shared" ref="Y11" si="2">IF(R11&lt;4.95,"KĐDT L1","")</f>
        <v/>
      </c>
    </row>
    <row r="12" spans="1:25" s="47" customFormat="1" ht="15" customHeight="1">
      <c r="A12" s="116" t="str">
        <f>IF('Bang diem qua trinh'!A9="","",'Bang diem qua trinh'!A9)</f>
        <v/>
      </c>
      <c r="B12" s="117" t="str">
        <f>IF('Bang diem qua trinh'!B9="","",'Bang diem qua trinh'!B9)</f>
        <v/>
      </c>
      <c r="C12" s="118" t="str">
        <f>IF('Bang diem qua trinh'!C9="","",'Bang diem qua trinh'!C9)</f>
        <v/>
      </c>
      <c r="D12" s="119" t="str">
        <f>IF('Bang diem qua trinh'!D9="","",'Bang diem qua trinh'!D9)</f>
        <v/>
      </c>
      <c r="E12" s="117" t="str">
        <f>IF('Bang diem qua trinh'!E9="","",'Bang diem qua trinh'!E9)</f>
        <v/>
      </c>
      <c r="F12" s="120"/>
      <c r="G12" s="120"/>
      <c r="H12" s="120"/>
      <c r="I12" s="121">
        <f>IF('Bang diem qua trinh'!P9="","",'Bang diem qua trinh'!P9)</f>
        <v>9</v>
      </c>
      <c r="J12" s="121" t="str">
        <f>IF('Bang diem qua trinh'!Q9="","",'Bang diem qua trinh'!Q9)</f>
        <v/>
      </c>
      <c r="K12" s="121" t="str">
        <f>IF('Bang diem qua trinh'!R9="","",'Bang diem qua trinh'!R9)</f>
        <v/>
      </c>
      <c r="L12" s="121">
        <f>IF('Bang diem qua trinh'!S9="","",'Bang diem qua trinh'!S9)</f>
        <v>9</v>
      </c>
      <c r="M12" s="121">
        <f>IF('Bang diem qua trinh'!T9="","",'Bang diem qua trinh'!T9)</f>
        <v>9</v>
      </c>
      <c r="N12" s="121">
        <f>IF('Bang diem qua trinh'!U9="","",'Bang diem qua trinh'!U9)</f>
        <v>9</v>
      </c>
      <c r="O12" s="121" t="str">
        <f>IF('Bang diem qua trinh'!V9="","",'Bang diem qua trinh'!V9)</f>
        <v/>
      </c>
      <c r="P12" s="121" t="str">
        <f>IF('Bang diem qua trinh'!W9="","",'Bang diem qua trinh'!W9)</f>
        <v/>
      </c>
      <c r="Q12" s="121" t="str">
        <f>IF('Bang diem qua trinh'!X9="","",'Bang diem qua trinh'!X9)</f>
        <v/>
      </c>
      <c r="R12" s="126" t="str">
        <f>IF('Bang diem qua trinh'!Y9="","",'Bang diem qua trinh'!Y9)</f>
        <v/>
      </c>
      <c r="S12" s="121">
        <f>IF('Bang diem qua trinh'!Z9="","",'Bang diem qua trinh'!Z9)</f>
        <v>9</v>
      </c>
      <c r="T12" s="121" t="str">
        <f>IF('Bang diem qua trinh'!AA9="","",'Bang diem qua trinh'!AA9)</f>
        <v/>
      </c>
      <c r="U12" s="121" t="str">
        <f t="shared" ref="U12:U14" si="3">IF(OR(R12="",S12=""),"",0.4*R12+0.6*S12)</f>
        <v/>
      </c>
      <c r="V12" s="121" t="str">
        <f t="shared" ref="V12:V14" si="4">IF(T12="","",0.4*R12+0.6*T12)</f>
        <v/>
      </c>
      <c r="W12" s="122"/>
      <c r="X12" s="122"/>
      <c r="Y12" s="123" t="str">
        <f t="shared" ref="Y12:Y14" si="5">IF(R12&lt;4.95,"KĐDT L1","")</f>
        <v/>
      </c>
    </row>
    <row r="13" spans="1:25" s="47" customFormat="1" ht="15" customHeight="1">
      <c r="A13" s="116" t="str">
        <f>IF('Bang diem qua trinh'!A10="","",'Bang diem qua trinh'!A10)</f>
        <v/>
      </c>
      <c r="B13" s="117" t="str">
        <f>IF('Bang diem qua trinh'!B10="","",'Bang diem qua trinh'!B10)</f>
        <v/>
      </c>
      <c r="C13" s="118" t="str">
        <f>IF('Bang diem qua trinh'!C10="","",'Bang diem qua trinh'!C10)</f>
        <v/>
      </c>
      <c r="D13" s="119" t="str">
        <f>IF('Bang diem qua trinh'!D10="","",'Bang diem qua trinh'!D10)</f>
        <v/>
      </c>
      <c r="E13" s="117" t="str">
        <f>IF('Bang diem qua trinh'!E10="","",'Bang diem qua trinh'!E10)</f>
        <v/>
      </c>
      <c r="F13" s="120"/>
      <c r="G13" s="120"/>
      <c r="H13" s="120"/>
      <c r="I13" s="121">
        <f>IF('Bang diem qua trinh'!P10="","",'Bang diem qua trinh'!P10)</f>
        <v>9</v>
      </c>
      <c r="J13" s="121" t="str">
        <f>IF('Bang diem qua trinh'!Q10="","",'Bang diem qua trinh'!Q10)</f>
        <v/>
      </c>
      <c r="K13" s="121" t="str">
        <f>IF('Bang diem qua trinh'!R10="","",'Bang diem qua trinh'!R10)</f>
        <v/>
      </c>
      <c r="L13" s="121">
        <f>IF('Bang diem qua trinh'!S10="","",'Bang diem qua trinh'!S10)</f>
        <v>9</v>
      </c>
      <c r="M13" s="121">
        <f>IF('Bang diem qua trinh'!T10="","",'Bang diem qua trinh'!T10)</f>
        <v>9</v>
      </c>
      <c r="N13" s="121">
        <f>IF('Bang diem qua trinh'!U10="","",'Bang diem qua trinh'!U10)</f>
        <v>9</v>
      </c>
      <c r="O13" s="121" t="str">
        <f>IF('Bang diem qua trinh'!V10="","",'Bang diem qua trinh'!V10)</f>
        <v/>
      </c>
      <c r="P13" s="121" t="str">
        <f>IF('Bang diem qua trinh'!W10="","",'Bang diem qua trinh'!W10)</f>
        <v/>
      </c>
      <c r="Q13" s="121" t="str">
        <f>IF('Bang diem qua trinh'!X10="","",'Bang diem qua trinh'!X10)</f>
        <v/>
      </c>
      <c r="R13" s="126" t="str">
        <f>IF('Bang diem qua trinh'!Y10="","",'Bang diem qua trinh'!Y10)</f>
        <v/>
      </c>
      <c r="S13" s="121">
        <f>IF('Bang diem qua trinh'!Z10="","",'Bang diem qua trinh'!Z10)</f>
        <v>9</v>
      </c>
      <c r="T13" s="121" t="str">
        <f>IF('Bang diem qua trinh'!AA10="","",'Bang diem qua trinh'!AA10)</f>
        <v/>
      </c>
      <c r="U13" s="121" t="str">
        <f t="shared" si="3"/>
        <v/>
      </c>
      <c r="V13" s="121" t="str">
        <f t="shared" si="4"/>
        <v/>
      </c>
      <c r="W13" s="122"/>
      <c r="X13" s="122"/>
      <c r="Y13" s="123" t="str">
        <f t="shared" si="5"/>
        <v/>
      </c>
    </row>
    <row r="14" spans="1:25" s="47" customFormat="1" ht="15" customHeight="1">
      <c r="A14" s="116" t="str">
        <f>IF('Bang diem qua trinh'!A11="","",'Bang diem qua trinh'!A11)</f>
        <v/>
      </c>
      <c r="B14" s="117" t="str">
        <f>IF('Bang diem qua trinh'!B11="","",'Bang diem qua trinh'!B11)</f>
        <v/>
      </c>
      <c r="C14" s="118" t="str">
        <f>IF('Bang diem qua trinh'!C11="","",'Bang diem qua trinh'!C11)</f>
        <v/>
      </c>
      <c r="D14" s="119" t="str">
        <f>IF('Bang diem qua trinh'!D11="","",'Bang diem qua trinh'!D11)</f>
        <v/>
      </c>
      <c r="E14" s="117" t="str">
        <f>IF('Bang diem qua trinh'!E11="","",'Bang diem qua trinh'!E11)</f>
        <v/>
      </c>
      <c r="F14" s="120"/>
      <c r="G14" s="120"/>
      <c r="H14" s="120"/>
      <c r="I14" s="121">
        <f>IF('Bang diem qua trinh'!P11="","",'Bang diem qua trinh'!P11)</f>
        <v>9</v>
      </c>
      <c r="J14" s="121" t="str">
        <f>IF('Bang diem qua trinh'!Q11="","",'Bang diem qua trinh'!Q11)</f>
        <v/>
      </c>
      <c r="K14" s="121" t="str">
        <f>IF('Bang diem qua trinh'!R11="","",'Bang diem qua trinh'!R11)</f>
        <v/>
      </c>
      <c r="L14" s="121">
        <f>IF('Bang diem qua trinh'!S11="","",'Bang diem qua trinh'!S11)</f>
        <v>9</v>
      </c>
      <c r="M14" s="121">
        <f>IF('Bang diem qua trinh'!T11="","",'Bang diem qua trinh'!T11)</f>
        <v>9</v>
      </c>
      <c r="N14" s="121">
        <f>IF('Bang diem qua trinh'!U11="","",'Bang diem qua trinh'!U11)</f>
        <v>9</v>
      </c>
      <c r="O14" s="121" t="str">
        <f>IF('Bang diem qua trinh'!V11="","",'Bang diem qua trinh'!V11)</f>
        <v/>
      </c>
      <c r="P14" s="121" t="str">
        <f>IF('Bang diem qua trinh'!W11="","",'Bang diem qua trinh'!W11)</f>
        <v/>
      </c>
      <c r="Q14" s="121" t="str">
        <f>IF('Bang diem qua trinh'!X11="","",'Bang diem qua trinh'!X11)</f>
        <v/>
      </c>
      <c r="R14" s="126" t="str">
        <f>IF('Bang diem qua trinh'!Y11="","",'Bang diem qua trinh'!Y11)</f>
        <v/>
      </c>
      <c r="S14" s="121">
        <f>IF('Bang diem qua trinh'!Z11="","",'Bang diem qua trinh'!Z11)</f>
        <v>9</v>
      </c>
      <c r="T14" s="121" t="str">
        <f>IF('Bang diem qua trinh'!AA11="","",'Bang diem qua trinh'!AA11)</f>
        <v/>
      </c>
      <c r="U14" s="121" t="str">
        <f t="shared" si="3"/>
        <v/>
      </c>
      <c r="V14" s="121" t="str">
        <f t="shared" si="4"/>
        <v/>
      </c>
      <c r="W14" s="122"/>
      <c r="X14" s="122"/>
      <c r="Y14" s="123" t="str">
        <f t="shared" si="5"/>
        <v/>
      </c>
    </row>
    <row r="15" spans="1:25" ht="17.25" customHeight="1">
      <c r="A15" s="124" t="s">
        <v>69</v>
      </c>
      <c r="B15" s="101"/>
      <c r="C15" s="101"/>
      <c r="D15" s="101"/>
      <c r="E15" s="101"/>
      <c r="F15" s="101"/>
      <c r="G15" s="101"/>
      <c r="H15" s="101"/>
      <c r="I15" s="101"/>
      <c r="J15" s="101"/>
      <c r="K15" s="101"/>
      <c r="L15" s="101"/>
      <c r="M15" s="101"/>
      <c r="N15" s="101"/>
      <c r="O15" s="101"/>
      <c r="P15" s="101"/>
      <c r="Q15" s="101"/>
      <c r="R15" s="101"/>
      <c r="S15" s="101"/>
      <c r="T15" s="58"/>
      <c r="U15" s="58"/>
      <c r="V15" s="59" t="s">
        <v>70</v>
      </c>
      <c r="W15" s="59"/>
      <c r="X15" s="59"/>
      <c r="Y15" s="58"/>
    </row>
    <row r="16" spans="1:25">
      <c r="A16" s="15"/>
      <c r="B16" s="35"/>
      <c r="C16" s="15" t="s">
        <v>34</v>
      </c>
      <c r="D16" s="17"/>
      <c r="E16" s="77"/>
      <c r="F16" s="17"/>
      <c r="G16" s="17"/>
      <c r="H16" s="15"/>
      <c r="I16" s="15"/>
      <c r="J16" s="15"/>
      <c r="K16" s="16"/>
      <c r="L16" s="15"/>
      <c r="M16" s="15" t="s">
        <v>37</v>
      </c>
      <c r="N16" s="15"/>
      <c r="O16" s="17"/>
      <c r="P16" s="15"/>
      <c r="Q16" s="17"/>
      <c r="R16" s="18"/>
      <c r="S16" s="18"/>
      <c r="T16" s="18"/>
      <c r="U16" s="18"/>
      <c r="V16" s="7" t="s">
        <v>9</v>
      </c>
      <c r="W16" s="7"/>
      <c r="X16" s="7"/>
      <c r="Y16" s="17"/>
    </row>
    <row r="17" spans="1:25">
      <c r="A17" s="15" t="s">
        <v>33</v>
      </c>
      <c r="B17" s="35"/>
      <c r="C17" s="17"/>
      <c r="D17" s="17"/>
      <c r="E17" s="77" t="s">
        <v>35</v>
      </c>
      <c r="F17" s="17"/>
      <c r="G17" s="17"/>
      <c r="H17" s="15"/>
      <c r="I17" s="15"/>
      <c r="J17" s="15" t="s">
        <v>36</v>
      </c>
      <c r="K17" s="16"/>
      <c r="L17" s="17"/>
      <c r="M17" s="17"/>
      <c r="O17" s="17"/>
      <c r="P17" s="15"/>
      <c r="Q17" s="15" t="s">
        <v>38</v>
      </c>
      <c r="R17" s="19"/>
      <c r="S17" s="20"/>
      <c r="T17" s="54"/>
      <c r="U17" s="54"/>
      <c r="V17" s="54"/>
      <c r="W17" s="55"/>
      <c r="X17" s="55"/>
      <c r="Y17" s="56"/>
    </row>
    <row r="18" spans="1:25">
      <c r="A18" s="15" t="s">
        <v>33</v>
      </c>
      <c r="B18" s="35"/>
      <c r="C18" s="17"/>
      <c r="D18" s="17"/>
      <c r="E18" s="77" t="s">
        <v>35</v>
      </c>
      <c r="F18" s="17"/>
      <c r="G18" s="17"/>
      <c r="H18" s="15"/>
      <c r="I18" s="15"/>
      <c r="J18" s="15" t="s">
        <v>36</v>
      </c>
      <c r="K18" s="16"/>
      <c r="L18" s="17"/>
      <c r="M18" s="17"/>
      <c r="O18" s="17"/>
      <c r="P18" s="15"/>
      <c r="Q18" s="15" t="s">
        <v>38</v>
      </c>
      <c r="R18" s="19"/>
      <c r="S18" s="19"/>
      <c r="T18" s="57"/>
      <c r="U18" s="57"/>
      <c r="V18" s="57"/>
      <c r="W18" s="57"/>
      <c r="X18" s="57"/>
      <c r="Y18" s="57"/>
    </row>
    <row r="19" spans="1:25">
      <c r="A19" s="16"/>
      <c r="B19" s="35"/>
      <c r="C19" s="17"/>
      <c r="D19" s="17"/>
      <c r="E19" s="35"/>
      <c r="F19" s="17"/>
      <c r="G19" s="17"/>
      <c r="H19" s="16"/>
      <c r="I19" s="16"/>
      <c r="J19" s="17"/>
      <c r="K19" s="17"/>
      <c r="L19" s="19"/>
      <c r="M19" s="17"/>
      <c r="N19" s="17"/>
      <c r="O19" s="17"/>
      <c r="P19" s="16"/>
      <c r="Q19" s="17"/>
      <c r="R19" s="19"/>
      <c r="S19" s="19"/>
      <c r="T19" s="57"/>
      <c r="U19" s="57"/>
      <c r="V19" s="57"/>
      <c r="W19" s="57"/>
      <c r="X19" s="57"/>
      <c r="Y19" s="57"/>
    </row>
    <row r="20" spans="1:25">
      <c r="A20" s="16"/>
      <c r="B20" s="35"/>
      <c r="C20" s="17"/>
      <c r="D20" s="17"/>
      <c r="E20" s="35"/>
      <c r="F20" s="17"/>
      <c r="G20" s="17"/>
      <c r="H20" s="16"/>
      <c r="I20" s="16"/>
      <c r="J20" s="17"/>
      <c r="K20" s="17"/>
      <c r="L20" s="19"/>
      <c r="M20" s="17"/>
      <c r="N20" s="17"/>
      <c r="O20" s="17"/>
      <c r="P20" s="16"/>
      <c r="Q20" s="17"/>
      <c r="R20" s="19"/>
      <c r="S20" s="19"/>
      <c r="T20" s="57"/>
      <c r="U20" s="57"/>
      <c r="V20" s="57"/>
      <c r="W20" s="57"/>
      <c r="X20" s="57"/>
      <c r="Y20" s="57"/>
    </row>
    <row r="21" spans="1:25">
      <c r="A21" s="15"/>
      <c r="B21" s="35"/>
      <c r="C21" s="17"/>
      <c r="D21" s="17"/>
      <c r="E21" s="77"/>
      <c r="F21" s="17"/>
      <c r="G21" s="17"/>
      <c r="H21" s="15"/>
      <c r="I21" s="15"/>
      <c r="J21" s="17"/>
      <c r="K21" s="17"/>
      <c r="L21" s="19"/>
      <c r="M21" s="17"/>
      <c r="N21" s="17"/>
      <c r="O21" s="17"/>
      <c r="P21" s="15"/>
      <c r="Q21" s="17"/>
      <c r="R21" s="19"/>
      <c r="S21" s="19"/>
      <c r="T21" s="19"/>
      <c r="U21" s="19"/>
      <c r="V21" s="19"/>
      <c r="W21" s="19"/>
      <c r="X21" s="19"/>
      <c r="Y21" s="19"/>
    </row>
  </sheetData>
  <mergeCells count="18">
    <mergeCell ref="A8:A9"/>
    <mergeCell ref="B8:B9"/>
    <mergeCell ref="C8:D9"/>
    <mergeCell ref="E8:E9"/>
    <mergeCell ref="F8:F9"/>
    <mergeCell ref="W8:X8"/>
    <mergeCell ref="D2:Y2"/>
    <mergeCell ref="T5:W5"/>
    <mergeCell ref="G8:H8"/>
    <mergeCell ref="R8:R9"/>
    <mergeCell ref="S8:T8"/>
    <mergeCell ref="U8:V8"/>
    <mergeCell ref="Y8:Y9"/>
    <mergeCell ref="I8:K8"/>
    <mergeCell ref="L8:Q8"/>
    <mergeCell ref="T6:Y6"/>
    <mergeCell ref="H4:Q4"/>
    <mergeCell ref="T4:Y4"/>
  </mergeCells>
  <conditionalFormatting sqref="I10:V14">
    <cfRule type="cellIs" dxfId="2" priority="6" stopIfTrue="1" operator="lessThan">
      <formula>4.95</formula>
    </cfRule>
  </conditionalFormatting>
  <conditionalFormatting sqref="W10:X14">
    <cfRule type="cellIs" dxfId="1" priority="7" stopIfTrue="1" operator="between">
      <formula>"D"</formula>
      <formula>"F"</formula>
    </cfRule>
    <cfRule type="cellIs" dxfId="0" priority="8" stopIfTrue="1" operator="lessThan">
      <formula>4.95</formula>
    </cfRule>
  </conditionalFormatting>
  <printOptions horizontalCentered="1"/>
  <pageMargins left="0.19685039370078741" right="0.19685039370078741" top="0.23622047244094491" bottom="0.23622047244094491" header="0.31496062992125984" footer="0.31496062992125984"/>
  <pageSetup paperSize="9" scale="92"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1" id="{882ABDD0-FF3F-455B-92B9-D806ED3E455F}">
            <xm:f>'Bang diem qua trinh'!$AD7 = "Nghỉ học"</xm:f>
            <x14:dxf>
              <fill>
                <patternFill>
                  <bgColor theme="0" tint="-0.24994659260841701"/>
                </patternFill>
              </fill>
            </x14:dxf>
          </x14:cfRule>
          <xm:sqref>A10:Y14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4E48-A305-4EEB-BFCF-ACF2955652A4}">
  <sheetPr codeName="Sheet4"/>
  <dimension ref="A1:B1"/>
  <sheetViews>
    <sheetView workbookViewId="0">
      <selection activeCell="L17" sqref="L17"/>
    </sheetView>
  </sheetViews>
  <sheetFormatPr defaultRowHeight="15.75"/>
  <cols>
    <col min="1" max="1" width="7.44140625" style="64" customWidth="1"/>
    <col min="2" max="2" width="32.6640625" style="65" customWidth="1"/>
  </cols>
  <sheetData>
    <row r="1" spans="1:2">
      <c r="A1" s="66" t="s">
        <v>60</v>
      </c>
      <c r="B1" s="6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Hướng dẫn</vt:lpstr>
      <vt:lpstr>Bang diem qua trinh</vt:lpstr>
      <vt:lpstr>Bang diem thi</vt:lpstr>
      <vt:lpstr>DSMON</vt:lpstr>
      <vt:lpstr>'Bang diem qua trinh'!Print_Titles</vt:lpstr>
      <vt:lpstr>'Bang diem thi'!Print_Titles</vt:lpstr>
    </vt:vector>
  </TitlesOfParts>
  <Company>ntt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cntt</dc:creator>
  <cp:lastModifiedBy>Vu Hai</cp:lastModifiedBy>
  <cp:lastPrinted>2023-12-27T07:35:00Z</cp:lastPrinted>
  <dcterms:created xsi:type="dcterms:W3CDTF">2007-10-30T13:14:01Z</dcterms:created>
  <dcterms:modified xsi:type="dcterms:W3CDTF">2025-10-16T07:21:10Z</dcterms:modified>
</cp:coreProperties>
</file>