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b-my.sharepoint.com/personal/sebastian_sterl_vub_be/Documents/Documenten/VUB Work Files/REVUB code repo/data/"/>
    </mc:Choice>
  </mc:AlternateContent>
  <xr:revisionPtr revIDLastSave="229" documentId="8_{18519E58-EEB6-42A0-A5AE-E51108518862}" xr6:coauthVersionLast="47" xr6:coauthVersionMax="47" xr10:uidLastSave="{4CE2CE18-E34D-4076-B409-4D40E94FAFCB}"/>
  <bookViews>
    <workbookView xWindow="-110" yWindow="-110" windowWidth="19420" windowHeight="10420" activeTab="1" xr2:uid="{B27AEA38-A928-4B6A-AF9B-7A28216807AA}"/>
  </bookViews>
  <sheets>
    <sheet name="General parameters" sheetId="3" r:id="rId1"/>
    <sheet name="Hydropower plant parameters" sheetId="2" r:id="rId2"/>
    <sheet name="Simulation accuracy" sheetId="4" r:id="rId3"/>
  </sheets>
  <definedNames>
    <definedName name="g">'General parameters'!$B$5</definedName>
    <definedName name="LOEE_allowed">'General parameters'!$B$7</definedName>
    <definedName name="option_storage">'General parameters'!$B$8</definedName>
    <definedName name="rho">'General parameters'!$B$4</definedName>
    <definedName name="T_fill_thres">'General parameters'!$B$6</definedName>
    <definedName name="year_end">'General parameters'!$B$2</definedName>
    <definedName name="year_start">'General parameters'!$B$1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2" l="1"/>
  <c r="C27" i="2"/>
  <c r="C34" i="2"/>
  <c r="D16" i="2"/>
  <c r="C16" i="2"/>
  <c r="C19" i="2"/>
  <c r="C31" i="2"/>
  <c r="C36" i="2"/>
  <c r="D19" i="2"/>
</calcChain>
</file>

<file path=xl/sharedStrings.xml><?xml version="1.0" encoding="utf-8"?>
<sst xmlns="http://schemas.openxmlformats.org/spreadsheetml/2006/main" count="128" uniqueCount="114">
  <si>
    <t>year_start</t>
  </si>
  <si>
    <t>year_end</t>
  </si>
  <si>
    <t>rho</t>
  </si>
  <si>
    <t>g</t>
  </si>
  <si>
    <t>eta_turb</t>
  </si>
  <si>
    <t>eta_pump</t>
  </si>
  <si>
    <t>d_min</t>
  </si>
  <si>
    <t>alpha</t>
  </si>
  <si>
    <t>gamma_hydro</t>
  </si>
  <si>
    <t>f_opt</t>
  </si>
  <si>
    <t>f_spill</t>
  </si>
  <si>
    <t>mu</t>
  </si>
  <si>
    <t>f_stop</t>
  </si>
  <si>
    <t>f_restart</t>
  </si>
  <si>
    <t>dP_ramp_turb</t>
  </si>
  <si>
    <t>dP_ramp_pump</t>
  </si>
  <si>
    <t>T_fill_thres</t>
  </si>
  <si>
    <t>LOEE_allowed</t>
  </si>
  <si>
    <t>f_size</t>
  </si>
  <si>
    <t>HPP_name</t>
  </si>
  <si>
    <t>Bui</t>
  </si>
  <si>
    <t>Buyo</t>
  </si>
  <si>
    <t>c_solar_relative</t>
  </si>
  <si>
    <t>h_max</t>
  </si>
  <si>
    <t>A_max</t>
  </si>
  <si>
    <t>V_max</t>
  </si>
  <si>
    <t>P_r_turb</t>
  </si>
  <si>
    <t>V_lower_max</t>
  </si>
  <si>
    <t>P_r_pump</t>
  </si>
  <si>
    <t>reference start year used in the simulation</t>
  </si>
  <si>
    <t>reference end year used in the simulation</t>
  </si>
  <si>
    <t>option_storage</t>
  </si>
  <si>
    <t>density of water (kg/m^3) (introduced in eq. S3)</t>
  </si>
  <si>
    <t>gravitational acceleration (m/s^2) (introduced in eq. S8)</t>
  </si>
  <si>
    <t>alpha (eq. S6) for conventional HPP operation rule curve (eq. S4)</t>
  </si>
  <si>
    <t>gamma (eq. S4) for conventional HPP operation rule curve (eq. S4)</t>
  </si>
  <si>
    <t>mu parameter to control spilling (eq. S7)</t>
  </si>
  <si>
    <t>fraction f_spill beyond which spilling starts (eq. S7)</t>
  </si>
  <si>
    <t>optimal filling fraction f_opt (eq. S4, S5)</t>
  </si>
  <si>
    <t>N_ELCC</t>
  </si>
  <si>
    <t>f_init_BAL_start</t>
  </si>
  <si>
    <t>f_init_BAL_step</t>
  </si>
  <si>
    <t>f_init_BAL_end</t>
  </si>
  <si>
    <t>f_init_STOR_start</t>
  </si>
  <si>
    <t>f_init_STOR_step</t>
  </si>
  <si>
    <t>f_init_STOR_end</t>
  </si>
  <si>
    <t>N_refine_BAL</t>
  </si>
  <si>
    <t>N_refine_STOR</t>
  </si>
  <si>
    <t>psi_min_threshold</t>
  </si>
  <si>
    <t>X_max_BAL</t>
  </si>
  <si>
    <t>X_max_STOR</t>
  </si>
  <si>
    <t>This number defines the amount of discrete steps between 0 and max(E_hydro + E_solar + E_wind)</t>
  </si>
  <si>
    <t>When min(Psi) (eq. S21) is lower than this threshold, no further refinement loops are performed</t>
  </si>
  <si>
    <t>These values are used to get a good initial guess for the range of the ELCC for BAL. This is the lower value in the guessed range</t>
  </si>
  <si>
    <t>These values are used to get a good initial guess for the range of the ELCC for BAL. This is the upper value in the guessed range</t>
  </si>
  <si>
    <t>These values are used to get a good initial guess for the range of the ELCC for BAL. This is the step size in the guessed range</t>
  </si>
  <si>
    <t>These values are used to get a good initial guess for the range of the ELCC for STOR. This is the lower value in the guessed range</t>
  </si>
  <si>
    <t>These values are used to get a good initial guess for the range of the ELCC for STOR. This is the step size in the guessed range</t>
  </si>
  <si>
    <t>These values are used to get a good initial guess for the range of the ELCC for STOR. This is the upper value in the guessed range</t>
  </si>
  <si>
    <t>Number of refinement loops for equilibrium search for min(Psi) in BAL (see eq. S21)</t>
  </si>
  <si>
    <t>Number of refinement loops for equilibrium search for min(Psi) in STOR (see eq. S21)</t>
  </si>
  <si>
    <t>Number of loops for iterative estimation of P_stable,BAL (see eq. S9 &amp; explanation below eq. S19)</t>
  </si>
  <si>
    <t>Number of loops for iterative estimation of P_stable,STOR (see eq. S9 &amp; explanation below eq. S19)</t>
  </si>
  <si>
    <t>Q_max_turb</t>
  </si>
  <si>
    <t>Q_max_pump</t>
  </si>
  <si>
    <t>maximum head in m</t>
  </si>
  <si>
    <t>maximum lake area in m^2</t>
  </si>
  <si>
    <t>maximum lake volume in m^3</t>
  </si>
  <si>
    <t>installed capacity in MW</t>
  </si>
  <si>
    <t>turbine efficiency as fraction</t>
  </si>
  <si>
    <t>turbine ramp rate in % of full capacity / min</t>
  </si>
  <si>
    <t>fraction of lake volume at which production stops</t>
  </si>
  <si>
    <t>fraction of lake volume at which production restarts after stopping</t>
  </si>
  <si>
    <t>f_reg</t>
  </si>
  <si>
    <t>allowed Loss of Energy Expectation as percentage of yearly ELCC</t>
  </si>
  <si>
    <t>V_initial_frac</t>
  </si>
  <si>
    <t>initial filling fraction of lake volume</t>
  </si>
  <si>
    <t>V_lower_initial_frac</t>
  </si>
  <si>
    <t>represents number of years of filling as threshold for determining f_reg if left unspecified by user (see sheet "Hydropower plant parameters"). Default/recommended is unity, so f_reg represents the fraction of annual mean inflow that would take exactly one year to fill reservoir.</t>
  </si>
  <si>
    <t>wish to activate pumped storage module (Note 7) for at least one hydropower plant or not? (0 = no, 1 = yes)</t>
  </si>
  <si>
    <t>column_start</t>
  </si>
  <si>
    <t>index of column (first column = 1) corresponding to year_start in time series Excel sheets (this needs to be the same across all Excel sheets)</t>
  </si>
  <si>
    <t>HPP_name_data_CF_solar</t>
  </si>
  <si>
    <t>HPP_name_data_CF_wind</t>
  </si>
  <si>
    <t>HPP_name_data_evaporation</t>
  </si>
  <si>
    <t>HPP_name_data_inflow</t>
  </si>
  <si>
    <t>HPP_name_data_load</t>
  </si>
  <si>
    <t>HPP_name_data_precipitation</t>
  </si>
  <si>
    <t>name of hydropower plant in simulation</t>
  </si>
  <si>
    <t>HPP_name_data_bathymetry</t>
  </si>
  <si>
    <t>HPP_active</t>
  </si>
  <si>
    <t>used to include (= 1) or exclude (= 0) plant from current run</t>
  </si>
  <si>
    <t>fraction of solar in the solar/wind portfolio</t>
  </si>
  <si>
    <t>this percentile controls the amount of allowed VRE overproduction (represents the % of time in which hydro+VRE may not exceed average ELCC)</t>
  </si>
  <si>
    <t>no_turbines</t>
  </si>
  <si>
    <t>number of turbines (units)</t>
  </si>
  <si>
    <t>maximum discharge (total of all turbines) in m^3/s</t>
  </si>
  <si>
    <t>name of corresponding worksheet in the "data" Excel sheets from which to pull data (hourly load normalised to a mean of unity)</t>
  </si>
  <si>
    <t>name of corresponding worksheet in the "data" Excel sheets from which to pull data (precipitation flux in kg/m^2/s; hours in rows, years in columns)</t>
  </si>
  <si>
    <t>name of corresponding worksheet in the "data" Excel sheets from which to pull data (evaporation flux in kg/m^2/s; hours in rows, years in columns)</t>
  </si>
  <si>
    <t>name of corresponding worksheet in the "data" Excel sheets from which to pull data (hourly wind CF as fraction/percentage; hours in rows, years in columns)</t>
  </si>
  <si>
    <t>name of corresponding worksheet in the "data" Excel sheets from which to pull data (hourly solar CF as fraction/percentage; hours in rows, years in columns)</t>
  </si>
  <si>
    <t>name of corresponding worksheet in the "data" Excel sheets from which to pull data on reservoir inflow (hourly inflow in m^3/s; hours in rows, years in columns)</t>
  </si>
  <si>
    <t>name of corresponding worksheet in the "data" Excel sheets from which to pull data (first column: volume in m^3; second: surface area in m^2; third: head in m)</t>
  </si>
  <si>
    <r>
      <rPr>
        <b/>
        <i/>
        <sz val="11"/>
        <color theme="1"/>
        <rFont val="Calibri"/>
        <family val="2"/>
        <scheme val="minor"/>
      </rPr>
      <t>[leave empty if unsure - default determined by storage size will be used]</t>
    </r>
    <r>
      <rPr>
        <sz val="11"/>
        <color theme="1"/>
        <rFont val="Calibri"/>
        <family val="2"/>
        <scheme val="minor"/>
      </rPr>
      <t xml:space="preserve"> which fraction of the incoming water is allocated for regulated use</t>
    </r>
  </si>
  <si>
    <t>minimum load on one single turbine to ensure high-efficiency range (%)</t>
  </si>
  <si>
    <t>min_load_turbine</t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</si>
  <si>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lower lake volume in m^3</t>
    </r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</si>
  <si>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initial filling fraction of lower lake volume</t>
    </r>
  </si>
  <si>
    <r>
      <rPr>
        <b/>
        <i/>
        <sz val="11"/>
        <color theme="1"/>
        <rFont val="Calibri"/>
        <family val="2"/>
        <scheme val="minor"/>
      </rPr>
      <t xml:space="preserve">[leave empty if not using pumped storage assessment] </t>
    </r>
    <r>
      <rPr>
        <sz val="11"/>
        <color theme="1"/>
        <rFont val="Calibri"/>
        <family val="2"/>
        <scheme val="minor"/>
      </rPr>
      <t>pump capacity in MW</t>
    </r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</si>
  <si>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pump maximum discharge in m^3/s</t>
    </r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</si>
  <si>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pump efficiency as fraction</t>
    </r>
  </si>
  <si>
    <r>
      <rPr>
        <b/>
        <i/>
        <sz val="11"/>
        <color theme="1"/>
        <rFont val="Calibri"/>
        <family val="2"/>
        <scheme val="minor"/>
      </rPr>
      <t>[leave empty if not using pumped storage assessment]</t>
    </r>
    <r>
      <rPr>
        <sz val="11"/>
        <color theme="1"/>
        <rFont val="Calibri"/>
        <family val="2"/>
        <scheme val="minor"/>
      </rPr>
      <t xml:space="preserve"> pump ramp rate in % of full capacity / min</t>
    </r>
  </si>
  <si>
    <r>
      <rPr>
        <b/>
        <i/>
        <sz val="11"/>
        <color theme="1"/>
        <rFont val="Calibri"/>
        <family val="2"/>
        <scheme val="minor"/>
      </rPr>
      <t xml:space="preserve"> [leave empty if unsure - default determined by minimum turbine load will be used]</t>
    </r>
    <r>
      <rPr>
        <sz val="11"/>
        <color theme="1"/>
        <rFont val="Calibri"/>
        <family val="2"/>
        <scheme val="minor"/>
      </rPr>
      <t xml:space="preserve"> which fraction of the regulated use (two lines above) must be dispatched at stable level (eq. S4, S5)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</si>
</sst>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/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D586F-189B-4452-92A0-B50C92D09EB9}">
  <dimension ref="A1:C8"/>
  <sheetViews>
    <sheetView workbookViewId="0">
      <selection activeCell="C3" sqref="C3"/>
    </sheetView>
  </sheetViews>
  <sheetFormatPr defaultRowHeight="14.5" x14ac:dyDescent="0.35"/>
  <cols>
    <col min="1" max="1" width="14.36328125" bestFit="1" customWidth="1"/>
    <col min="3" max="3" width="56.6328125" customWidth="1"/>
  </cols>
  <sheetData>
    <row r="1" spans="1:3" x14ac:dyDescent="0.35">
      <c r="A1" t="s">
        <v>0</v>
      </c>
      <c r="B1">
        <v>1998</v>
      </c>
      <c r="C1" t="s">
        <v>29</v>
      </c>
    </row>
    <row r="2" spans="1:3" x14ac:dyDescent="0.35">
      <c r="A2" t="s">
        <v>1</v>
      </c>
      <c r="B2">
        <v>2014</v>
      </c>
      <c r="C2" t="s">
        <v>30</v>
      </c>
    </row>
    <row r="3" spans="1:3" ht="43.5" x14ac:dyDescent="0.35">
      <c r="A3" t="s">
        <v>80</v>
      </c>
      <c r="B3">
        <v>1</v>
      </c>
      <c r="C3" s="4" t="s">
        <v>81</v>
      </c>
    </row>
    <row r="4" spans="1:3" x14ac:dyDescent="0.35">
      <c r="A4" t="s">
        <v>2</v>
      </c>
      <c r="B4">
        <v>1000</v>
      </c>
      <c r="C4" t="s">
        <v>32</v>
      </c>
    </row>
    <row r="5" spans="1:3" x14ac:dyDescent="0.35">
      <c r="A5" t="s">
        <v>3</v>
      </c>
      <c r="B5">
        <v>9.81</v>
      </c>
      <c r="C5" t="s">
        <v>33</v>
      </c>
    </row>
    <row r="6" spans="1:3" ht="72.5" x14ac:dyDescent="0.35">
      <c r="A6" t="s">
        <v>16</v>
      </c>
      <c r="B6">
        <v>1</v>
      </c>
      <c r="C6" s="4" t="s">
        <v>78</v>
      </c>
    </row>
    <row r="7" spans="1:3" x14ac:dyDescent="0.35">
      <c r="A7" t="s">
        <v>17</v>
      </c>
      <c r="B7">
        <v>0</v>
      </c>
      <c r="C7" t="s">
        <v>74</v>
      </c>
    </row>
    <row r="8" spans="1:3" ht="29" x14ac:dyDescent="0.35">
      <c r="A8" t="s">
        <v>31</v>
      </c>
      <c r="B8">
        <v>0</v>
      </c>
      <c r="C8" s="4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3870-37A0-4EFA-BF75-9E0BBC5C39B4}">
  <dimension ref="A1:D36"/>
  <sheetViews>
    <sheetView tabSelected="1" workbookViewId="0">
      <selection activeCell="C2" sqref="C2"/>
    </sheetView>
  </sheetViews>
  <sheetFormatPr defaultRowHeight="14.5" x14ac:dyDescent="0.35"/>
  <cols>
    <col min="1" max="1" width="27.90625" customWidth="1"/>
    <col min="2" max="2" width="54.6328125" customWidth="1"/>
  </cols>
  <sheetData>
    <row r="1" spans="1:4" x14ac:dyDescent="0.35">
      <c r="A1" t="s">
        <v>19</v>
      </c>
      <c r="B1" t="s">
        <v>88</v>
      </c>
      <c r="C1" t="s">
        <v>20</v>
      </c>
      <c r="D1" t="s">
        <v>21</v>
      </c>
    </row>
    <row r="2" spans="1:4" x14ac:dyDescent="0.35">
      <c r="A2" t="s">
        <v>90</v>
      </c>
      <c r="B2" t="s">
        <v>91</v>
      </c>
      <c r="C2">
        <v>1</v>
      </c>
      <c r="D2">
        <v>1</v>
      </c>
    </row>
    <row r="3" spans="1:4" x14ac:dyDescent="0.35">
      <c r="A3" t="s">
        <v>85</v>
      </c>
      <c r="B3" s="5" t="s">
        <v>102</v>
      </c>
      <c r="C3" t="s">
        <v>20</v>
      </c>
      <c r="D3" t="s">
        <v>21</v>
      </c>
    </row>
    <row r="4" spans="1:4" x14ac:dyDescent="0.35">
      <c r="A4" t="s">
        <v>82</v>
      </c>
      <c r="B4" s="5" t="s">
        <v>101</v>
      </c>
      <c r="C4" t="s">
        <v>20</v>
      </c>
      <c r="D4" t="s">
        <v>21</v>
      </c>
    </row>
    <row r="5" spans="1:4" x14ac:dyDescent="0.35">
      <c r="A5" t="s">
        <v>83</v>
      </c>
      <c r="B5" s="5" t="s">
        <v>100</v>
      </c>
      <c r="C5" t="s">
        <v>20</v>
      </c>
      <c r="D5" t="s">
        <v>21</v>
      </c>
    </row>
    <row r="6" spans="1:4" x14ac:dyDescent="0.35">
      <c r="A6" t="s">
        <v>84</v>
      </c>
      <c r="B6" s="5" t="s">
        <v>99</v>
      </c>
      <c r="C6" t="s">
        <v>20</v>
      </c>
      <c r="D6" t="s">
        <v>21</v>
      </c>
    </row>
    <row r="7" spans="1:4" x14ac:dyDescent="0.35">
      <c r="A7" t="s">
        <v>87</v>
      </c>
      <c r="B7" s="5" t="s">
        <v>98</v>
      </c>
      <c r="C7" t="s">
        <v>20</v>
      </c>
      <c r="D7" t="s">
        <v>21</v>
      </c>
    </row>
    <row r="8" spans="1:4" x14ac:dyDescent="0.35">
      <c r="A8" t="s">
        <v>86</v>
      </c>
      <c r="B8" s="5" t="s">
        <v>97</v>
      </c>
      <c r="C8" t="s">
        <v>20</v>
      </c>
      <c r="D8" t="s">
        <v>21</v>
      </c>
    </row>
    <row r="9" spans="1:4" x14ac:dyDescent="0.35">
      <c r="A9" t="s">
        <v>89</v>
      </c>
      <c r="B9" s="5" t="s">
        <v>103</v>
      </c>
      <c r="C9" t="s">
        <v>20</v>
      </c>
      <c r="D9" t="s">
        <v>21</v>
      </c>
    </row>
    <row r="10" spans="1:4" x14ac:dyDescent="0.35">
      <c r="A10" t="s">
        <v>22</v>
      </c>
      <c r="B10" t="s">
        <v>92</v>
      </c>
      <c r="C10">
        <v>1</v>
      </c>
      <c r="D10">
        <v>1</v>
      </c>
    </row>
    <row r="11" spans="1:4" x14ac:dyDescent="0.35">
      <c r="A11" t="s">
        <v>23</v>
      </c>
      <c r="B11" t="s">
        <v>65</v>
      </c>
      <c r="C11">
        <v>80</v>
      </c>
      <c r="D11">
        <v>36.1</v>
      </c>
    </row>
    <row r="12" spans="1:4" x14ac:dyDescent="0.35">
      <c r="A12" t="s">
        <v>24</v>
      </c>
      <c r="B12" t="s">
        <v>66</v>
      </c>
      <c r="C12" s="1">
        <v>440000000</v>
      </c>
      <c r="D12" s="1">
        <v>900000000</v>
      </c>
    </row>
    <row r="13" spans="1:4" x14ac:dyDescent="0.35">
      <c r="A13" t="s">
        <v>25</v>
      </c>
      <c r="B13" t="s">
        <v>67</v>
      </c>
      <c r="C13" s="1">
        <v>12570000000</v>
      </c>
      <c r="D13" s="1">
        <v>8300000000</v>
      </c>
    </row>
    <row r="14" spans="1:4" x14ac:dyDescent="0.35">
      <c r="A14" t="s">
        <v>75</v>
      </c>
      <c r="B14" t="s">
        <v>76</v>
      </c>
      <c r="C14">
        <v>0.8</v>
      </c>
      <c r="D14">
        <v>0.8</v>
      </c>
    </row>
    <row r="15" spans="1:4" x14ac:dyDescent="0.35">
      <c r="A15" t="s">
        <v>26</v>
      </c>
      <c r="B15" t="s">
        <v>68</v>
      </c>
      <c r="C15">
        <v>400</v>
      </c>
      <c r="D15">
        <v>165</v>
      </c>
    </row>
    <row r="16" spans="1:4" x14ac:dyDescent="0.35">
      <c r="A16" t="s">
        <v>63</v>
      </c>
      <c r="B16" t="s">
        <v>96</v>
      </c>
      <c r="C16" s="2">
        <f>C15/(C18*rho*g*C11)*10^6</f>
        <v>637.1049949031601</v>
      </c>
      <c r="D16" s="2">
        <f>D15/(D18*rho*g*D11)*10^6</f>
        <v>582.39514769540949</v>
      </c>
    </row>
    <row r="17" spans="1:4" x14ac:dyDescent="0.35">
      <c r="A17" t="s">
        <v>94</v>
      </c>
      <c r="B17" t="s">
        <v>95</v>
      </c>
      <c r="C17">
        <v>3</v>
      </c>
      <c r="D17">
        <v>3</v>
      </c>
    </row>
    <row r="18" spans="1:4" x14ac:dyDescent="0.35">
      <c r="A18" t="s">
        <v>4</v>
      </c>
      <c r="B18" t="s">
        <v>69</v>
      </c>
      <c r="C18">
        <v>0.8</v>
      </c>
      <c r="D18">
        <v>0.8</v>
      </c>
    </row>
    <row r="19" spans="1:4" x14ac:dyDescent="0.35">
      <c r="A19" t="s">
        <v>14</v>
      </c>
      <c r="B19" t="s">
        <v>70</v>
      </c>
      <c r="C19">
        <f>12.8/5/100</f>
        <v>2.5600000000000001E-2</v>
      </c>
      <c r="D19">
        <f>12.8/5/100</f>
        <v>2.5600000000000001E-2</v>
      </c>
    </row>
    <row r="20" spans="1:4" x14ac:dyDescent="0.35">
      <c r="A20" t="s">
        <v>12</v>
      </c>
      <c r="B20" t="s">
        <v>71</v>
      </c>
      <c r="C20">
        <v>0.1</v>
      </c>
      <c r="D20">
        <v>0.1</v>
      </c>
    </row>
    <row r="21" spans="1:4" x14ac:dyDescent="0.35">
      <c r="A21" t="s">
        <v>13</v>
      </c>
      <c r="B21" t="s">
        <v>72</v>
      </c>
      <c r="C21">
        <v>0.2</v>
      </c>
      <c r="D21">
        <v>0.2</v>
      </c>
    </row>
    <row r="22" spans="1:4" x14ac:dyDescent="0.35">
      <c r="A22" t="s">
        <v>9</v>
      </c>
      <c r="B22" t="s">
        <v>38</v>
      </c>
      <c r="C22">
        <v>0.8</v>
      </c>
      <c r="D22">
        <v>0.8</v>
      </c>
    </row>
    <row r="23" spans="1:4" x14ac:dyDescent="0.35">
      <c r="A23" t="s">
        <v>10</v>
      </c>
      <c r="B23" t="s">
        <v>37</v>
      </c>
      <c r="C23">
        <v>0.95</v>
      </c>
      <c r="D23">
        <v>0.95</v>
      </c>
    </row>
    <row r="24" spans="1:4" ht="43.5" x14ac:dyDescent="0.35">
      <c r="A24" t="s">
        <v>73</v>
      </c>
      <c r="B24" s="4" t="s">
        <v>104</v>
      </c>
      <c r="C24">
        <v>1</v>
      </c>
      <c r="D24">
        <v>0.74765197999999999</v>
      </c>
    </row>
    <row r="25" spans="1:4" x14ac:dyDescent="0.35">
      <c r="A25" t="s">
        <v>106</v>
      </c>
      <c r="B25" t="s">
        <v>105</v>
      </c>
      <c r="C25" s="6">
        <v>0.35</v>
      </c>
      <c r="D25" s="6">
        <v>0.35</v>
      </c>
    </row>
    <row r="26" spans="1:4" ht="43.5" x14ac:dyDescent="0.35">
      <c r="A26" t="s">
        <v>6</v>
      </c>
      <c r="B26" s="4" t="s">
        <v>113</v>
      </c>
    </row>
    <row r="27" spans="1:4" x14ac:dyDescent="0.35">
      <c r="A27" t="s">
        <v>7</v>
      </c>
      <c r="B27" t="s">
        <v>34</v>
      </c>
      <c r="C27">
        <f>2/3</f>
        <v>0.66666666666666663</v>
      </c>
      <c r="D27">
        <f>2/3</f>
        <v>0.66666666666666663</v>
      </c>
    </row>
    <row r="28" spans="1:4" x14ac:dyDescent="0.35">
      <c r="A28" t="s">
        <v>8</v>
      </c>
      <c r="B28" t="s">
        <v>35</v>
      </c>
      <c r="C28">
        <v>10</v>
      </c>
      <c r="D28">
        <v>10</v>
      </c>
    </row>
    <row r="29" spans="1:4" x14ac:dyDescent="0.35">
      <c r="A29" t="s">
        <v>11</v>
      </c>
      <c r="B29" t="s">
        <v>36</v>
      </c>
      <c r="C29">
        <v>0.1</v>
      </c>
      <c r="D29">
        <v>0.1</v>
      </c>
    </row>
    <row r="30" spans="1:4" x14ac:dyDescent="0.35">
      <c r="A30" t="s">
        <v>18</v>
      </c>
      <c r="B30" t="s">
        <v>93</v>
      </c>
      <c r="C30">
        <v>90</v>
      </c>
      <c r="D30">
        <v>90</v>
      </c>
    </row>
    <row r="31" spans="1:4" ht="29" x14ac:dyDescent="0.35">
      <c r="A31" t="s">
        <v>27</v>
      </c>
      <c r="B31" s="4" t="s">
        <v>107</v>
      </c>
      <c r="C31" s="3">
        <f>C13/1000</f>
        <v>12570000</v>
      </c>
    </row>
    <row r="32" spans="1:4" ht="29" x14ac:dyDescent="0.35">
      <c r="A32" t="s">
        <v>77</v>
      </c>
      <c r="B32" s="4" t="s">
        <v>108</v>
      </c>
      <c r="C32">
        <v>0.8</v>
      </c>
    </row>
    <row r="33" spans="1:3" ht="29" x14ac:dyDescent="0.35">
      <c r="A33" t="s">
        <v>28</v>
      </c>
      <c r="B33" s="4" t="s">
        <v>109</v>
      </c>
      <c r="C33">
        <v>100</v>
      </c>
    </row>
    <row r="34" spans="1:3" ht="29" x14ac:dyDescent="0.35">
      <c r="A34" t="s">
        <v>64</v>
      </c>
      <c r="B34" s="4" t="s">
        <v>110</v>
      </c>
      <c r="C34" s="2">
        <f>C33/(C35^(-1)*rho*g*C11)*10^6</f>
        <v>101.9367991845056</v>
      </c>
    </row>
    <row r="35" spans="1:3" ht="29" x14ac:dyDescent="0.35">
      <c r="A35" t="s">
        <v>5</v>
      </c>
      <c r="B35" s="4" t="s">
        <v>111</v>
      </c>
      <c r="C35">
        <v>0.8</v>
      </c>
    </row>
    <row r="36" spans="1:3" ht="29" x14ac:dyDescent="0.35">
      <c r="A36" t="s">
        <v>15</v>
      </c>
      <c r="B36" s="4" t="s">
        <v>112</v>
      </c>
      <c r="C36">
        <f>12.8/5/100</f>
        <v>2.5600000000000001E-2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36715-185A-42E7-B4A2-72308524B26D}">
  <dimension ref="A1:C12"/>
  <sheetViews>
    <sheetView workbookViewId="0">
      <selection activeCell="C13" sqref="C13"/>
    </sheetView>
  </sheetViews>
  <sheetFormatPr defaultRowHeight="14.5" x14ac:dyDescent="0.35"/>
  <cols>
    <col min="1" max="1" width="16.453125" bestFit="1" customWidth="1"/>
  </cols>
  <sheetData>
    <row r="1" spans="1:3" x14ac:dyDescent="0.35">
      <c r="A1" t="s">
        <v>39</v>
      </c>
      <c r="B1">
        <v>1000</v>
      </c>
      <c r="C1" t="s">
        <v>51</v>
      </c>
    </row>
    <row r="2" spans="1:3" x14ac:dyDescent="0.35">
      <c r="A2" t="s">
        <v>48</v>
      </c>
      <c r="B2">
        <v>0</v>
      </c>
      <c r="C2" t="s">
        <v>52</v>
      </c>
    </row>
    <row r="3" spans="1:3" x14ac:dyDescent="0.35">
      <c r="A3" t="s">
        <v>40</v>
      </c>
      <c r="B3">
        <v>0</v>
      </c>
      <c r="C3" t="s">
        <v>53</v>
      </c>
    </row>
    <row r="4" spans="1:3" x14ac:dyDescent="0.35">
      <c r="A4" t="s">
        <v>41</v>
      </c>
      <c r="B4">
        <v>0.2</v>
      </c>
      <c r="C4" t="s">
        <v>55</v>
      </c>
    </row>
    <row r="5" spans="1:3" x14ac:dyDescent="0.35">
      <c r="A5" t="s">
        <v>42</v>
      </c>
      <c r="B5">
        <v>2</v>
      </c>
      <c r="C5" t="s">
        <v>54</v>
      </c>
    </row>
    <row r="6" spans="1:3" x14ac:dyDescent="0.35">
      <c r="A6" t="s">
        <v>46</v>
      </c>
      <c r="B6">
        <v>2</v>
      </c>
      <c r="C6" t="s">
        <v>59</v>
      </c>
    </row>
    <row r="7" spans="1:3" x14ac:dyDescent="0.35">
      <c r="A7" t="s">
        <v>49</v>
      </c>
      <c r="B7">
        <v>2</v>
      </c>
      <c r="C7" t="s">
        <v>61</v>
      </c>
    </row>
    <row r="8" spans="1:3" x14ac:dyDescent="0.35">
      <c r="A8" t="s">
        <v>43</v>
      </c>
      <c r="B8">
        <v>0</v>
      </c>
      <c r="C8" t="s">
        <v>56</v>
      </c>
    </row>
    <row r="9" spans="1:3" x14ac:dyDescent="0.35">
      <c r="A9" t="s">
        <v>44</v>
      </c>
      <c r="B9">
        <v>0.2</v>
      </c>
      <c r="C9" t="s">
        <v>57</v>
      </c>
    </row>
    <row r="10" spans="1:3" x14ac:dyDescent="0.35">
      <c r="A10" t="s">
        <v>45</v>
      </c>
      <c r="B10">
        <v>2</v>
      </c>
      <c r="C10" t="s">
        <v>58</v>
      </c>
    </row>
    <row r="11" spans="1:3" x14ac:dyDescent="0.35">
      <c r="A11" t="s">
        <v>47</v>
      </c>
      <c r="B11">
        <v>2</v>
      </c>
      <c r="C11" t="s">
        <v>60</v>
      </c>
    </row>
    <row r="12" spans="1:3" x14ac:dyDescent="0.35">
      <c r="A12" t="s">
        <v>50</v>
      </c>
      <c r="B12">
        <v>2</v>
      </c>
      <c r="C1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General parameters</vt:lpstr>
      <vt:lpstr>Hydropower plant parameters</vt:lpstr>
      <vt:lpstr>Simulation accuracy</vt:lpstr>
      <vt:lpstr>g</vt:lpstr>
      <vt:lpstr>LOEE_allowed</vt:lpstr>
      <vt:lpstr>option_storage</vt:lpstr>
      <vt:lpstr>rho</vt:lpstr>
      <vt:lpstr>T_fill_thres</vt:lpstr>
      <vt:lpstr>year_end</vt:lpstr>
      <vt:lpstr>year_start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adm_sesterl</dc:creator>
  <cp:lastModifiedBy>Sebastian Hendrik Sterl</cp:lastModifiedBy>
  <dcterms:created xsi:type="dcterms:W3CDTF">2023-07-05T11:59:52Z</dcterms:created>
  <dcterms:modified xsi:type="dcterms:W3CDTF">2023-08-30T20:36:02Z</dcterms:modified>
</cp:coreProperties>
</file>