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55" documentId="8_{18519E58-EEB6-42A0-A5AE-E51108518862}" xr6:coauthVersionLast="47" xr6:coauthVersionMax="47" xr10:uidLastSave="{A58FC77E-BCF1-4080-BA9C-9056D7F2C73E}"/>
  <bookViews>
    <workbookView xWindow="-110" yWindow="-110" windowWidth="19420" windowHeight="10420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alpha">'Hydropower plant parameters'!$C$18</definedName>
    <definedName name="d_min">'Hydropower plant parameters'!$C$17</definedName>
    <definedName name="dP_ramp_turb">'Hydropower plant parameters'!$C$11</definedName>
    <definedName name="f_opt">'Hydropower plant parameters'!$C$14</definedName>
    <definedName name="f_spill">'Hydropower plant parameters'!$C$15</definedName>
    <definedName name="g">'General parameters'!$B$4</definedName>
    <definedName name="gamma_hydro">'Hydropower plant parameters'!$C$19</definedName>
    <definedName name="LOEE_allowed">'General parameters'!$B$6</definedName>
    <definedName name="mu">'Hydropower plant parameters'!$C$20</definedName>
    <definedName name="option_storage">'General parameters'!$B$7</definedName>
    <definedName name="rho">'General parameters'!$B$3</definedName>
    <definedName name="T_fill_thres">'General parameters'!$B$5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C25" i="2"/>
  <c r="D9" i="2"/>
  <c r="C9" i="2"/>
  <c r="C11" i="2"/>
  <c r="C22" i="2"/>
  <c r="C27" i="2"/>
  <c r="D27" i="2"/>
  <c r="D11" i="2"/>
</calcChain>
</file>

<file path=xl/sharedStrings.xml><?xml version="1.0" encoding="utf-8"?>
<sst xmlns="http://schemas.openxmlformats.org/spreadsheetml/2006/main" count="96" uniqueCount="94">
  <si>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</si>
  <si>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</si>
  <si>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</si>
  <si>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</si>
  <si>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</si>
  <si>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</si>
  <si>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</si>
  <si>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</si>
  <si>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</si>
  <si>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</si>
  <si>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</si>
  <si>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</si>
  <si>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</si>
  <si>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</si>
  <si>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</si>
  <si>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</si>
  <si>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</si>
  <si>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</si>
  <si>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</si>
  <si>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</si>
  <si>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</si>
  <si>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</si>
  <si>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</si>
  <si>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</si>
  <si>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</si>
  <si>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</si>
  <si>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</si>
  <si>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</si>
  <si>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</si>
  <si>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</si>
  <si>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</si>
  <si>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</si>
  <si>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</si>
  <si>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</si>
  <si>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</si>
  <si>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</si>
  <si>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</si>
  <si>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</si>
  <si>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</si>
  <si>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</si>
  <si>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</si>
  <si>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</si>
  <si>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</si>
  <si>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</si>
  <si>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</si>
  <si>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</si>
  <si>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</si>
  <si>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</si>
  <si>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</si>
  <si>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</si>
  <si>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</si>
  <si>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</si>
  <si>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</si>
  <si>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</si>
  <si>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</si>
  <si>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</si>
  <si>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</si>
  <si>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</si>
  <si>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</si>
  <si>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</si>
  <si>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</si>
  <si>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</si>
  <si>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</si>
  <si>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</si>
  <si>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</si>
  <si>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fraction</t>
  </si>
  <si>
    <t>name</t>
  </si>
  <si>
    <t>maximum head in m</t>
  </si>
  <si>
    <t>maximum lake area in m^2</t>
  </si>
  <si>
    <t>maximum lake volume in m^3</t>
  </si>
  <si>
    <t>installed capacity in MW</t>
  </si>
  <si>
    <t>[if using pumped storage assessment] lower lake volume in m^3</t>
  </si>
  <si>
    <t>[if using pumped storage assessment] pump capacity in MW</t>
  </si>
  <si>
    <t>[if using pumped storage assessment] pump maximum discharge in m^3/s</t>
  </si>
  <si>
    <t>turbine maximum discharge in m^3/s</t>
  </si>
  <si>
    <t>turbine efficiency as fraction</t>
  </si>
  <si>
    <t>turbine ramp rate in % of full capacity / min</t>
  </si>
  <si>
    <t>[if using pumped storage assessment] pump efficiency as fraction</t>
  </si>
  <si>
    <t>[if using pumped storage assessment] pump ramp rate in % of full capacity / min</t>
  </si>
  <si>
    <t>this percentile controls the amount of allowed VRE overproduction</t>
  </si>
  <si>
    <t>fraction of lake volume at which production stops</t>
  </si>
  <si>
    <t>fraction of lake volume at which production restarts after stopping</t>
  </si>
  <si>
    <t>HPP_name_timeseries</t>
  </si>
  <si>
    <t>f_reg</t>
  </si>
  <si>
    <t>[leave empty if unsure - default will be used] which fraction of the water is allocatable for regulated use</t>
  </si>
  <si>
    <t>name of corresponding worksheet in the "data" Excel sheets from which to pull time series</t>
  </si>
  <si>
    <t>allowed Loss of Energy Expectation as percentage of yearly ELCC</t>
  </si>
  <si>
    <t>V_initial_frac</t>
  </si>
  <si>
    <t>initial filling fraction of lake volume</t>
  </si>
  <si>
    <t>[if using pumped storage assessment] initial filling fraction of lower lake volume</t>
  </si>
  <si>
    <t>V_lower_initial_frac</t>
  </si>
  <si>
    <t>minimum required environmental outflow fraction of average inflow (eq. S4, S5)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</si>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</sst>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7"/>
  <sheetViews>
    <sheetView tabSelected="1" workbookViewId="0">
      <selection activeCell="C7" sqref="C7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x14ac:dyDescent="0.35">
      <c r="A3" t="s">
        <v>2</v>
      </c>
      <c r="B3">
        <v>1000</v>
      </c>
      <c r="C3" t="s">
        <v>32</v>
      </c>
    </row>
    <row r="4" spans="1:3" x14ac:dyDescent="0.35">
      <c r="A4" t="s">
        <v>3</v>
      </c>
      <c r="B4">
        <v>9.81</v>
      </c>
      <c r="C4" t="s">
        <v>33</v>
      </c>
    </row>
    <row r="5" spans="1:3" ht="72.5" x14ac:dyDescent="0.35">
      <c r="A5" t="s">
        <v>16</v>
      </c>
      <c r="B5">
        <v>1</v>
      </c>
      <c r="C5" s="4" t="s">
        <v>92</v>
      </c>
    </row>
    <row r="6" spans="1:3" x14ac:dyDescent="0.35">
      <c r="A6" t="s">
        <v>17</v>
      </c>
      <c r="B6">
        <v>0</v>
      </c>
      <c r="C6" t="s">
        <v>86</v>
      </c>
    </row>
    <row r="7" spans="1:3" ht="29" x14ac:dyDescent="0.35">
      <c r="A7" t="s">
        <v>31</v>
      </c>
      <c r="B7">
        <v>0</v>
      </c>
      <c r="C7" s="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27"/>
  <sheetViews>
    <sheetView topLeftCell="A10" workbookViewId="0">
      <selection activeCell="B27" sqref="B27"/>
    </sheetView>
  </sheetViews>
  <sheetFormatPr defaultRowHeight="14.5" x14ac:dyDescent="0.35"/>
  <cols>
    <col min="1" max="1" width="14" bestFit="1" customWidth="1"/>
    <col min="2" max="2" width="47.7265625" customWidth="1"/>
  </cols>
  <sheetData>
    <row r="1" spans="1:4" x14ac:dyDescent="0.35">
      <c r="A1" t="s">
        <v>19</v>
      </c>
      <c r="B1" t="s">
        <v>66</v>
      </c>
      <c r="C1" t="s">
        <v>20</v>
      </c>
      <c r="D1" t="s">
        <v>21</v>
      </c>
    </row>
    <row r="2" spans="1:4" x14ac:dyDescent="0.35">
      <c r="A2" t="s">
        <v>82</v>
      </c>
      <c r="B2" t="s">
        <v>85</v>
      </c>
      <c r="C2" t="s">
        <v>20</v>
      </c>
      <c r="D2" t="s">
        <v>21</v>
      </c>
    </row>
    <row r="3" spans="1:4" x14ac:dyDescent="0.35">
      <c r="A3" t="s">
        <v>22</v>
      </c>
      <c r="B3" t="s">
        <v>65</v>
      </c>
      <c r="C3">
        <v>1</v>
      </c>
      <c r="D3">
        <v>1</v>
      </c>
    </row>
    <row r="4" spans="1:4" x14ac:dyDescent="0.35">
      <c r="A4" t="s">
        <v>23</v>
      </c>
      <c r="B4" t="s">
        <v>67</v>
      </c>
      <c r="C4">
        <v>80</v>
      </c>
      <c r="D4">
        <v>36.1</v>
      </c>
    </row>
    <row r="5" spans="1:4" x14ac:dyDescent="0.35">
      <c r="A5" t="s">
        <v>24</v>
      </c>
      <c r="B5" t="s">
        <v>68</v>
      </c>
      <c r="C5" s="1">
        <v>440000000</v>
      </c>
      <c r="D5" s="1">
        <v>900000000</v>
      </c>
    </row>
    <row r="6" spans="1:4" x14ac:dyDescent="0.35">
      <c r="A6" t="s">
        <v>25</v>
      </c>
      <c r="B6" t="s">
        <v>69</v>
      </c>
      <c r="C6" s="1">
        <v>12570000000</v>
      </c>
      <c r="D6" s="1">
        <v>8300000000</v>
      </c>
    </row>
    <row r="7" spans="1:4" x14ac:dyDescent="0.35">
      <c r="A7" t="s">
        <v>87</v>
      </c>
      <c r="B7" t="s">
        <v>88</v>
      </c>
      <c r="C7">
        <v>0.8</v>
      </c>
      <c r="D7">
        <v>0.8</v>
      </c>
    </row>
    <row r="8" spans="1:4" x14ac:dyDescent="0.35">
      <c r="A8" t="s">
        <v>26</v>
      </c>
      <c r="B8" t="s">
        <v>70</v>
      </c>
      <c r="C8">
        <v>400</v>
      </c>
      <c r="D8">
        <v>165</v>
      </c>
    </row>
    <row r="9" spans="1:4" x14ac:dyDescent="0.35">
      <c r="A9" t="s">
        <v>63</v>
      </c>
      <c r="B9" t="s">
        <v>74</v>
      </c>
      <c r="C9" s="2">
        <f>C8/(C10*rho*g*C4)*10^6</f>
        <v>637.1049949031601</v>
      </c>
      <c r="D9" s="2">
        <f>D8/(D10*rho*g*D4)*10^6</f>
        <v>582.39514769540949</v>
      </c>
    </row>
    <row r="10" spans="1:4" x14ac:dyDescent="0.35">
      <c r="A10" t="s">
        <v>4</v>
      </c>
      <c r="B10" t="s">
        <v>75</v>
      </c>
      <c r="C10">
        <v>0.8</v>
      </c>
      <c r="D10">
        <v>0.8</v>
      </c>
    </row>
    <row r="11" spans="1:4" x14ac:dyDescent="0.35">
      <c r="A11" t="s">
        <v>14</v>
      </c>
      <c r="B11" t="s">
        <v>76</v>
      </c>
      <c r="C11">
        <f>12.8/5/100</f>
        <v>2.5600000000000001E-2</v>
      </c>
      <c r="D11">
        <f>12.8/5/100</f>
        <v>2.5600000000000001E-2</v>
      </c>
    </row>
    <row r="12" spans="1:4" x14ac:dyDescent="0.35">
      <c r="A12" t="s">
        <v>12</v>
      </c>
      <c r="B12" t="s">
        <v>80</v>
      </c>
      <c r="C12">
        <v>0.1</v>
      </c>
      <c r="D12">
        <v>0.1</v>
      </c>
    </row>
    <row r="13" spans="1:4" x14ac:dyDescent="0.35">
      <c r="A13" t="s">
        <v>13</v>
      </c>
      <c r="B13" t="s">
        <v>81</v>
      </c>
      <c r="C13">
        <v>0.2</v>
      </c>
      <c r="D13">
        <v>0.2</v>
      </c>
    </row>
    <row r="14" spans="1:4" x14ac:dyDescent="0.35">
      <c r="A14" t="s">
        <v>9</v>
      </c>
      <c r="B14" t="s">
        <v>38</v>
      </c>
      <c r="C14">
        <v>0.8</v>
      </c>
      <c r="D14">
        <v>0.8</v>
      </c>
    </row>
    <row r="15" spans="1:4" x14ac:dyDescent="0.35">
      <c r="A15" t="s">
        <v>10</v>
      </c>
      <c r="B15" t="s">
        <v>37</v>
      </c>
      <c r="C15">
        <v>0.95</v>
      </c>
      <c r="D15">
        <v>0.95</v>
      </c>
    </row>
    <row r="16" spans="1:4" x14ac:dyDescent="0.35">
      <c r="A16" t="s">
        <v>83</v>
      </c>
      <c r="B16" t="s">
        <v>84</v>
      </c>
      <c r="C16">
        <v>1</v>
      </c>
      <c r="D16">
        <v>0.74765197999999999</v>
      </c>
    </row>
    <row r="17" spans="1:4" x14ac:dyDescent="0.35">
      <c r="A17" t="s">
        <v>6</v>
      </c>
      <c r="B17" t="s">
        <v>91</v>
      </c>
      <c r="C17">
        <v>0.1</v>
      </c>
      <c r="D17">
        <v>0.1</v>
      </c>
    </row>
    <row r="18" spans="1:4" x14ac:dyDescent="0.35">
      <c r="A18" t="s">
        <v>7</v>
      </c>
      <c r="B18" t="s">
        <v>34</v>
      </c>
      <c r="C18">
        <f>2/3</f>
        <v>0.66666666666666663</v>
      </c>
      <c r="D18">
        <f>2/3</f>
        <v>0.66666666666666663</v>
      </c>
    </row>
    <row r="19" spans="1:4" x14ac:dyDescent="0.35">
      <c r="A19" t="s">
        <v>8</v>
      </c>
      <c r="B19" t="s">
        <v>35</v>
      </c>
      <c r="C19">
        <v>10</v>
      </c>
      <c r="D19">
        <v>10</v>
      </c>
    </row>
    <row r="20" spans="1:4" x14ac:dyDescent="0.35">
      <c r="A20" t="s">
        <v>11</v>
      </c>
      <c r="B20" t="s">
        <v>36</v>
      </c>
      <c r="C20">
        <v>0.1</v>
      </c>
      <c r="D20">
        <v>0.1</v>
      </c>
    </row>
    <row r="21" spans="1:4" x14ac:dyDescent="0.35">
      <c r="A21" t="s">
        <v>18</v>
      </c>
      <c r="B21" t="s">
        <v>79</v>
      </c>
      <c r="C21">
        <v>90</v>
      </c>
      <c r="D21">
        <v>90</v>
      </c>
    </row>
    <row r="22" spans="1:4" x14ac:dyDescent="0.35">
      <c r="A22" t="s">
        <v>27</v>
      </c>
      <c r="B22" t="s">
        <v>71</v>
      </c>
      <c r="C22" s="3">
        <f>C6/1000</f>
        <v>12570000</v>
      </c>
      <c r="D22" t="e">
        <v>#N/A</v>
      </c>
    </row>
    <row r="23" spans="1:4" x14ac:dyDescent="0.35">
      <c r="A23" t="s">
        <v>90</v>
      </c>
      <c r="B23" t="s">
        <v>89</v>
      </c>
      <c r="C23">
        <v>0.8</v>
      </c>
      <c r="D23" t="e">
        <v>#N/A</v>
      </c>
    </row>
    <row r="24" spans="1:4" x14ac:dyDescent="0.35">
      <c r="A24" t="s">
        <v>28</v>
      </c>
      <c r="B24" t="s">
        <v>72</v>
      </c>
      <c r="C24">
        <v>100</v>
      </c>
      <c r="D24" t="e">
        <v>#N/A</v>
      </c>
    </row>
    <row r="25" spans="1:4" x14ac:dyDescent="0.35">
      <c r="A25" t="s">
        <v>64</v>
      </c>
      <c r="B25" t="s">
        <v>73</v>
      </c>
      <c r="C25" s="2">
        <f>C24/(C26^(-1)*rho*g*C4)*10^6</f>
        <v>101.9367991845056</v>
      </c>
      <c r="D25" t="e">
        <v>#N/A</v>
      </c>
    </row>
    <row r="26" spans="1:4" x14ac:dyDescent="0.35">
      <c r="A26" t="s">
        <v>5</v>
      </c>
      <c r="B26" t="s">
        <v>77</v>
      </c>
      <c r="C26">
        <v>0.8</v>
      </c>
      <c r="D26">
        <v>0.8</v>
      </c>
    </row>
    <row r="27" spans="1:4" x14ac:dyDescent="0.35">
      <c r="A27" t="s">
        <v>15</v>
      </c>
      <c r="B27" t="s">
        <v>78</v>
      </c>
      <c r="C27">
        <f>12.8/5/100</f>
        <v>2.5600000000000001E-2</v>
      </c>
      <c r="D27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C13" sqref="C13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General parameters</vt:lpstr>
      <vt:lpstr>Hydropower plant parameters</vt:lpstr>
      <vt:lpstr>Simulation accuracy</vt:lpstr>
      <vt:lpstr>alpha</vt:lpstr>
      <vt:lpstr>d_min</vt:lpstr>
      <vt:lpstr>dP_ramp_turb</vt:lpstr>
      <vt:lpstr>f_opt</vt:lpstr>
      <vt:lpstr>f_spill</vt:lpstr>
      <vt:lpstr>g</vt:lpstr>
      <vt:lpstr>gamma_hydro</vt:lpstr>
      <vt:lpstr>LOEE_allowed</vt:lpstr>
      <vt:lpstr>mu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2023-07-13T17:55:48Z</dcterms:modified>
</cp:coreProperties>
</file>