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135" documentId="8_{18519E58-EEB6-42A0-A5AE-E51108518862}" xr6:coauthVersionLast="47" xr6:coauthVersionMax="47" xr10:uidLastSave="{2FB07566-2A5B-48AC-90DF-1B4D6B1DBCA4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C25" i="2"/>
  <c r="C32" i="2"/>
  <c r="D16" i="2"/>
  <c r="C16" i="2"/>
  <c r="C18" i="2"/>
  <c r="C29" i="2"/>
  <c r="C34" i="2"/>
  <c r="D34" i="2"/>
  <c r="D18" i="2"/>
</calcChain>
</file>

<file path=xl/sharedStrings.xml><?xml version="1.0" encoding="utf-8"?>
<sst xmlns="http://schemas.openxmlformats.org/spreadsheetml/2006/main" count="124" uniqueCount="104">
  <si>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</si>
  <si>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</si>
  <si>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</si>
  <si>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</si>
  <si>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</si>
  <si>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</si>
  <si>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</si>
  <si>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</si>
  <si>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</si>
  <si>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</si>
  <si>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</si>
  <si>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</si>
  <si>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</si>
  <si>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</si>
  <si>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</si>
  <si>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</si>
  <si>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</si>
  <si>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</si>
  <si>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</si>
  <si>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</si>
  <si>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</si>
  <si>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</si>
  <si>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</si>
  <si>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</si>
  <si>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</si>
  <si>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</si>
  <si>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</si>
  <si>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</si>
  <si>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</si>
  <si>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</si>
  <si>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</si>
  <si>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</si>
  <si>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</si>
  <si>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</si>
  <si>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</si>
  <si>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</si>
  <si>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</si>
  <si>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</si>
  <si>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</si>
  <si>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</si>
  <si>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</si>
  <si>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</si>
  <si>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</si>
  <si>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</si>
  <si>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</si>
  <si>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</si>
  <si>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</si>
  <si>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</si>
  <si>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</si>
  <si>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</si>
  <si>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</si>
  <si>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</si>
  <si>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</si>
  <si>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</si>
  <si>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</si>
  <si>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</si>
  <si>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</si>
  <si>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</si>
  <si>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</si>
  <si>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</si>
  <si>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</si>
  <si>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</si>
  <si>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</si>
  <si>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</si>
  <si>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</si>
  <si>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fraction</t>
  </si>
  <si>
    <t>maximum head in m</t>
  </si>
  <si>
    <t>maximum lake area in m^2</t>
  </si>
  <si>
    <t>maximum lake volume in m^3</t>
  </si>
  <si>
    <t>installed capacity in MW</t>
  </si>
  <si>
    <t>[if using pumped storage assessment] lower lake volume in m^3</t>
  </si>
  <si>
    <t>[if using pumped storage assessment] pump capacity in MW</t>
  </si>
  <si>
    <t>[if using pumped storage assessment] pump maximum discharge in m^3/s</t>
  </si>
  <si>
    <t>turbine maximum discharge in m^3/s</t>
  </si>
  <si>
    <t>turbine efficiency as fraction</t>
  </si>
  <si>
    <t>turbine ramp rate in % of full capacity / min</t>
  </si>
  <si>
    <t>[if using pumped storage assessment] pump efficiency as fraction</t>
  </si>
  <si>
    <t>[if using pumped storage assessment] pump ramp rate in % of full capacity / min</t>
  </si>
  <si>
    <t>this percentile controls the amount of allowed VRE overproduction</t>
  </si>
  <si>
    <t>fraction of lake volume at which production stops</t>
  </si>
  <si>
    <t>fraction of lake volume at which production restarts after stopping</t>
  </si>
  <si>
    <t>f_reg</t>
  </si>
  <si>
    <t>[leave empty if unsure - default will be used] which fraction of the water is allocatable for regulated use</t>
  </si>
  <si>
    <t>allowed Loss of Energy Expectation as percentage of yearly ELCC</t>
  </si>
  <si>
    <t>V_initial_frac</t>
  </si>
  <si>
    <t>initial filling fraction of lake volume</t>
  </si>
  <si>
    <t>[if using pumped storage assessment] initial filling fraction of lower lake volume</t>
  </si>
  <si>
    <t>V_lower_initial_frac</t>
  </si>
  <si>
    <t>minimum required environmental outflow fraction of average inflow (eq. S4, S5)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</si>
  <si>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</si>
  <si>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</si>
  <si>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</si>
  <si>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</si>
  <si>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</si>
  <si>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</si>
  <si>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</si>
  <si>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</si>
  <si>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</si>
  <si>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</si>
  <si>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corresponding worksheet in the "data" Excel sheets from which to pull data</t>
  </si>
  <si>
    <t>name of hydropower plant in simulation</t>
  </si>
  <si>
    <t>HPP_name_data_bathymetry</t>
  </si>
  <si>
    <t>HPP_active</t>
  </si>
  <si>
    <t>used to include (= 1) or exclude (= 0) plant from current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</si>
</sst>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3" sqref="C3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91</v>
      </c>
      <c r="B3">
        <v>1</v>
      </c>
      <c r="C3" s="4" t="s">
        <v>92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89</v>
      </c>
    </row>
    <row r="7" spans="1:3" x14ac:dyDescent="0.35">
      <c r="A7" t="s">
        <v>17</v>
      </c>
      <c r="B7">
        <v>0</v>
      </c>
      <c r="C7" t="s">
        <v>83</v>
      </c>
    </row>
    <row r="8" spans="1:3" ht="29" x14ac:dyDescent="0.35">
      <c r="A8" t="s">
        <v>31</v>
      </c>
      <c r="B8">
        <v>0</v>
      </c>
      <c r="C8" s="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4"/>
  <sheetViews>
    <sheetView tabSelected="1" workbookViewId="0">
      <selection activeCell="E5" sqref="E5"/>
    </sheetView>
  </sheetViews>
  <sheetFormatPr defaultRowHeight="14.5" x14ac:dyDescent="0.35"/>
  <cols>
    <col min="1" max="1" width="27.90625" customWidth="1"/>
    <col min="2" max="2" width="47.7265625" customWidth="1"/>
  </cols>
  <sheetData>
    <row r="1" spans="1:4" x14ac:dyDescent="0.35">
      <c r="A1" t="s">
        <v>19</v>
      </c>
      <c r="B1" t="s">
        <v>100</v>
      </c>
      <c r="C1" t="s">
        <v>20</v>
      </c>
      <c r="D1" t="s">
        <v>21</v>
      </c>
    </row>
    <row r="2" spans="1:4" x14ac:dyDescent="0.35">
      <c r="A2" t="s">
        <v>102</v>
      </c>
      <c r="B2" t="s">
        <v>103</v>
      </c>
      <c r="C2">
        <v>1</v>
      </c>
      <c r="D2">
        <v>1</v>
      </c>
    </row>
    <row r="3" spans="1:4" x14ac:dyDescent="0.35">
      <c r="A3" t="s">
        <v>96</v>
      </c>
      <c r="B3" t="s">
        <v>99</v>
      </c>
      <c r="C3" t="s">
        <v>20</v>
      </c>
      <c r="D3" t="s">
        <v>21</v>
      </c>
    </row>
    <row r="4" spans="1:4" x14ac:dyDescent="0.35">
      <c r="A4" t="s">
        <v>93</v>
      </c>
      <c r="B4" t="s">
        <v>99</v>
      </c>
      <c r="C4" t="s">
        <v>20</v>
      </c>
      <c r="D4" t="s">
        <v>21</v>
      </c>
    </row>
    <row r="5" spans="1:4" x14ac:dyDescent="0.35">
      <c r="A5" t="s">
        <v>94</v>
      </c>
      <c r="B5" t="s">
        <v>99</v>
      </c>
      <c r="C5" t="s">
        <v>20</v>
      </c>
      <c r="D5" t="s">
        <v>21</v>
      </c>
    </row>
    <row r="6" spans="1:4" x14ac:dyDescent="0.35">
      <c r="A6" t="s">
        <v>95</v>
      </c>
      <c r="B6" t="s">
        <v>99</v>
      </c>
      <c r="C6" t="s">
        <v>20</v>
      </c>
      <c r="D6" t="s">
        <v>21</v>
      </c>
    </row>
    <row r="7" spans="1:4" x14ac:dyDescent="0.35">
      <c r="A7" t="s">
        <v>98</v>
      </c>
      <c r="B7" t="s">
        <v>99</v>
      </c>
      <c r="C7" t="s">
        <v>20</v>
      </c>
      <c r="D7" t="s">
        <v>21</v>
      </c>
    </row>
    <row r="8" spans="1:4" x14ac:dyDescent="0.35">
      <c r="A8" t="s">
        <v>97</v>
      </c>
      <c r="B8" t="s">
        <v>99</v>
      </c>
      <c r="C8" t="s">
        <v>20</v>
      </c>
      <c r="D8" t="s">
        <v>21</v>
      </c>
    </row>
    <row r="9" spans="1:4" x14ac:dyDescent="0.35">
      <c r="A9" t="s">
        <v>101</v>
      </c>
      <c r="B9" t="s">
        <v>99</v>
      </c>
      <c r="C9" t="s">
        <v>20</v>
      </c>
      <c r="D9" t="s">
        <v>21</v>
      </c>
    </row>
    <row r="10" spans="1:4" x14ac:dyDescent="0.35">
      <c r="A10" t="s">
        <v>22</v>
      </c>
      <c r="B10" t="s">
        <v>65</v>
      </c>
      <c r="C10">
        <v>1</v>
      </c>
      <c r="D10">
        <v>1</v>
      </c>
    </row>
    <row r="11" spans="1:4" x14ac:dyDescent="0.35">
      <c r="A11" t="s">
        <v>23</v>
      </c>
      <c r="B11" t="s">
        <v>66</v>
      </c>
      <c r="C11">
        <v>80</v>
      </c>
      <c r="D11">
        <v>36.1</v>
      </c>
    </row>
    <row r="12" spans="1:4" x14ac:dyDescent="0.35">
      <c r="A12" t="s">
        <v>24</v>
      </c>
      <c r="B12" t="s">
        <v>67</v>
      </c>
      <c r="C12" s="1">
        <v>440000000</v>
      </c>
      <c r="D12" s="1">
        <v>900000000</v>
      </c>
    </row>
    <row r="13" spans="1:4" x14ac:dyDescent="0.35">
      <c r="A13" t="s">
        <v>25</v>
      </c>
      <c r="B13" t="s">
        <v>68</v>
      </c>
      <c r="C13" s="1">
        <v>12570000000</v>
      </c>
      <c r="D13" s="1">
        <v>8300000000</v>
      </c>
    </row>
    <row r="14" spans="1:4" x14ac:dyDescent="0.35">
      <c r="A14" t="s">
        <v>84</v>
      </c>
      <c r="B14" t="s">
        <v>85</v>
      </c>
      <c r="C14">
        <v>0.8</v>
      </c>
      <c r="D14">
        <v>0.8</v>
      </c>
    </row>
    <row r="15" spans="1:4" x14ac:dyDescent="0.35">
      <c r="A15" t="s">
        <v>26</v>
      </c>
      <c r="B15" t="s">
        <v>69</v>
      </c>
      <c r="C15">
        <v>400</v>
      </c>
      <c r="D15">
        <v>165</v>
      </c>
    </row>
    <row r="16" spans="1:4" x14ac:dyDescent="0.35">
      <c r="A16" t="s">
        <v>63</v>
      </c>
      <c r="B16" t="s">
        <v>73</v>
      </c>
      <c r="C16" s="2">
        <f>C15/(C17*rho*g*C11)*10^6</f>
        <v>637.1049949031601</v>
      </c>
      <c r="D16" s="2">
        <f>D15/(D17*rho*g*D11)*10^6</f>
        <v>582.39514769540949</v>
      </c>
    </row>
    <row r="17" spans="1:4" x14ac:dyDescent="0.35">
      <c r="A17" t="s">
        <v>4</v>
      </c>
      <c r="B17" t="s">
        <v>74</v>
      </c>
      <c r="C17">
        <v>0.8</v>
      </c>
      <c r="D17">
        <v>0.8</v>
      </c>
    </row>
    <row r="18" spans="1:4" x14ac:dyDescent="0.35">
      <c r="A18" t="s">
        <v>14</v>
      </c>
      <c r="B18" t="s">
        <v>75</v>
      </c>
      <c r="C18">
        <f>12.8/5/100</f>
        <v>2.5600000000000001E-2</v>
      </c>
      <c r="D18">
        <f>12.8/5/100</f>
        <v>2.5600000000000001E-2</v>
      </c>
    </row>
    <row r="19" spans="1:4" x14ac:dyDescent="0.35">
      <c r="A19" t="s">
        <v>12</v>
      </c>
      <c r="B19" t="s">
        <v>79</v>
      </c>
      <c r="C19">
        <v>0.1</v>
      </c>
      <c r="D19">
        <v>0.1</v>
      </c>
    </row>
    <row r="20" spans="1:4" x14ac:dyDescent="0.35">
      <c r="A20" t="s">
        <v>13</v>
      </c>
      <c r="B20" t="s">
        <v>80</v>
      </c>
      <c r="C20">
        <v>0.2</v>
      </c>
      <c r="D20">
        <v>0.2</v>
      </c>
    </row>
    <row r="21" spans="1:4" x14ac:dyDescent="0.35">
      <c r="A21" t="s">
        <v>9</v>
      </c>
      <c r="B21" t="s">
        <v>38</v>
      </c>
      <c r="C21">
        <v>0.8</v>
      </c>
      <c r="D21">
        <v>0.8</v>
      </c>
    </row>
    <row r="22" spans="1:4" x14ac:dyDescent="0.35">
      <c r="A22" t="s">
        <v>10</v>
      </c>
      <c r="B22" t="s">
        <v>37</v>
      </c>
      <c r="C22">
        <v>0.95</v>
      </c>
      <c r="D22">
        <v>0.95</v>
      </c>
    </row>
    <row r="23" spans="1:4" x14ac:dyDescent="0.35">
      <c r="A23" t="s">
        <v>81</v>
      </c>
      <c r="B23" t="s">
        <v>82</v>
      </c>
      <c r="C23">
        <v>1</v>
      </c>
      <c r="D23">
        <v>0.74765197999999999</v>
      </c>
    </row>
    <row r="24" spans="1:4" x14ac:dyDescent="0.35">
      <c r="A24" t="s">
        <v>6</v>
      </c>
      <c r="B24" t="s">
        <v>88</v>
      </c>
      <c r="C24">
        <v>0.1</v>
      </c>
      <c r="D24">
        <v>0.1</v>
      </c>
    </row>
    <row r="25" spans="1:4" x14ac:dyDescent="0.35">
      <c r="A25" t="s">
        <v>7</v>
      </c>
      <c r="B25" t="s">
        <v>34</v>
      </c>
      <c r="C25">
        <f>2/3</f>
        <v>0.66666666666666663</v>
      </c>
      <c r="D25">
        <f>2/3</f>
        <v>0.66666666666666663</v>
      </c>
    </row>
    <row r="26" spans="1:4" x14ac:dyDescent="0.35">
      <c r="A26" t="s">
        <v>8</v>
      </c>
      <c r="B26" t="s">
        <v>35</v>
      </c>
      <c r="C26">
        <v>10</v>
      </c>
      <c r="D26">
        <v>10</v>
      </c>
    </row>
    <row r="27" spans="1:4" x14ac:dyDescent="0.35">
      <c r="A27" t="s">
        <v>11</v>
      </c>
      <c r="B27" t="s">
        <v>36</v>
      </c>
      <c r="C27">
        <v>0.1</v>
      </c>
      <c r="D27">
        <v>0.1</v>
      </c>
    </row>
    <row r="28" spans="1:4" x14ac:dyDescent="0.35">
      <c r="A28" t="s">
        <v>18</v>
      </c>
      <c r="B28" t="s">
        <v>78</v>
      </c>
      <c r="C28">
        <v>90</v>
      </c>
      <c r="D28">
        <v>90</v>
      </c>
    </row>
    <row r="29" spans="1:4" x14ac:dyDescent="0.35">
      <c r="A29" t="s">
        <v>27</v>
      </c>
      <c r="B29" t="s">
        <v>70</v>
      </c>
      <c r="C29" s="3">
        <f>C13/1000</f>
        <v>12570000</v>
      </c>
      <c r="D29" t="e">
        <v>#N/A</v>
      </c>
    </row>
    <row r="30" spans="1:4" x14ac:dyDescent="0.35">
      <c r="A30" t="s">
        <v>87</v>
      </c>
      <c r="B30" t="s">
        <v>86</v>
      </c>
      <c r="C30">
        <v>0.8</v>
      </c>
      <c r="D30" t="e">
        <v>#N/A</v>
      </c>
    </row>
    <row r="31" spans="1:4" x14ac:dyDescent="0.35">
      <c r="A31" t="s">
        <v>28</v>
      </c>
      <c r="B31" t="s">
        <v>71</v>
      </c>
      <c r="C31">
        <v>100</v>
      </c>
      <c r="D31" t="e">
        <v>#N/A</v>
      </c>
    </row>
    <row r="32" spans="1:4" x14ac:dyDescent="0.35">
      <c r="A32" t="s">
        <v>64</v>
      </c>
      <c r="B32" t="s">
        <v>72</v>
      </c>
      <c r="C32" s="2">
        <f>C31/(C33^(-1)*rho*g*C11)*10^6</f>
        <v>101.9367991845056</v>
      </c>
      <c r="D32" t="e">
        <v>#N/A</v>
      </c>
    </row>
    <row r="33" spans="1:4" x14ac:dyDescent="0.35">
      <c r="A33" t="s">
        <v>5</v>
      </c>
      <c r="B33" t="s">
        <v>76</v>
      </c>
      <c r="C33">
        <v>0.8</v>
      </c>
      <c r="D33">
        <v>0.8</v>
      </c>
    </row>
    <row r="34" spans="1:4" x14ac:dyDescent="0.35">
      <c r="A34" t="s">
        <v>15</v>
      </c>
      <c r="B34" t="s">
        <v>77</v>
      </c>
      <c r="C34">
        <f>12.8/5/100</f>
        <v>2.5600000000000001E-2</v>
      </c>
      <c r="D34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2023-07-18T10:53:27Z</dcterms:modified>
</cp:coreProperties>
</file>