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287" documentId="8_{18519E58-EEB6-42A0-A5AE-E51108518862}" xr6:coauthVersionLast="47" xr6:coauthVersionMax="47" xr10:uidLastSave="{67C02951-12B0-4180-8D92-66F872B9175B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C36" i="2"/>
  <c r="D17" i="2"/>
  <c r="C17" i="2"/>
  <c r="C20" i="2"/>
  <c r="C33" i="2"/>
  <c r="C38" i="2"/>
  <c r="D20" i="2"/>
</calcChain>
</file>

<file path=xl/sharedStrings.xml><?xml version="1.0" encoding="utf-8"?>
<sst xmlns="http://schemas.openxmlformats.org/spreadsheetml/2006/main" count="134" uniqueCount="118">
  <si>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</si>
  <si>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</si>
  <si>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</si>
  <si>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</si>
  <si>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</si>
  <si>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</si>
  <si>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</si>
  <si>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</si>
  <si>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</si>
  <si>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</si>
  <si>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</si>
  <si>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</si>
  <si>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</si>
  <si>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</si>
  <si>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</si>
  <si>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</si>
  <si>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</si>
  <si>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</si>
  <si>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</si>
  <si>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</si>
  <si>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</si>
  <si>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</si>
  <si>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</si>
  <si>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</si>
  <si>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</si>
  <si>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</si>
  <si>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</si>
  <si>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</si>
  <si>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</si>
  <si>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</si>
  <si>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</si>
  <si>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</si>
  <si>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</si>
  <si>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</si>
  <si>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</si>
  <si>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</si>
  <si>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</si>
  <si>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</si>
  <si>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</si>
  <si>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</si>
  <si>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</si>
  <si>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</si>
  <si>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</si>
  <si>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</si>
  <si>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</si>
  <si>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</si>
  <si>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</si>
  <si>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</si>
  <si>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</si>
  <si>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</si>
  <si>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</si>
  <si>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</si>
  <si>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</si>
  <si>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</si>
  <si>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</si>
  <si>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</si>
  <si>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</si>
  <si>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</si>
  <si>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</si>
  <si>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</si>
  <si>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</si>
  <si>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</si>
  <si>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</si>
  <si>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</si>
  <si>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</si>
  <si>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</si>
  <si>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</si>
  <si>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</si>
  <si>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</si>
  <si>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</si>
  <si>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</si>
  <si>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</si>
  <si>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</si>
  <si>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f_reg</t>
  </si>
  <si>
    <t>allowed Loss of Energy Expectation as percentage of yearly ELCC</t>
  </si>
  <si>
    <t>V_initial_frac</t>
  </si>
  <si>
    <t>initial filling fraction of lake volume</t>
  </si>
  <si>
    <t>V_lower_initial_frac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</si>
  <si>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</si>
  <si>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</si>
  <si>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</si>
  <si>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</si>
  <si>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</si>
  <si>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</si>
  <si>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</si>
  <si>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</si>
  <si>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</si>
  <si>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</si>
  <si>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</si>
  <si>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</si>
  <si>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</si>
  <si>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</si>
  <si>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</si>
  <si>
    <t>this percentile controls the amount of allowed VRE overproduction (represents the % of time in which hydro+VRE may not exceed average ELCC)</t>
  </si>
  <si>
    <t>no_turbines</t>
  </si>
  <si>
    <t>number of turbines (units)</t>
  </si>
  <si>
    <t>maximum discharge (total of all turbines) in m^3/s</t>
  </si>
  <si>
    <t>name of corresponding worksheet in the "data" Excel sheets from which to pull data (hourly load normalised to a mean of unity)</t>
  </si>
  <si>
    <t>name of corresponding worksheet in the "data" Excel sheets from which to pull data (precipitation flux in kg/m^2/s; hours in rows, years in columns)</t>
  </si>
  <si>
    <t>name of corresponding worksheet in the "data" Excel sheets from which to pull data (evaporation flux in kg/m^2/s; hours in rows, years in columns)</t>
  </si>
  <si>
    <t>name of corresponding worksheet in the "data" Excel sheets from which to pull data (hourly wind CF as fraction/percentage; hours in rows, years in columns)</t>
  </si>
  <si>
    <t>name of corresponding worksheet in the "data" Excel sheets from which to pull data (hourly solar CF as fraction/percentage; hours in rows, years in columns)</t>
  </si>
  <si>
    <t>name of corresponding worksheet in the "data" Excel sheets from which to pull data on reservoir inflow (hourly inflow in m^3/s; hours in rows, years in columns)</t>
  </si>
  <si>
    <t>name of corresponding worksheet in the "data" Excel sheets from which to pull data (first column: volume in m^3; second: surface area in m^2; third: head in m)</t>
  </si>
  <si>
    <r>
      <rPr>
        <b/>
        <i/>
        <sz val="11"/>
        <color theme="1"/>
        <rFont val="Calibri"/>
        <family val="2"/>
        <scheme val="minor"/>
      </rPr>
      <t>[leave empty if unsure - default determined by storage size will be used]</t>
    </r>
    <r>
      <rPr>
        <sz val="11"/>
        <color theme="1"/>
        <rFont val="Calibri"/>
        <family val="2"/>
        <scheme val="minor"/>
      </rPr>
      <t xml:space="preserve"> which fraction of the incoming water is allocated for regulated use</t>
    </r>
  </si>
  <si>
    <t>minimum load on one single turbine to ensure high-efficiency range (%)</t>
  </si>
  <si>
    <t>min_load_turbine</t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</si>
  <si>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lower lake volume in m^3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</si>
  <si>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initial filling fraction of lower lake volume</t>
    </r>
  </si>
  <si>
    <r>
      <rPr>
        <b/>
        <i/>
        <sz val="11"/>
        <color theme="1"/>
        <rFont val="Calibri"/>
        <family val="2"/>
        <scheme val="minor"/>
      </rPr>
      <t xml:space="preserve">[leave empty if not using pumped storage assessment] </t>
    </r>
    <r>
      <rPr>
        <sz val="11"/>
        <color theme="1"/>
        <rFont val="Calibri"/>
        <family val="2"/>
        <scheme val="minor"/>
      </rPr>
      <t>pump capacity in MW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</si>
  <si>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maximum discharge in m^3/s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</si>
  <si>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efficiency as fraction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</si>
  <si>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ramp rate in % of full capacity / min</t>
    </r>
  </si>
  <si>
    <r>
      <rPr>
        <b/>
        <i/>
        <sz val="11"/>
        <color theme="1"/>
        <rFont val="Calibri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Calibri"/>
        <family val="2"/>
        <scheme val="minor"/>
      </rPr>
      <t xml:space="preserve"> which fraction of the regulated use (two lines above) must be dispatched at stable level (eq. S4, S5)</t>
    </r>
  </si>
  <si>
    <t>this percentile is used to calculate the exceedance probability of delivered power (guaranteed capacity, MW). For P90, use 90; for P95, use 95, etc.</t>
  </si>
  <si>
    <t>p_exceedance</t>
  </si>
  <si>
    <t>HPP_name_data_outflow_prescribed</t>
  </si>
  <si>
    <t>name of corresponding worksheet in the "data" Excel sheets from which to pull data on prescribed (environmental/irrigation) outflow (hourly in m^3/s; hours in rows, years in 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</si>
</sst>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8" sqref="C8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80</v>
      </c>
      <c r="B3">
        <v>1</v>
      </c>
      <c r="C3" s="4" t="s">
        <v>81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78</v>
      </c>
    </row>
    <row r="7" spans="1:3" x14ac:dyDescent="0.35">
      <c r="A7" t="s">
        <v>17</v>
      </c>
      <c r="B7">
        <v>0</v>
      </c>
      <c r="C7" t="s">
        <v>74</v>
      </c>
    </row>
    <row r="8" spans="1:3" ht="29" x14ac:dyDescent="0.35">
      <c r="A8" t="s">
        <v>31</v>
      </c>
      <c r="B8">
        <v>0</v>
      </c>
      <c r="C8" s="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8"/>
  <sheetViews>
    <sheetView tabSelected="1" zoomScale="85" zoomScaleNormal="85" workbookViewId="0">
      <selection activeCell="A4" sqref="A4"/>
    </sheetView>
  </sheetViews>
  <sheetFormatPr defaultRowHeight="14.5" x14ac:dyDescent="0.35"/>
  <cols>
    <col min="1" max="1" width="27.90625" customWidth="1"/>
    <col min="2" max="2" width="54.6328125" customWidth="1"/>
  </cols>
  <sheetData>
    <row r="1" spans="1:4" x14ac:dyDescent="0.35">
      <c r="A1" t="s">
        <v>19</v>
      </c>
      <c r="B1" t="s">
        <v>88</v>
      </c>
      <c r="C1" t="s">
        <v>20</v>
      </c>
      <c r="D1" t="s">
        <v>21</v>
      </c>
    </row>
    <row r="2" spans="1:4" x14ac:dyDescent="0.35">
      <c r="A2" t="s">
        <v>90</v>
      </c>
      <c r="B2" t="s">
        <v>91</v>
      </c>
      <c r="C2">
        <v>1</v>
      </c>
      <c r="D2">
        <v>1</v>
      </c>
    </row>
    <row r="3" spans="1:4" x14ac:dyDescent="0.35">
      <c r="A3" t="s">
        <v>85</v>
      </c>
      <c r="B3" t="s">
        <v>102</v>
      </c>
      <c r="C3" t="s">
        <v>20</v>
      </c>
      <c r="D3" t="s">
        <v>21</v>
      </c>
    </row>
    <row r="4" spans="1:4" x14ac:dyDescent="0.35">
      <c r="A4" t="s">
        <v>116</v>
      </c>
      <c r="B4" t="s">
        <v>117</v>
      </c>
      <c r="C4" t="s">
        <v>20</v>
      </c>
      <c r="D4" t="s">
        <v>21</v>
      </c>
    </row>
    <row r="5" spans="1:4" x14ac:dyDescent="0.35">
      <c r="A5" t="s">
        <v>82</v>
      </c>
      <c r="B5" t="s">
        <v>101</v>
      </c>
      <c r="C5" t="s">
        <v>20</v>
      </c>
      <c r="D5" t="s">
        <v>21</v>
      </c>
    </row>
    <row r="6" spans="1:4" x14ac:dyDescent="0.35">
      <c r="A6" t="s">
        <v>83</v>
      </c>
      <c r="B6" t="s">
        <v>100</v>
      </c>
      <c r="C6" t="s">
        <v>20</v>
      </c>
      <c r="D6" t="s">
        <v>21</v>
      </c>
    </row>
    <row r="7" spans="1:4" x14ac:dyDescent="0.35">
      <c r="A7" t="s">
        <v>84</v>
      </c>
      <c r="B7" t="s">
        <v>99</v>
      </c>
      <c r="C7" t="s">
        <v>20</v>
      </c>
      <c r="D7" t="s">
        <v>21</v>
      </c>
    </row>
    <row r="8" spans="1:4" x14ac:dyDescent="0.35">
      <c r="A8" t="s">
        <v>87</v>
      </c>
      <c r="B8" t="s">
        <v>98</v>
      </c>
      <c r="C8" t="s">
        <v>20</v>
      </c>
      <c r="D8" t="s">
        <v>21</v>
      </c>
    </row>
    <row r="9" spans="1:4" x14ac:dyDescent="0.35">
      <c r="A9" t="s">
        <v>86</v>
      </c>
      <c r="B9" t="s">
        <v>97</v>
      </c>
      <c r="C9" t="s">
        <v>20</v>
      </c>
      <c r="D9" t="s">
        <v>21</v>
      </c>
    </row>
    <row r="10" spans="1:4" x14ac:dyDescent="0.35">
      <c r="A10" t="s">
        <v>89</v>
      </c>
      <c r="B10" t="s">
        <v>103</v>
      </c>
      <c r="C10" t="s">
        <v>20</v>
      </c>
      <c r="D10" t="s">
        <v>21</v>
      </c>
    </row>
    <row r="11" spans="1:4" x14ac:dyDescent="0.35">
      <c r="A11" t="s">
        <v>22</v>
      </c>
      <c r="B11" t="s">
        <v>92</v>
      </c>
      <c r="C11">
        <v>1</v>
      </c>
      <c r="D11">
        <v>1</v>
      </c>
    </row>
    <row r="12" spans="1:4" x14ac:dyDescent="0.35">
      <c r="A12" t="s">
        <v>23</v>
      </c>
      <c r="B12" t="s">
        <v>65</v>
      </c>
      <c r="C12">
        <v>80</v>
      </c>
      <c r="D12">
        <v>36.1</v>
      </c>
    </row>
    <row r="13" spans="1:4" x14ac:dyDescent="0.35">
      <c r="A13" t="s">
        <v>24</v>
      </c>
      <c r="B13" t="s">
        <v>66</v>
      </c>
      <c r="C13" s="1">
        <v>440000000</v>
      </c>
      <c r="D13" s="1">
        <v>900000000</v>
      </c>
    </row>
    <row r="14" spans="1:4" x14ac:dyDescent="0.35">
      <c r="A14" t="s">
        <v>25</v>
      </c>
      <c r="B14" t="s">
        <v>67</v>
      </c>
      <c r="C14" s="1">
        <v>12570000000</v>
      </c>
      <c r="D14" s="1">
        <v>8300000000</v>
      </c>
    </row>
    <row r="15" spans="1:4" x14ac:dyDescent="0.35">
      <c r="A15" t="s">
        <v>75</v>
      </c>
      <c r="B15" t="s">
        <v>76</v>
      </c>
      <c r="C15">
        <v>0.8</v>
      </c>
      <c r="D15">
        <v>0.8</v>
      </c>
    </row>
    <row r="16" spans="1:4" x14ac:dyDescent="0.35">
      <c r="A16" t="s">
        <v>26</v>
      </c>
      <c r="B16" t="s">
        <v>68</v>
      </c>
      <c r="C16">
        <v>400</v>
      </c>
      <c r="D16">
        <v>165</v>
      </c>
    </row>
    <row r="17" spans="1:4" x14ac:dyDescent="0.35">
      <c r="A17" t="s">
        <v>63</v>
      </c>
      <c r="B17" t="s">
        <v>96</v>
      </c>
      <c r="C17" s="2">
        <f>C16/(C19*rho*g*C12)*10^6</f>
        <v>637.1049949031601</v>
      </c>
      <c r="D17" s="2">
        <f>D16/(D19*rho*g*D12)*10^6</f>
        <v>582.39514769540949</v>
      </c>
    </row>
    <row r="18" spans="1:4" x14ac:dyDescent="0.35">
      <c r="A18" t="s">
        <v>94</v>
      </c>
      <c r="B18" t="s">
        <v>95</v>
      </c>
      <c r="C18">
        <v>3</v>
      </c>
      <c r="D18">
        <v>3</v>
      </c>
    </row>
    <row r="19" spans="1:4" x14ac:dyDescent="0.35">
      <c r="A19" t="s">
        <v>4</v>
      </c>
      <c r="B19" t="s">
        <v>69</v>
      </c>
      <c r="C19">
        <v>0.8</v>
      </c>
      <c r="D19">
        <v>0.8</v>
      </c>
    </row>
    <row r="20" spans="1:4" x14ac:dyDescent="0.35">
      <c r="A20" t="s">
        <v>14</v>
      </c>
      <c r="B20" t="s">
        <v>70</v>
      </c>
      <c r="C20">
        <f>12.8/5/100</f>
        <v>2.5600000000000001E-2</v>
      </c>
      <c r="D20">
        <f>12.8/5/100</f>
        <v>2.5600000000000001E-2</v>
      </c>
    </row>
    <row r="21" spans="1:4" x14ac:dyDescent="0.35">
      <c r="A21" t="s">
        <v>12</v>
      </c>
      <c r="B21" t="s">
        <v>71</v>
      </c>
      <c r="C21">
        <v>0.1</v>
      </c>
      <c r="D21">
        <v>0.1</v>
      </c>
    </row>
    <row r="22" spans="1:4" x14ac:dyDescent="0.35">
      <c r="A22" t="s">
        <v>13</v>
      </c>
      <c r="B22" t="s">
        <v>72</v>
      </c>
      <c r="C22">
        <v>0.2</v>
      </c>
      <c r="D22">
        <v>0.2</v>
      </c>
    </row>
    <row r="23" spans="1:4" x14ac:dyDescent="0.35">
      <c r="A23" t="s">
        <v>9</v>
      </c>
      <c r="B23" t="s">
        <v>38</v>
      </c>
      <c r="C23">
        <v>0.8</v>
      </c>
      <c r="D23">
        <v>0.8</v>
      </c>
    </row>
    <row r="24" spans="1:4" x14ac:dyDescent="0.35">
      <c r="A24" t="s">
        <v>10</v>
      </c>
      <c r="B24" t="s">
        <v>37</v>
      </c>
      <c r="C24">
        <v>0.95</v>
      </c>
      <c r="D24">
        <v>0.95</v>
      </c>
    </row>
    <row r="25" spans="1:4" ht="43.5" x14ac:dyDescent="0.35">
      <c r="A25" t="s">
        <v>73</v>
      </c>
      <c r="B25" s="4" t="s">
        <v>104</v>
      </c>
    </row>
    <row r="26" spans="1:4" x14ac:dyDescent="0.35">
      <c r="A26" t="s">
        <v>106</v>
      </c>
      <c r="B26" t="s">
        <v>105</v>
      </c>
      <c r="C26" s="5">
        <v>0.35</v>
      </c>
      <c r="D26" s="5">
        <v>0.35</v>
      </c>
    </row>
    <row r="27" spans="1:4" ht="43.5" x14ac:dyDescent="0.35">
      <c r="A27" t="s">
        <v>6</v>
      </c>
      <c r="B27" s="4" t="s">
        <v>113</v>
      </c>
    </row>
    <row r="28" spans="1:4" x14ac:dyDescent="0.35">
      <c r="A28" t="s">
        <v>7</v>
      </c>
      <c r="B28" t="s">
        <v>34</v>
      </c>
      <c r="C28">
        <f>2/3</f>
        <v>0.66666666666666663</v>
      </c>
      <c r="D28">
        <f>2/3</f>
        <v>0.66666666666666663</v>
      </c>
    </row>
    <row r="29" spans="1:4" x14ac:dyDescent="0.35">
      <c r="A29" t="s">
        <v>8</v>
      </c>
      <c r="B29" t="s">
        <v>35</v>
      </c>
      <c r="C29">
        <v>10</v>
      </c>
      <c r="D29">
        <v>10</v>
      </c>
    </row>
    <row r="30" spans="1:4" x14ac:dyDescent="0.35">
      <c r="A30" t="s">
        <v>11</v>
      </c>
      <c r="B30" t="s">
        <v>36</v>
      </c>
      <c r="C30">
        <v>0.1</v>
      </c>
      <c r="D30">
        <v>0.1</v>
      </c>
    </row>
    <row r="31" spans="1:4" x14ac:dyDescent="0.35">
      <c r="A31" t="s">
        <v>18</v>
      </c>
      <c r="B31" t="s">
        <v>93</v>
      </c>
      <c r="C31">
        <v>90</v>
      </c>
      <c r="D31">
        <v>90</v>
      </c>
    </row>
    <row r="32" spans="1:4" x14ac:dyDescent="0.35">
      <c r="A32" t="s">
        <v>115</v>
      </c>
      <c r="B32" t="s">
        <v>114</v>
      </c>
      <c r="C32">
        <v>90</v>
      </c>
      <c r="D32">
        <v>90</v>
      </c>
    </row>
    <row r="33" spans="1:3" ht="29" x14ac:dyDescent="0.35">
      <c r="A33" t="s">
        <v>27</v>
      </c>
      <c r="B33" s="4" t="s">
        <v>107</v>
      </c>
      <c r="C33" s="3">
        <f>C14/1000</f>
        <v>12570000</v>
      </c>
    </row>
    <row r="34" spans="1:3" ht="29" x14ac:dyDescent="0.35">
      <c r="A34" t="s">
        <v>77</v>
      </c>
      <c r="B34" s="4" t="s">
        <v>108</v>
      </c>
      <c r="C34">
        <v>0.8</v>
      </c>
    </row>
    <row r="35" spans="1:3" ht="29" x14ac:dyDescent="0.35">
      <c r="A35" t="s">
        <v>28</v>
      </c>
      <c r="B35" s="4" t="s">
        <v>109</v>
      </c>
      <c r="C35">
        <v>100</v>
      </c>
    </row>
    <row r="36" spans="1:3" ht="29" x14ac:dyDescent="0.35">
      <c r="A36" t="s">
        <v>64</v>
      </c>
      <c r="B36" s="4" t="s">
        <v>110</v>
      </c>
      <c r="C36" s="2">
        <f>C35/(C37^(-1)*rho*g*C12)*10^6</f>
        <v>101.9367991845056</v>
      </c>
    </row>
    <row r="37" spans="1:3" ht="29" x14ac:dyDescent="0.35">
      <c r="A37" t="s">
        <v>5</v>
      </c>
      <c r="B37" s="4" t="s">
        <v>111</v>
      </c>
      <c r="C37">
        <v>0.8</v>
      </c>
    </row>
    <row r="38" spans="1:3" ht="29" x14ac:dyDescent="0.35">
      <c r="A38" t="s">
        <v>15</v>
      </c>
      <c r="B38" s="4" t="s">
        <v>112</v>
      </c>
      <c r="C38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2023-11-09T18:52:32Z</dcterms:modified>
</cp:coreProperties>
</file>