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20" yWindow="60" windowWidth="23140" windowHeight="13540"/>
  </bookViews>
  <sheets>
    <sheet name="Turnkey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1" i="2" l="1"/>
  <c r="I50" i="2"/>
  <c r="I49" i="2"/>
  <c r="I48" i="2"/>
  <c r="I47" i="2"/>
</calcChain>
</file>

<file path=xl/connections.xml><?xml version="1.0" encoding="utf-8"?>
<connections xmlns="http://schemas.openxmlformats.org/spreadsheetml/2006/main">
  <connection id="1" name="LongShot_Temp.csv" type="6" refreshedVersion="0" background="1" saveData="1">
    <textPr fileType="mac" sourceFile="Macintosh HD:Users:volgy:NEST:HARDWARE:LongShot:LongShot_Temp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<sst xmlns="http://schemas.openxmlformats.org/spreadsheetml/2006/main" count="314" uniqueCount="205">
  <si>
    <t>Description</t>
  </si>
  <si>
    <t>Ref Des</t>
  </si>
  <si>
    <t>Type</t>
  </si>
  <si>
    <t>smt</t>
  </si>
  <si>
    <t>Total # of unique parts</t>
  </si>
  <si>
    <t>SMT placements per board</t>
  </si>
  <si>
    <t>Thru-hole placements per board</t>
  </si>
  <si>
    <t>Fine pitch placements per board</t>
  </si>
  <si>
    <t>BGA placements per board</t>
  </si>
  <si>
    <t>BOARD SUMMARY FOR QUOTE</t>
  </si>
  <si>
    <t>Item #</t>
  </si>
  <si>
    <t>Qty</t>
  </si>
  <si>
    <t>Package</t>
  </si>
  <si>
    <t>Manufacturer</t>
  </si>
  <si>
    <t>Mfg Part #</t>
  </si>
  <si>
    <t>Dist. Part #</t>
  </si>
  <si>
    <t>Questions:</t>
  </si>
  <si>
    <t>Peter Volgyesi</t>
  </si>
  <si>
    <t>Phone: (615) 294-6520</t>
  </si>
  <si>
    <t>Distributor</t>
  </si>
  <si>
    <t>D1</t>
  </si>
  <si>
    <t>J2</t>
  </si>
  <si>
    <t>BKP1608HS330-T</t>
  </si>
  <si>
    <t>LP5907MFX-3.3/NOPB</t>
  </si>
  <si>
    <t>SOT23-5</t>
  </si>
  <si>
    <t>Digikey</t>
  </si>
  <si>
    <t>FTSH-105-01-L-DV-K</t>
  </si>
  <si>
    <t>CONN HEADER 10 POS DUAL .05" SMD</t>
  </si>
  <si>
    <t>J1</t>
  </si>
  <si>
    <t>U2</t>
  </si>
  <si>
    <t>TVS DIODE 5.25VWM 17VC SOT23-6</t>
  </si>
  <si>
    <t>Y1</t>
  </si>
  <si>
    <t>587-1926-1-ND</t>
  </si>
  <si>
    <t>296-38557-1-ND</t>
  </si>
  <si>
    <t>IC REG LDO 3.3V 0.25A SOT23-5</t>
  </si>
  <si>
    <t>U1</t>
  </si>
  <si>
    <t>R4</t>
  </si>
  <si>
    <t>GRM188R71H103JA01D</t>
  </si>
  <si>
    <t>490-9734-1-ND</t>
  </si>
  <si>
    <t>GRM188R71C104KA01J</t>
  </si>
  <si>
    <t>490-9690-1-ND</t>
  </si>
  <si>
    <t>GRM188R61E105KA12D</t>
  </si>
  <si>
    <t>490-3897-1-ND</t>
  </si>
  <si>
    <t>GRM21BR61E106KA73L</t>
  </si>
  <si>
    <t>490-5523-1-ND</t>
  </si>
  <si>
    <t>U5</t>
  </si>
  <si>
    <t>J3</t>
  </si>
  <si>
    <t>GRM1885C1H102JA01J</t>
  </si>
  <si>
    <t>490-6379-1-ND</t>
  </si>
  <si>
    <t>thru-hole</t>
  </si>
  <si>
    <t>ChronoCape RevA</t>
  </si>
  <si>
    <t>Copyright© 2016 Vanderbilt University, ISIS</t>
  </si>
  <si>
    <t>Email: peter.volgyesi@vanderbilt.edu</t>
  </si>
  <si>
    <t>C1</t>
  </si>
  <si>
    <t>AVX CORPORATION (VA)</t>
  </si>
  <si>
    <t>W2H11A4718AT1F</t>
  </si>
  <si>
    <t>478-5473-1-ND</t>
  </si>
  <si>
    <t>CAP FEEDTHRU 470PF 100V NP0 0805</t>
  </si>
  <si>
    <t>C0805</t>
  </si>
  <si>
    <t>C2</t>
  </si>
  <si>
    <t>MURATA ELECTRONICS (VA)</t>
  </si>
  <si>
    <t>490-1447-1-ND</t>
  </si>
  <si>
    <t>350-2029-1-ND</t>
  </si>
  <si>
    <t>350-2035-1-ND</t>
  </si>
  <si>
    <t>350-2031-1-ND</t>
  </si>
  <si>
    <t>B0520LW-FDICT-ND</t>
  </si>
  <si>
    <t>CONSMA001-G-ND</t>
  </si>
  <si>
    <t>WM5534-ND</t>
  </si>
  <si>
    <t>SAM8799-ND</t>
  </si>
  <si>
    <t>CP-3523SJCT-ND</t>
  </si>
  <si>
    <t>609-3255-ND</t>
  </si>
  <si>
    <t>H2961CT-ND</t>
  </si>
  <si>
    <t>609-3464-ND</t>
  </si>
  <si>
    <t>490-1030-1-ND</t>
  </si>
  <si>
    <t>541-10SACT-ND</t>
  </si>
  <si>
    <t>541-49.9HCT-ND</t>
  </si>
  <si>
    <t>541-1.00KHCT-ND</t>
  </si>
  <si>
    <t>541-2.00KHCT-ND</t>
  </si>
  <si>
    <t>541-200GCT-ND</t>
  </si>
  <si>
    <t>541-10KGCT-ND</t>
  </si>
  <si>
    <t>541-20KGCT-ND</t>
  </si>
  <si>
    <t>541-24KGCT-ND</t>
  </si>
  <si>
    <t>296-17524-1-ND</t>
  </si>
  <si>
    <t>497-15877-ND</t>
  </si>
  <si>
    <t>497-5235-1-ND</t>
  </si>
  <si>
    <t>NCP2811ADTBR2GOSCT-ND</t>
  </si>
  <si>
    <t>535-12045-1-ND</t>
  </si>
  <si>
    <t>CAP CER 1000PF 50V NP0 0603</t>
  </si>
  <si>
    <t>CAP CER 0.1UF 16V X7R 0603</t>
  </si>
  <si>
    <t>CAP CER 10000PF 50V X7R 0603</t>
  </si>
  <si>
    <t>CAP CER 10UF 25V X5R 0805</t>
  </si>
  <si>
    <t>CAP CER 1UF 25V X5R 0603</t>
  </si>
  <si>
    <t>CAP CER 680PF 50V NP0 0603</t>
  </si>
  <si>
    <t>LED RED CLEAR 0603 SMD</t>
  </si>
  <si>
    <t>LED GREEN CLEAR 0603 SMD</t>
  </si>
  <si>
    <t>LED ORANGE CLEAR 0603 SMD</t>
  </si>
  <si>
    <t>DIODE SCHOTTKY 20V 500MA SOD123</t>
  </si>
  <si>
    <t>CONN SMA JACK STR 50OHM PCB</t>
  </si>
  <si>
    <t>CONN SMA JACK 50 OHM EDGE MNT</t>
  </si>
  <si>
    <t>CONN AUDIO JACK 3.5MM STEREO SMD</t>
  </si>
  <si>
    <t>CONN HEADER 4POS .100 STR 15AU</t>
  </si>
  <si>
    <t>CONN RECEPT MINI USB2.0 5POS</t>
  </si>
  <si>
    <t>BERGSTIK II .100" SR STRAIGHT</t>
  </si>
  <si>
    <t>FERRITE BEAD 600 OHM 0603 1LN</t>
  </si>
  <si>
    <t>FERRITE BEAD 33 OHM 0603 1LN</t>
  </si>
  <si>
    <t>RES SMD 10 OHM 5% 1/4W 0603</t>
  </si>
  <si>
    <t>RES SMD 49.9 OHM 1% 1/10W 0603</t>
  </si>
  <si>
    <t>RES SMD 1K OHM 1% 1/10W 0603</t>
  </si>
  <si>
    <t>RES SMD 2K OHM 1% 1/10W 0603</t>
  </si>
  <si>
    <t>RES SMD 200 OHM 5% 1/10W 0603</t>
  </si>
  <si>
    <t>RES SMD 10K OHM 5% 1/10W 0603</t>
  </si>
  <si>
    <t>RES SMD 20K OHM 5% 1/10W 0603</t>
  </si>
  <si>
    <t>RES SMD 24K OHM 5% 1/10W 0603</t>
  </si>
  <si>
    <t>IC VOLT TRANSLATOR SNGL SOT23-6</t>
  </si>
  <si>
    <t>IC MCU 32BIT 1MB FLASH 64LQFP</t>
  </si>
  <si>
    <t>IC AMP STEREO HEADPHONE 14TSSOP</t>
  </si>
  <si>
    <t>OSC TCXO 20.000MHZ HCMOS SMD</t>
  </si>
  <si>
    <t>C0603</t>
  </si>
  <si>
    <t>D0603</t>
  </si>
  <si>
    <t>SOD123</t>
  </si>
  <si>
    <t>custom</t>
  </si>
  <si>
    <t>PINHD4</t>
  </si>
  <si>
    <t>L0603</t>
  </si>
  <si>
    <t>R0603</t>
  </si>
  <si>
    <t>SOT23-6</t>
  </si>
  <si>
    <t>TSSOP14</t>
  </si>
  <si>
    <t>LQFP64</t>
  </si>
  <si>
    <t>SMD3.2x2.5</t>
  </si>
  <si>
    <t>C3,C6,C10,C11,C12,C13,C14</t>
  </si>
  <si>
    <t>C4</t>
  </si>
  <si>
    <t>C5,C9,C20</t>
  </si>
  <si>
    <t>C7,C8,C15,C16,C19,C21</t>
  </si>
  <si>
    <t>C17,C18</t>
  </si>
  <si>
    <t>D2</t>
  </si>
  <si>
    <t>D3</t>
  </si>
  <si>
    <t>D4,D5,D6</t>
  </si>
  <si>
    <t>J6</t>
  </si>
  <si>
    <t>J4</t>
  </si>
  <si>
    <t>J5</t>
  </si>
  <si>
    <t>JP2</t>
  </si>
  <si>
    <t>L1</t>
  </si>
  <si>
    <t>L2, L3, L4</t>
  </si>
  <si>
    <t>R1</t>
  </si>
  <si>
    <t>R2</t>
  </si>
  <si>
    <t>R3</t>
  </si>
  <si>
    <t>R18,R19,R20,R21,R26,R27,R28</t>
  </si>
  <si>
    <t>R22,R24</t>
  </si>
  <si>
    <t>R23,R25</t>
  </si>
  <si>
    <t>U3</t>
  </si>
  <si>
    <t>U4</t>
  </si>
  <si>
    <t>U6</t>
  </si>
  <si>
    <t>PINHD3</t>
  </si>
  <si>
    <t>R5,R6,R7,R8,R9,R10,R11,R12,R13,R14,R15,R16,R17</t>
  </si>
  <si>
    <t>DIALIGHT (VA)</t>
  </si>
  <si>
    <t>DIODES INCORPORATED (VA)</t>
  </si>
  <si>
    <t>LINX TECHNOLOGIES INC</t>
  </si>
  <si>
    <t>MOLEX, LLC</t>
  </si>
  <si>
    <t>SAMTEC INC</t>
  </si>
  <si>
    <t>CUI INC (VA)</t>
  </si>
  <si>
    <t>AMPHENOL FCI</t>
  </si>
  <si>
    <t>HIROSE ELECTRIC CO LTD (VA)</t>
  </si>
  <si>
    <t>TAIYO YUDEN (VA)</t>
  </si>
  <si>
    <t>VISHAY DALE (VA)</t>
  </si>
  <si>
    <t>TEXAS INSTRUMENTS (VA)</t>
  </si>
  <si>
    <t>STMICROELECTRONICS</t>
  </si>
  <si>
    <t>STMICROELECTRONICS (VA)</t>
  </si>
  <si>
    <t>ON SEMICONDUCTOR (VA)</t>
  </si>
  <si>
    <t>ABRACON LLC (VA)</t>
  </si>
  <si>
    <t>GRM1885C1H681JA01D</t>
  </si>
  <si>
    <t>5988010107F</t>
  </si>
  <si>
    <t>5988070107F</t>
  </si>
  <si>
    <t>5988030107F</t>
  </si>
  <si>
    <t>B0520LW-7-F</t>
  </si>
  <si>
    <t>CONSMA001-G</t>
  </si>
  <si>
    <t>SJ-3523-SMT-TR</t>
  </si>
  <si>
    <t>68000-204HLF</t>
  </si>
  <si>
    <t>UX60A-MB-5ST</t>
  </si>
  <si>
    <t>68000-203HLF</t>
  </si>
  <si>
    <t>BLM18HD601SN1D</t>
  </si>
  <si>
    <t>CRCW060310R0JNEAHP</t>
  </si>
  <si>
    <t>CRCW060349R9FKEA</t>
  </si>
  <si>
    <t>CRCW06031K00FKEA</t>
  </si>
  <si>
    <t>CRCW06032K00FKEA</t>
  </si>
  <si>
    <t>CRCW0603200RJNEA</t>
  </si>
  <si>
    <t>CRCW060310K0JNEA</t>
  </si>
  <si>
    <t>CRCW060320K0JNEA</t>
  </si>
  <si>
    <t>CRCW060324K0JNEA</t>
  </si>
  <si>
    <t>SN74AUP1T57DBVR</t>
  </si>
  <si>
    <t>STM32L476RGT6</t>
  </si>
  <si>
    <t>USBLC6-2SC6</t>
  </si>
  <si>
    <t>NCP2811ADTBR2G</t>
  </si>
  <si>
    <t>ASTX-H11-20.000MHZ-T</t>
  </si>
  <si>
    <t>ALTERNATIVE: Sparkfun WRL-00593 (ChangHong SMA-02-101-TGG)</t>
  </si>
  <si>
    <t>P8,P9</t>
  </si>
  <si>
    <t>4UCON</t>
  </si>
  <si>
    <t>Sparkfun</t>
  </si>
  <si>
    <t>PRT-12790</t>
  </si>
  <si>
    <t>Stackable Header - 2x23 Pin Female</t>
  </si>
  <si>
    <t>PINHD2x23</t>
  </si>
  <si>
    <t>U-Blox</t>
  </si>
  <si>
    <t>LEA-6T</t>
  </si>
  <si>
    <t>LEA-6T GPS module with Precision Timing</t>
  </si>
  <si>
    <t>535-12081-ND</t>
  </si>
  <si>
    <t>APAMP-107</t>
  </si>
  <si>
    <t>ACTIVE ANT GPS A TYPE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</si>
</sst>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</borders>
  <cellStyleXfs count="8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ill="1" applyBorder="1" applyAlignment="1"/>
    <xf numFmtId="0" fontId="0" fillId="0" borderId="0" xfId="0" applyBorder="1" applyAlignment="1"/>
    <xf numFmtId="0" fontId="2" fillId="0" borderId="0" xfId="0" applyFont="1" applyFill="1"/>
    <xf numFmtId="0" fontId="0" fillId="0" borderId="0" xfId="0" applyFont="1" applyFill="1"/>
    <xf numFmtId="0" fontId="4" fillId="0" borderId="0" xfId="0" applyFont="1" applyAlignment="1">
      <alignment horizontal="left"/>
    </xf>
    <xf numFmtId="0" fontId="5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quotePrefix="1" applyFont="1" applyFill="1" applyAlignment="1">
      <alignment horizontal="left"/>
    </xf>
    <xf numFmtId="0" fontId="9" fillId="0" borderId="0" xfId="63" applyFont="1" applyFill="1" applyAlignment="1">
      <alignment horizontal="center"/>
    </xf>
    <xf numFmtId="0" fontId="9" fillId="0" borderId="0" xfId="63" applyFont="1" applyFill="1"/>
    <xf numFmtId="0" fontId="9" fillId="0" borderId="0" xfId="63" quotePrefix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8" xfId="0" applyFont="1" applyFill="1" applyBorder="1" applyAlignment="1"/>
    <xf numFmtId="0" fontId="0" fillId="3" borderId="0" xfId="0" applyFont="1" applyFill="1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left"/>
    </xf>
    <xf numFmtId="0" fontId="0" fillId="3" borderId="0" xfId="0" applyFont="1" applyFill="1"/>
    <xf numFmtId="0" fontId="0" fillId="3" borderId="0" xfId="0" quotePrefix="1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8" xfId="0" applyFont="1" applyFill="1" applyBorder="1" applyAlignment="1"/>
    <xf numFmtId="0" fontId="0" fillId="0" borderId="8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/>
    <xf numFmtId="0" fontId="0" fillId="4" borderId="0" xfId="0" quotePrefix="1" applyFont="1" applyFill="1" applyBorder="1" applyAlignment="1">
      <alignment horizontal="left"/>
    </xf>
    <xf numFmtId="0" fontId="0" fillId="4" borderId="0" xfId="0" applyFont="1" applyFill="1" applyBorder="1"/>
    <xf numFmtId="0" fontId="0" fillId="5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5" borderId="0" xfId="0" quotePrefix="1" applyFont="1" applyFill="1" applyBorder="1" applyAlignment="1">
      <alignment horizontal="left"/>
    </xf>
    <xf numFmtId="0" fontId="0" fillId="5" borderId="0" xfId="0" applyFont="1" applyFill="1" applyBorder="1"/>
    <xf numFmtId="0" fontId="2" fillId="4" borderId="0" xfId="0" applyFont="1" applyFill="1"/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eutral" xfId="6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7" workbookViewId="0">
      <selection activeCell="E30" sqref="E30"/>
    </sheetView>
  </sheetViews>
  <sheetFormatPr baseColWidth="10" defaultColWidth="11.5" defaultRowHeight="12" x14ac:dyDescent="0"/>
  <cols>
    <col min="1" max="1" width="7.6640625" customWidth="1"/>
    <col min="2" max="2" width="4.83203125" style="1" customWidth="1"/>
    <col min="3" max="3" width="26.6640625" customWidth="1"/>
    <col min="4" max="4" width="16.83203125" customWidth="1"/>
    <col min="5" max="5" width="27" customWidth="1"/>
    <col min="6" max="6" width="13.1640625" customWidth="1"/>
    <col min="7" max="7" width="15.6640625" customWidth="1"/>
    <col min="8" max="8" width="29.1640625" customWidth="1"/>
    <col min="9" max="9" width="8.83203125" style="2" customWidth="1"/>
    <col min="10" max="10" width="9" customWidth="1"/>
    <col min="11" max="11" width="25.5" customWidth="1"/>
  </cols>
  <sheetData>
    <row r="1" spans="1:11" ht="15">
      <c r="D1" s="18"/>
      <c r="E1" s="18"/>
      <c r="F1" s="7"/>
    </row>
    <row r="2" spans="1:11" ht="17">
      <c r="A2" s="12"/>
      <c r="B2" s="12"/>
      <c r="C2" s="11" t="s">
        <v>50</v>
      </c>
      <c r="D2" s="18" t="s">
        <v>16</v>
      </c>
      <c r="E2" s="18" t="s">
        <v>17</v>
      </c>
      <c r="G2" s="11"/>
      <c r="H2" s="11"/>
      <c r="I2" s="12"/>
      <c r="J2" s="12"/>
    </row>
    <row r="3" spans="1:11" ht="17">
      <c r="A3" s="12"/>
      <c r="B3" s="12"/>
      <c r="C3" s="17" t="s">
        <v>51</v>
      </c>
      <c r="D3" s="18"/>
      <c r="E3" s="18" t="s">
        <v>52</v>
      </c>
      <c r="G3" s="17"/>
      <c r="H3" s="17"/>
      <c r="I3" s="12"/>
      <c r="J3" s="12"/>
    </row>
    <row r="4" spans="1:11" ht="17">
      <c r="A4" s="12"/>
      <c r="B4" s="12"/>
      <c r="C4" s="12"/>
      <c r="D4" s="19"/>
      <c r="E4" s="19" t="s">
        <v>18</v>
      </c>
      <c r="G4" s="12"/>
      <c r="H4" s="12"/>
      <c r="I4" s="12"/>
      <c r="J4" s="12"/>
    </row>
    <row r="5" spans="1:11" ht="15">
      <c r="D5" s="20"/>
      <c r="E5" s="20"/>
    </row>
    <row r="6" spans="1:11" ht="13" thickBot="1">
      <c r="A6" s="21" t="s">
        <v>10</v>
      </c>
      <c r="B6" s="21" t="s">
        <v>11</v>
      </c>
      <c r="C6" s="21" t="s">
        <v>1</v>
      </c>
      <c r="D6" s="21" t="s">
        <v>13</v>
      </c>
      <c r="E6" s="21" t="s">
        <v>14</v>
      </c>
      <c r="F6" s="22" t="s">
        <v>19</v>
      </c>
      <c r="G6" s="21" t="s">
        <v>15</v>
      </c>
      <c r="H6" s="21" t="s">
        <v>0</v>
      </c>
      <c r="I6" s="23" t="s">
        <v>12</v>
      </c>
      <c r="J6" s="24" t="s">
        <v>2</v>
      </c>
    </row>
    <row r="7" spans="1:11" s="29" customFormat="1" ht="12" customHeight="1">
      <c r="A7" s="27">
        <v>1</v>
      </c>
      <c r="B7" s="28">
        <v>1</v>
      </c>
      <c r="C7" t="s">
        <v>53</v>
      </c>
      <c r="D7" t="s">
        <v>54</v>
      </c>
      <c r="E7" t="s">
        <v>55</v>
      </c>
      <c r="F7" s="29" t="s">
        <v>25</v>
      </c>
      <c r="G7" t="s">
        <v>56</v>
      </c>
      <c r="H7" t="s">
        <v>57</v>
      </c>
      <c r="I7" s="30" t="s">
        <v>58</v>
      </c>
      <c r="J7" s="29" t="s">
        <v>3</v>
      </c>
    </row>
    <row r="8" spans="1:11" s="29" customFormat="1">
      <c r="A8" s="28">
        <v>2</v>
      </c>
      <c r="B8" s="1">
        <v>1</v>
      </c>
      <c r="C8" s="16" t="s">
        <v>59</v>
      </c>
      <c r="D8" t="s">
        <v>60</v>
      </c>
      <c r="E8" t="s">
        <v>47</v>
      </c>
      <c r="F8" s="16" t="s">
        <v>25</v>
      </c>
      <c r="G8" t="s">
        <v>48</v>
      </c>
      <c r="H8" t="s">
        <v>87</v>
      </c>
      <c r="I8" s="30" t="s">
        <v>117</v>
      </c>
      <c r="J8" s="16" t="s">
        <v>3</v>
      </c>
    </row>
    <row r="9" spans="1:11" s="29" customFormat="1">
      <c r="A9" s="27">
        <v>3</v>
      </c>
      <c r="B9" s="1">
        <v>7</v>
      </c>
      <c r="C9" t="s">
        <v>128</v>
      </c>
      <c r="D9" t="s">
        <v>60</v>
      </c>
      <c r="E9" t="s">
        <v>39</v>
      </c>
      <c r="F9" s="16" t="s">
        <v>25</v>
      </c>
      <c r="G9" t="s">
        <v>40</v>
      </c>
      <c r="H9" t="s">
        <v>88</v>
      </c>
      <c r="I9" s="30" t="s">
        <v>117</v>
      </c>
      <c r="J9" s="16" t="s">
        <v>3</v>
      </c>
    </row>
    <row r="10" spans="1:11" s="29" customFormat="1">
      <c r="A10" s="27">
        <v>4</v>
      </c>
      <c r="B10" s="1">
        <v>1</v>
      </c>
      <c r="C10" t="s">
        <v>129</v>
      </c>
      <c r="D10" t="s">
        <v>60</v>
      </c>
      <c r="E10" t="s">
        <v>37</v>
      </c>
      <c r="F10" s="16" t="s">
        <v>25</v>
      </c>
      <c r="G10" t="s">
        <v>38</v>
      </c>
      <c r="H10" t="s">
        <v>89</v>
      </c>
      <c r="I10" s="30" t="s">
        <v>117</v>
      </c>
      <c r="J10" s="16" t="s">
        <v>3</v>
      </c>
    </row>
    <row r="11" spans="1:11" s="29" customFormat="1">
      <c r="A11" s="27">
        <v>5</v>
      </c>
      <c r="B11" s="1">
        <v>3</v>
      </c>
      <c r="C11" t="s">
        <v>130</v>
      </c>
      <c r="D11" t="s">
        <v>60</v>
      </c>
      <c r="E11" t="s">
        <v>43</v>
      </c>
      <c r="F11" s="16" t="s">
        <v>25</v>
      </c>
      <c r="G11" t="s">
        <v>44</v>
      </c>
      <c r="H11" t="s">
        <v>90</v>
      </c>
      <c r="I11" s="30" t="s">
        <v>58</v>
      </c>
      <c r="J11" s="16" t="s">
        <v>3</v>
      </c>
    </row>
    <row r="12" spans="1:11" s="29" customFormat="1">
      <c r="A12" s="28">
        <v>6</v>
      </c>
      <c r="B12" s="1">
        <v>6</v>
      </c>
      <c r="C12" t="s">
        <v>131</v>
      </c>
      <c r="D12" t="s">
        <v>60</v>
      </c>
      <c r="E12" t="s">
        <v>41</v>
      </c>
      <c r="F12" s="16" t="s">
        <v>25</v>
      </c>
      <c r="G12" t="s">
        <v>42</v>
      </c>
      <c r="H12" t="s">
        <v>91</v>
      </c>
      <c r="I12" s="30" t="s">
        <v>117</v>
      </c>
      <c r="J12" s="16" t="s">
        <v>3</v>
      </c>
    </row>
    <row r="13" spans="1:11" s="29" customFormat="1">
      <c r="A13" s="27">
        <v>7</v>
      </c>
      <c r="B13" s="1">
        <v>2</v>
      </c>
      <c r="C13" t="s">
        <v>132</v>
      </c>
      <c r="D13" t="s">
        <v>60</v>
      </c>
      <c r="E13" t="s">
        <v>168</v>
      </c>
      <c r="F13" s="16" t="s">
        <v>25</v>
      </c>
      <c r="G13" t="s">
        <v>61</v>
      </c>
      <c r="H13" t="s">
        <v>92</v>
      </c>
      <c r="I13" s="30" t="s">
        <v>117</v>
      </c>
      <c r="J13" s="16" t="s">
        <v>3</v>
      </c>
      <c r="K13" s="15"/>
    </row>
    <row r="14" spans="1:11" s="32" customFormat="1" ht="14">
      <c r="A14" s="31">
        <v>8</v>
      </c>
      <c r="B14" s="1">
        <v>1</v>
      </c>
      <c r="C14" t="s">
        <v>20</v>
      </c>
      <c r="D14" t="s">
        <v>153</v>
      </c>
      <c r="E14" t="s">
        <v>169</v>
      </c>
      <c r="F14" s="16" t="s">
        <v>25</v>
      </c>
      <c r="G14" t="s">
        <v>62</v>
      </c>
      <c r="H14" t="s">
        <v>93</v>
      </c>
      <c r="I14" s="30" t="s">
        <v>118</v>
      </c>
      <c r="J14" s="32" t="s">
        <v>3</v>
      </c>
    </row>
    <row r="15" spans="1:11" s="16" customFormat="1">
      <c r="A15" s="28">
        <v>9</v>
      </c>
      <c r="B15" s="1">
        <v>1</v>
      </c>
      <c r="C15" t="s">
        <v>133</v>
      </c>
      <c r="D15" t="s">
        <v>153</v>
      </c>
      <c r="E15" t="s">
        <v>170</v>
      </c>
      <c r="F15" s="16" t="s">
        <v>25</v>
      </c>
      <c r="G15" t="s">
        <v>63</v>
      </c>
      <c r="H15" t="s">
        <v>94</v>
      </c>
      <c r="I15" s="30" t="s">
        <v>118</v>
      </c>
      <c r="J15" s="16" t="s">
        <v>3</v>
      </c>
      <c r="K15" s="15"/>
    </row>
    <row r="16" spans="1:11" s="16" customFormat="1">
      <c r="A16" s="28">
        <v>10</v>
      </c>
      <c r="B16" s="1">
        <v>1</v>
      </c>
      <c r="C16" t="s">
        <v>134</v>
      </c>
      <c r="D16" t="s">
        <v>153</v>
      </c>
      <c r="E16" t="s">
        <v>171</v>
      </c>
      <c r="F16" s="16" t="s">
        <v>25</v>
      </c>
      <c r="G16" t="s">
        <v>64</v>
      </c>
      <c r="H16" t="s">
        <v>95</v>
      </c>
      <c r="I16" s="30" t="s">
        <v>118</v>
      </c>
      <c r="J16" s="16" t="s">
        <v>3</v>
      </c>
      <c r="K16" s="15"/>
    </row>
    <row r="17" spans="1:11" s="32" customFormat="1" ht="14">
      <c r="A17" s="31">
        <v>11</v>
      </c>
      <c r="B17" s="1">
        <v>3</v>
      </c>
      <c r="C17" t="s">
        <v>135</v>
      </c>
      <c r="D17" t="s">
        <v>154</v>
      </c>
      <c r="E17" t="s">
        <v>172</v>
      </c>
      <c r="F17" s="16" t="s">
        <v>25</v>
      </c>
      <c r="G17" t="s">
        <v>65</v>
      </c>
      <c r="H17" t="s">
        <v>96</v>
      </c>
      <c r="I17" s="33" t="s">
        <v>119</v>
      </c>
      <c r="J17" s="32" t="s">
        <v>3</v>
      </c>
    </row>
    <row r="18" spans="1:11" s="16" customFormat="1">
      <c r="A18" s="28">
        <v>12</v>
      </c>
      <c r="B18" s="1">
        <v>1</v>
      </c>
      <c r="C18" t="s">
        <v>28</v>
      </c>
      <c r="D18" t="s">
        <v>155</v>
      </c>
      <c r="E18" t="s">
        <v>173</v>
      </c>
      <c r="F18" s="16" t="s">
        <v>25</v>
      </c>
      <c r="G18" t="s">
        <v>66</v>
      </c>
      <c r="H18" t="s">
        <v>97</v>
      </c>
      <c r="I18" s="30" t="s">
        <v>120</v>
      </c>
      <c r="J18" s="16" t="s">
        <v>49</v>
      </c>
      <c r="K18" s="15"/>
    </row>
    <row r="19" spans="1:11" s="16" customFormat="1">
      <c r="A19" s="43">
        <v>13</v>
      </c>
      <c r="B19" s="48">
        <v>1</v>
      </c>
      <c r="C19" s="44" t="s">
        <v>21</v>
      </c>
      <c r="D19" s="44" t="s">
        <v>156</v>
      </c>
      <c r="E19" s="45">
        <v>732511150</v>
      </c>
      <c r="F19" s="46" t="s">
        <v>25</v>
      </c>
      <c r="G19" s="44" t="s">
        <v>67</v>
      </c>
      <c r="H19" s="44" t="s">
        <v>98</v>
      </c>
      <c r="I19" s="47" t="s">
        <v>120</v>
      </c>
      <c r="J19" s="46" t="s">
        <v>3</v>
      </c>
      <c r="K19" s="65" t="s">
        <v>192</v>
      </c>
    </row>
    <row r="20" spans="1:11" s="16" customFormat="1">
      <c r="A20" s="28">
        <v>14</v>
      </c>
      <c r="B20" s="1">
        <v>1</v>
      </c>
      <c r="C20" t="s">
        <v>46</v>
      </c>
      <c r="D20" t="s">
        <v>157</v>
      </c>
      <c r="E20" t="s">
        <v>26</v>
      </c>
      <c r="F20" s="16" t="s">
        <v>25</v>
      </c>
      <c r="G20" t="s">
        <v>68</v>
      </c>
      <c r="H20" t="s">
        <v>27</v>
      </c>
      <c r="I20" s="30" t="s">
        <v>120</v>
      </c>
      <c r="J20" s="16" t="s">
        <v>3</v>
      </c>
      <c r="K20" s="15"/>
    </row>
    <row r="21" spans="1:11" s="16" customFormat="1">
      <c r="A21" s="28">
        <v>15</v>
      </c>
      <c r="B21" s="1">
        <v>1</v>
      </c>
      <c r="C21" t="s">
        <v>136</v>
      </c>
      <c r="D21" t="s">
        <v>158</v>
      </c>
      <c r="E21" t="s">
        <v>174</v>
      </c>
      <c r="F21" s="16" t="s">
        <v>25</v>
      </c>
      <c r="G21" t="s">
        <v>69</v>
      </c>
      <c r="H21" t="s">
        <v>99</v>
      </c>
      <c r="I21" s="30" t="s">
        <v>120</v>
      </c>
      <c r="J21" s="16" t="s">
        <v>3</v>
      </c>
      <c r="K21" s="15"/>
    </row>
    <row r="22" spans="1:11" s="32" customFormat="1" ht="14">
      <c r="A22" s="31">
        <v>16</v>
      </c>
      <c r="B22" s="1">
        <v>1</v>
      </c>
      <c r="C22" t="s">
        <v>137</v>
      </c>
      <c r="D22" t="s">
        <v>159</v>
      </c>
      <c r="E22" t="s">
        <v>175</v>
      </c>
      <c r="F22" s="16" t="s">
        <v>25</v>
      </c>
      <c r="G22" t="s">
        <v>70</v>
      </c>
      <c r="H22" t="s">
        <v>100</v>
      </c>
      <c r="I22" s="33" t="s">
        <v>121</v>
      </c>
      <c r="J22" s="32" t="s">
        <v>49</v>
      </c>
    </row>
    <row r="23" spans="1:11" s="16" customFormat="1" ht="14.25" customHeight="1">
      <c r="A23" s="28">
        <v>17</v>
      </c>
      <c r="B23" s="1">
        <v>1</v>
      </c>
      <c r="C23" t="s">
        <v>138</v>
      </c>
      <c r="D23" t="s">
        <v>160</v>
      </c>
      <c r="E23" t="s">
        <v>176</v>
      </c>
      <c r="F23" s="16" t="s">
        <v>25</v>
      </c>
      <c r="G23" t="s">
        <v>71</v>
      </c>
      <c r="H23" t="s">
        <v>101</v>
      </c>
      <c r="I23" s="30" t="s">
        <v>120</v>
      </c>
      <c r="J23" s="16" t="s">
        <v>3</v>
      </c>
      <c r="K23" s="15"/>
    </row>
    <row r="24" spans="1:11" s="16" customFormat="1">
      <c r="A24" s="28">
        <v>18</v>
      </c>
      <c r="B24" s="1">
        <v>1</v>
      </c>
      <c r="C24" t="s">
        <v>139</v>
      </c>
      <c r="D24" t="s">
        <v>159</v>
      </c>
      <c r="E24" t="s">
        <v>177</v>
      </c>
      <c r="F24" s="16" t="s">
        <v>25</v>
      </c>
      <c r="G24" t="s">
        <v>72</v>
      </c>
      <c r="H24" t="s">
        <v>102</v>
      </c>
      <c r="I24" s="30" t="s">
        <v>151</v>
      </c>
      <c r="J24" s="16" t="s">
        <v>49</v>
      </c>
      <c r="K24" s="15"/>
    </row>
    <row r="25" spans="1:11" s="16" customFormat="1">
      <c r="A25" s="28">
        <v>19</v>
      </c>
      <c r="B25" s="1">
        <v>1</v>
      </c>
      <c r="C25" t="s">
        <v>140</v>
      </c>
      <c r="D25" t="s">
        <v>60</v>
      </c>
      <c r="E25" t="s">
        <v>178</v>
      </c>
      <c r="F25" s="16" t="s">
        <v>25</v>
      </c>
      <c r="G25" t="s">
        <v>73</v>
      </c>
      <c r="H25" t="s">
        <v>103</v>
      </c>
      <c r="I25" s="30" t="s">
        <v>122</v>
      </c>
      <c r="J25" s="16" t="s">
        <v>3</v>
      </c>
      <c r="K25" s="15"/>
    </row>
    <row r="26" spans="1:11" s="16" customFormat="1">
      <c r="A26" s="28">
        <v>20</v>
      </c>
      <c r="B26" s="1">
        <v>3</v>
      </c>
      <c r="C26" t="s">
        <v>141</v>
      </c>
      <c r="D26" t="s">
        <v>161</v>
      </c>
      <c r="E26" t="s">
        <v>22</v>
      </c>
      <c r="F26" s="16" t="s">
        <v>25</v>
      </c>
      <c r="G26" t="s">
        <v>32</v>
      </c>
      <c r="H26" t="s">
        <v>104</v>
      </c>
      <c r="I26" s="30" t="s">
        <v>122</v>
      </c>
      <c r="J26" s="16" t="s">
        <v>3</v>
      </c>
      <c r="K26" s="15"/>
    </row>
    <row r="27" spans="1:11" s="16" customFormat="1">
      <c r="A27" s="28">
        <v>21</v>
      </c>
      <c r="B27" s="1">
        <v>1</v>
      </c>
      <c r="C27" t="s">
        <v>142</v>
      </c>
      <c r="D27" t="s">
        <v>162</v>
      </c>
      <c r="E27" t="s">
        <v>179</v>
      </c>
      <c r="F27" s="16" t="s">
        <v>25</v>
      </c>
      <c r="G27" t="s">
        <v>74</v>
      </c>
      <c r="H27" t="s">
        <v>105</v>
      </c>
      <c r="I27" s="30" t="s">
        <v>123</v>
      </c>
      <c r="J27" s="16" t="s">
        <v>3</v>
      </c>
      <c r="K27" s="15"/>
    </row>
    <row r="28" spans="1:11" s="32" customFormat="1" ht="14">
      <c r="A28" s="31">
        <v>22</v>
      </c>
      <c r="B28" s="1">
        <v>1</v>
      </c>
      <c r="C28" t="s">
        <v>143</v>
      </c>
      <c r="D28" t="s">
        <v>162</v>
      </c>
      <c r="E28" t="s">
        <v>180</v>
      </c>
      <c r="F28" s="16" t="s">
        <v>25</v>
      </c>
      <c r="G28" t="s">
        <v>75</v>
      </c>
      <c r="H28" t="s">
        <v>106</v>
      </c>
      <c r="I28" s="30" t="s">
        <v>123</v>
      </c>
      <c r="J28" s="32" t="s">
        <v>3</v>
      </c>
    </row>
    <row r="29" spans="1:11" s="16" customFormat="1">
      <c r="A29" s="28">
        <v>23</v>
      </c>
      <c r="B29" s="1">
        <v>1</v>
      </c>
      <c r="C29" t="s">
        <v>144</v>
      </c>
      <c r="D29" t="s">
        <v>162</v>
      </c>
      <c r="E29" t="s">
        <v>181</v>
      </c>
      <c r="F29" s="16" t="s">
        <v>25</v>
      </c>
      <c r="G29" t="s">
        <v>76</v>
      </c>
      <c r="H29" t="s">
        <v>107</v>
      </c>
      <c r="I29" s="30" t="s">
        <v>123</v>
      </c>
      <c r="J29" s="37" t="s">
        <v>3</v>
      </c>
      <c r="K29" s="15"/>
    </row>
    <row r="30" spans="1:11" s="16" customFormat="1">
      <c r="A30" s="28">
        <v>24</v>
      </c>
      <c r="B30" s="1">
        <v>1</v>
      </c>
      <c r="C30" t="s">
        <v>36</v>
      </c>
      <c r="D30" t="s">
        <v>162</v>
      </c>
      <c r="E30" t="s">
        <v>182</v>
      </c>
      <c r="F30" s="16" t="s">
        <v>25</v>
      </c>
      <c r="G30" t="s">
        <v>77</v>
      </c>
      <c r="H30" t="s">
        <v>108</v>
      </c>
      <c r="I30" s="30" t="s">
        <v>123</v>
      </c>
      <c r="J30" s="16" t="s">
        <v>3</v>
      </c>
      <c r="K30" s="15"/>
    </row>
    <row r="31" spans="1:11" s="16" customFormat="1">
      <c r="A31" s="28">
        <v>25</v>
      </c>
      <c r="B31" s="1">
        <v>13</v>
      </c>
      <c r="C31" t="s">
        <v>152</v>
      </c>
      <c r="D31" t="s">
        <v>162</v>
      </c>
      <c r="E31" t="s">
        <v>183</v>
      </c>
      <c r="F31" s="16" t="s">
        <v>25</v>
      </c>
      <c r="G31" t="s">
        <v>78</v>
      </c>
      <c r="H31" t="s">
        <v>109</v>
      </c>
      <c r="I31" s="30" t="s">
        <v>123</v>
      </c>
      <c r="J31" s="16" t="s">
        <v>3</v>
      </c>
      <c r="K31" s="15"/>
    </row>
    <row r="32" spans="1:11" s="16" customFormat="1">
      <c r="A32" s="28">
        <v>26</v>
      </c>
      <c r="B32" s="1">
        <v>7</v>
      </c>
      <c r="C32" t="s">
        <v>145</v>
      </c>
      <c r="D32" t="s">
        <v>162</v>
      </c>
      <c r="E32" t="s">
        <v>184</v>
      </c>
      <c r="F32" s="16" t="s">
        <v>25</v>
      </c>
      <c r="G32" t="s">
        <v>79</v>
      </c>
      <c r="H32" t="s">
        <v>110</v>
      </c>
      <c r="I32" s="30" t="s">
        <v>123</v>
      </c>
      <c r="J32" s="16" t="s">
        <v>3</v>
      </c>
      <c r="K32" s="15"/>
    </row>
    <row r="33" spans="1:11" s="16" customFormat="1">
      <c r="A33" s="28">
        <v>27</v>
      </c>
      <c r="B33" s="1">
        <v>2</v>
      </c>
      <c r="C33" t="s">
        <v>146</v>
      </c>
      <c r="D33" t="s">
        <v>162</v>
      </c>
      <c r="E33" t="s">
        <v>185</v>
      </c>
      <c r="F33" s="16" t="s">
        <v>25</v>
      </c>
      <c r="G33" t="s">
        <v>80</v>
      </c>
      <c r="H33" t="s">
        <v>111</v>
      </c>
      <c r="I33" s="30" t="s">
        <v>123</v>
      </c>
      <c r="J33" s="16" t="s">
        <v>3</v>
      </c>
      <c r="K33" s="15"/>
    </row>
    <row r="34" spans="1:11" s="16" customFormat="1">
      <c r="A34" s="28">
        <v>28</v>
      </c>
      <c r="B34" s="1">
        <v>2</v>
      </c>
      <c r="C34" t="s">
        <v>147</v>
      </c>
      <c r="D34" t="s">
        <v>162</v>
      </c>
      <c r="E34" t="s">
        <v>186</v>
      </c>
      <c r="F34" s="16" t="s">
        <v>25</v>
      </c>
      <c r="G34" t="s">
        <v>81</v>
      </c>
      <c r="H34" t="s">
        <v>112</v>
      </c>
      <c r="I34" s="30" t="s">
        <v>123</v>
      </c>
      <c r="J34" s="16" t="s">
        <v>3</v>
      </c>
    </row>
    <row r="35" spans="1:11" s="16" customFormat="1">
      <c r="A35" s="28">
        <v>29</v>
      </c>
      <c r="B35" s="1">
        <v>1</v>
      </c>
      <c r="C35" t="s">
        <v>35</v>
      </c>
      <c r="D35" t="s">
        <v>163</v>
      </c>
      <c r="E35" t="s">
        <v>187</v>
      </c>
      <c r="F35" s="16" t="s">
        <v>25</v>
      </c>
      <c r="G35" t="s">
        <v>82</v>
      </c>
      <c r="H35" t="s">
        <v>113</v>
      </c>
      <c r="I35" s="30" t="s">
        <v>124</v>
      </c>
      <c r="J35" s="16" t="s">
        <v>3</v>
      </c>
      <c r="K35" s="15"/>
    </row>
    <row r="36" spans="1:11" s="16" customFormat="1">
      <c r="A36" s="28">
        <v>30</v>
      </c>
      <c r="B36" s="1">
        <v>1</v>
      </c>
      <c r="C36" t="s">
        <v>148</v>
      </c>
      <c r="D36" t="s">
        <v>164</v>
      </c>
      <c r="E36" t="s">
        <v>188</v>
      </c>
      <c r="F36" s="16" t="s">
        <v>25</v>
      </c>
      <c r="G36" t="s">
        <v>83</v>
      </c>
      <c r="H36" t="s">
        <v>114</v>
      </c>
      <c r="I36" s="34" t="s">
        <v>126</v>
      </c>
      <c r="J36" s="16" t="s">
        <v>3</v>
      </c>
    </row>
    <row r="37" spans="1:11" s="16" customFormat="1">
      <c r="A37" s="28">
        <v>31</v>
      </c>
      <c r="B37" s="1">
        <v>1</v>
      </c>
      <c r="C37" t="s">
        <v>149</v>
      </c>
      <c r="D37" t="s">
        <v>165</v>
      </c>
      <c r="E37" t="s">
        <v>189</v>
      </c>
      <c r="F37" s="16" t="s">
        <v>25</v>
      </c>
      <c r="G37" t="s">
        <v>84</v>
      </c>
      <c r="H37" t="s">
        <v>30</v>
      </c>
      <c r="I37" s="37" t="s">
        <v>124</v>
      </c>
      <c r="J37" s="37" t="s">
        <v>3</v>
      </c>
      <c r="K37" s="15"/>
    </row>
    <row r="38" spans="1:11" s="16" customFormat="1">
      <c r="A38" s="28">
        <v>32</v>
      </c>
      <c r="B38" s="1">
        <v>1</v>
      </c>
      <c r="C38" t="s">
        <v>45</v>
      </c>
      <c r="D38" t="s">
        <v>166</v>
      </c>
      <c r="E38" t="s">
        <v>190</v>
      </c>
      <c r="F38" s="16" t="s">
        <v>25</v>
      </c>
      <c r="G38" t="s">
        <v>85</v>
      </c>
      <c r="H38" t="s">
        <v>115</v>
      </c>
      <c r="I38" s="30" t="s">
        <v>125</v>
      </c>
      <c r="J38" s="16" t="s">
        <v>3</v>
      </c>
      <c r="K38" s="15"/>
    </row>
    <row r="39" spans="1:11" s="16" customFormat="1">
      <c r="A39" s="28">
        <v>33</v>
      </c>
      <c r="B39" s="1">
        <v>1</v>
      </c>
      <c r="C39" t="s">
        <v>150</v>
      </c>
      <c r="D39" t="s">
        <v>163</v>
      </c>
      <c r="E39" t="s">
        <v>23</v>
      </c>
      <c r="F39" s="16" t="s">
        <v>25</v>
      </c>
      <c r="G39" t="s">
        <v>33</v>
      </c>
      <c r="H39" t="s">
        <v>34</v>
      </c>
      <c r="I39" s="30" t="s">
        <v>24</v>
      </c>
      <c r="J39" s="16" t="s">
        <v>3</v>
      </c>
      <c r="K39" s="15"/>
    </row>
    <row r="40" spans="1:11" s="16" customFormat="1">
      <c r="A40" s="35">
        <v>34</v>
      </c>
      <c r="B40" s="1">
        <v>1</v>
      </c>
      <c r="C40" t="s">
        <v>31</v>
      </c>
      <c r="D40" t="s">
        <v>167</v>
      </c>
      <c r="E40" t="s">
        <v>191</v>
      </c>
      <c r="F40" s="16" t="s">
        <v>25</v>
      </c>
      <c r="G40" t="s">
        <v>86</v>
      </c>
      <c r="H40" t="s">
        <v>116</v>
      </c>
      <c r="I40" s="38" t="s">
        <v>127</v>
      </c>
      <c r="J40" s="36" t="s">
        <v>3</v>
      </c>
      <c r="K40" s="15"/>
    </row>
    <row r="41" spans="1:11" s="16" customFormat="1">
      <c r="A41" s="51">
        <v>35</v>
      </c>
      <c r="B41" s="52">
        <v>2</v>
      </c>
      <c r="C41" s="53" t="s">
        <v>193</v>
      </c>
      <c r="D41" s="53" t="s">
        <v>194</v>
      </c>
      <c r="E41" s="54">
        <v>20218</v>
      </c>
      <c r="F41" s="55" t="s">
        <v>195</v>
      </c>
      <c r="G41" s="53" t="s">
        <v>196</v>
      </c>
      <c r="H41" s="53" t="s">
        <v>197</v>
      </c>
      <c r="I41" s="56" t="s">
        <v>198</v>
      </c>
      <c r="J41" s="57" t="s">
        <v>49</v>
      </c>
      <c r="K41" s="15"/>
    </row>
    <row r="42" spans="1:11" s="16" customFormat="1" ht="13" thickBot="1">
      <c r="A42" s="58">
        <v>36</v>
      </c>
      <c r="B42" s="59">
        <v>1</v>
      </c>
      <c r="C42" s="60" t="s">
        <v>29</v>
      </c>
      <c r="D42" s="60" t="s">
        <v>199</v>
      </c>
      <c r="E42" s="60" t="s">
        <v>200</v>
      </c>
      <c r="F42" s="61" t="s">
        <v>199</v>
      </c>
      <c r="G42" s="61" t="s">
        <v>200</v>
      </c>
      <c r="H42" s="62" t="s">
        <v>201</v>
      </c>
      <c r="I42" s="63" t="s">
        <v>120</v>
      </c>
      <c r="J42" s="64" t="s">
        <v>3</v>
      </c>
      <c r="K42" s="15"/>
    </row>
    <row r="43" spans="1:11" ht="13" thickTop="1">
      <c r="A43" s="39">
        <v>101</v>
      </c>
      <c r="B43" s="40">
        <v>1</v>
      </c>
      <c r="C43" s="41"/>
      <c r="D43" s="50" t="s">
        <v>167</v>
      </c>
      <c r="E43" s="50" t="s">
        <v>203</v>
      </c>
      <c r="F43" s="42" t="s">
        <v>25</v>
      </c>
      <c r="G43" s="49" t="s">
        <v>202</v>
      </c>
      <c r="H43" s="41" t="s">
        <v>204</v>
      </c>
      <c r="I43" s="41"/>
      <c r="J43" s="41"/>
      <c r="K43" s="15"/>
    </row>
    <row r="44" spans="1:11">
      <c r="A44" s="1"/>
      <c r="C44" s="2"/>
      <c r="D44" s="2"/>
      <c r="E44" s="2"/>
      <c r="F44" s="2"/>
    </row>
    <row r="45" spans="1:11" ht="13" thickBot="1"/>
    <row r="46" spans="1:11">
      <c r="H46" s="25" t="s">
        <v>9</v>
      </c>
      <c r="I46" s="26"/>
    </row>
    <row r="47" spans="1:11">
      <c r="H47" s="3" t="s">
        <v>4</v>
      </c>
      <c r="I47" s="4">
        <f>A42</f>
        <v>36</v>
      </c>
    </row>
    <row r="48" spans="1:11">
      <c r="H48" s="3" t="s">
        <v>5</v>
      </c>
      <c r="I48" s="4">
        <f>SUMIF($J$7:$J$42, "smt", $B$7:$B$42)</f>
        <v>70</v>
      </c>
    </row>
    <row r="49" spans="4:10">
      <c r="H49" s="3" t="s">
        <v>6</v>
      </c>
      <c r="I49" s="4">
        <f>SUMIF($J$7:$J$42, "thru-hole", $B$7:$B$42)</f>
        <v>5</v>
      </c>
    </row>
    <row r="50" spans="4:10">
      <c r="H50" s="3" t="s">
        <v>7</v>
      </c>
      <c r="I50" s="4">
        <f>SUMIF($J$7:$J$42, "fine pitch", $B$7:$B$42)</f>
        <v>0</v>
      </c>
    </row>
    <row r="51" spans="4:10" ht="13" thickBot="1">
      <c r="H51" s="5" t="s">
        <v>8</v>
      </c>
      <c r="I51" s="6">
        <f>SUMIF($J$7:$J$42, "bga", $B$7:$B$42)</f>
        <v>0</v>
      </c>
    </row>
    <row r="52" spans="4:10">
      <c r="H52" s="7"/>
      <c r="I52" s="10"/>
    </row>
    <row r="54" spans="4:10">
      <c r="D54" s="7"/>
      <c r="E54" s="7"/>
      <c r="F54" s="7"/>
      <c r="G54" s="13"/>
      <c r="H54" s="13"/>
      <c r="J54" s="8"/>
    </row>
    <row r="55" spans="4:10">
      <c r="D55" s="7"/>
      <c r="E55" s="7"/>
      <c r="F55" s="7"/>
      <c r="G55" s="13"/>
      <c r="H55" s="13"/>
      <c r="J55" s="8"/>
    </row>
    <row r="56" spans="4:10">
      <c r="D56" s="7"/>
      <c r="E56" s="7"/>
      <c r="F56" s="7"/>
      <c r="G56" s="14"/>
      <c r="H56" s="14"/>
      <c r="J56" s="9"/>
    </row>
    <row r="57" spans="4:10">
      <c r="J57" s="2"/>
    </row>
  </sheetData>
  <sortState ref="A7:J36">
    <sortCondition ref="C7:C36"/>
  </sortState>
  <mergeCells count="1">
    <mergeCell ref="H46:I46"/>
  </mergeCells>
  <phoneticPr fontId="0" type="noConversion"/>
  <pageMargins left="0.22" right="0.28999999999999998" top="0.3" bottom="0.4" header="0.22" footer="0.28999999999999998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Turnkey</vt:lpstr>
    </vt:vector>
  </TitlesOfParts>
  <Company>Milwaukee 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Peter Volgyesi</cp:lastModifiedBy>
  <cp:lastPrinted>2006-01-25T16:07:11Z</cp:lastPrinted>
  <dcterms:created xsi:type="dcterms:W3CDTF">2003-11-06T19:15:12Z</dcterms:created>
  <dcterms:modified xsi:type="dcterms:W3CDTF">2016-03-13T23:11:35Z</dcterms:modified>
</cp:coreProperties>
</file>