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valen\Desktop\git\sequence_correlation\"/>
    </mc:Choice>
  </mc:AlternateContent>
  <xr:revisionPtr revIDLastSave="0" documentId="13_ncr:1_{D48DBB63-14AA-4B0A-8D01-7541FEFD0B17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0" i="1" l="1"/>
  <c r="Y29" i="1"/>
  <c r="Y28" i="1"/>
  <c r="Y27" i="1"/>
  <c r="Y26" i="1"/>
  <c r="Y25" i="1"/>
  <c r="Y23" i="1"/>
  <c r="Y22" i="1"/>
  <c r="Y21" i="1"/>
  <c r="Y20" i="1"/>
  <c r="Y19" i="1"/>
  <c r="Y18" i="1"/>
  <c r="Y16" i="1"/>
  <c r="Y15" i="1"/>
  <c r="Y14" i="1"/>
  <c r="Y13" i="1"/>
  <c r="Y12" i="1"/>
  <c r="Y11" i="1"/>
  <c r="Y9" i="1"/>
  <c r="Y8" i="1"/>
  <c r="Y7" i="1"/>
  <c r="Y6" i="1"/>
  <c r="Y5" i="1"/>
  <c r="Y4" i="1"/>
  <c r="Y2" i="1"/>
  <c r="X30" i="1"/>
  <c r="X29" i="1"/>
  <c r="X28" i="1"/>
  <c r="X27" i="1"/>
  <c r="X26" i="1"/>
  <c r="X25" i="1"/>
  <c r="X23" i="1"/>
  <c r="X22" i="1"/>
  <c r="X21" i="1"/>
  <c r="X20" i="1"/>
  <c r="X19" i="1"/>
  <c r="X18" i="1"/>
  <c r="X16" i="1"/>
  <c r="X15" i="1"/>
  <c r="X14" i="1"/>
  <c r="X13" i="1"/>
  <c r="X12" i="1"/>
  <c r="X11" i="1"/>
  <c r="X9" i="1"/>
  <c r="X8" i="1"/>
  <c r="X7" i="1"/>
  <c r="X6" i="1"/>
  <c r="X5" i="1"/>
  <c r="X4" i="1"/>
  <c r="X2" i="1"/>
  <c r="W30" i="1"/>
  <c r="W29" i="1"/>
  <c r="W28" i="1"/>
  <c r="W27" i="1"/>
  <c r="W26" i="1"/>
  <c r="W25" i="1"/>
  <c r="W23" i="1"/>
  <c r="W22" i="1"/>
  <c r="W21" i="1"/>
  <c r="W20" i="1"/>
  <c r="W19" i="1"/>
  <c r="W18" i="1"/>
  <c r="W16" i="1"/>
  <c r="W15" i="1"/>
  <c r="W14" i="1"/>
  <c r="W13" i="1"/>
  <c r="W12" i="1"/>
  <c r="W11" i="1"/>
  <c r="W9" i="1"/>
  <c r="W8" i="1"/>
  <c r="W7" i="1"/>
  <c r="W6" i="1"/>
  <c r="W5" i="1"/>
  <c r="W4" i="1"/>
  <c r="W2" i="1"/>
  <c r="U32" i="1" l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29" i="1" l="1"/>
  <c r="U30" i="1" s="1"/>
  <c r="T29" i="1"/>
  <c r="T30" i="1" s="1"/>
  <c r="S29" i="1"/>
  <c r="S30" i="1" s="1"/>
  <c r="R29" i="1"/>
  <c r="R30" i="1" s="1"/>
  <c r="Q29" i="1"/>
  <c r="Q30" i="1" s="1"/>
  <c r="P29" i="1"/>
  <c r="P30" i="1" s="1"/>
  <c r="O29" i="1"/>
  <c r="O30" i="1" s="1"/>
  <c r="N29" i="1"/>
  <c r="N30" i="1" s="1"/>
  <c r="M29" i="1"/>
  <c r="M30" i="1" s="1"/>
  <c r="L29" i="1"/>
  <c r="L30" i="1" s="1"/>
  <c r="K29" i="1"/>
  <c r="K30" i="1" s="1"/>
  <c r="J29" i="1"/>
  <c r="J30" i="1" s="1"/>
  <c r="I29" i="1"/>
  <c r="I30" i="1" s="1"/>
  <c r="H29" i="1"/>
  <c r="H30" i="1" s="1"/>
  <c r="G29" i="1"/>
  <c r="G30" i="1" s="1"/>
  <c r="F29" i="1"/>
  <c r="F30" i="1" s="1"/>
  <c r="E29" i="1"/>
  <c r="E30" i="1" s="1"/>
  <c r="D29" i="1"/>
  <c r="D30" i="1" s="1"/>
  <c r="C29" i="1"/>
  <c r="C30" i="1" s="1"/>
  <c r="B29" i="1"/>
  <c r="U22" i="1"/>
  <c r="U23" i="1" s="1"/>
  <c r="T22" i="1"/>
  <c r="T23" i="1" s="1"/>
  <c r="S22" i="1"/>
  <c r="S23" i="1" s="1"/>
  <c r="R22" i="1"/>
  <c r="R23" i="1" s="1"/>
  <c r="Q22" i="1"/>
  <c r="Q23" i="1" s="1"/>
  <c r="P22" i="1"/>
  <c r="P23" i="1" s="1"/>
  <c r="O22" i="1"/>
  <c r="O23" i="1" s="1"/>
  <c r="N22" i="1"/>
  <c r="N23" i="1" s="1"/>
  <c r="M22" i="1"/>
  <c r="M23" i="1" s="1"/>
  <c r="L22" i="1"/>
  <c r="K22" i="1"/>
  <c r="K23" i="1" s="1"/>
  <c r="J22" i="1"/>
  <c r="J23" i="1" s="1"/>
  <c r="I22" i="1"/>
  <c r="I23" i="1" s="1"/>
  <c r="H22" i="1"/>
  <c r="H23" i="1" s="1"/>
  <c r="G22" i="1"/>
  <c r="G23" i="1" s="1"/>
  <c r="F22" i="1"/>
  <c r="F23" i="1" s="1"/>
  <c r="E22" i="1"/>
  <c r="E23" i="1" s="1"/>
  <c r="D22" i="1"/>
  <c r="D23" i="1" s="1"/>
  <c r="C22" i="1"/>
  <c r="C23" i="1" s="1"/>
  <c r="B22" i="1"/>
  <c r="U15" i="1"/>
  <c r="U16" i="1" s="1"/>
  <c r="T15" i="1"/>
  <c r="T16" i="1" s="1"/>
  <c r="S15" i="1"/>
  <c r="S16" i="1" s="1"/>
  <c r="R15" i="1"/>
  <c r="R16" i="1" s="1"/>
  <c r="Q15" i="1"/>
  <c r="Q16" i="1" s="1"/>
  <c r="P15" i="1"/>
  <c r="P16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I15" i="1"/>
  <c r="I16" i="1" s="1"/>
  <c r="H15" i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B15" i="1"/>
  <c r="U8" i="1"/>
  <c r="T8" i="1"/>
  <c r="S8" i="1"/>
  <c r="R8" i="1"/>
  <c r="Q8" i="1"/>
  <c r="P8" i="1"/>
  <c r="O8" i="1"/>
  <c r="N8" i="1"/>
  <c r="M8" i="1"/>
  <c r="L8" i="1"/>
  <c r="L9" i="1" s="1"/>
  <c r="K8" i="1"/>
  <c r="K9" i="1" s="1"/>
  <c r="J8" i="1"/>
  <c r="I8" i="1"/>
  <c r="H8" i="1"/>
  <c r="G8" i="1"/>
  <c r="F8" i="1"/>
  <c r="E8" i="1"/>
  <c r="D8" i="1"/>
  <c r="C8" i="1"/>
  <c r="B8" i="1"/>
  <c r="U2" i="1"/>
  <c r="U27" i="1" s="1"/>
  <c r="U28" i="1" s="1"/>
  <c r="T2" i="1"/>
  <c r="T27" i="1" s="1"/>
  <c r="T28" i="1" s="1"/>
  <c r="S2" i="1"/>
  <c r="S27" i="1" s="1"/>
  <c r="S28" i="1" s="1"/>
  <c r="R2" i="1"/>
  <c r="R27" i="1" s="1"/>
  <c r="R28" i="1" s="1"/>
  <c r="Q2" i="1"/>
  <c r="Q20" i="1" s="1"/>
  <c r="Q21" i="1" s="1"/>
  <c r="P2" i="1"/>
  <c r="P20" i="1" s="1"/>
  <c r="P21" i="1" s="1"/>
  <c r="O2" i="1"/>
  <c r="O20" i="1" s="1"/>
  <c r="O21" i="1" s="1"/>
  <c r="N2" i="1"/>
  <c r="N20" i="1" s="1"/>
  <c r="N21" i="1" s="1"/>
  <c r="M2" i="1"/>
  <c r="M20" i="1" s="1"/>
  <c r="M21" i="1" s="1"/>
  <c r="L2" i="1"/>
  <c r="L20" i="1" s="1"/>
  <c r="L21" i="1" s="1"/>
  <c r="K2" i="1"/>
  <c r="K20" i="1" s="1"/>
  <c r="K21" i="1" s="1"/>
  <c r="J2" i="1"/>
  <c r="J27" i="1" s="1"/>
  <c r="J28" i="1" s="1"/>
  <c r="I2" i="1"/>
  <c r="I27" i="1" s="1"/>
  <c r="I28" i="1" s="1"/>
  <c r="H2" i="1"/>
  <c r="H27" i="1" s="1"/>
  <c r="H28" i="1" s="1"/>
  <c r="G2" i="1"/>
  <c r="G27" i="1" s="1"/>
  <c r="G28" i="1" s="1"/>
  <c r="F2" i="1"/>
  <c r="F27" i="1" s="1"/>
  <c r="F28" i="1" s="1"/>
  <c r="E2" i="1"/>
  <c r="E27" i="1" s="1"/>
  <c r="E28" i="1" s="1"/>
  <c r="D2" i="1"/>
  <c r="D27" i="1" s="1"/>
  <c r="D28" i="1" s="1"/>
  <c r="C2" i="1"/>
  <c r="C27" i="1" s="1"/>
  <c r="C28" i="1" s="1"/>
  <c r="B2" i="1"/>
  <c r="K34" i="1" l="1"/>
  <c r="B27" i="1"/>
  <c r="B28" i="1" s="1"/>
  <c r="B30" i="1"/>
  <c r="F9" i="1"/>
  <c r="F34" i="1" s="1"/>
  <c r="R9" i="1"/>
  <c r="R34" i="1" s="1"/>
  <c r="B16" i="1"/>
  <c r="G9" i="1"/>
  <c r="S9" i="1"/>
  <c r="S34" i="1" s="1"/>
  <c r="H9" i="1"/>
  <c r="H34" i="1" s="1"/>
  <c r="T9" i="1"/>
  <c r="T34" i="1" s="1"/>
  <c r="L23" i="1"/>
  <c r="L34" i="1" s="1"/>
  <c r="I9" i="1"/>
  <c r="I34" i="1" s="1"/>
  <c r="U9" i="1"/>
  <c r="U34" i="1" s="1"/>
  <c r="J9" i="1"/>
  <c r="J34" i="1" s="1"/>
  <c r="B23" i="1"/>
  <c r="M9" i="1"/>
  <c r="M34" i="1" s="1"/>
  <c r="B9" i="1"/>
  <c r="N9" i="1"/>
  <c r="C9" i="1"/>
  <c r="C34" i="1" s="1"/>
  <c r="O9" i="1"/>
  <c r="O34" i="1" s="1"/>
  <c r="D9" i="1"/>
  <c r="P9" i="1"/>
  <c r="P34" i="1" s="1"/>
  <c r="E9" i="1"/>
  <c r="Q9" i="1"/>
  <c r="Q34" i="1" s="1"/>
  <c r="J20" i="1"/>
  <c r="J21" i="1" s="1"/>
  <c r="J6" i="1"/>
  <c r="B6" i="1"/>
  <c r="R6" i="1"/>
  <c r="B13" i="1"/>
  <c r="J13" i="1"/>
  <c r="J14" i="1" s="1"/>
  <c r="R13" i="1"/>
  <c r="R14" i="1" s="1"/>
  <c r="B20" i="1"/>
  <c r="R20" i="1"/>
  <c r="R21" i="1" s="1"/>
  <c r="C6" i="1"/>
  <c r="S6" i="1"/>
  <c r="K13" i="1"/>
  <c r="K14" i="1" s="1"/>
  <c r="C20" i="1"/>
  <c r="C21" i="1" s="1"/>
  <c r="S20" i="1"/>
  <c r="S21" i="1" s="1"/>
  <c r="K27" i="1"/>
  <c r="K28" i="1" s="1"/>
  <c r="D6" i="1"/>
  <c r="T6" i="1"/>
  <c r="L13" i="1"/>
  <c r="L14" i="1" s="1"/>
  <c r="D20" i="1"/>
  <c r="D21" i="1" s="1"/>
  <c r="T20" i="1"/>
  <c r="T21" i="1" s="1"/>
  <c r="L27" i="1"/>
  <c r="L28" i="1" s="1"/>
  <c r="U6" i="1"/>
  <c r="M13" i="1"/>
  <c r="M14" i="1" s="1"/>
  <c r="E20" i="1"/>
  <c r="E21" i="1" s="1"/>
  <c r="U20" i="1"/>
  <c r="U21" i="1" s="1"/>
  <c r="M27" i="1"/>
  <c r="M28" i="1" s="1"/>
  <c r="F6" i="1"/>
  <c r="N13" i="1"/>
  <c r="N14" i="1" s="1"/>
  <c r="F20" i="1"/>
  <c r="F21" i="1" s="1"/>
  <c r="N27" i="1"/>
  <c r="N28" i="1" s="1"/>
  <c r="G6" i="1"/>
  <c r="O13" i="1"/>
  <c r="O14" i="1" s="1"/>
  <c r="G20" i="1"/>
  <c r="G21" i="1" s="1"/>
  <c r="O27" i="1"/>
  <c r="O28" i="1" s="1"/>
  <c r="E6" i="1"/>
  <c r="H6" i="1"/>
  <c r="P13" i="1"/>
  <c r="P14" i="1" s="1"/>
  <c r="H20" i="1"/>
  <c r="H21" i="1" s="1"/>
  <c r="P27" i="1"/>
  <c r="P28" i="1" s="1"/>
  <c r="I6" i="1"/>
  <c r="Q13" i="1"/>
  <c r="Q14" i="1" s="1"/>
  <c r="I20" i="1"/>
  <c r="I21" i="1" s="1"/>
  <c r="Q27" i="1"/>
  <c r="Q28" i="1" s="1"/>
  <c r="K6" i="1"/>
  <c r="C13" i="1"/>
  <c r="C14" i="1" s="1"/>
  <c r="S13" i="1"/>
  <c r="S14" i="1" s="1"/>
  <c r="L6" i="1"/>
  <c r="D13" i="1"/>
  <c r="D14" i="1" s="1"/>
  <c r="T13" i="1"/>
  <c r="T14" i="1" s="1"/>
  <c r="M6" i="1"/>
  <c r="E13" i="1"/>
  <c r="E14" i="1" s="1"/>
  <c r="U13" i="1"/>
  <c r="U14" i="1" s="1"/>
  <c r="N6" i="1"/>
  <c r="F13" i="1"/>
  <c r="F14" i="1" s="1"/>
  <c r="O6" i="1"/>
  <c r="G13" i="1"/>
  <c r="G14" i="1" s="1"/>
  <c r="P6" i="1"/>
  <c r="H13" i="1"/>
  <c r="H14" i="1" s="1"/>
  <c r="Q6" i="1"/>
  <c r="I13" i="1"/>
  <c r="I14" i="1" s="1"/>
  <c r="B34" i="1" l="1"/>
  <c r="E34" i="1"/>
  <c r="G34" i="1"/>
  <c r="D34" i="1"/>
  <c r="N34" i="1"/>
  <c r="B21" i="1"/>
  <c r="O7" i="1"/>
  <c r="O33" i="1" s="1"/>
  <c r="J7" i="1"/>
  <c r="J33" i="1" s="1"/>
  <c r="K7" i="1"/>
  <c r="K33" i="1" s="1"/>
  <c r="N7" i="1"/>
  <c r="F7" i="1"/>
  <c r="F33" i="1" s="1"/>
  <c r="B7" i="1"/>
  <c r="T7" i="1"/>
  <c r="T33" i="1" s="1"/>
  <c r="G7" i="1"/>
  <c r="B14" i="1"/>
  <c r="I7" i="1"/>
  <c r="I33" i="1" s="1"/>
  <c r="M7" i="1"/>
  <c r="M33" i="1" s="1"/>
  <c r="L7" i="1"/>
  <c r="L33" i="1" s="1"/>
  <c r="S7" i="1"/>
  <c r="S33" i="1" s="1"/>
  <c r="D7" i="1"/>
  <c r="U7" i="1"/>
  <c r="U33" i="1" s="1"/>
  <c r="R7" i="1"/>
  <c r="R33" i="1" s="1"/>
  <c r="H7" i="1"/>
  <c r="H33" i="1" s="1"/>
  <c r="Q7" i="1"/>
  <c r="Q33" i="1" s="1"/>
  <c r="E7" i="1"/>
  <c r="C7" i="1"/>
  <c r="C33" i="1" s="1"/>
  <c r="P7" i="1"/>
  <c r="P33" i="1" s="1"/>
  <c r="D33" i="1" l="1"/>
  <c r="G33" i="1"/>
  <c r="B33" i="1"/>
  <c r="N33" i="1"/>
  <c r="E33" i="1"/>
</calcChain>
</file>

<file path=xl/sharedStrings.xml><?xml version="1.0" encoding="utf-8"?>
<sst xmlns="http://schemas.openxmlformats.org/spreadsheetml/2006/main" count="52" uniqueCount="52">
  <si>
    <t>M</t>
  </si>
  <si>
    <t>W</t>
  </si>
  <si>
    <t>C</t>
  </si>
  <si>
    <t>D</t>
  </si>
  <si>
    <t>E</t>
  </si>
  <si>
    <t>F</t>
  </si>
  <si>
    <t>H</t>
  </si>
  <si>
    <t>K</t>
  </si>
  <si>
    <t>N</t>
  </si>
  <si>
    <t>Q</t>
  </si>
  <si>
    <t>Y</t>
  </si>
  <si>
    <t>I</t>
  </si>
  <si>
    <t>A</t>
  </si>
  <si>
    <t>G</t>
  </si>
  <si>
    <t>P</t>
  </si>
  <si>
    <t>T</t>
  </si>
  <si>
    <t>V</t>
  </si>
  <si>
    <t>L</t>
  </si>
  <si>
    <t>R</t>
  </si>
  <si>
    <t>S</t>
  </si>
  <si>
    <t>Mean</t>
  </si>
  <si>
    <t>Min</t>
  </si>
  <si>
    <t>Max</t>
  </si>
  <si>
    <t>Mean frequency</t>
  </si>
  <si>
    <t>Mean percentage difference for Code</t>
  </si>
  <si>
    <t>Mean percentage difference for GC</t>
  </si>
  <si>
    <t>Code frequency</t>
  </si>
  <si>
    <t>Archaea frequency</t>
  </si>
  <si>
    <t>Archaea frequency for GC</t>
  </si>
  <si>
    <t>Archaea frequency difference for Code</t>
  </si>
  <si>
    <t>Archaea percentage difference for Code</t>
  </si>
  <si>
    <t>Archaea percentage difference for GC</t>
  </si>
  <si>
    <t>Archaea frequency difference for GC</t>
  </si>
  <si>
    <t>Bacteria frequency</t>
  </si>
  <si>
    <t>Bacteria frequency for GC</t>
  </si>
  <si>
    <t>Bacteria frequency difference for Code</t>
  </si>
  <si>
    <t>Bacteria percentage difference for Code</t>
  </si>
  <si>
    <t>Bacteria frequency difference for GC</t>
  </si>
  <si>
    <t>Bacteria percentage difference for GC</t>
  </si>
  <si>
    <t>Eukaryota frequency</t>
  </si>
  <si>
    <t>Eukaryota frequency for GC</t>
  </si>
  <si>
    <t>Eukaryota frequency difference for Code</t>
  </si>
  <si>
    <t>Eukaryota percentage difference for Code</t>
  </si>
  <si>
    <t>Eukaryota frequency difference for GC</t>
  </si>
  <si>
    <t>Eukaryota percentage difference for GC</t>
  </si>
  <si>
    <t>Viruses frequency</t>
  </si>
  <si>
    <t>Amino acid frequency</t>
  </si>
  <si>
    <t>Viruses frequency for GC</t>
  </si>
  <si>
    <t>Viruses frequency difference for Code</t>
  </si>
  <si>
    <t>Viruses percentage difference for Code</t>
  </si>
  <si>
    <t>Viruses frequency difference for GC</t>
  </si>
  <si>
    <t>Viruses percentage difference for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</si>
</sst>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workbookViewId="0">
      <selection activeCell="A31" sqref="A31"/>
    </sheetView>
  </sheetViews>
  <sheetFormatPr baseColWidth="10" defaultColWidth="9.140625" defaultRowHeight="15" x14ac:dyDescent="0.25"/>
  <cols>
    <col min="1" max="1" width="38.28515625" customWidth="1"/>
    <col min="3" max="3" width="9.42578125" customWidth="1"/>
    <col min="4" max="4" width="9.140625" customWidth="1"/>
  </cols>
  <sheetData>
    <row r="1" spans="1:25" x14ac:dyDescent="0.25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21</v>
      </c>
      <c r="X1" t="s">
        <v>22</v>
      </c>
      <c r="Y1" t="s">
        <v>20</v>
      </c>
    </row>
    <row r="2" spans="1:25" x14ac:dyDescent="0.25">
      <c r="A2" t="s">
        <v>26</v>
      </c>
      <c r="B2">
        <f>1/64</f>
        <v>1.5625E-2</v>
      </c>
      <c r="C2">
        <f>1/64</f>
        <v>1.5625E-2</v>
      </c>
      <c r="D2">
        <f>2/64</f>
        <v>3.125E-2</v>
      </c>
      <c r="E2">
        <f t="shared" ref="E2:L2" si="0">2/64</f>
        <v>3.125E-2</v>
      </c>
      <c r="F2">
        <f t="shared" si="0"/>
        <v>3.125E-2</v>
      </c>
      <c r="G2">
        <f t="shared" si="0"/>
        <v>3.125E-2</v>
      </c>
      <c r="H2">
        <f t="shared" si="0"/>
        <v>3.125E-2</v>
      </c>
      <c r="I2">
        <f t="shared" si="0"/>
        <v>3.125E-2</v>
      </c>
      <c r="J2">
        <f t="shared" si="0"/>
        <v>3.125E-2</v>
      </c>
      <c r="K2">
        <f t="shared" si="0"/>
        <v>3.125E-2</v>
      </c>
      <c r="L2">
        <f t="shared" si="0"/>
        <v>3.125E-2</v>
      </c>
      <c r="M2">
        <f>3/64</f>
        <v>4.6875E-2</v>
      </c>
      <c r="N2">
        <f>4/64</f>
        <v>6.25E-2</v>
      </c>
      <c r="O2">
        <f t="shared" ref="O2:R2" si="1">4/64</f>
        <v>6.25E-2</v>
      </c>
      <c r="P2">
        <f t="shared" si="1"/>
        <v>6.25E-2</v>
      </c>
      <c r="Q2">
        <f t="shared" si="1"/>
        <v>6.25E-2</v>
      </c>
      <c r="R2">
        <f t="shared" si="1"/>
        <v>6.25E-2</v>
      </c>
      <c r="S2">
        <f>6/64</f>
        <v>9.375E-2</v>
      </c>
      <c r="T2">
        <f t="shared" ref="T2:U2" si="2">6/64</f>
        <v>9.375E-2</v>
      </c>
      <c r="U2">
        <f t="shared" si="2"/>
        <v>9.375E-2</v>
      </c>
      <c r="W2">
        <f>MIN(B2:U2)</f>
        <v>1.5625E-2</v>
      </c>
      <c r="X2">
        <f>MAX(B2:U2)</f>
        <v>9.375E-2</v>
      </c>
      <c r="Y2">
        <f>AVERAGE(B2:U2)</f>
        <v>4.7656249999999997E-2</v>
      </c>
    </row>
    <row r="4" spans="1:25" x14ac:dyDescent="0.25">
      <c r="A4" t="s">
        <v>27</v>
      </c>
      <c r="B4">
        <v>2.4095874843130999E-2</v>
      </c>
      <c r="C4">
        <v>1.090483511035E-2</v>
      </c>
      <c r="D4">
        <v>1.1339174669371401E-2</v>
      </c>
      <c r="E4">
        <v>6.1424107237798897E-2</v>
      </c>
      <c r="F4">
        <v>8.0146793558030102E-2</v>
      </c>
      <c r="G4">
        <v>3.6274510886619003E-2</v>
      </c>
      <c r="H4">
        <v>1.73123708732121E-2</v>
      </c>
      <c r="I4">
        <v>5.8636778020229E-2</v>
      </c>
      <c r="J4">
        <v>3.4864886202367502E-2</v>
      </c>
      <c r="K4">
        <v>2.1619072593420802E-2</v>
      </c>
      <c r="L4">
        <v>3.5449863397090699E-2</v>
      </c>
      <c r="M4">
        <v>7.3191000302669895E-2</v>
      </c>
      <c r="N4">
        <v>7.7975224654294795E-2</v>
      </c>
      <c r="O4">
        <v>7.4483147432113497E-2</v>
      </c>
      <c r="P4">
        <v>4.2068918739719199E-2</v>
      </c>
      <c r="Q4">
        <v>4.9971753587520998E-2</v>
      </c>
      <c r="R4">
        <v>8.0043622667840195E-2</v>
      </c>
      <c r="S4">
        <v>9.4106221768910606E-2</v>
      </c>
      <c r="T4">
        <v>5.7187624313169497E-2</v>
      </c>
      <c r="U4">
        <v>5.8904219142141001E-2</v>
      </c>
      <c r="W4">
        <f t="shared" ref="W4:W9" si="3">MIN(B4:U4)</f>
        <v>1.090483511035E-2</v>
      </c>
      <c r="X4">
        <f t="shared" ref="X4:X9" si="4">MAX(B4:U4)</f>
        <v>9.4106221768910606E-2</v>
      </c>
      <c r="Y4">
        <f t="shared" ref="Y4:Y9" si="5">AVERAGE(B4:U4)</f>
        <v>5.000000000000001E-2</v>
      </c>
    </row>
    <row r="5" spans="1:25" x14ac:dyDescent="0.25">
      <c r="A5" t="s">
        <v>28</v>
      </c>
      <c r="B5">
        <v>1.5786530948375399E-2</v>
      </c>
      <c r="C5">
        <v>1.53732034997271E-2</v>
      </c>
      <c r="D5">
        <v>3.1159734448102501E-2</v>
      </c>
      <c r="E5">
        <v>3.1159734448102501E-2</v>
      </c>
      <c r="F5">
        <v>3.1159734448102501E-2</v>
      </c>
      <c r="G5">
        <v>3.5560210822278199E-2</v>
      </c>
      <c r="H5">
        <v>3.1159734448102501E-2</v>
      </c>
      <c r="I5">
        <v>3.5560210822278199E-2</v>
      </c>
      <c r="J5">
        <v>3.5560210822278199E-2</v>
      </c>
      <c r="K5">
        <v>3.1159734448102501E-2</v>
      </c>
      <c r="L5">
        <v>3.5560210822278199E-2</v>
      </c>
      <c r="M5">
        <v>5.5333890696181103E-2</v>
      </c>
      <c r="N5">
        <v>6.7077326005697005E-2</v>
      </c>
      <c r="O5">
        <v>6.7077326005697005E-2</v>
      </c>
      <c r="P5">
        <v>6.7077326005697005E-2</v>
      </c>
      <c r="Q5">
        <v>6.2319468896205002E-2</v>
      </c>
      <c r="R5">
        <v>6.2319468896205002E-2</v>
      </c>
      <c r="S5">
        <v>9.7879679718483201E-2</v>
      </c>
      <c r="T5">
        <v>9.8237060453799499E-2</v>
      </c>
      <c r="U5">
        <v>9.3479203344307496E-2</v>
      </c>
      <c r="W5">
        <f t="shared" si="3"/>
        <v>1.53732034997271E-2</v>
      </c>
      <c r="X5">
        <f t="shared" si="4"/>
        <v>9.8237060453799499E-2</v>
      </c>
      <c r="Y5">
        <f t="shared" si="5"/>
        <v>5.000000000000001E-2</v>
      </c>
    </row>
    <row r="6" spans="1:25" x14ac:dyDescent="0.25">
      <c r="A6" t="s">
        <v>29</v>
      </c>
      <c r="B6">
        <f>ABS(B2-B4)</f>
        <v>8.4708748431309988E-3</v>
      </c>
      <c r="C6">
        <f>ABS(C2-C4)</f>
        <v>4.7201648896500002E-3</v>
      </c>
      <c r="D6">
        <f>ABS(D2-D4)</f>
        <v>1.9910825330628601E-2</v>
      </c>
      <c r="E6">
        <f>ABS(E2-E4)</f>
        <v>3.0174107237798897E-2</v>
      </c>
      <c r="F6">
        <f>ABS(F2-F4)</f>
        <v>4.8896793558030102E-2</v>
      </c>
      <c r="G6">
        <f>ABS(G2-G4)</f>
        <v>5.0245108866190033E-3</v>
      </c>
      <c r="H6">
        <f>ABS(H2-H4)</f>
        <v>1.39376291267879E-2</v>
      </c>
      <c r="I6">
        <f>ABS(I2-I4)</f>
        <v>2.7386778020229E-2</v>
      </c>
      <c r="J6">
        <f>ABS(J2-J4)</f>
        <v>3.6148862023675024E-3</v>
      </c>
      <c r="K6">
        <f>ABS(K2-K4)</f>
        <v>9.6309274065791983E-3</v>
      </c>
      <c r="L6">
        <f>ABS(L2-L4)</f>
        <v>4.1998633970906987E-3</v>
      </c>
      <c r="M6">
        <f>ABS(M2-M4)</f>
        <v>2.6316000302669895E-2</v>
      </c>
      <c r="N6">
        <f>ABS(N2-N4)</f>
        <v>1.5475224654294795E-2</v>
      </c>
      <c r="O6">
        <f>ABS(O2-O4)</f>
        <v>1.1983147432113497E-2</v>
      </c>
      <c r="P6">
        <f>ABS(P2-P4)</f>
        <v>2.0431081260280801E-2</v>
      </c>
      <c r="Q6">
        <f>ABS(Q2-Q4)</f>
        <v>1.2528246412479002E-2</v>
      </c>
      <c r="R6">
        <f>ABS(R2-R4)</f>
        <v>1.7543622667840195E-2</v>
      </c>
      <c r="S6">
        <f>ABS(S2-S4)</f>
        <v>3.5622176891060564E-4</v>
      </c>
      <c r="T6">
        <f>ABS(T2-T4)</f>
        <v>3.6562375686830503E-2</v>
      </c>
      <c r="U6">
        <f>ABS(U2-U4)</f>
        <v>3.4845780857858999E-2</v>
      </c>
      <c r="W6">
        <f t="shared" si="3"/>
        <v>3.5622176891060564E-4</v>
      </c>
      <c r="X6">
        <f t="shared" si="4"/>
        <v>4.8896793558030102E-2</v>
      </c>
      <c r="Y6">
        <f t="shared" si="5"/>
        <v>1.760045309710951E-2</v>
      </c>
    </row>
    <row r="7" spans="1:25" x14ac:dyDescent="0.25">
      <c r="A7" t="s">
        <v>30</v>
      </c>
      <c r="B7">
        <f>B6/((B2+B4)/2)*100</f>
        <v>42.652005408163269</v>
      </c>
      <c r="C7">
        <f>C6/((C2+C4)/2)*100</f>
        <v>35.583823796994025</v>
      </c>
      <c r="D7">
        <f>D6/((D2+D4)/2)*100</f>
        <v>93.501813478192375</v>
      </c>
      <c r="E7">
        <f>E6/((E2+E4)/2)*100</f>
        <v>65.118743815622778</v>
      </c>
      <c r="F7">
        <f>F6/((F2+F4)/2)*100</f>
        <v>87.788511673019059</v>
      </c>
      <c r="G7">
        <f>G6/((G2+G4)/2)*100</f>
        <v>14.882035636083918</v>
      </c>
      <c r="H7">
        <f>H6/((H2+H4)/2)*100</f>
        <v>57.400941824593467</v>
      </c>
      <c r="I7">
        <f>I6/((I2+I4)/2)*100</f>
        <v>60.9361657485723</v>
      </c>
      <c r="J7">
        <f>J6/((J2+J4)/2)*100</f>
        <v>10.935165769787131</v>
      </c>
      <c r="K7">
        <f>K6/((K2+K4)/2)*100</f>
        <v>36.433124071019556</v>
      </c>
      <c r="L7">
        <f>L6/((L2+L4)/2)*100</f>
        <v>12.593319335865051</v>
      </c>
      <c r="M7">
        <f>M6/((M2+M4)/2)*100</f>
        <v>43.835890654025071</v>
      </c>
      <c r="N7">
        <f>N6/((N2+N4)/2)*100</f>
        <v>22.032674718803754</v>
      </c>
      <c r="O7">
        <f>O6/((O2+O4)/2)*100</f>
        <v>17.495798069689034</v>
      </c>
      <c r="P7">
        <f>P6/((P2+P4)/2)*100</f>
        <v>39.07677636245905</v>
      </c>
      <c r="Q7">
        <f>Q6/((Q2+Q4)/2)*100</f>
        <v>22.278031617476337</v>
      </c>
      <c r="R7">
        <f>R6/((R2+R4)/2)*100</f>
        <v>24.615093035373338</v>
      </c>
      <c r="S7">
        <f>S6/((S2+S4)/2)*100</f>
        <v>0.37924937013670829</v>
      </c>
      <c r="T7">
        <f>T6/((T2+T4)/2)*100</f>
        <v>48.447000346275345</v>
      </c>
      <c r="U7">
        <f>U6/((U2+U4)/2)*100</f>
        <v>45.653216863155322</v>
      </c>
      <c r="W7">
        <f t="shared" si="3"/>
        <v>0.37924937013670829</v>
      </c>
      <c r="X7">
        <f t="shared" si="4"/>
        <v>93.501813478192375</v>
      </c>
      <c r="Y7">
        <f t="shared" si="5"/>
        <v>39.081969079765351</v>
      </c>
    </row>
    <row r="8" spans="1:25" x14ac:dyDescent="0.25">
      <c r="A8" t="s">
        <v>32</v>
      </c>
      <c r="B8">
        <f t="shared" ref="B8:U8" si="6">ABS(B4-B5)</f>
        <v>8.3093438947555998E-3</v>
      </c>
      <c r="C8">
        <f t="shared" si="6"/>
        <v>4.4683683893771003E-3</v>
      </c>
      <c r="D8">
        <f t="shared" si="6"/>
        <v>1.9820559778731102E-2</v>
      </c>
      <c r="E8">
        <f t="shared" si="6"/>
        <v>3.0264372789696396E-2</v>
      </c>
      <c r="F8">
        <f t="shared" si="6"/>
        <v>4.8987059109927601E-2</v>
      </c>
      <c r="G8">
        <f t="shared" si="6"/>
        <v>7.1430006434080456E-4</v>
      </c>
      <c r="H8">
        <f t="shared" si="6"/>
        <v>1.3847363574890401E-2</v>
      </c>
      <c r="I8">
        <f t="shared" si="6"/>
        <v>2.3076567197950801E-2</v>
      </c>
      <c r="J8">
        <f t="shared" si="6"/>
        <v>6.9532461991069633E-4</v>
      </c>
      <c r="K8">
        <f t="shared" si="6"/>
        <v>9.5406618546816993E-3</v>
      </c>
      <c r="L8">
        <f t="shared" si="6"/>
        <v>1.1034742518750001E-4</v>
      </c>
      <c r="M8">
        <f t="shared" si="6"/>
        <v>1.7857109606488793E-2</v>
      </c>
      <c r="N8">
        <f t="shared" si="6"/>
        <v>1.089789864859779E-2</v>
      </c>
      <c r="O8">
        <f t="shared" si="6"/>
        <v>7.4058214264164923E-3</v>
      </c>
      <c r="P8">
        <f t="shared" si="6"/>
        <v>2.5008407265977806E-2</v>
      </c>
      <c r="Q8">
        <f t="shared" si="6"/>
        <v>1.2347715308684004E-2</v>
      </c>
      <c r="R8">
        <f t="shared" si="6"/>
        <v>1.7724153771635193E-2</v>
      </c>
      <c r="S8">
        <f t="shared" si="6"/>
        <v>3.7734579495725951E-3</v>
      </c>
      <c r="T8">
        <f t="shared" si="6"/>
        <v>4.1049436140630002E-2</v>
      </c>
      <c r="U8">
        <f t="shared" si="6"/>
        <v>3.4574984202166495E-2</v>
      </c>
      <c r="W8">
        <f t="shared" si="3"/>
        <v>1.1034742518750001E-4</v>
      </c>
      <c r="X8">
        <f t="shared" si="4"/>
        <v>4.8987059109927601E-2</v>
      </c>
      <c r="Y8">
        <f t="shared" si="5"/>
        <v>1.6523662650980948E-2</v>
      </c>
    </row>
    <row r="9" spans="1:25" x14ac:dyDescent="0.25">
      <c r="A9" t="s">
        <v>31</v>
      </c>
      <c r="B9">
        <f>B8/((B4+B5)/2)*100</f>
        <v>41.669220950182542</v>
      </c>
      <c r="C9">
        <f t="shared" ref="C9:U9" si="7">C8/((C4+C5)/2)*100</f>
        <v>34.008385904902134</v>
      </c>
      <c r="D9">
        <f t="shared" si="7"/>
        <v>93.27561667027193</v>
      </c>
      <c r="E9">
        <f t="shared" si="7"/>
        <v>65.377224013604604</v>
      </c>
      <c r="F9">
        <f t="shared" si="7"/>
        <v>88.021897704380066</v>
      </c>
      <c r="G9">
        <f t="shared" si="7"/>
        <v>1.9887320430791999</v>
      </c>
      <c r="H9">
        <f t="shared" si="7"/>
        <v>57.135391512698789</v>
      </c>
      <c r="I9">
        <f t="shared" si="7"/>
        <v>48.99640101348399</v>
      </c>
      <c r="J9">
        <f t="shared" si="7"/>
        <v>1.9746500872192287</v>
      </c>
      <c r="K9">
        <f t="shared" si="7"/>
        <v>36.153381970818934</v>
      </c>
      <c r="L9">
        <f t="shared" si="7"/>
        <v>0.31079371878026107</v>
      </c>
      <c r="M9">
        <f t="shared" si="7"/>
        <v>27.787784090240443</v>
      </c>
      <c r="N9">
        <f t="shared" si="7"/>
        <v>15.026138594615743</v>
      </c>
      <c r="O9">
        <f t="shared" si="7"/>
        <v>10.463120455258965</v>
      </c>
      <c r="P9">
        <f t="shared" si="7"/>
        <v>45.825501966302106</v>
      </c>
      <c r="Q9">
        <f t="shared" si="7"/>
        <v>21.992307209004725</v>
      </c>
      <c r="R9">
        <f t="shared" si="7"/>
        <v>24.899928172270112</v>
      </c>
      <c r="S9">
        <f t="shared" si="7"/>
        <v>3.9309740145896792</v>
      </c>
      <c r="T9">
        <f t="shared" si="7"/>
        <v>52.822286501241621</v>
      </c>
      <c r="U9">
        <f t="shared" si="7"/>
        <v>45.378931169814436</v>
      </c>
      <c r="W9">
        <f t="shared" si="3"/>
        <v>0.31079371878026107</v>
      </c>
      <c r="X9">
        <f t="shared" si="4"/>
        <v>93.27561667027193</v>
      </c>
      <c r="Y9">
        <f t="shared" si="5"/>
        <v>35.851933388137979</v>
      </c>
    </row>
    <row r="11" spans="1:25" x14ac:dyDescent="0.25">
      <c r="A11" t="s">
        <v>33</v>
      </c>
      <c r="B11">
        <v>2.3665016226276502E-2</v>
      </c>
      <c r="C11">
        <v>1.28776985793632E-2</v>
      </c>
      <c r="D11">
        <v>1.10145766243005E-2</v>
      </c>
      <c r="E11">
        <v>5.6008756244582202E-2</v>
      </c>
      <c r="F11">
        <v>6.3660357108101695E-2</v>
      </c>
      <c r="G11">
        <v>3.8070994906068099E-2</v>
      </c>
      <c r="H11">
        <v>2.12415163328116E-2</v>
      </c>
      <c r="I11">
        <v>4.8644652175802598E-2</v>
      </c>
      <c r="J11">
        <v>3.5202725664714003E-2</v>
      </c>
      <c r="K11">
        <v>3.4959989591370901E-2</v>
      </c>
      <c r="L11">
        <v>2.8520071599582902E-2</v>
      </c>
      <c r="M11">
        <v>6.0468240906265402E-2</v>
      </c>
      <c r="N11">
        <v>9.8802685621147093E-2</v>
      </c>
      <c r="O11">
        <v>7.5343225433327193E-2</v>
      </c>
      <c r="P11">
        <v>4.5597856897614503E-2</v>
      </c>
      <c r="Q11">
        <v>5.2950911976411497E-2</v>
      </c>
      <c r="R11">
        <v>7.29040333667961E-2</v>
      </c>
      <c r="S11">
        <v>0.102406612287051</v>
      </c>
      <c r="T11">
        <v>6.0080342305574602E-2</v>
      </c>
      <c r="U11">
        <v>5.7579736152838901E-2</v>
      </c>
      <c r="W11">
        <f t="shared" ref="W11:W16" si="8">MIN(B11:U11)</f>
        <v>1.10145766243005E-2</v>
      </c>
      <c r="X11">
        <f t="shared" ref="X11:X16" si="9">MAX(B11:U11)</f>
        <v>0.102406612287051</v>
      </c>
      <c r="Y11">
        <f t="shared" ref="Y11:Y16" si="10">AVERAGE(B11:U11)</f>
        <v>5.0000000000000024E-2</v>
      </c>
    </row>
    <row r="12" spans="1:25" x14ac:dyDescent="0.25">
      <c r="A12" t="s">
        <v>34</v>
      </c>
      <c r="B12">
        <v>1.41334616568074E-2</v>
      </c>
      <c r="C12">
        <v>1.5868210841542899E-2</v>
      </c>
      <c r="D12">
        <v>3.0001672498350201E-2</v>
      </c>
      <c r="E12">
        <v>3.0001672498350201E-2</v>
      </c>
      <c r="F12">
        <v>3.0001672498350201E-2</v>
      </c>
      <c r="G12">
        <v>3.1282344969581002E-2</v>
      </c>
      <c r="H12">
        <v>3.0001672498350201E-2</v>
      </c>
      <c r="I12">
        <v>3.1282344969581002E-2</v>
      </c>
      <c r="J12">
        <v>3.1282344969581002E-2</v>
      </c>
      <c r="K12">
        <v>3.0001672498350201E-2</v>
      </c>
      <c r="L12">
        <v>3.1282344969581002E-2</v>
      </c>
      <c r="M12">
        <v>4.8431228282354702E-2</v>
      </c>
      <c r="N12">
        <v>7.8782571724034106E-2</v>
      </c>
      <c r="O12">
        <v>7.8782571724034106E-2</v>
      </c>
      <c r="P12">
        <v>7.8782571724034106E-2</v>
      </c>
      <c r="Q12">
        <v>6.00033449967005E-2</v>
      </c>
      <c r="R12">
        <v>6.00033449967005E-2</v>
      </c>
      <c r="S12">
        <v>9.1285689966281502E-2</v>
      </c>
      <c r="T12">
        <v>0.108784244222384</v>
      </c>
      <c r="U12">
        <v>9.0005017495050701E-2</v>
      </c>
      <c r="W12">
        <f t="shared" si="8"/>
        <v>1.41334616568074E-2</v>
      </c>
      <c r="X12">
        <f t="shared" si="9"/>
        <v>0.108784244222384</v>
      </c>
      <c r="Y12">
        <f t="shared" si="10"/>
        <v>4.9999999999999975E-2</v>
      </c>
    </row>
    <row r="13" spans="1:25" x14ac:dyDescent="0.25">
      <c r="A13" t="s">
        <v>35</v>
      </c>
      <c r="B13">
        <f>ABS(B2-B11)</f>
        <v>8.0400162262765015E-3</v>
      </c>
      <c r="C13">
        <f>ABS(C2-C11)</f>
        <v>2.7473014206368003E-3</v>
      </c>
      <c r="D13">
        <f>ABS(D2-D11)</f>
        <v>2.0235423375699502E-2</v>
      </c>
      <c r="E13">
        <f>ABS(E2-E11)</f>
        <v>2.4758756244582202E-2</v>
      </c>
      <c r="F13">
        <f>ABS(F2-F11)</f>
        <v>3.2410357108101695E-2</v>
      </c>
      <c r="G13">
        <f>ABS(G2-G11)</f>
        <v>6.8209949060680994E-3</v>
      </c>
      <c r="H13">
        <f>ABS(H2-H11)</f>
        <v>1.00084836671884E-2</v>
      </c>
      <c r="I13">
        <f>ABS(I2-I11)</f>
        <v>1.7394652175802598E-2</v>
      </c>
      <c r="J13">
        <f>ABS(J2-J11)</f>
        <v>3.9527256647140033E-3</v>
      </c>
      <c r="K13">
        <f>ABS(K2-K11)</f>
        <v>3.7099895913709005E-3</v>
      </c>
      <c r="L13">
        <f>ABS(L2-L11)</f>
        <v>2.7299284004170983E-3</v>
      </c>
      <c r="M13">
        <f>ABS(M2-M11)</f>
        <v>1.3593240906265402E-2</v>
      </c>
      <c r="N13">
        <f>ABS(N2-N11)</f>
        <v>3.6302685621147093E-2</v>
      </c>
      <c r="O13">
        <f>ABS(O2-O11)</f>
        <v>1.2843225433327193E-2</v>
      </c>
      <c r="P13">
        <f>ABS(P2-P11)</f>
        <v>1.6902143102385497E-2</v>
      </c>
      <c r="Q13">
        <f>ABS(Q2-Q11)</f>
        <v>9.5490880235885034E-3</v>
      </c>
      <c r="R13">
        <f>ABS(R2-R11)</f>
        <v>1.04040333667961E-2</v>
      </c>
      <c r="S13">
        <f>ABS(S2-S11)</f>
        <v>8.6566122870510021E-3</v>
      </c>
      <c r="T13">
        <f>ABS(T2-T11)</f>
        <v>3.3669657694425398E-2</v>
      </c>
      <c r="U13">
        <f>ABS(U2-U11)</f>
        <v>3.6170263847161099E-2</v>
      </c>
      <c r="W13">
        <f t="shared" si="8"/>
        <v>2.7299284004170983E-3</v>
      </c>
      <c r="X13">
        <f t="shared" si="9"/>
        <v>3.6302685621147093E-2</v>
      </c>
      <c r="Y13">
        <f t="shared" si="10"/>
        <v>1.5544978953150254E-2</v>
      </c>
    </row>
    <row r="14" spans="1:25" x14ac:dyDescent="0.25">
      <c r="A14" t="s">
        <v>36</v>
      </c>
      <c r="B14">
        <f>B13/((B2+B11)/2)*100</f>
        <v>40.926510083238263</v>
      </c>
      <c r="C14">
        <f>C13/((C2+C11)/2)*100</f>
        <v>19.2774828880654</v>
      </c>
      <c r="D14">
        <f>D13/((D2+D11)/2)*100</f>
        <v>95.755949742862995</v>
      </c>
      <c r="E14">
        <f>E13/((E2+E11)/2)*100</f>
        <v>56.747900864377584</v>
      </c>
      <c r="F14">
        <f>F13/((F2+F11)/2)*100</f>
        <v>68.296776233149586</v>
      </c>
      <c r="G14">
        <f>G13/((G2+G11)/2)*100</f>
        <v>19.679448961489197</v>
      </c>
      <c r="H14">
        <f>H13/((H2+H11)/2)*100</f>
        <v>38.13371899463403</v>
      </c>
      <c r="I14">
        <f>I13/((I2+I11)/2)*100</f>
        <v>43.543971222321318</v>
      </c>
      <c r="J14">
        <f>J13/((J2+J11)/2)*100</f>
        <v>11.89635376179273</v>
      </c>
      <c r="K14">
        <f>K13/((K2+K11)/2)*100</f>
        <v>11.206736670003711</v>
      </c>
      <c r="L14">
        <f>L13/((L2+L11)/2)*100</f>
        <v>9.1347670409554897</v>
      </c>
      <c r="M14">
        <f>M13/((M2+M11)/2)*100</f>
        <v>25.326682502786241</v>
      </c>
      <c r="N14">
        <f>N13/((N2+N11)/2)*100</f>
        <v>45.011879971312446</v>
      </c>
      <c r="O14">
        <f>O13/((O2+O11)/2)*100</f>
        <v>18.63453991729072</v>
      </c>
      <c r="P14">
        <f>P13/((P2+P11)/2)*100</f>
        <v>31.271930059435793</v>
      </c>
      <c r="Q14">
        <f>Q13/((Q2+Q11)/2)*100</f>
        <v>16.54224788720515</v>
      </c>
      <c r="R14">
        <f>R13/((R2+R11)/2)*100</f>
        <v>15.367390628036324</v>
      </c>
      <c r="S14">
        <f>S13/((S2+S11)/2)*100</f>
        <v>8.8262253167210272</v>
      </c>
      <c r="T14">
        <f>T13/((T2+T11)/2)*100</f>
        <v>43.775053984528846</v>
      </c>
      <c r="U14">
        <f>U13/((U2+U11)/2)*100</f>
        <v>47.803247090353899</v>
      </c>
      <c r="W14">
        <f t="shared" si="8"/>
        <v>8.8262253167210272</v>
      </c>
      <c r="X14">
        <f t="shared" si="9"/>
        <v>95.755949742862995</v>
      </c>
      <c r="Y14">
        <f t="shared" si="10"/>
        <v>33.357940691028034</v>
      </c>
    </row>
    <row r="15" spans="1:25" x14ac:dyDescent="0.25">
      <c r="A15" t="s">
        <v>37</v>
      </c>
      <c r="B15">
        <f t="shared" ref="B15:U15" si="11">ABS(B11-B12)</f>
        <v>9.5315545694691015E-3</v>
      </c>
      <c r="C15">
        <f t="shared" si="11"/>
        <v>2.9905122621796988E-3</v>
      </c>
      <c r="D15">
        <f t="shared" si="11"/>
        <v>1.8987095874049703E-2</v>
      </c>
      <c r="E15">
        <f t="shared" si="11"/>
        <v>2.6007083746232E-2</v>
      </c>
      <c r="F15">
        <f t="shared" si="11"/>
        <v>3.3658684609751494E-2</v>
      </c>
      <c r="G15">
        <f t="shared" si="11"/>
        <v>6.788649936487097E-3</v>
      </c>
      <c r="H15">
        <f t="shared" si="11"/>
        <v>8.7601561655386018E-3</v>
      </c>
      <c r="I15">
        <f t="shared" si="11"/>
        <v>1.7362307206221596E-2</v>
      </c>
      <c r="J15">
        <f t="shared" si="11"/>
        <v>3.9203806951330009E-3</v>
      </c>
      <c r="K15">
        <f t="shared" si="11"/>
        <v>4.9583170930206991E-3</v>
      </c>
      <c r="L15">
        <f t="shared" si="11"/>
        <v>2.7622733699981007E-3</v>
      </c>
      <c r="M15">
        <f t="shared" si="11"/>
        <v>1.2037012623910701E-2</v>
      </c>
      <c r="N15">
        <f t="shared" si="11"/>
        <v>2.0020113897112987E-2</v>
      </c>
      <c r="O15">
        <f t="shared" si="11"/>
        <v>3.4393462907069128E-3</v>
      </c>
      <c r="P15">
        <f t="shared" si="11"/>
        <v>3.3184714826419603E-2</v>
      </c>
      <c r="Q15">
        <f t="shared" si="11"/>
        <v>7.0524330202890034E-3</v>
      </c>
      <c r="R15">
        <f t="shared" si="11"/>
        <v>1.29006883700956E-2</v>
      </c>
      <c r="S15">
        <f t="shared" si="11"/>
        <v>1.11209223207695E-2</v>
      </c>
      <c r="T15">
        <f t="shared" si="11"/>
        <v>4.87039019168094E-2</v>
      </c>
      <c r="U15">
        <f t="shared" si="11"/>
        <v>3.2425281342211801E-2</v>
      </c>
      <c r="W15">
        <f t="shared" si="8"/>
        <v>2.7622733699981007E-3</v>
      </c>
      <c r="X15">
        <f t="shared" si="9"/>
        <v>4.87039019168094E-2</v>
      </c>
      <c r="Y15">
        <f t="shared" si="10"/>
        <v>1.583057150682033E-2</v>
      </c>
    </row>
    <row r="16" spans="1:25" x14ac:dyDescent="0.25">
      <c r="A16" t="s">
        <v>38</v>
      </c>
      <c r="B16">
        <f>B15/((B11+B12)/2)*100</f>
        <v>50.433536498223887</v>
      </c>
      <c r="C16">
        <f t="shared" ref="C16:U16" si="12">C15/((C11+C12)/2)*100</f>
        <v>20.806523936270267</v>
      </c>
      <c r="D16">
        <f t="shared" si="12"/>
        <v>92.583287259021077</v>
      </c>
      <c r="E16">
        <f t="shared" si="12"/>
        <v>60.474256729871342</v>
      </c>
      <c r="F16">
        <f t="shared" si="12"/>
        <v>71.872635583871485</v>
      </c>
      <c r="G16">
        <f t="shared" si="12"/>
        <v>19.576994990174036</v>
      </c>
      <c r="H16">
        <f t="shared" si="12"/>
        <v>34.190519229402099</v>
      </c>
      <c r="I16">
        <f t="shared" si="12"/>
        <v>43.445413505627748</v>
      </c>
      <c r="J16">
        <f t="shared" si="12"/>
        <v>11.793266240769396</v>
      </c>
      <c r="K16">
        <f t="shared" si="12"/>
        <v>15.265364011692228</v>
      </c>
      <c r="L16">
        <f t="shared" si="12"/>
        <v>9.2379991594601201</v>
      </c>
      <c r="M16">
        <f t="shared" si="12"/>
        <v>22.106650681762105</v>
      </c>
      <c r="N16">
        <f t="shared" si="12"/>
        <v>22.547044947767152</v>
      </c>
      <c r="O16">
        <f t="shared" si="12"/>
        <v>4.4630377965803678</v>
      </c>
      <c r="P16">
        <f t="shared" si="12"/>
        <v>53.360026483529502</v>
      </c>
      <c r="Q16">
        <f t="shared" si="12"/>
        <v>12.487237239704543</v>
      </c>
      <c r="R16">
        <f t="shared" si="12"/>
        <v>19.413050695820232</v>
      </c>
      <c r="S16">
        <f t="shared" si="12"/>
        <v>11.48308135263353</v>
      </c>
      <c r="T16">
        <f t="shared" si="12"/>
        <v>57.683973790141707</v>
      </c>
      <c r="U16">
        <f t="shared" si="12"/>
        <v>43.941234498480284</v>
      </c>
      <c r="W16">
        <f t="shared" si="8"/>
        <v>4.4630377965803678</v>
      </c>
      <c r="X16">
        <f t="shared" si="9"/>
        <v>92.583287259021077</v>
      </c>
      <c r="Y16">
        <f t="shared" si="10"/>
        <v>33.858256731540166</v>
      </c>
    </row>
    <row r="18" spans="1:25" x14ac:dyDescent="0.25">
      <c r="A18" t="s">
        <v>39</v>
      </c>
      <c r="B18">
        <v>2.3493399959336699E-2</v>
      </c>
      <c r="C18">
        <v>1.3485074633882699E-2</v>
      </c>
      <c r="D18">
        <v>1.90833971241527E-2</v>
      </c>
      <c r="E18">
        <v>5.3560697792248403E-2</v>
      </c>
      <c r="F18">
        <v>6.3160473628906505E-2</v>
      </c>
      <c r="G18">
        <v>3.9740561885108897E-2</v>
      </c>
      <c r="H18">
        <v>2.5238531609700798E-2</v>
      </c>
      <c r="I18">
        <v>5.7055666784335303E-2</v>
      </c>
      <c r="J18">
        <v>4.2385586247792102E-2</v>
      </c>
      <c r="K18">
        <v>4.0358064575699397E-2</v>
      </c>
      <c r="L18">
        <v>3.00780660737992E-2</v>
      </c>
      <c r="M18">
        <v>5.2066343380270101E-2</v>
      </c>
      <c r="N18">
        <v>7.3075612973662704E-2</v>
      </c>
      <c r="O18">
        <v>6.2661446762273906E-2</v>
      </c>
      <c r="P18">
        <v>5.2278481881568598E-2</v>
      </c>
      <c r="Q18">
        <v>5.5670389603053497E-2</v>
      </c>
      <c r="R18">
        <v>6.3404154909516397E-2</v>
      </c>
      <c r="S18">
        <v>9.5235888909928998E-2</v>
      </c>
      <c r="T18">
        <v>5.7195883951137103E-2</v>
      </c>
      <c r="U18">
        <v>8.0772277313626295E-2</v>
      </c>
      <c r="W18">
        <f t="shared" ref="W18:W23" si="13">MIN(B18:U18)</f>
        <v>1.3485074633882699E-2</v>
      </c>
      <c r="X18">
        <f t="shared" ref="X18:X23" si="14">MAX(B18:U18)</f>
        <v>9.5235888909928998E-2</v>
      </c>
      <c r="Y18">
        <f t="shared" ref="Y18:Y23" si="15">AVERAGE(B18:U18)</f>
        <v>5.000000000000001E-2</v>
      </c>
    </row>
    <row r="19" spans="1:25" x14ac:dyDescent="0.25">
      <c r="A19" t="s">
        <v>40</v>
      </c>
      <c r="B19">
        <v>1.63153884208877E-2</v>
      </c>
      <c r="C19">
        <v>1.58021463703715E-2</v>
      </c>
      <c r="D19">
        <v>3.21175347912592E-2</v>
      </c>
      <c r="E19">
        <v>3.21175347912592E-2</v>
      </c>
      <c r="F19">
        <v>3.21175347912592E-2</v>
      </c>
      <c r="G19">
        <v>3.4812628486895703E-2</v>
      </c>
      <c r="H19">
        <v>3.21175347912592E-2</v>
      </c>
      <c r="I19">
        <v>3.4812628486895703E-2</v>
      </c>
      <c r="J19">
        <v>3.4812628486895703E-2</v>
      </c>
      <c r="K19">
        <v>3.21175347912592E-2</v>
      </c>
      <c r="L19">
        <v>3.4812628486895703E-2</v>
      </c>
      <c r="M19">
        <v>5.3309868552903698E-2</v>
      </c>
      <c r="N19">
        <v>6.46866080881177E-2</v>
      </c>
      <c r="O19">
        <v>6.46866080881177E-2</v>
      </c>
      <c r="P19">
        <v>6.46866080881177E-2</v>
      </c>
      <c r="Q19">
        <v>6.42350695825184E-2</v>
      </c>
      <c r="R19">
        <v>6.42350695825184E-2</v>
      </c>
      <c r="S19">
        <v>9.9047698069414103E-2</v>
      </c>
      <c r="T19">
        <v>9.68041428793769E-2</v>
      </c>
      <c r="U19">
        <v>9.6352604373777601E-2</v>
      </c>
      <c r="W19">
        <f t="shared" si="13"/>
        <v>1.58021463703715E-2</v>
      </c>
      <c r="X19">
        <f t="shared" si="14"/>
        <v>9.9047698069414103E-2</v>
      </c>
      <c r="Y19">
        <f t="shared" si="15"/>
        <v>5.0000000000000024E-2</v>
      </c>
    </row>
    <row r="20" spans="1:25" x14ac:dyDescent="0.25">
      <c r="A20" t="s">
        <v>41</v>
      </c>
      <c r="B20">
        <f>ABS(B2-B18)</f>
        <v>7.8683999593366985E-3</v>
      </c>
      <c r="C20">
        <f>ABS(C2-C18)</f>
        <v>2.1399253661173005E-3</v>
      </c>
      <c r="D20">
        <f>ABS(D2-D18)</f>
        <v>1.21666028758473E-2</v>
      </c>
      <c r="E20">
        <f>ABS(E2-E18)</f>
        <v>2.2310697792248403E-2</v>
      </c>
      <c r="F20">
        <f>ABS(F2-F18)</f>
        <v>3.1910473628906505E-2</v>
      </c>
      <c r="G20">
        <f>ABS(G2-G18)</f>
        <v>8.4905618851088965E-3</v>
      </c>
      <c r="H20">
        <f>ABS(H2-H18)</f>
        <v>6.0114683902992017E-3</v>
      </c>
      <c r="I20">
        <f>ABS(I2-I18)</f>
        <v>2.5805666784335303E-2</v>
      </c>
      <c r="J20">
        <f>ABS(J2-J18)</f>
        <v>1.1135586247792102E-2</v>
      </c>
      <c r="K20">
        <f>ABS(K2-K18)</f>
        <v>9.1080645756993969E-3</v>
      </c>
      <c r="L20">
        <f>ABS(L2-L18)</f>
        <v>1.1719339262008001E-3</v>
      </c>
      <c r="M20">
        <f>ABS(M2-M18)</f>
        <v>5.1913433802701012E-3</v>
      </c>
      <c r="N20">
        <f>ABS(N2-N18)</f>
        <v>1.0575612973662704E-2</v>
      </c>
      <c r="O20">
        <f>ABS(O2-O18)</f>
        <v>1.6144676227390631E-4</v>
      </c>
      <c r="P20">
        <f>ABS(P2-P18)</f>
        <v>1.0221518118431402E-2</v>
      </c>
      <c r="Q20">
        <f>ABS(Q2-Q18)</f>
        <v>6.8296103969465033E-3</v>
      </c>
      <c r="R20">
        <f>ABS(R2-R18)</f>
        <v>9.0415490951639699E-4</v>
      </c>
      <c r="S20">
        <f>ABS(S2-S18)</f>
        <v>1.4858889099289979E-3</v>
      </c>
      <c r="T20">
        <f>ABS(T2-T18)</f>
        <v>3.6554116048862897E-2</v>
      </c>
      <c r="U20">
        <f>ABS(U2-U18)</f>
        <v>1.2977722686373705E-2</v>
      </c>
      <c r="W20">
        <f t="shared" si="13"/>
        <v>1.6144676227390631E-4</v>
      </c>
      <c r="X20">
        <f t="shared" si="14"/>
        <v>3.6554116048862897E-2</v>
      </c>
      <c r="Y20">
        <f t="shared" si="15"/>
        <v>1.1151039780907928E-2</v>
      </c>
    </row>
    <row r="21" spans="1:25" x14ac:dyDescent="0.25">
      <c r="A21" t="s">
        <v>42</v>
      </c>
      <c r="B21">
        <f>B20/((B2+B18)/2)*100</f>
        <v>40.228639042066369</v>
      </c>
      <c r="C21">
        <f>C20/((C2+C18)/2)*100</f>
        <v>14.702300787827816</v>
      </c>
      <c r="D21">
        <f>D20/((D2+D18)/2)*100</f>
        <v>48.344056117798182</v>
      </c>
      <c r="E21">
        <f>E20/((E2+E18)/2)*100</f>
        <v>52.61293297432951</v>
      </c>
      <c r="F21">
        <f>F20/((F2+F18)/2)*100</f>
        <v>67.599435533678303</v>
      </c>
      <c r="G21">
        <f>G20/((G2+G18)/2)*100</f>
        <v>23.920255480862426</v>
      </c>
      <c r="H21">
        <f>H20/((H2+H18)/2)*100</f>
        <v>21.283854329351517</v>
      </c>
      <c r="I21">
        <f>I20/((I2+I18)/2)*100</f>
        <v>58.446230517367013</v>
      </c>
      <c r="J21">
        <f>J20/((J2+J18)/2)*100</f>
        <v>30.245121456138317</v>
      </c>
      <c r="K21">
        <f>K20/((K2+K18)/2)*100</f>
        <v>25.43865591024581</v>
      </c>
      <c r="L21">
        <f>L20/((L2+L18)/2)*100</f>
        <v>3.8218518900972742</v>
      </c>
      <c r="M21">
        <f>M20/((M2+M18)/2)*100</f>
        <v>10.493779855641836</v>
      </c>
      <c r="N21">
        <f>N20/((N2+N18)/2)*100</f>
        <v>15.601055000528968</v>
      </c>
      <c r="O21">
        <f>O20/((O2+O18)/2)*100</f>
        <v>0.25798161726358293</v>
      </c>
      <c r="P21">
        <f>P20/((P2+P18)/2)*100</f>
        <v>17.81086132325435</v>
      </c>
      <c r="Q21">
        <f>Q20/((Q2+Q18)/2)*100</f>
        <v>11.558919996604679</v>
      </c>
      <c r="R21">
        <f>R20/((R2+R18)/2)*100</f>
        <v>1.4362590498561172</v>
      </c>
      <c r="S21">
        <f>S20/((S2+S18)/2)*100</f>
        <v>1.5724866216198556</v>
      </c>
      <c r="T21">
        <f>T20/((T2+T18)/2)*100</f>
        <v>48.433405525248872</v>
      </c>
      <c r="U21">
        <f>U20/((U2+U18)/2)*100</f>
        <v>14.872282078982973</v>
      </c>
      <c r="W21">
        <f t="shared" si="13"/>
        <v>0.25798161726358293</v>
      </c>
      <c r="X21">
        <f t="shared" si="14"/>
        <v>67.599435533678303</v>
      </c>
      <c r="Y21">
        <f t="shared" si="15"/>
        <v>25.434018255438186</v>
      </c>
    </row>
    <row r="22" spans="1:25" x14ac:dyDescent="0.25">
      <c r="A22" t="s">
        <v>43</v>
      </c>
      <c r="B22">
        <f t="shared" ref="B22:U22" si="16">ABS(B18-B19)</f>
        <v>7.1780115384489987E-3</v>
      </c>
      <c r="C22">
        <f t="shared" si="16"/>
        <v>2.3170717364888009E-3</v>
      </c>
      <c r="D22">
        <f t="shared" si="16"/>
        <v>1.30341376671065E-2</v>
      </c>
      <c r="E22">
        <f t="shared" si="16"/>
        <v>2.1443163000989203E-2</v>
      </c>
      <c r="F22">
        <f t="shared" si="16"/>
        <v>3.1042938837647305E-2</v>
      </c>
      <c r="G22">
        <f t="shared" si="16"/>
        <v>4.927933398213194E-3</v>
      </c>
      <c r="H22">
        <f t="shared" si="16"/>
        <v>6.8790031815584018E-3</v>
      </c>
      <c r="I22">
        <f t="shared" si="16"/>
        <v>2.22430382974396E-2</v>
      </c>
      <c r="J22">
        <f t="shared" si="16"/>
        <v>7.5729577608963997E-3</v>
      </c>
      <c r="K22">
        <f t="shared" si="16"/>
        <v>8.2405297844401967E-3</v>
      </c>
      <c r="L22">
        <f t="shared" si="16"/>
        <v>4.7345624130965026E-3</v>
      </c>
      <c r="M22">
        <f t="shared" si="16"/>
        <v>1.2435251726335972E-3</v>
      </c>
      <c r="N22">
        <f t="shared" si="16"/>
        <v>8.3890048855450039E-3</v>
      </c>
      <c r="O22">
        <f t="shared" si="16"/>
        <v>2.0251613258437939E-3</v>
      </c>
      <c r="P22">
        <f t="shared" si="16"/>
        <v>1.2408126206549103E-2</v>
      </c>
      <c r="Q22">
        <f t="shared" si="16"/>
        <v>8.5646799794649037E-3</v>
      </c>
      <c r="R22">
        <f t="shared" si="16"/>
        <v>8.3091467300200339E-4</v>
      </c>
      <c r="S22">
        <f t="shared" si="16"/>
        <v>3.811809159485105E-3</v>
      </c>
      <c r="T22">
        <f t="shared" si="16"/>
        <v>3.9608258928239798E-2</v>
      </c>
      <c r="U22">
        <f t="shared" si="16"/>
        <v>1.5580327060151306E-2</v>
      </c>
      <c r="W22">
        <f t="shared" si="13"/>
        <v>8.3091467300200339E-4</v>
      </c>
      <c r="X22">
        <f t="shared" si="14"/>
        <v>3.9608258928239798E-2</v>
      </c>
      <c r="Y22">
        <f t="shared" si="15"/>
        <v>1.1103757750361983E-2</v>
      </c>
    </row>
    <row r="23" spans="1:25" x14ac:dyDescent="0.25">
      <c r="A23" t="s">
        <v>44</v>
      </c>
      <c r="B23">
        <f>B22/((B18+B19)/2)*100</f>
        <v>36.0624466632337</v>
      </c>
      <c r="C23">
        <f t="shared" ref="C23:U23" si="17">C22/((C18+C19)/2)*100</f>
        <v>15.82309046086843</v>
      </c>
      <c r="D23">
        <f t="shared" si="17"/>
        <v>50.913673558285822</v>
      </c>
      <c r="E23">
        <f t="shared" si="17"/>
        <v>50.055101171909214</v>
      </c>
      <c r="F23">
        <f t="shared" si="17"/>
        <v>65.162862558485273</v>
      </c>
      <c r="G23">
        <f t="shared" si="17"/>
        <v>13.219912853155853</v>
      </c>
      <c r="H23">
        <f t="shared" si="17"/>
        <v>23.987011708471222</v>
      </c>
      <c r="I23">
        <f t="shared" si="17"/>
        <v>48.42375322578804</v>
      </c>
      <c r="J23">
        <f t="shared" si="17"/>
        <v>19.61951526190828</v>
      </c>
      <c r="K23">
        <f t="shared" si="17"/>
        <v>22.740149392119488</v>
      </c>
      <c r="L23">
        <f t="shared" si="17"/>
        <v>14.592423290116194</v>
      </c>
      <c r="M23">
        <f t="shared" si="17"/>
        <v>2.3601629814178571</v>
      </c>
      <c r="N23">
        <f t="shared" si="17"/>
        <v>12.178962883856087</v>
      </c>
      <c r="O23">
        <f t="shared" si="17"/>
        <v>3.1805139516625549</v>
      </c>
      <c r="P23">
        <f t="shared" si="17"/>
        <v>21.216802739629237</v>
      </c>
      <c r="Q23">
        <f t="shared" si="17"/>
        <v>14.285721496983323</v>
      </c>
      <c r="R23">
        <f t="shared" si="17"/>
        <v>1.3019738662762805</v>
      </c>
      <c r="S23">
        <f t="shared" si="17"/>
        <v>3.923964158527081</v>
      </c>
      <c r="T23">
        <f t="shared" si="17"/>
        <v>51.439288347437753</v>
      </c>
      <c r="U23">
        <f t="shared" si="17"/>
        <v>17.592477027194864</v>
      </c>
      <c r="W23">
        <f t="shared" si="13"/>
        <v>1.3019738662762805</v>
      </c>
      <c r="X23">
        <f t="shared" si="14"/>
        <v>65.162862558485273</v>
      </c>
      <c r="Y23">
        <f t="shared" si="15"/>
        <v>24.403990379866332</v>
      </c>
    </row>
    <row r="25" spans="1:25" x14ac:dyDescent="0.25">
      <c r="A25" t="s">
        <v>45</v>
      </c>
      <c r="B25">
        <v>2.39895156958626E-2</v>
      </c>
      <c r="C25">
        <v>1.5858920159224799E-2</v>
      </c>
      <c r="D25">
        <v>1.97546942218579E-2</v>
      </c>
      <c r="E25">
        <v>5.3774948518922901E-2</v>
      </c>
      <c r="F25">
        <v>5.9016584439597897E-2</v>
      </c>
      <c r="G25">
        <v>4.0929962938073099E-2</v>
      </c>
      <c r="H25">
        <v>2.2967816638315802E-2</v>
      </c>
      <c r="I25">
        <v>5.97907357782975E-2</v>
      </c>
      <c r="J25">
        <v>4.6185379504261499E-2</v>
      </c>
      <c r="K25">
        <v>3.8340934913979698E-2</v>
      </c>
      <c r="L25">
        <v>3.6093331329721597E-2</v>
      </c>
      <c r="M25">
        <v>5.74480816739713E-2</v>
      </c>
      <c r="N25">
        <v>6.6300847265890805E-2</v>
      </c>
      <c r="O25">
        <v>6.0625182118488101E-2</v>
      </c>
      <c r="P25">
        <v>5.0918878898000001E-2</v>
      </c>
      <c r="Q25">
        <v>6.11604057032097E-2</v>
      </c>
      <c r="R25">
        <v>6.4932161756597398E-2</v>
      </c>
      <c r="S25">
        <v>9.1225074223069899E-2</v>
      </c>
      <c r="T25">
        <v>5.7404491347931602E-2</v>
      </c>
      <c r="U25">
        <v>7.3282052874726E-2</v>
      </c>
      <c r="W25">
        <f t="shared" ref="W25:W30" si="18">MIN(B25:U25)</f>
        <v>1.5858920159224799E-2</v>
      </c>
      <c r="X25">
        <f t="shared" ref="X25:X30" si="19">MAX(B25:U25)</f>
        <v>9.1225074223069899E-2</v>
      </c>
      <c r="Y25">
        <f t="shared" ref="Y25:Y30" si="20">AVERAGE(B25:U25)</f>
        <v>0.05</v>
      </c>
    </row>
    <row r="26" spans="1:25" x14ac:dyDescent="0.25">
      <c r="A26" t="s">
        <v>47</v>
      </c>
      <c r="B26">
        <v>1.7336821859873799E-2</v>
      </c>
      <c r="C26">
        <v>1.4525955096026199E-2</v>
      </c>
      <c r="D26">
        <v>3.18627769559E-2</v>
      </c>
      <c r="E26">
        <v>3.18627769559E-2</v>
      </c>
      <c r="F26">
        <v>3.18627769559E-2</v>
      </c>
      <c r="G26">
        <v>4.0350361214623501E-2</v>
      </c>
      <c r="H26">
        <v>3.18627769559E-2</v>
      </c>
      <c r="I26">
        <v>4.0350361214623501E-2</v>
      </c>
      <c r="J26">
        <v>4.0350361214623501E-2</v>
      </c>
      <c r="K26">
        <v>3.18627769559E-2</v>
      </c>
      <c r="L26">
        <v>4.0350361214623501E-2</v>
      </c>
      <c r="M26">
        <v>6.3363900569373202E-2</v>
      </c>
      <c r="N26">
        <v>5.6269965515777301E-2</v>
      </c>
      <c r="O26">
        <v>5.6269965515777301E-2</v>
      </c>
      <c r="P26">
        <v>5.6269965515777301E-2</v>
      </c>
      <c r="Q26">
        <v>6.3725553911800001E-2</v>
      </c>
      <c r="R26">
        <v>6.3725553911800001E-2</v>
      </c>
      <c r="S26">
        <v>0.104075915126424</v>
      </c>
      <c r="T26">
        <v>8.8132742471677294E-2</v>
      </c>
      <c r="U26">
        <v>9.5588330867699994E-2</v>
      </c>
      <c r="W26">
        <f t="shared" si="18"/>
        <v>1.4525955096026199E-2</v>
      </c>
      <c r="X26">
        <f t="shared" si="19"/>
        <v>0.104075915126424</v>
      </c>
      <c r="Y26">
        <f t="shared" si="20"/>
        <v>5.0000000000000024E-2</v>
      </c>
    </row>
    <row r="27" spans="1:25" x14ac:dyDescent="0.25">
      <c r="A27" t="s">
        <v>48</v>
      </c>
      <c r="B27">
        <f>ABS(B2-B25)</f>
        <v>8.3645156958625996E-3</v>
      </c>
      <c r="C27">
        <f>ABS(C2-C25)</f>
        <v>2.3392015922479859E-4</v>
      </c>
      <c r="D27">
        <f>ABS(D2-D25)</f>
        <v>1.14953057781421E-2</v>
      </c>
      <c r="E27">
        <f>ABS(E2-E25)</f>
        <v>2.2524948518922901E-2</v>
      </c>
      <c r="F27">
        <f>ABS(F2-F25)</f>
        <v>2.7766584439597897E-2</v>
      </c>
      <c r="G27">
        <f>ABS(G2-G25)</f>
        <v>9.6799629380730987E-3</v>
      </c>
      <c r="H27">
        <f>ABS(H2-H25)</f>
        <v>8.2821833616841985E-3</v>
      </c>
      <c r="I27">
        <f>ABS(I2-I25)</f>
        <v>2.85407357782975E-2</v>
      </c>
      <c r="J27">
        <f>ABS(J2-J25)</f>
        <v>1.4935379504261499E-2</v>
      </c>
      <c r="K27">
        <f>ABS(K2-K25)</f>
        <v>7.0909349139796976E-3</v>
      </c>
      <c r="L27">
        <f>ABS(L2-L25)</f>
        <v>4.8433313297215966E-3</v>
      </c>
      <c r="M27">
        <f>ABS(M2-M25)</f>
        <v>1.05730816739713E-2</v>
      </c>
      <c r="N27">
        <f>ABS(N2-N25)</f>
        <v>3.8008472658908055E-3</v>
      </c>
      <c r="O27">
        <f>ABS(O2-O25)</f>
        <v>1.874817881511899E-3</v>
      </c>
      <c r="P27">
        <f>ABS(P2-P25)</f>
        <v>1.1581121101999999E-2</v>
      </c>
      <c r="Q27">
        <f>ABS(Q2-Q25)</f>
        <v>1.3395942967903002E-3</v>
      </c>
      <c r="R27">
        <f>ABS(R2-R25)</f>
        <v>2.432161756597398E-3</v>
      </c>
      <c r="S27">
        <f>ABS(S2-S25)</f>
        <v>2.5249257769301009E-3</v>
      </c>
      <c r="T27">
        <f>ABS(T2-T25)</f>
        <v>3.6345508652068398E-2</v>
      </c>
      <c r="U27">
        <f>ABS(U2-U25)</f>
        <v>2.0467947125274E-2</v>
      </c>
      <c r="W27">
        <f t="shared" si="18"/>
        <v>2.3392015922479859E-4</v>
      </c>
      <c r="X27">
        <f t="shared" si="19"/>
        <v>3.6345508652068398E-2</v>
      </c>
      <c r="Y27">
        <f t="shared" si="20"/>
        <v>1.1734890397440103E-2</v>
      </c>
    </row>
    <row r="28" spans="1:25" x14ac:dyDescent="0.25">
      <c r="A28" t="s">
        <v>49</v>
      </c>
      <c r="B28">
        <f>B27/((B2+B25)/2)*100</f>
        <v>42.229549188890893</v>
      </c>
      <c r="C28">
        <f>C27/((C2+C25)/2)*100</f>
        <v>1.4859659028595262</v>
      </c>
      <c r="D28">
        <f>D27/((D2+D25)/2)*100</f>
        <v>45.075481594460079</v>
      </c>
      <c r="E28">
        <f>E27/((E2+E25)/2)*100</f>
        <v>52.984327332841175</v>
      </c>
      <c r="F28">
        <f>F27/((F2+F25)/2)*100</f>
        <v>61.521291875573233</v>
      </c>
      <c r="G28">
        <f>G27/((G2+G25)/2)*100</f>
        <v>26.821745382102886</v>
      </c>
      <c r="H28">
        <f>H27/((H2+H25)/2)*100</f>
        <v>30.551519316737547</v>
      </c>
      <c r="I28">
        <f>I27/((I2+I25)/2)*100</f>
        <v>62.698824947548601</v>
      </c>
      <c r="J28">
        <f>J27/((J2+J25)/2)*100</f>
        <v>38.575079246404577</v>
      </c>
      <c r="K28">
        <f>K27/((K2+K25)/2)*100</f>
        <v>20.378904013129571</v>
      </c>
      <c r="L28">
        <f>L27/((L2+L25)/2)*100</f>
        <v>14.383996853401934</v>
      </c>
      <c r="M28">
        <f>M27/((M2+M25)/2)*100</f>
        <v>20.269879885285814</v>
      </c>
      <c r="N28">
        <f>N27/((N2+N25)/2)*100</f>
        <v>5.9018979246999885</v>
      </c>
      <c r="O28">
        <f>O27/((O2+O25)/2)*100</f>
        <v>3.0453849476668218</v>
      </c>
      <c r="P28">
        <f>P27/((P2+P25)/2)*100</f>
        <v>20.421857832707278</v>
      </c>
      <c r="Q28">
        <f>Q27/((Q2+Q25)/2)*100</f>
        <v>2.1665694676845622</v>
      </c>
      <c r="R28">
        <f>R27/((R2+R25)/2)*100</f>
        <v>3.8171866867376294</v>
      </c>
      <c r="S28">
        <f>S27/((S2+S25)/2)*100</f>
        <v>2.7300173145330673</v>
      </c>
      <c r="T28">
        <f>T27/((T2+T25)/2)*100</f>
        <v>48.09054408897093</v>
      </c>
      <c r="U28">
        <f>U27/((U2+U25)/2)*100</f>
        <v>24.507807660874473</v>
      </c>
      <c r="W28">
        <f t="shared" si="18"/>
        <v>1.4859659028595262</v>
      </c>
      <c r="X28">
        <f t="shared" si="19"/>
        <v>62.698824947548601</v>
      </c>
      <c r="Y28">
        <f t="shared" si="20"/>
        <v>26.382891573155529</v>
      </c>
    </row>
    <row r="29" spans="1:25" x14ac:dyDescent="0.25">
      <c r="A29" t="s">
        <v>50</v>
      </c>
      <c r="B29">
        <f t="shared" ref="B29:U29" si="21">ABS(B25-B26)</f>
        <v>6.6526938359888002E-3</v>
      </c>
      <c r="C29">
        <f t="shared" si="21"/>
        <v>1.3329650631985993E-3</v>
      </c>
      <c r="D29">
        <f t="shared" si="21"/>
        <v>1.2108082734042101E-2</v>
      </c>
      <c r="E29">
        <f t="shared" si="21"/>
        <v>2.19121715630229E-2</v>
      </c>
      <c r="F29">
        <f t="shared" si="21"/>
        <v>2.7153807483697896E-2</v>
      </c>
      <c r="G29">
        <f t="shared" si="21"/>
        <v>5.7960172344959787E-4</v>
      </c>
      <c r="H29">
        <f t="shared" si="21"/>
        <v>8.8949603175841989E-3</v>
      </c>
      <c r="I29">
        <f t="shared" si="21"/>
        <v>1.9440374563674E-2</v>
      </c>
      <c r="J29">
        <f t="shared" si="21"/>
        <v>5.8350182896379985E-3</v>
      </c>
      <c r="K29">
        <f t="shared" si="21"/>
        <v>6.4781579580796972E-3</v>
      </c>
      <c r="L29">
        <f t="shared" si="21"/>
        <v>4.2570298849019042E-3</v>
      </c>
      <c r="M29">
        <f t="shared" si="21"/>
        <v>5.9158188954019017E-3</v>
      </c>
      <c r="N29">
        <f t="shared" si="21"/>
        <v>1.0030881750113504E-2</v>
      </c>
      <c r="O29">
        <f t="shared" si="21"/>
        <v>4.3552166027108E-3</v>
      </c>
      <c r="P29">
        <f t="shared" si="21"/>
        <v>5.3510866177772995E-3</v>
      </c>
      <c r="Q29">
        <f t="shared" si="21"/>
        <v>2.565148208590301E-3</v>
      </c>
      <c r="R29">
        <f t="shared" si="21"/>
        <v>1.2066078447973971E-3</v>
      </c>
      <c r="S29">
        <f t="shared" si="21"/>
        <v>1.2850840903354102E-2</v>
      </c>
      <c r="T29">
        <f t="shared" si="21"/>
        <v>3.0728251123745692E-2</v>
      </c>
      <c r="U29">
        <f t="shared" si="21"/>
        <v>2.2306277992973994E-2</v>
      </c>
      <c r="W29">
        <f t="shared" si="18"/>
        <v>5.7960172344959787E-4</v>
      </c>
      <c r="X29">
        <f t="shared" si="19"/>
        <v>3.0728251123745692E-2</v>
      </c>
      <c r="Y29">
        <f t="shared" si="20"/>
        <v>1.0497749667837133E-2</v>
      </c>
    </row>
    <row r="30" spans="1:25" x14ac:dyDescent="0.25">
      <c r="A30" t="s">
        <v>51</v>
      </c>
      <c r="B30">
        <f>B29/((B25+B26)/2)*100</f>
        <v>32.195903288145878</v>
      </c>
      <c r="C30">
        <f t="shared" ref="C30:U30" si="22">C29/((C25+C26)/2)*100</f>
        <v>8.7738722110977978</v>
      </c>
      <c r="D30">
        <f t="shared" si="22"/>
        <v>46.914668455356271</v>
      </c>
      <c r="E30">
        <f t="shared" si="22"/>
        <v>51.174109170998427</v>
      </c>
      <c r="F30">
        <f t="shared" si="22"/>
        <v>59.757918776579508</v>
      </c>
      <c r="G30">
        <f t="shared" si="22"/>
        <v>1.4261796553880224</v>
      </c>
      <c r="H30">
        <f t="shared" si="22"/>
        <v>32.445245380391242</v>
      </c>
      <c r="I30">
        <f t="shared" si="22"/>
        <v>38.825966855642179</v>
      </c>
      <c r="J30">
        <f t="shared" si="22"/>
        <v>13.485799604104159</v>
      </c>
      <c r="K30">
        <f t="shared" si="22"/>
        <v>18.455314642299122</v>
      </c>
      <c r="L30">
        <f t="shared" si="22"/>
        <v>11.137687736453586</v>
      </c>
      <c r="M30">
        <f t="shared" si="22"/>
        <v>9.7934307269059033</v>
      </c>
      <c r="N30">
        <f t="shared" si="22"/>
        <v>16.367488348113067</v>
      </c>
      <c r="O30">
        <f t="shared" si="22"/>
        <v>7.4514925398565621</v>
      </c>
      <c r="P30">
        <f t="shared" si="22"/>
        <v>9.9844095662057697</v>
      </c>
      <c r="Q30">
        <f t="shared" si="22"/>
        <v>4.1079849432201554</v>
      </c>
      <c r="R30">
        <f t="shared" si="22"/>
        <v>1.8756867219799085</v>
      </c>
      <c r="S30">
        <f t="shared" si="22"/>
        <v>13.160036665618053</v>
      </c>
      <c r="T30">
        <f t="shared" si="22"/>
        <v>42.227339791043264</v>
      </c>
      <c r="U30">
        <f t="shared" si="22"/>
        <v>26.418223845570498</v>
      </c>
      <c r="W30">
        <f t="shared" si="18"/>
        <v>1.4261796553880224</v>
      </c>
      <c r="X30">
        <f t="shared" si="19"/>
        <v>59.757918776579508</v>
      </c>
      <c r="Y30">
        <f t="shared" si="20"/>
        <v>22.298937946248468</v>
      </c>
    </row>
    <row r="32" spans="1:25" x14ac:dyDescent="0.25">
      <c r="A32" t="s">
        <v>23</v>
      </c>
      <c r="B32">
        <f>AVERAGE(B4,B11,B18,B25)</f>
        <v>2.3810951681151701E-2</v>
      </c>
      <c r="C32">
        <f>AVERAGE(C4,C11,C18,C25)</f>
        <v>1.3281632120705173E-2</v>
      </c>
      <c r="D32">
        <f>AVERAGE(D4,D11,D18,D25)</f>
        <v>1.5297960659920624E-2</v>
      </c>
      <c r="E32">
        <f>AVERAGE(E4,E11,E18,E25)</f>
        <v>5.6192127448388099E-2</v>
      </c>
      <c r="F32">
        <f>AVERAGE(F4,F11,F18,F25)</f>
        <v>6.649605218365906E-2</v>
      </c>
      <c r="G32">
        <f>AVERAGE(G4,G11,G18,G25)</f>
        <v>3.8754007653967276E-2</v>
      </c>
      <c r="H32">
        <f>AVERAGE(H4,H11,H18,H25)</f>
        <v>2.1690058863510078E-2</v>
      </c>
      <c r="I32">
        <f>AVERAGE(I4,I11,I18,I25)</f>
        <v>5.6031958189666095E-2</v>
      </c>
      <c r="J32">
        <f>AVERAGE(J4,J11,J18,J25)</f>
        <v>3.9659644404783777E-2</v>
      </c>
      <c r="K32">
        <f>AVERAGE(K4,K11,K18,K25)</f>
        <v>3.3819515418617697E-2</v>
      </c>
      <c r="L32">
        <f>AVERAGE(L4,L11,L18,L25)</f>
        <v>3.2535333100048601E-2</v>
      </c>
      <c r="M32">
        <f>AVERAGE(M4,M11,M18,M25)</f>
        <v>6.0793416565794178E-2</v>
      </c>
      <c r="N32">
        <f>AVERAGE(N4,N11,N18,N25)</f>
        <v>7.9038592628748849E-2</v>
      </c>
      <c r="O32">
        <f>AVERAGE(O4,O11,O18,O25)</f>
        <v>6.8278250436550683E-2</v>
      </c>
      <c r="P32">
        <f>AVERAGE(P4,P11,P18,P25)</f>
        <v>4.7716034104225577E-2</v>
      </c>
      <c r="Q32">
        <f>AVERAGE(Q4,Q11,Q18,Q25)</f>
        <v>5.4938365217548926E-2</v>
      </c>
      <c r="R32">
        <f>AVERAGE(R4,R11,R18,R25)</f>
        <v>7.0320993175187516E-2</v>
      </c>
      <c r="S32">
        <f>AVERAGE(S4,S11,S18,S25)</f>
        <v>9.574344929724013E-2</v>
      </c>
      <c r="T32">
        <f>AVERAGE(T4,T11,T18,T25)</f>
        <v>5.7967085479453201E-2</v>
      </c>
      <c r="U32">
        <f>AVERAGE(U4,U11,U18,U25)</f>
        <v>6.7634571370833049E-2</v>
      </c>
    </row>
    <row r="33" spans="1:21" x14ac:dyDescent="0.25">
      <c r="A33" t="s">
        <v>24</v>
      </c>
      <c r="B33">
        <f>AVERAGE(B7,B14,B21,B28)</f>
        <v>41.509175930589699</v>
      </c>
      <c r="C33">
        <f>AVERAGE(C7,C14,C21,C28)</f>
        <v>17.762393343936694</v>
      </c>
      <c r="D33">
        <f>AVERAGE(D7,D14,D21,D28)</f>
        <v>70.669325233328408</v>
      </c>
      <c r="E33">
        <f>AVERAGE(E7,E14,E21,E28)</f>
        <v>56.865976246792769</v>
      </c>
      <c r="F33">
        <f>AVERAGE(F7,F14,F21,F28)</f>
        <v>71.301503828855047</v>
      </c>
      <c r="G33">
        <f>AVERAGE(G7,G14,G21,G28)</f>
        <v>21.325871365134606</v>
      </c>
      <c r="H33">
        <f>AVERAGE(H7,H14,H21,H28)</f>
        <v>36.842508616329141</v>
      </c>
      <c r="I33">
        <f>AVERAGE(I7,I14,I21,I28)</f>
        <v>56.406298108952313</v>
      </c>
      <c r="J33">
        <f>AVERAGE(J7,J14,J21,J28)</f>
        <v>22.912930058530691</v>
      </c>
      <c r="K33">
        <f>AVERAGE(K7,K14,K21,K28)</f>
        <v>23.364355166099664</v>
      </c>
      <c r="L33">
        <f>AVERAGE(L7,L14,L21,L28)</f>
        <v>9.9834837800799381</v>
      </c>
      <c r="M33">
        <f>AVERAGE(M7,M14,M21,M28)</f>
        <v>24.981558224434739</v>
      </c>
      <c r="N33">
        <f>AVERAGE(N7,N14,N21,N28)</f>
        <v>22.136876903836292</v>
      </c>
      <c r="O33">
        <f>AVERAGE(O7,O14,O21,O28)</f>
        <v>9.8584261379775384</v>
      </c>
      <c r="P33">
        <f>AVERAGE(P7,P14,P21,P28)</f>
        <v>27.145356394464116</v>
      </c>
      <c r="Q33">
        <f>AVERAGE(Q7,Q14,Q21,Q28)</f>
        <v>13.136442242242682</v>
      </c>
      <c r="R33">
        <f>AVERAGE(R7,R14,R21,R28)</f>
        <v>11.308982350000852</v>
      </c>
      <c r="S33">
        <f>AVERAGE(S7,S14,S21,S28)</f>
        <v>3.3769946557526644</v>
      </c>
      <c r="T33">
        <f>AVERAGE(T7,T14,T21,T28)</f>
        <v>47.186500986255993</v>
      </c>
      <c r="U33">
        <f>AVERAGE(U7,U14,U21,U28)</f>
        <v>33.20913842334167</v>
      </c>
    </row>
    <row r="34" spans="1:21" x14ac:dyDescent="0.25">
      <c r="A34" t="s">
        <v>25</v>
      </c>
      <c r="B34">
        <f>AVERAGE(B9,B16,B23,B30)</f>
        <v>40.090276849946505</v>
      </c>
      <c r="C34">
        <f>AVERAGE(C9,C16,C23,C30)</f>
        <v>19.852968128284658</v>
      </c>
      <c r="D34">
        <f>AVERAGE(D9,D16,D23,D30)</f>
        <v>70.92181148573377</v>
      </c>
      <c r="E34">
        <f>AVERAGE(E9,E16,E23,E30)</f>
        <v>56.770172771595902</v>
      </c>
      <c r="F34">
        <f>AVERAGE(F9,F16,F23,F30)</f>
        <v>71.203828655829085</v>
      </c>
      <c r="G34">
        <f>AVERAGE(G9,G16,G23,G30)</f>
        <v>9.0529548854492781</v>
      </c>
      <c r="H34">
        <f>AVERAGE(H9,H16,H23,H30)</f>
        <v>36.939541957740836</v>
      </c>
      <c r="I34">
        <f>AVERAGE(I9,I16,I23,I30)</f>
        <v>44.922883650135489</v>
      </c>
      <c r="J34">
        <f>AVERAGE(J9,J16,J23,J30)</f>
        <v>11.718307798500266</v>
      </c>
      <c r="K34">
        <f>AVERAGE(K9,K16,K23,K30)</f>
        <v>23.153552504232444</v>
      </c>
      <c r="L34">
        <f>AVERAGE(L9,L16,L23,L30)</f>
        <v>8.8197259762025411</v>
      </c>
      <c r="M34">
        <f>AVERAGE(M9,M16,M23,M30)</f>
        <v>15.512007120081577</v>
      </c>
      <c r="N34">
        <f>AVERAGE(N9,N16,N23,N30)</f>
        <v>16.529908693588013</v>
      </c>
      <c r="O34">
        <f>AVERAGE(O9,O16,O23,O30)</f>
        <v>6.3895411858396125</v>
      </c>
      <c r="P34">
        <f>AVERAGE(P9,P16,P23,P30)</f>
        <v>32.596685188916652</v>
      </c>
      <c r="Q34">
        <f>AVERAGE(Q9,Q16,Q23,Q30)</f>
        <v>13.218312722228186</v>
      </c>
      <c r="R34">
        <f>AVERAGE(R9,R16,R23,R30)</f>
        <v>11.872659864086632</v>
      </c>
      <c r="S34">
        <f>AVERAGE(S9,S16,S23,S30)</f>
        <v>8.1245140478420854</v>
      </c>
      <c r="T34">
        <f>AVERAGE(T9,T16,T23,T30)</f>
        <v>51.043222107466093</v>
      </c>
      <c r="U34">
        <f>AVERAGE(U9,U16,U23,U30)</f>
        <v>33.332716635265022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Wesp</dc:creator>
  <cp:lastModifiedBy>Valentin Wesp</cp:lastModifiedBy>
  <dcterms:created xsi:type="dcterms:W3CDTF">2015-06-05T18:19:34Z</dcterms:created>
  <dcterms:modified xsi:type="dcterms:W3CDTF">2024-12-06T08:38:02Z</dcterms:modified>
</cp:coreProperties>
</file>