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emester 6\RK B\tugasfp\"/>
    </mc:Choice>
  </mc:AlternateContent>
  <xr:revisionPtr revIDLastSave="0" documentId="13_ncr:1_{A03BC336-F8C1-4B1E-B2F5-D1476DC01F72}" xr6:coauthVersionLast="45" xr6:coauthVersionMax="45" xr10:uidLastSave="{00000000-0000-0000-0000-000000000000}"/>
  <bookViews>
    <workbookView xWindow="-120" yWindow="-120" windowWidth="29040" windowHeight="15840" xr2:uid="{960B461E-E88C-41EB-A81E-6506DF36772D}"/>
  </bookViews>
  <sheets>
    <sheet name="value" sheetId="1" r:id="rId1"/>
    <sheet name="cost" sheetId="2" r:id="rId2"/>
    <sheet name="Diagram RO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" i="3" l="1"/>
  <c r="G34" i="1" l="1"/>
  <c r="H34" i="1"/>
  <c r="I34" i="1"/>
  <c r="J34" i="1"/>
  <c r="K34" i="1"/>
  <c r="L34" i="1"/>
  <c r="M34" i="1"/>
  <c r="N34" i="1"/>
  <c r="O34" i="1"/>
  <c r="P34" i="1"/>
  <c r="Q34" i="1"/>
  <c r="R34" i="1"/>
  <c r="F16" i="3"/>
  <c r="F14" i="3"/>
  <c r="F13" i="3"/>
  <c r="F12" i="3"/>
  <c r="F11" i="3"/>
  <c r="F10" i="3"/>
  <c r="F9" i="3"/>
  <c r="F8" i="3"/>
  <c r="F7" i="3"/>
  <c r="F6" i="3"/>
  <c r="F5" i="3"/>
  <c r="E16" i="3"/>
  <c r="E15" i="3"/>
  <c r="E14" i="3"/>
  <c r="E13" i="3"/>
  <c r="E12" i="3"/>
  <c r="E11" i="3"/>
  <c r="E10" i="3"/>
  <c r="E9" i="3"/>
  <c r="E8" i="3"/>
  <c r="E7" i="3"/>
  <c r="E6" i="3"/>
  <c r="E5" i="3"/>
  <c r="K49" i="2" l="1"/>
  <c r="K6" i="2"/>
  <c r="R34" i="2"/>
  <c r="R44" i="2" s="1"/>
  <c r="Q34" i="2"/>
  <c r="Q44" i="2" s="1"/>
  <c r="P34" i="2"/>
  <c r="P45" i="2" s="1"/>
  <c r="O34" i="2"/>
  <c r="O45" i="2" s="1"/>
  <c r="N34" i="2"/>
  <c r="N46" i="2" s="1"/>
  <c r="M34" i="2"/>
  <c r="M46" i="2" s="1"/>
  <c r="L34" i="2"/>
  <c r="L47" i="2" s="1"/>
  <c r="K34" i="2"/>
  <c r="K44" i="2" s="1"/>
  <c r="J34" i="2"/>
  <c r="J48" i="2" s="1"/>
  <c r="I34" i="2"/>
  <c r="I45" i="2" s="1"/>
  <c r="H34" i="2"/>
  <c r="H49" i="2" s="1"/>
  <c r="G34" i="2"/>
  <c r="G49" i="2" s="1"/>
  <c r="J18" i="2"/>
  <c r="I18" i="2"/>
  <c r="H18" i="2"/>
  <c r="G18" i="2"/>
  <c r="K17" i="2"/>
  <c r="K16" i="2"/>
  <c r="K15" i="2"/>
  <c r="K14" i="2"/>
  <c r="K13" i="2"/>
  <c r="K12" i="2"/>
  <c r="K11" i="2"/>
  <c r="K10" i="2"/>
  <c r="K9" i="2"/>
  <c r="K8" i="2"/>
  <c r="K7" i="2"/>
  <c r="R46" i="1"/>
  <c r="R41" i="1"/>
  <c r="Q45" i="1"/>
  <c r="Q44" i="1"/>
  <c r="Q43" i="1"/>
  <c r="Q41" i="1"/>
  <c r="P46" i="1"/>
  <c r="P43" i="1"/>
  <c r="P42" i="1"/>
  <c r="P41" i="1"/>
  <c r="P39" i="1"/>
  <c r="K47" i="1"/>
  <c r="R38" i="1"/>
  <c r="P38" i="1"/>
  <c r="I46" i="1"/>
  <c r="I44" i="1"/>
  <c r="H46" i="1"/>
  <c r="H47" i="1"/>
  <c r="I41" i="1"/>
  <c r="J43" i="1"/>
  <c r="K44" i="1"/>
  <c r="L45" i="1"/>
  <c r="M46" i="1"/>
  <c r="N47" i="1"/>
  <c r="O48" i="1"/>
  <c r="P48" i="1"/>
  <c r="Q49" i="1"/>
  <c r="R39" i="1"/>
  <c r="G18" i="1"/>
  <c r="H18" i="1"/>
  <c r="I18" i="1"/>
  <c r="J18" i="1"/>
  <c r="K8" i="1"/>
  <c r="K9" i="1"/>
  <c r="K10" i="1"/>
  <c r="K11" i="1"/>
  <c r="K12" i="1"/>
  <c r="K13" i="1"/>
  <c r="K14" i="1"/>
  <c r="K15" i="1"/>
  <c r="K16" i="1"/>
  <c r="K17" i="1"/>
  <c r="K7" i="1"/>
  <c r="K6" i="1"/>
  <c r="K18" i="1" l="1"/>
  <c r="L46" i="1"/>
  <c r="M47" i="1"/>
  <c r="P44" i="1"/>
  <c r="Q47" i="1"/>
  <c r="L38" i="1"/>
  <c r="L47" i="1"/>
  <c r="H45" i="1"/>
  <c r="H44" i="1"/>
  <c r="Q38" i="1"/>
  <c r="O39" i="1"/>
  <c r="P45" i="1"/>
  <c r="R40" i="1"/>
  <c r="O38" i="1"/>
  <c r="O40" i="1"/>
  <c r="H42" i="1"/>
  <c r="J44" i="1"/>
  <c r="O41" i="1"/>
  <c r="P47" i="1"/>
  <c r="R42" i="1"/>
  <c r="H41" i="1"/>
  <c r="J45" i="1"/>
  <c r="O42" i="1"/>
  <c r="P49" i="1"/>
  <c r="R43" i="1"/>
  <c r="H43" i="1"/>
  <c r="I42" i="1"/>
  <c r="J46" i="1"/>
  <c r="O43" i="1"/>
  <c r="Q39" i="1"/>
  <c r="R44" i="1"/>
  <c r="I43" i="1"/>
  <c r="J47" i="1"/>
  <c r="O49" i="1"/>
  <c r="Q40" i="1"/>
  <c r="R45" i="1"/>
  <c r="K45" i="1"/>
  <c r="I45" i="1"/>
  <c r="K46" i="1"/>
  <c r="P40" i="1"/>
  <c r="Q42" i="1"/>
  <c r="M38" i="1"/>
  <c r="L49" i="1"/>
  <c r="M39" i="1"/>
  <c r="I47" i="1"/>
  <c r="L39" i="1"/>
  <c r="N41" i="1"/>
  <c r="H40" i="1"/>
  <c r="L40" i="1"/>
  <c r="H39" i="1"/>
  <c r="I49" i="1"/>
  <c r="J39" i="1"/>
  <c r="K40" i="1"/>
  <c r="L41" i="1"/>
  <c r="M42" i="1"/>
  <c r="N43" i="1"/>
  <c r="O44" i="1"/>
  <c r="Q46" i="1"/>
  <c r="R47" i="1"/>
  <c r="N48" i="1"/>
  <c r="N49" i="1"/>
  <c r="M49" i="1"/>
  <c r="N39" i="1"/>
  <c r="J48" i="1"/>
  <c r="N40" i="1"/>
  <c r="M40" i="1"/>
  <c r="I48" i="1"/>
  <c r="K39" i="1"/>
  <c r="N42" i="1"/>
  <c r="H38" i="1"/>
  <c r="J40" i="1"/>
  <c r="K41" i="1"/>
  <c r="K50" i="1" s="1"/>
  <c r="L42" i="1"/>
  <c r="M43" i="1"/>
  <c r="N44" i="1"/>
  <c r="O45" i="1"/>
  <c r="R48" i="1"/>
  <c r="H49" i="1"/>
  <c r="I39" i="1"/>
  <c r="J38" i="1"/>
  <c r="J41" i="1"/>
  <c r="K42" i="1"/>
  <c r="L43" i="1"/>
  <c r="M44" i="1"/>
  <c r="N45" i="1"/>
  <c r="O46" i="1"/>
  <c r="Q48" i="1"/>
  <c r="R49" i="1"/>
  <c r="H48" i="1"/>
  <c r="I40" i="1"/>
  <c r="I38" i="1"/>
  <c r="J42" i="1"/>
  <c r="K43" i="1"/>
  <c r="L44" i="1"/>
  <c r="M45" i="1"/>
  <c r="N46" i="1"/>
  <c r="O47" i="1"/>
  <c r="M48" i="1"/>
  <c r="L48" i="1"/>
  <c r="N38" i="1"/>
  <c r="K48" i="1"/>
  <c r="K49" i="1"/>
  <c r="J49" i="1"/>
  <c r="M41" i="1"/>
  <c r="K38" i="1"/>
  <c r="K39" i="2"/>
  <c r="G39" i="2"/>
  <c r="L43" i="2"/>
  <c r="I49" i="2"/>
  <c r="L49" i="2"/>
  <c r="I40" i="2"/>
  <c r="K40" i="2"/>
  <c r="I41" i="2"/>
  <c r="K41" i="2"/>
  <c r="N42" i="2"/>
  <c r="K45" i="2"/>
  <c r="K46" i="2"/>
  <c r="L46" i="2"/>
  <c r="K47" i="2"/>
  <c r="P40" i="2"/>
  <c r="R46" i="2"/>
  <c r="R49" i="2"/>
  <c r="R40" i="2"/>
  <c r="Q43" i="2"/>
  <c r="I47" i="2"/>
  <c r="I39" i="2"/>
  <c r="M47" i="2"/>
  <c r="M41" i="2"/>
  <c r="M45" i="2"/>
  <c r="N47" i="2"/>
  <c r="R43" i="2"/>
  <c r="I48" i="2"/>
  <c r="N39" i="2"/>
  <c r="I42" i="2"/>
  <c r="Q45" i="2"/>
  <c r="K48" i="2"/>
  <c r="M39" i="2"/>
  <c r="N45" i="2"/>
  <c r="Q39" i="2"/>
  <c r="K42" i="2"/>
  <c r="R45" i="2"/>
  <c r="L48" i="2"/>
  <c r="N41" i="2"/>
  <c r="R39" i="2"/>
  <c r="L42" i="2"/>
  <c r="I46" i="2"/>
  <c r="N48" i="2"/>
  <c r="I43" i="2"/>
  <c r="L40" i="2"/>
  <c r="J43" i="2"/>
  <c r="P46" i="2"/>
  <c r="Q49" i="2"/>
  <c r="K18" i="2"/>
  <c r="G44" i="2"/>
  <c r="H44" i="2"/>
  <c r="J49" i="2"/>
  <c r="I38" i="2"/>
  <c r="Q40" i="2"/>
  <c r="O41" i="2"/>
  <c r="M42" i="2"/>
  <c r="K43" i="2"/>
  <c r="I44" i="2"/>
  <c r="G45" i="2"/>
  <c r="Q46" i="2"/>
  <c r="O47" i="2"/>
  <c r="M48" i="2"/>
  <c r="O40" i="2"/>
  <c r="O46" i="2"/>
  <c r="J38" i="2"/>
  <c r="P41" i="2"/>
  <c r="H45" i="2"/>
  <c r="K38" i="2"/>
  <c r="G40" i="2"/>
  <c r="Q41" i="2"/>
  <c r="O42" i="2"/>
  <c r="M43" i="2"/>
  <c r="G46" i="2"/>
  <c r="Q47" i="2"/>
  <c r="O48" i="2"/>
  <c r="M49" i="2"/>
  <c r="G38" i="2"/>
  <c r="H38" i="2"/>
  <c r="H39" i="2"/>
  <c r="J44" i="2"/>
  <c r="P47" i="2"/>
  <c r="L38" i="2"/>
  <c r="J39" i="2"/>
  <c r="H40" i="2"/>
  <c r="R41" i="2"/>
  <c r="P42" i="2"/>
  <c r="N43" i="2"/>
  <c r="L44" i="2"/>
  <c r="J45" i="2"/>
  <c r="H46" i="2"/>
  <c r="R47" i="2"/>
  <c r="P48" i="2"/>
  <c r="N49" i="2"/>
  <c r="M38" i="2"/>
  <c r="G41" i="2"/>
  <c r="Q42" i="2"/>
  <c r="O43" i="2"/>
  <c r="M44" i="2"/>
  <c r="G47" i="2"/>
  <c r="Q48" i="2"/>
  <c r="O49" i="2"/>
  <c r="N38" i="2"/>
  <c r="L39" i="2"/>
  <c r="J40" i="2"/>
  <c r="H41" i="2"/>
  <c r="R42" i="2"/>
  <c r="P43" i="2"/>
  <c r="N44" i="2"/>
  <c r="L45" i="2"/>
  <c r="J46" i="2"/>
  <c r="H47" i="2"/>
  <c r="R48" i="2"/>
  <c r="P49" i="2"/>
  <c r="O38" i="2"/>
  <c r="O44" i="2"/>
  <c r="G48" i="2"/>
  <c r="P38" i="2"/>
  <c r="J41" i="2"/>
  <c r="H42" i="2"/>
  <c r="P44" i="2"/>
  <c r="J47" i="2"/>
  <c r="H48" i="2"/>
  <c r="G42" i="2"/>
  <c r="Q38" i="2"/>
  <c r="O39" i="2"/>
  <c r="M40" i="2"/>
  <c r="G43" i="2"/>
  <c r="R38" i="2"/>
  <c r="P39" i="2"/>
  <c r="N40" i="2"/>
  <c r="L41" i="2"/>
  <c r="J42" i="2"/>
  <c r="H43" i="2"/>
  <c r="P50" i="1"/>
  <c r="R50" i="1" l="1"/>
  <c r="M50" i="1"/>
  <c r="N50" i="1"/>
  <c r="J50" i="1"/>
  <c r="I50" i="1"/>
  <c r="O50" i="1"/>
  <c r="Q50" i="1"/>
  <c r="L50" i="1"/>
  <c r="H50" i="1"/>
  <c r="S49" i="2"/>
  <c r="M50" i="2"/>
  <c r="K50" i="2"/>
  <c r="T49" i="2"/>
  <c r="P50" i="2"/>
  <c r="T40" i="2"/>
  <c r="S40" i="2"/>
  <c r="T41" i="2"/>
  <c r="S41" i="2"/>
  <c r="T45" i="2"/>
  <c r="S45" i="2"/>
  <c r="O50" i="2"/>
  <c r="H50" i="2"/>
  <c r="S38" i="2"/>
  <c r="G50" i="2"/>
  <c r="T38" i="2"/>
  <c r="T39" i="2"/>
  <c r="S39" i="2"/>
  <c r="R50" i="2"/>
  <c r="T43" i="2"/>
  <c r="S43" i="2"/>
  <c r="J50" i="2"/>
  <c r="I50" i="2"/>
  <c r="L50" i="2"/>
  <c r="T42" i="2"/>
  <c r="S42" i="2"/>
  <c r="T47" i="2"/>
  <c r="S47" i="2"/>
  <c r="S48" i="2"/>
  <c r="T48" i="2"/>
  <c r="N50" i="2"/>
  <c r="Q50" i="2"/>
  <c r="T46" i="2"/>
  <c r="S46" i="2"/>
  <c r="S44" i="2"/>
  <c r="T44" i="2"/>
  <c r="T50" i="2" l="1"/>
  <c r="S50" i="2"/>
  <c r="G38" i="1"/>
  <c r="S38" i="1" s="1"/>
  <c r="G44" i="1"/>
  <c r="S44" i="1" s="1"/>
  <c r="G46" i="1"/>
  <c r="S46" i="1" s="1"/>
  <c r="G39" i="1"/>
  <c r="T39" i="1" s="1"/>
  <c r="G43" i="1"/>
  <c r="T43" i="1" s="1"/>
  <c r="G41" i="1"/>
  <c r="T41" i="1" s="1"/>
  <c r="G45" i="1"/>
  <c r="S45" i="1" s="1"/>
  <c r="G42" i="1"/>
  <c r="S42" i="1" s="1"/>
  <c r="G40" i="1"/>
  <c r="T40" i="1" s="1"/>
  <c r="G49" i="1"/>
  <c r="T49" i="1" s="1"/>
  <c r="G47" i="1"/>
  <c r="T47" i="1" s="1"/>
  <c r="G48" i="1"/>
  <c r="T48" i="1" s="1"/>
  <c r="S47" i="1" l="1"/>
  <c r="T44" i="1"/>
  <c r="T46" i="1"/>
  <c r="S49" i="1"/>
  <c r="T38" i="1"/>
  <c r="T45" i="1"/>
  <c r="S41" i="1"/>
  <c r="S40" i="1"/>
  <c r="S43" i="1"/>
  <c r="G50" i="1"/>
  <c r="S48" i="1"/>
  <c r="T42" i="1"/>
  <c r="S39" i="1"/>
  <c r="S50" i="1" l="1"/>
  <c r="T50" i="1"/>
</calcChain>
</file>

<file path=xl/sharedStrings.xml><?xml version="1.0" encoding="utf-8"?>
<sst xmlns="http://schemas.openxmlformats.org/spreadsheetml/2006/main" count="408" uniqueCount="72">
  <si>
    <t>1. Pengguna dapat mendaftarkan akun baru</t>
  </si>
  <si>
    <t>2. Pengguna dapat mengupdate data akun yang telah terdaftar</t>
  </si>
  <si>
    <t>3. Pengguna (pendaftar SIM) dapat melakukan pengumpulan berkas secara online</t>
  </si>
  <si>
    <t>4. Pengguna (pendaftar SIM) bisa melihat progress pembuatan SIM</t>
  </si>
  <si>
    <t>5. Pengguna (pendaftar SIM) bisa memilih jadwal Ujian Tulis &amp; Praktek SIM</t>
  </si>
  <si>
    <t>6. Pengguna (pendaftar SIM) mendapatkan reminder masa berlaku sim</t>
  </si>
  <si>
    <t>7. Pengguna (pendaftar SIM) dapat berinteraksi dengan operator/ admin kepolisian</t>
  </si>
  <si>
    <t>8. Pengguna (pendaftar SIM) dapat memilih sistem pembayaran administrasi</t>
  </si>
  <si>
    <t>9. Pengguna (admin kepolisian) memantau progress Pengurusan &amp; Pembuatan SIM</t>
  </si>
  <si>
    <t>10. Pengguna (admin kepolisian) Penjadwalan ujian otomatis</t>
  </si>
  <si>
    <t>11. Pengguna (admin kepolisian) dapat melakukan interaksi sesama petugas</t>
  </si>
  <si>
    <t>12. Pengguna (admin kepolisian) dapat mengetahui Laporan kinerja kepengurusan SIM</t>
  </si>
  <si>
    <t>Sangat Tinggi</t>
  </si>
  <si>
    <t>Tinggi</t>
  </si>
  <si>
    <t>Rendah</t>
  </si>
  <si>
    <t>Sangat Rendah</t>
  </si>
  <si>
    <t>Keterangan</t>
  </si>
  <si>
    <t>Req. 1</t>
  </si>
  <si>
    <t>Req. 2</t>
  </si>
  <si>
    <t>Req. 3</t>
  </si>
  <si>
    <t>Req. 4</t>
  </si>
  <si>
    <t>Req. 5</t>
  </si>
  <si>
    <t>Req. 6</t>
  </si>
  <si>
    <t>Req. 7</t>
  </si>
  <si>
    <t>Req. 8</t>
  </si>
  <si>
    <t>Req. 9</t>
  </si>
  <si>
    <t>Req. 10</t>
  </si>
  <si>
    <t>Req. 11</t>
  </si>
  <si>
    <t>Req. 12</t>
  </si>
  <si>
    <t>tabel value</t>
  </si>
  <si>
    <t>a</t>
  </si>
  <si>
    <t>b</t>
  </si>
  <si>
    <t>c</t>
  </si>
  <si>
    <t>d</t>
  </si>
  <si>
    <t>f</t>
  </si>
  <si>
    <t>g</t>
  </si>
  <si>
    <t>e</t>
  </si>
  <si>
    <t>Keterangan Kode Kebutuhan</t>
  </si>
  <si>
    <t>kode Keb.</t>
  </si>
  <si>
    <t>respons</t>
  </si>
  <si>
    <t xml:space="preserve">Jumlah responden </t>
  </si>
  <si>
    <t>nilai</t>
  </si>
  <si>
    <t xml:space="preserve">total </t>
  </si>
  <si>
    <t>Req.1</t>
  </si>
  <si>
    <t>Req.2</t>
  </si>
  <si>
    <t>Req.3</t>
  </si>
  <si>
    <t>Req.4</t>
  </si>
  <si>
    <t>Req.5</t>
  </si>
  <si>
    <t>Req.6</t>
  </si>
  <si>
    <t>Req.7</t>
  </si>
  <si>
    <t>Req.8</t>
  </si>
  <si>
    <t>Req.9</t>
  </si>
  <si>
    <t>Req.10</t>
  </si>
  <si>
    <t>Req.11</t>
  </si>
  <si>
    <t>Req.12</t>
  </si>
  <si>
    <t>Normalisasi kolom</t>
  </si>
  <si>
    <t>ahp</t>
  </si>
  <si>
    <t>total</t>
  </si>
  <si>
    <t>sum row</t>
  </si>
  <si>
    <t>sumrow /12</t>
  </si>
  <si>
    <t>AHP COST</t>
  </si>
  <si>
    <t>AHP Value</t>
  </si>
  <si>
    <t>cost</t>
  </si>
  <si>
    <t>value</t>
  </si>
  <si>
    <t>high margin</t>
  </si>
  <si>
    <t>low margin</t>
  </si>
  <si>
    <t>tabel cost</t>
  </si>
  <si>
    <t>Pembagian Prioritas</t>
  </si>
  <si>
    <t>Kebutuhan</t>
  </si>
  <si>
    <t>Medium</t>
  </si>
  <si>
    <t>Low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</si>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</sst>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77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/>
    <xf numFmtId="0" fontId="0" fillId="3" borderId="1" xfId="0" applyFill="1" applyBorder="1"/>
    <xf numFmtId="0" fontId="2" fillId="4" borderId="1" xfId="0" applyFont="1" applyFill="1" applyBorder="1" applyAlignment="1">
      <alignment horizontal="center" vertical="center" wrapText="1"/>
    </xf>
    <xf numFmtId="0" fontId="0" fillId="0" borderId="5" xfId="0" applyBorder="1" applyAlignme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4" borderId="9" xfId="0" applyFont="1" applyFill="1" applyBorder="1" applyAlignment="1">
      <alignment horizontal="center" vertical="center" wrapText="1"/>
    </xf>
    <xf numFmtId="0" fontId="0" fillId="3" borderId="8" xfId="0" applyFill="1" applyBorder="1"/>
    <xf numFmtId="0" fontId="0" fillId="0" borderId="5" xfId="0" applyBorder="1"/>
    <xf numFmtId="0" fontId="2" fillId="4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0" fillId="3" borderId="13" xfId="0" applyFill="1" applyBorder="1"/>
    <xf numFmtId="0" fontId="0" fillId="3" borderId="14" xfId="0" applyFill="1" applyBorder="1"/>
    <xf numFmtId="0" fontId="0" fillId="0" borderId="3" xfId="0" applyBorder="1"/>
    <xf numFmtId="0" fontId="0" fillId="0" borderId="17" xfId="0" applyBorder="1"/>
    <xf numFmtId="0" fontId="0" fillId="0" borderId="0" xfId="0" applyBorder="1"/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wrapText="1"/>
    </xf>
    <xf numFmtId="2" fontId="0" fillId="0" borderId="1" xfId="0" applyNumberFormat="1" applyBorder="1"/>
    <xf numFmtId="2" fontId="0" fillId="0" borderId="9" xfId="0" applyNumberFormat="1" applyBorder="1"/>
    <xf numFmtId="2" fontId="0" fillId="0" borderId="3" xfId="0" applyNumberFormat="1" applyBorder="1"/>
    <xf numFmtId="2" fontId="0" fillId="0" borderId="15" xfId="0" applyNumberFormat="1" applyBorder="1"/>
    <xf numFmtId="0" fontId="0" fillId="5" borderId="9" xfId="0" applyFill="1" applyBorder="1"/>
    <xf numFmtId="0" fontId="0" fillId="5" borderId="15" xfId="0" applyFill="1" applyBorder="1"/>
    <xf numFmtId="0" fontId="0" fillId="5" borderId="17" xfId="0" applyFill="1" applyBorder="1"/>
    <xf numFmtId="0" fontId="0" fillId="3" borderId="4" xfId="0" applyFill="1" applyBorder="1"/>
    <xf numFmtId="2" fontId="0" fillId="0" borderId="16" xfId="0" applyNumberFormat="1" applyBorder="1"/>
    <xf numFmtId="2" fontId="0" fillId="0" borderId="16" xfId="0" applyNumberFormat="1" applyFill="1" applyBorder="1"/>
    <xf numFmtId="2" fontId="0" fillId="0" borderId="17" xfId="0" applyNumberFormat="1" applyFill="1" applyBorder="1"/>
    <xf numFmtId="0" fontId="2" fillId="3" borderId="25" xfId="0" applyFont="1" applyFill="1" applyBorder="1" applyAlignment="1">
      <alignment horizontal="center" vertical="center" wrapText="1"/>
    </xf>
    <xf numFmtId="2" fontId="0" fillId="0" borderId="26" xfId="0" applyNumberFormat="1" applyBorder="1"/>
    <xf numFmtId="10" fontId="0" fillId="0" borderId="1" xfId="0" applyNumberFormat="1" applyBorder="1"/>
    <xf numFmtId="2" fontId="0" fillId="0" borderId="4" xfId="0" applyNumberFormat="1" applyFill="1" applyBorder="1"/>
    <xf numFmtId="0" fontId="2" fillId="3" borderId="5" xfId="0" applyFont="1" applyFill="1" applyBorder="1" applyAlignment="1">
      <alignment horizontal="center" vertical="center" wrapText="1"/>
    </xf>
    <xf numFmtId="2" fontId="0" fillId="0" borderId="8" xfId="0" applyNumberFormat="1" applyBorder="1"/>
    <xf numFmtId="10" fontId="0" fillId="0" borderId="9" xfId="0" applyNumberFormat="1" applyBorder="1"/>
    <xf numFmtId="2" fontId="0" fillId="0" borderId="10" xfId="0" applyNumberFormat="1" applyBorder="1"/>
    <xf numFmtId="10" fontId="0" fillId="0" borderId="12" xfId="0" applyNumberFormat="1" applyBorder="1"/>
    <xf numFmtId="10" fontId="1" fillId="2" borderId="17" xfId="2" applyNumberFormat="1" applyBorder="1"/>
    <xf numFmtId="0" fontId="0" fillId="0" borderId="19" xfId="0" applyBorder="1"/>
    <xf numFmtId="0" fontId="0" fillId="0" borderId="27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1" xfId="0" applyBorder="1" applyAlignment="1"/>
    <xf numFmtId="0" fontId="0" fillId="0" borderId="21" xfId="0" applyBorder="1" applyAlignment="1">
      <alignment wrapText="1"/>
    </xf>
    <xf numFmtId="0" fontId="0" fillId="3" borderId="9" xfId="0" applyFill="1" applyBorder="1"/>
    <xf numFmtId="0" fontId="2" fillId="0" borderId="9" xfId="0" applyFont="1" applyBorder="1" applyAlignment="1">
      <alignment wrapText="1"/>
    </xf>
    <xf numFmtId="0" fontId="0" fillId="0" borderId="23" xfId="0" applyBorder="1"/>
    <xf numFmtId="0" fontId="0" fillId="0" borderId="18" xfId="0" applyBorder="1"/>
    <xf numFmtId="0" fontId="0" fillId="0" borderId="24" xfId="0" applyBorder="1"/>
    <xf numFmtId="0" fontId="0" fillId="0" borderId="4" xfId="0" applyBorder="1"/>
    <xf numFmtId="0" fontId="2" fillId="0" borderId="0" xfId="0" applyFont="1" applyBorder="1" applyAlignment="1">
      <alignment wrapText="1"/>
    </xf>
    <xf numFmtId="0" fontId="2" fillId="0" borderId="22" xfId="0" applyFont="1" applyBorder="1" applyAlignment="1">
      <alignment wrapText="1"/>
    </xf>
    <xf numFmtId="2" fontId="0" fillId="0" borderId="0" xfId="0" applyNumberFormat="1" applyBorder="1"/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1" xfId="0" applyBorder="1" applyAlignment="1">
      <alignment horizontal="center" vertical="center" wrapText="1"/>
    </xf>
    <xf numFmtId="9" fontId="0" fillId="0" borderId="1" xfId="1" applyFont="1" applyBorder="1" applyAlignment="1">
      <alignment wrapText="1"/>
    </xf>
    <xf numFmtId="9" fontId="0" fillId="0" borderId="28" xfId="1" applyFont="1" applyBorder="1" applyAlignment="1">
      <alignment wrapText="1"/>
    </xf>
    <xf numFmtId="0" fontId="0" fillId="0" borderId="2" xfId="0" applyBorder="1"/>
    <xf numFmtId="2" fontId="0" fillId="0" borderId="2" xfId="0" applyNumberFormat="1" applyBorder="1"/>
    <xf numFmtId="0" fontId="0" fillId="0" borderId="1" xfId="0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</cellXfs>
  <cellStyles count="3">
    <cellStyle name="40% - Accent4" xfId="2" builtinId="4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>
        <c:manualLayout>
          <c:layoutTarget val="inner"/>
          <c:xMode val="edge"/>
          <c:yMode val="edge"/>
          <c:x val="0.15171653149790215"/>
          <c:y val="9.2425295626972701E-2"/>
          <c:w val="0.81123655766992409"/>
          <c:h val="0.737732617494401"/>
        </c:manualLayout>
      </c:layout>
      <c:scatterChart>
        <c:scatterStyle val="lineMarker"/>
        <c:varyColors val="0"/>
        <c:ser>
          <c:idx val="0"/>
          <c:order val="0"/>
          <c:tx>
            <c:v>Requirements</c:v>
          </c:tx>
          <c:spPr>
            <a:ln w="19050">
              <a:noFill/>
            </a:ln>
          </c:spP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Req. 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E5E8-4CCC-B857-5441F471D76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Req. 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E5E8-4CCC-B857-5441F471D76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Req. 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E5E8-4CCC-B857-5441F471D76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Req. 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E5E8-4CCC-B857-5441F471D76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Req.</a:t>
                    </a:r>
                    <a:r>
                      <a:rPr lang="en-US" baseline="0"/>
                      <a:t> 5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7-E5E8-4CCC-B857-5441F471D76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Req. 6 &amp; 11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E5E8-4CCC-B857-5441F471D761}"/>
                </c:ext>
              </c:extLst>
            </c:dLbl>
            <c:dLbl>
              <c:idx val="6"/>
              <c:layout>
                <c:manualLayout>
                  <c:x val="-1.2158428841051451E-2"/>
                  <c:y val="-3.039898063680678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Req. 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E5E8-4CCC-B857-5441F471D76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Req.</a:t>
                    </a:r>
                    <a:r>
                      <a:rPr lang="en-US" baseline="0"/>
                      <a:t> 8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6-E5E8-4CCC-B857-5441F471D76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Req. 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E5E8-4CCC-B857-5441F471D76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Req.</a:t>
                    </a:r>
                    <a:r>
                      <a:rPr lang="en-US" baseline="0"/>
                      <a:t> 10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E5E8-4CCC-B857-5441F471D761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5E8-4CCC-B857-5441F471D761}"/>
                </c:ext>
              </c:extLst>
            </c:dLbl>
            <c:dLbl>
              <c:idx val="11"/>
              <c:tx>
                <c:rich>
                  <a:bodyPr wrap="square" lIns="38100" tIns="19050" rIns="38100" bIns="19050" anchor="ctr" anchorCtr="0">
                    <a:spAutoFit/>
                  </a:bodyPr>
                  <a:lstStyle/>
                  <a:p>
                    <a:pPr algn="r">
                      <a:defRPr/>
                    </a:pPr>
                    <a:r>
                      <a:rPr lang="en-US"/>
                      <a:t>Req.</a:t>
                    </a:r>
                    <a:r>
                      <a:rPr lang="en-US" baseline="0"/>
                      <a:t> 12</a:t>
                    </a:r>
                  </a:p>
                  <a:p>
                    <a:pPr algn="r">
                      <a:defRPr/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E5E8-4CCC-B857-5441F471D76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'Diagram ROI'!$C$5:$C$16</c:f>
              <c:numCache>
                <c:formatCode>0%</c:formatCode>
                <c:ptCount val="12"/>
                <c:pt idx="0">
                  <c:v>0.10177404295051352</c:v>
                </c:pt>
                <c:pt idx="1">
                  <c:v>0.10177404295051352</c:v>
                </c:pt>
                <c:pt idx="2">
                  <c:v>0.20611577964519137</c:v>
                </c:pt>
                <c:pt idx="3">
                  <c:v>0.10177404295051352</c:v>
                </c:pt>
                <c:pt idx="4">
                  <c:v>3.4106235086627239E-2</c:v>
                </c:pt>
                <c:pt idx="5">
                  <c:v>3.4106235086627239E-2</c:v>
                </c:pt>
                <c:pt idx="6">
                  <c:v>3.4106235086627239E-2</c:v>
                </c:pt>
                <c:pt idx="7">
                  <c:v>3.4106235086627239E-2</c:v>
                </c:pt>
                <c:pt idx="8">
                  <c:v>0.20611577964519137</c:v>
                </c:pt>
                <c:pt idx="9">
                  <c:v>7.78089013383131E-2</c:v>
                </c:pt>
                <c:pt idx="10">
                  <c:v>3.4106235086627239E-2</c:v>
                </c:pt>
                <c:pt idx="11">
                  <c:v>3.4106235086627239E-2</c:v>
                </c:pt>
              </c:numCache>
            </c:numRef>
          </c:xVal>
          <c:yVal>
            <c:numRef>
              <c:f>'Diagram ROI'!$D$5:$D$16</c:f>
              <c:numCache>
                <c:formatCode>0.00%</c:formatCode>
                <c:ptCount val="12"/>
                <c:pt idx="0">
                  <c:v>0.2969125607995553</c:v>
                </c:pt>
                <c:pt idx="1">
                  <c:v>6.1536078961793007E-2</c:v>
                </c:pt>
                <c:pt idx="2">
                  <c:v>0.2077310207597606</c:v>
                </c:pt>
                <c:pt idx="3">
                  <c:v>3.4322072155752094E-2</c:v>
                </c:pt>
                <c:pt idx="4">
                  <c:v>7.5903297565455607E-2</c:v>
                </c:pt>
                <c:pt idx="5">
                  <c:v>1.7957086808280492E-2</c:v>
                </c:pt>
                <c:pt idx="6">
                  <c:v>7.5058702970861021E-2</c:v>
                </c:pt>
                <c:pt idx="7">
                  <c:v>0.13234449150596914</c:v>
                </c:pt>
                <c:pt idx="8">
                  <c:v>1.1633457352788068E-2</c:v>
                </c:pt>
                <c:pt idx="9">
                  <c:v>3.4322072155752094E-2</c:v>
                </c:pt>
                <c:pt idx="10">
                  <c:v>1.7957086808280492E-2</c:v>
                </c:pt>
                <c:pt idx="11">
                  <c:v>3.4322072155752094E-2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E8-4CCC-B857-5441F471D761}"/>
            </c:ext>
          </c:extLst>
        </c:ser>
        <c:ser>
          <c:idx val="1"/>
          <c:order val="1"/>
          <c:tx>
            <c:v>High Margin</c:v>
          </c:tx>
          <c:spPr>
            <a:ln w="25400">
              <a:solidFill>
                <a:schemeClr val="accent2"/>
              </a:solidFill>
            </a:ln>
          </c:spPr>
          <c:xVal>
            <c:numRef>
              <c:f>'Diagram ROI'!$C$4:$C$16</c:f>
              <c:numCache>
                <c:formatCode>0%</c:formatCode>
                <c:ptCount val="13"/>
                <c:pt idx="0" formatCode="General">
                  <c:v>0</c:v>
                </c:pt>
                <c:pt idx="1">
                  <c:v>0.10177404295051352</c:v>
                </c:pt>
                <c:pt idx="2">
                  <c:v>0.10177404295051352</c:v>
                </c:pt>
                <c:pt idx="3">
                  <c:v>0.20611577964519137</c:v>
                </c:pt>
                <c:pt idx="4">
                  <c:v>0.10177404295051352</c:v>
                </c:pt>
                <c:pt idx="5">
                  <c:v>3.4106235086627239E-2</c:v>
                </c:pt>
                <c:pt idx="6">
                  <c:v>3.4106235086627239E-2</c:v>
                </c:pt>
                <c:pt idx="7">
                  <c:v>3.4106235086627239E-2</c:v>
                </c:pt>
                <c:pt idx="8">
                  <c:v>3.4106235086627239E-2</c:v>
                </c:pt>
                <c:pt idx="9">
                  <c:v>0.20611577964519137</c:v>
                </c:pt>
                <c:pt idx="10">
                  <c:v>7.78089013383131E-2</c:v>
                </c:pt>
                <c:pt idx="11">
                  <c:v>3.4106235086627239E-2</c:v>
                </c:pt>
                <c:pt idx="12">
                  <c:v>3.4106235086627239E-2</c:v>
                </c:pt>
              </c:numCache>
            </c:numRef>
          </c:xVal>
          <c:yVal>
            <c:numRef>
              <c:f>'Diagram ROI'!$E$4:$E$16</c:f>
              <c:numCache>
                <c:formatCode>0%</c:formatCode>
                <c:ptCount val="13"/>
                <c:pt idx="0" formatCode="General">
                  <c:v>0</c:v>
                </c:pt>
                <c:pt idx="1">
                  <c:v>0.20354808590102705</c:v>
                </c:pt>
                <c:pt idx="2">
                  <c:v>0.20354808590102705</c:v>
                </c:pt>
                <c:pt idx="3">
                  <c:v>0.41223155929038274</c:v>
                </c:pt>
                <c:pt idx="4">
                  <c:v>0.20354808590102705</c:v>
                </c:pt>
                <c:pt idx="5">
                  <c:v>6.8212470173254477E-2</c:v>
                </c:pt>
                <c:pt idx="6">
                  <c:v>6.8212470173254477E-2</c:v>
                </c:pt>
                <c:pt idx="7">
                  <c:v>6.8212470173254477E-2</c:v>
                </c:pt>
                <c:pt idx="8">
                  <c:v>6.8212470173254477E-2</c:v>
                </c:pt>
                <c:pt idx="9">
                  <c:v>0.41223155929038274</c:v>
                </c:pt>
                <c:pt idx="10">
                  <c:v>0.1556178026766262</c:v>
                </c:pt>
                <c:pt idx="11">
                  <c:v>6.8212470173254477E-2</c:v>
                </c:pt>
                <c:pt idx="12">
                  <c:v>6.8212470173254477E-2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E5E8-4CCC-B857-5441F471D761}"/>
            </c:ext>
          </c:extLst>
        </c:ser>
        <c:ser>
          <c:idx val="2"/>
          <c:order val="2"/>
          <c:tx>
            <c:v>Low Margin</c:v>
          </c:tx>
          <c:spPr>
            <a:ln w="25400">
              <a:solidFill>
                <a:schemeClr val="bg2">
                  <a:lumMod val="90000"/>
                </a:schemeClr>
              </a:solidFill>
            </a:ln>
          </c:spPr>
          <c:dPt>
            <c:idx val="5"/>
            <c:marker>
              <c:spPr>
                <a:effectLst>
                  <a:outerShdw blurRad="50800" dist="50800" dir="5400000" algn="ctr" rotWithShape="0">
                    <a:srgbClr val="000000">
                      <a:alpha val="0"/>
                    </a:srgbClr>
                  </a:outerShdw>
                </a:effectLst>
              </c:spPr>
            </c:marker>
            <c:bubble3D val="0"/>
            <c:spPr>
              <a:ln w="25400">
                <a:solidFill>
                  <a:schemeClr val="bg2">
                    <a:lumMod val="90000"/>
                  </a:schemeClr>
                </a:solidFill>
              </a:ln>
              <a:effectLst>
                <a:outerShdw blurRad="50800" dist="50800" dir="5400000" algn="ctr" rotWithShape="0">
                  <a:srgbClr val="000000">
                    <a:alpha val="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72E2-4A76-A1DD-53F39DCA4CC8}"/>
              </c:ext>
            </c:extLst>
          </c:dPt>
          <c:xVal>
            <c:numRef>
              <c:f>'Diagram ROI'!$C$4:$C$16</c:f>
              <c:numCache>
                <c:formatCode>0%</c:formatCode>
                <c:ptCount val="13"/>
                <c:pt idx="0" formatCode="General">
                  <c:v>0</c:v>
                </c:pt>
                <c:pt idx="1">
                  <c:v>0.10177404295051352</c:v>
                </c:pt>
                <c:pt idx="2">
                  <c:v>0.10177404295051352</c:v>
                </c:pt>
                <c:pt idx="3">
                  <c:v>0.20611577964519137</c:v>
                </c:pt>
                <c:pt idx="4">
                  <c:v>0.10177404295051352</c:v>
                </c:pt>
                <c:pt idx="5">
                  <c:v>3.4106235086627239E-2</c:v>
                </c:pt>
                <c:pt idx="6">
                  <c:v>3.4106235086627239E-2</c:v>
                </c:pt>
                <c:pt idx="7">
                  <c:v>3.4106235086627239E-2</c:v>
                </c:pt>
                <c:pt idx="8">
                  <c:v>3.4106235086627239E-2</c:v>
                </c:pt>
                <c:pt idx="9">
                  <c:v>0.20611577964519137</c:v>
                </c:pt>
                <c:pt idx="10">
                  <c:v>7.78089013383131E-2</c:v>
                </c:pt>
                <c:pt idx="11">
                  <c:v>3.4106235086627239E-2</c:v>
                </c:pt>
                <c:pt idx="12">
                  <c:v>3.4106235086627239E-2</c:v>
                </c:pt>
              </c:numCache>
            </c:numRef>
          </c:xVal>
          <c:yVal>
            <c:numRef>
              <c:f>'Diagram ROI'!$F$4:$F$16</c:f>
              <c:numCache>
                <c:formatCode>0%</c:formatCode>
                <c:ptCount val="13"/>
                <c:pt idx="0" formatCode="General">
                  <c:v>0</c:v>
                </c:pt>
                <c:pt idx="1">
                  <c:v>5.0887021475256762E-2</c:v>
                </c:pt>
                <c:pt idx="2">
                  <c:v>5.0887021475256762E-2</c:v>
                </c:pt>
                <c:pt idx="3">
                  <c:v>0.10305788982259569</c:v>
                </c:pt>
                <c:pt idx="4">
                  <c:v>5.0887021475256762E-2</c:v>
                </c:pt>
                <c:pt idx="5">
                  <c:v>1.7053117543313619E-2</c:v>
                </c:pt>
                <c:pt idx="6">
                  <c:v>1.7053117543313619E-2</c:v>
                </c:pt>
                <c:pt idx="7">
                  <c:v>1.7053117543313619E-2</c:v>
                </c:pt>
                <c:pt idx="8">
                  <c:v>1.7053117543313619E-2</c:v>
                </c:pt>
                <c:pt idx="9">
                  <c:v>0.10305788982259569</c:v>
                </c:pt>
                <c:pt idx="10">
                  <c:v>3.890445066915655E-2</c:v>
                </c:pt>
                <c:pt idx="11">
                  <c:v>1.7053117543313619E-2</c:v>
                </c:pt>
                <c:pt idx="12">
                  <c:v>1.7053117543313619E-2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E5E8-4CCC-B857-5441F471D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960575"/>
        <c:axId val="1289003647"/>
      </c:scatterChart>
      <c:valAx>
        <c:axId val="1689960575"/>
        <c:scaling>
          <c:orientation val="minMax"/>
        </c:scaling>
        <c:delete val="0"/>
        <c:axPos val="b"/>
        <c:majorGridlines/>
        <c:numFmt formatCode="0%" sourceLinked="1"/>
        <c:majorTickMark val="none"/>
        <c:minorTickMark val="none"/>
        <c:tickLblPos val="nextTo"/>
        <c:crossAx val="1289003647"/>
        <c:crosses val="autoZero"/>
        <c:crossBetween val="midCat"/>
      </c:valAx>
      <c:valAx>
        <c:axId val="1289003647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1689960575"/>
        <c:crosses val="autoZero"/>
        <c:crossBetween val="midCat"/>
      </c:valAx>
      <c:spPr>
        <a:ln>
          <a:solidFill>
            <a:schemeClr val="bg2">
              <a:lumMod val="90000"/>
            </a:schemeClr>
          </a:solidFill>
        </a:ln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51486</xdr:colOff>
      <xdr:row>2</xdr:row>
      <xdr:rowOff>125671</xdr:rowOff>
    </xdr:from>
    <xdr:to>
      <xdr:col>24</xdr:col>
      <xdr:colOff>450000</xdr:colOff>
      <xdr:row>33</xdr:row>
      <xdr:rowOff>37500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368950-B4EC-4526-A8AE-675AD6AE2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0.4785</cdr:x>
      <cdr:y>0.89168</cdr:y>
    </cdr:from>
    <cdr:to>
      <cdr:x>0.55561</cdr:x>
      <cdr:y>0.93535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65C2CA4-B97A-451C-A238-DC15C8961BC4}"/>
            </a:ext>
          </a:extLst>
        </cdr:cNvPr>
        <cdr:cNvSpPr txBox="1"/>
      </cdr:nvSpPr>
      <cdr:spPr>
        <a:xfrm xmlns:a="http://schemas.openxmlformats.org/drawingml/2006/main">
          <a:off x="3887229" y="4379399"/>
          <a:ext cx="626419" cy="2145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Cost</a:t>
          </a: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0.02535</cdr:x>
      <cdr:y>0.34405</cdr:y>
    </cdr:from>
    <cdr:to>
      <cdr:x>0.05176</cdr:x>
      <cdr:y>0.4716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B4B5D59-3602-4777-897F-55B502FA2E9D}"/>
            </a:ext>
          </a:extLst>
        </cdr:cNvPr>
        <cdr:cNvSpPr txBox="1"/>
      </cdr:nvSpPr>
      <cdr:spPr>
        <a:xfrm xmlns:a="http://schemas.openxmlformats.org/drawingml/2006/main" rot="16200000">
          <a:off x="0" y="1895732"/>
          <a:ext cx="626419" cy="2145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Value</a:t>
          </a:r>
        </a:p>
        <a:p xmlns:a="http://schemas.openxmlformats.org/drawingml/2006/main">
          <a:endParaRPr lang="en-US" sz="1100"/>
        </a:p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37A63-E84E-4B75-B6AF-561424939B63}">
  <dimension ref="A1:AE50"/>
  <sheetViews>
    <sheetView tabSelected="1" topLeftCell="A25" zoomScale="97" zoomScaleNormal="85" workbookViewId="0">
      <selection activeCell="AF30" sqref="AF30"/>
    </sheetView>
  </sheetViews>
  <sheetFormatPr defaultRowHeight="15" x14ac:dyDescent="0.25"/>
  <cols>
    <col min="2" max="2" width="42.85546875" customWidth="1"/>
    <col min="6" max="6" width="12.28515625" customWidth="1"/>
  </cols>
  <sheetData>
    <row r="1" spans="1:30" ht="15.75" thickBot="1" x14ac:dyDescent="0.3"/>
    <row r="2" spans="1:30" ht="15.75" thickBot="1" x14ac:dyDescent="0.3">
      <c r="A2" s="45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12">
        <v>1</v>
      </c>
      <c r="N2" s="7">
        <v>2</v>
      </c>
      <c r="O2" s="7">
        <v>3</v>
      </c>
      <c r="P2" s="8">
        <v>4</v>
      </c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7"/>
    </row>
    <row r="3" spans="1:30" ht="26.25" thickBot="1" x14ac:dyDescent="0.3">
      <c r="A3" s="48"/>
      <c r="B3" s="57" t="s">
        <v>61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13" t="s">
        <v>15</v>
      </c>
      <c r="N3" s="14" t="s">
        <v>14</v>
      </c>
      <c r="O3" s="14" t="s">
        <v>13</v>
      </c>
      <c r="P3" s="15" t="s">
        <v>12</v>
      </c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49"/>
    </row>
    <row r="4" spans="1:30" x14ac:dyDescent="0.25">
      <c r="A4" s="50"/>
      <c r="B4" s="20"/>
      <c r="C4" s="20"/>
      <c r="D4" s="20"/>
      <c r="E4" s="20"/>
      <c r="F4" s="6" t="s">
        <v>29</v>
      </c>
      <c r="G4" s="7">
        <v>1</v>
      </c>
      <c r="H4" s="7">
        <v>2</v>
      </c>
      <c r="I4" s="7">
        <v>3</v>
      </c>
      <c r="J4" s="7">
        <v>4</v>
      </c>
      <c r="K4" s="8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49"/>
    </row>
    <row r="5" spans="1:30" ht="25.5" x14ac:dyDescent="0.25">
      <c r="A5" s="48"/>
      <c r="B5" s="69" t="s">
        <v>37</v>
      </c>
      <c r="C5" s="69"/>
      <c r="D5" s="20"/>
      <c r="E5" s="20"/>
      <c r="F5" s="9" t="s">
        <v>38</v>
      </c>
      <c r="G5" s="5" t="s">
        <v>15</v>
      </c>
      <c r="H5" s="5" t="s">
        <v>14</v>
      </c>
      <c r="I5" s="5" t="s">
        <v>13</v>
      </c>
      <c r="J5" s="5" t="s">
        <v>12</v>
      </c>
      <c r="K5" s="10" t="s">
        <v>41</v>
      </c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49"/>
    </row>
    <row r="6" spans="1:30" x14ac:dyDescent="0.25">
      <c r="A6" s="51"/>
      <c r="B6" s="1" t="s">
        <v>0</v>
      </c>
      <c r="C6" s="3" t="s">
        <v>17</v>
      </c>
      <c r="D6" s="20"/>
      <c r="E6" s="20"/>
      <c r="F6" s="11" t="s">
        <v>17</v>
      </c>
      <c r="G6" s="3">
        <v>0</v>
      </c>
      <c r="H6" s="3">
        <v>0</v>
      </c>
      <c r="I6" s="3">
        <v>1</v>
      </c>
      <c r="J6" s="3">
        <v>6</v>
      </c>
      <c r="K6" s="28">
        <f>G6*$G$4+H6*$H$4+I6*$I$4+J6*$J$4</f>
        <v>27</v>
      </c>
      <c r="L6" s="20"/>
      <c r="M6" s="20"/>
      <c r="N6" s="20"/>
      <c r="O6" s="20"/>
      <c r="P6" s="20"/>
      <c r="Q6" s="20"/>
      <c r="R6" s="20" t="s">
        <v>39</v>
      </c>
      <c r="S6" s="4" t="s">
        <v>17</v>
      </c>
      <c r="T6" s="4" t="s">
        <v>18</v>
      </c>
      <c r="U6" s="4" t="s">
        <v>19</v>
      </c>
      <c r="V6" s="4" t="s">
        <v>20</v>
      </c>
      <c r="W6" s="4" t="s">
        <v>21</v>
      </c>
      <c r="X6" s="4" t="s">
        <v>22</v>
      </c>
      <c r="Y6" s="4" t="s">
        <v>23</v>
      </c>
      <c r="Z6" s="4" t="s">
        <v>24</v>
      </c>
      <c r="AA6" s="4" t="s">
        <v>25</v>
      </c>
      <c r="AB6" s="4" t="s">
        <v>26</v>
      </c>
      <c r="AC6" s="4" t="s">
        <v>27</v>
      </c>
      <c r="AD6" s="52" t="s">
        <v>28</v>
      </c>
    </row>
    <row r="7" spans="1:30" ht="26.25" x14ac:dyDescent="0.25">
      <c r="A7" s="51"/>
      <c r="B7" s="1" t="s">
        <v>1</v>
      </c>
      <c r="C7" s="3" t="s">
        <v>18</v>
      </c>
      <c r="D7" s="20"/>
      <c r="E7" s="20"/>
      <c r="F7" s="11" t="s">
        <v>18</v>
      </c>
      <c r="G7" s="3">
        <v>1</v>
      </c>
      <c r="H7" s="3">
        <v>0</v>
      </c>
      <c r="I7" s="3">
        <v>4</v>
      </c>
      <c r="J7" s="3">
        <v>2</v>
      </c>
      <c r="K7" s="28">
        <f>G7*$G$4+H7*$H$4+I7*$I$4+J7*$J$4</f>
        <v>21</v>
      </c>
      <c r="L7" s="20"/>
      <c r="M7" s="20"/>
      <c r="N7" s="20"/>
      <c r="O7" s="20"/>
      <c r="P7" s="20"/>
      <c r="Q7" s="20"/>
      <c r="R7" s="20" t="s">
        <v>30</v>
      </c>
      <c r="S7" s="1" t="s">
        <v>12</v>
      </c>
      <c r="T7" s="1" t="s">
        <v>13</v>
      </c>
      <c r="U7" s="1" t="s">
        <v>14</v>
      </c>
      <c r="V7" s="1" t="s">
        <v>15</v>
      </c>
      <c r="W7" s="1" t="s">
        <v>15</v>
      </c>
      <c r="X7" s="1" t="s">
        <v>14</v>
      </c>
      <c r="Y7" s="1" t="s">
        <v>14</v>
      </c>
      <c r="Z7" s="1" t="s">
        <v>13</v>
      </c>
      <c r="AA7" s="1" t="s">
        <v>15</v>
      </c>
      <c r="AB7" s="1" t="s">
        <v>12</v>
      </c>
      <c r="AC7" s="1" t="s">
        <v>13</v>
      </c>
      <c r="AD7" s="53" t="s">
        <v>15</v>
      </c>
    </row>
    <row r="8" spans="1:30" ht="26.25" x14ac:dyDescent="0.25">
      <c r="A8" s="51"/>
      <c r="B8" s="1" t="s">
        <v>2</v>
      </c>
      <c r="C8" s="3" t="s">
        <v>19</v>
      </c>
      <c r="D8" s="20"/>
      <c r="E8" s="20"/>
      <c r="F8" s="11" t="s">
        <v>19</v>
      </c>
      <c r="G8" s="3">
        <v>0</v>
      </c>
      <c r="H8" s="3">
        <v>1</v>
      </c>
      <c r="I8" s="3">
        <v>1</v>
      </c>
      <c r="J8" s="3">
        <v>5</v>
      </c>
      <c r="K8" s="28">
        <f t="shared" ref="K8:K17" si="0">G8*$G$4+H8*$H$4+I8*$I$4+J8*$J$4</f>
        <v>25</v>
      </c>
      <c r="L8" s="20"/>
      <c r="M8" s="20"/>
      <c r="N8" s="20"/>
      <c r="O8" s="20"/>
      <c r="P8" s="20"/>
      <c r="Q8" s="20"/>
      <c r="R8" s="20" t="s">
        <v>31</v>
      </c>
      <c r="S8" s="1" t="s">
        <v>12</v>
      </c>
      <c r="T8" s="1" t="s">
        <v>13</v>
      </c>
      <c r="U8" s="1" t="s">
        <v>12</v>
      </c>
      <c r="V8" s="1" t="s">
        <v>14</v>
      </c>
      <c r="W8" s="1" t="s">
        <v>13</v>
      </c>
      <c r="X8" s="1" t="s">
        <v>14</v>
      </c>
      <c r="Y8" s="1" t="s">
        <v>13</v>
      </c>
      <c r="Z8" s="1" t="s">
        <v>12</v>
      </c>
      <c r="AA8" s="1" t="s">
        <v>14</v>
      </c>
      <c r="AB8" s="1" t="s">
        <v>12</v>
      </c>
      <c r="AC8" s="1" t="s">
        <v>14</v>
      </c>
      <c r="AD8" s="53" t="s">
        <v>14</v>
      </c>
    </row>
    <row r="9" spans="1:30" ht="26.25" x14ac:dyDescent="0.25">
      <c r="A9" s="51"/>
      <c r="B9" s="1" t="s">
        <v>3</v>
      </c>
      <c r="C9" s="3" t="s">
        <v>20</v>
      </c>
      <c r="D9" s="20"/>
      <c r="E9" s="20"/>
      <c r="F9" s="11" t="s">
        <v>20</v>
      </c>
      <c r="G9" s="3">
        <v>1</v>
      </c>
      <c r="H9" s="3">
        <v>2</v>
      </c>
      <c r="I9" s="3">
        <v>1</v>
      </c>
      <c r="J9" s="3">
        <v>3</v>
      </c>
      <c r="K9" s="28">
        <f t="shared" si="0"/>
        <v>20</v>
      </c>
      <c r="L9" s="20"/>
      <c r="M9" s="20"/>
      <c r="N9" s="20"/>
      <c r="O9" s="20"/>
      <c r="P9" s="20"/>
      <c r="Q9" s="20"/>
      <c r="R9" s="20" t="s">
        <v>32</v>
      </c>
      <c r="S9" s="1" t="s">
        <v>12</v>
      </c>
      <c r="T9" s="1" t="s">
        <v>12</v>
      </c>
      <c r="U9" s="1" t="s">
        <v>13</v>
      </c>
      <c r="V9" s="1" t="s">
        <v>14</v>
      </c>
      <c r="W9" s="1" t="s">
        <v>14</v>
      </c>
      <c r="X9" s="1" t="s">
        <v>15</v>
      </c>
      <c r="Y9" s="1" t="s">
        <v>13</v>
      </c>
      <c r="Z9" s="1" t="s">
        <v>13</v>
      </c>
      <c r="AA9" s="1" t="s">
        <v>13</v>
      </c>
      <c r="AB9" s="1" t="s">
        <v>14</v>
      </c>
      <c r="AC9" s="1" t="s">
        <v>13</v>
      </c>
      <c r="AD9" s="53" t="s">
        <v>13</v>
      </c>
    </row>
    <row r="10" spans="1:30" ht="26.25" x14ac:dyDescent="0.25">
      <c r="A10" s="51"/>
      <c r="B10" s="1" t="s">
        <v>4</v>
      </c>
      <c r="C10" s="3" t="s">
        <v>21</v>
      </c>
      <c r="D10" s="20"/>
      <c r="E10" s="20"/>
      <c r="F10" s="11" t="s">
        <v>21</v>
      </c>
      <c r="G10" s="3">
        <v>1</v>
      </c>
      <c r="H10" s="3">
        <v>1</v>
      </c>
      <c r="I10" s="3">
        <v>1</v>
      </c>
      <c r="J10" s="3">
        <v>4</v>
      </c>
      <c r="K10" s="28">
        <f t="shared" si="0"/>
        <v>22</v>
      </c>
      <c r="L10" s="20"/>
      <c r="M10" s="20"/>
      <c r="N10" s="20"/>
      <c r="O10" s="20"/>
      <c r="P10" s="20"/>
      <c r="Q10" s="20"/>
      <c r="R10" s="20" t="s">
        <v>33</v>
      </c>
      <c r="S10" s="1" t="s">
        <v>13</v>
      </c>
      <c r="T10" s="1" t="s">
        <v>13</v>
      </c>
      <c r="U10" s="1" t="s">
        <v>12</v>
      </c>
      <c r="V10" s="1" t="s">
        <v>12</v>
      </c>
      <c r="W10" s="1" t="s">
        <v>12</v>
      </c>
      <c r="X10" s="1" t="s">
        <v>14</v>
      </c>
      <c r="Y10" s="1" t="s">
        <v>13</v>
      </c>
      <c r="Z10" s="1" t="s">
        <v>12</v>
      </c>
      <c r="AA10" s="1" t="s">
        <v>12</v>
      </c>
      <c r="AB10" s="1" t="s">
        <v>14</v>
      </c>
      <c r="AC10" s="1" t="s">
        <v>13</v>
      </c>
      <c r="AD10" s="53" t="s">
        <v>13</v>
      </c>
    </row>
    <row r="11" spans="1:30" ht="26.25" x14ac:dyDescent="0.25">
      <c r="A11" s="51"/>
      <c r="B11" s="1" t="s">
        <v>5</v>
      </c>
      <c r="C11" s="3" t="s">
        <v>22</v>
      </c>
      <c r="D11" s="20"/>
      <c r="E11" s="20"/>
      <c r="F11" s="11" t="s">
        <v>22</v>
      </c>
      <c r="G11" s="3">
        <v>1</v>
      </c>
      <c r="H11" s="3">
        <v>3</v>
      </c>
      <c r="I11" s="3">
        <v>1</v>
      </c>
      <c r="J11" s="3">
        <v>2</v>
      </c>
      <c r="K11" s="28">
        <f t="shared" si="0"/>
        <v>18</v>
      </c>
      <c r="L11" s="20"/>
      <c r="M11" s="20"/>
      <c r="N11" s="20"/>
      <c r="O11" s="20"/>
      <c r="P11" s="20"/>
      <c r="Q11" s="20"/>
      <c r="R11" s="20" t="s">
        <v>36</v>
      </c>
      <c r="S11" s="1" t="s">
        <v>12</v>
      </c>
      <c r="T11" s="1" t="s">
        <v>15</v>
      </c>
      <c r="U11" s="1" t="s">
        <v>12</v>
      </c>
      <c r="V11" s="1" t="s">
        <v>12</v>
      </c>
      <c r="W11" s="1" t="s">
        <v>12</v>
      </c>
      <c r="X11" s="1" t="s">
        <v>12</v>
      </c>
      <c r="Y11" s="1" t="s">
        <v>12</v>
      </c>
      <c r="Z11" s="1" t="s">
        <v>12</v>
      </c>
      <c r="AA11" s="1" t="s">
        <v>15</v>
      </c>
      <c r="AB11" s="1" t="s">
        <v>14</v>
      </c>
      <c r="AC11" s="1" t="s">
        <v>15</v>
      </c>
      <c r="AD11" s="53" t="s">
        <v>13</v>
      </c>
    </row>
    <row r="12" spans="1:30" ht="26.25" x14ac:dyDescent="0.25">
      <c r="A12" s="51"/>
      <c r="B12" s="1" t="s">
        <v>6</v>
      </c>
      <c r="C12" s="3" t="s">
        <v>23</v>
      </c>
      <c r="D12" s="20"/>
      <c r="E12" s="20"/>
      <c r="F12" s="11" t="s">
        <v>23</v>
      </c>
      <c r="G12" s="3">
        <v>0</v>
      </c>
      <c r="H12" s="3">
        <v>1</v>
      </c>
      <c r="I12" s="3">
        <v>4</v>
      </c>
      <c r="J12" s="3">
        <v>2</v>
      </c>
      <c r="K12" s="28">
        <f t="shared" si="0"/>
        <v>22</v>
      </c>
      <c r="L12" s="20"/>
      <c r="M12" s="20"/>
      <c r="N12" s="20"/>
      <c r="O12" s="20"/>
      <c r="P12" s="20"/>
      <c r="Q12" s="20"/>
      <c r="R12" s="20" t="s">
        <v>34</v>
      </c>
      <c r="S12" s="1" t="s">
        <v>12</v>
      </c>
      <c r="T12" s="1" t="s">
        <v>12</v>
      </c>
      <c r="U12" s="1" t="s">
        <v>12</v>
      </c>
      <c r="V12" s="1" t="s">
        <v>12</v>
      </c>
      <c r="W12" s="1" t="s">
        <v>12</v>
      </c>
      <c r="X12" s="1" t="s">
        <v>12</v>
      </c>
      <c r="Y12" s="1" t="s">
        <v>12</v>
      </c>
      <c r="Z12" s="1" t="s">
        <v>13</v>
      </c>
      <c r="AA12" s="1" t="s">
        <v>13</v>
      </c>
      <c r="AB12" s="1" t="s">
        <v>13</v>
      </c>
      <c r="AC12" s="1" t="s">
        <v>13</v>
      </c>
      <c r="AD12" s="53" t="s">
        <v>12</v>
      </c>
    </row>
    <row r="13" spans="1:30" ht="26.25" x14ac:dyDescent="0.25">
      <c r="A13" s="51"/>
      <c r="B13" s="1" t="s">
        <v>7</v>
      </c>
      <c r="C13" s="3" t="s">
        <v>24</v>
      </c>
      <c r="D13" s="20"/>
      <c r="E13" s="20"/>
      <c r="F13" s="11" t="s">
        <v>24</v>
      </c>
      <c r="G13" s="3">
        <v>0</v>
      </c>
      <c r="H13" s="3">
        <v>0</v>
      </c>
      <c r="I13" s="3">
        <v>4</v>
      </c>
      <c r="J13" s="3">
        <v>3</v>
      </c>
      <c r="K13" s="28">
        <f t="shared" si="0"/>
        <v>24</v>
      </c>
      <c r="L13" s="20"/>
      <c r="M13" s="20"/>
      <c r="N13" s="20"/>
      <c r="O13" s="20"/>
      <c r="P13" s="20"/>
      <c r="Q13" s="20"/>
      <c r="R13" s="20" t="s">
        <v>35</v>
      </c>
      <c r="S13" s="1" t="s">
        <v>12</v>
      </c>
      <c r="T13" s="1" t="s">
        <v>13</v>
      </c>
      <c r="U13" s="1" t="s">
        <v>12</v>
      </c>
      <c r="V13" s="1" t="s">
        <v>13</v>
      </c>
      <c r="W13" s="1" t="s">
        <v>12</v>
      </c>
      <c r="X13" s="1" t="s">
        <v>13</v>
      </c>
      <c r="Y13" s="1" t="s">
        <v>13</v>
      </c>
      <c r="Z13" s="1" t="s">
        <v>13</v>
      </c>
      <c r="AA13" s="1" t="s">
        <v>13</v>
      </c>
      <c r="AB13" s="1" t="s">
        <v>13</v>
      </c>
      <c r="AC13" s="1" t="s">
        <v>13</v>
      </c>
      <c r="AD13" s="53" t="s">
        <v>12</v>
      </c>
    </row>
    <row r="14" spans="1:30" ht="26.25" x14ac:dyDescent="0.25">
      <c r="A14" s="51"/>
      <c r="B14" s="1" t="s">
        <v>8</v>
      </c>
      <c r="C14" s="3" t="s">
        <v>25</v>
      </c>
      <c r="D14" s="20"/>
      <c r="E14" s="20"/>
      <c r="F14" s="11" t="s">
        <v>25</v>
      </c>
      <c r="G14" s="3">
        <v>2</v>
      </c>
      <c r="H14" s="3">
        <v>1</v>
      </c>
      <c r="I14" s="3">
        <v>3</v>
      </c>
      <c r="J14" s="3">
        <v>1</v>
      </c>
      <c r="K14" s="28">
        <f t="shared" si="0"/>
        <v>17</v>
      </c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49"/>
    </row>
    <row r="15" spans="1:30" ht="26.25" x14ac:dyDescent="0.25">
      <c r="A15" s="51"/>
      <c r="B15" s="1" t="s">
        <v>9</v>
      </c>
      <c r="C15" s="3" t="s">
        <v>26</v>
      </c>
      <c r="D15" s="20"/>
      <c r="E15" s="20"/>
      <c r="F15" s="11" t="s">
        <v>26</v>
      </c>
      <c r="G15" s="3">
        <v>0</v>
      </c>
      <c r="H15" s="3">
        <v>3</v>
      </c>
      <c r="I15" s="3">
        <v>2</v>
      </c>
      <c r="J15" s="3">
        <v>2</v>
      </c>
      <c r="K15" s="28">
        <f t="shared" si="0"/>
        <v>20</v>
      </c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49"/>
    </row>
    <row r="16" spans="1:30" ht="26.25" x14ac:dyDescent="0.25">
      <c r="A16" s="51"/>
      <c r="B16" s="1" t="s">
        <v>10</v>
      </c>
      <c r="C16" s="3" t="s">
        <v>27</v>
      </c>
      <c r="D16" s="20"/>
      <c r="E16" s="20"/>
      <c r="F16" s="11" t="s">
        <v>27</v>
      </c>
      <c r="G16" s="3">
        <v>1</v>
      </c>
      <c r="H16" s="3">
        <v>1</v>
      </c>
      <c r="I16" s="3">
        <v>5</v>
      </c>
      <c r="J16" s="3">
        <v>0</v>
      </c>
      <c r="K16" s="28">
        <f t="shared" si="0"/>
        <v>18</v>
      </c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49"/>
    </row>
    <row r="17" spans="1:31" ht="26.25" thickBot="1" x14ac:dyDescent="0.3">
      <c r="A17" s="51"/>
      <c r="B17" s="2" t="s">
        <v>11</v>
      </c>
      <c r="C17" s="3" t="s">
        <v>28</v>
      </c>
      <c r="D17" s="20"/>
      <c r="E17" s="20"/>
      <c r="F17" s="17" t="s">
        <v>28</v>
      </c>
      <c r="G17" s="18">
        <v>1</v>
      </c>
      <c r="H17" s="18">
        <v>1</v>
      </c>
      <c r="I17" s="18">
        <v>3</v>
      </c>
      <c r="J17" s="18">
        <v>2</v>
      </c>
      <c r="K17" s="29">
        <f t="shared" si="0"/>
        <v>20</v>
      </c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49"/>
    </row>
    <row r="18" spans="1:31" ht="15.75" thickBot="1" x14ac:dyDescent="0.3">
      <c r="A18" s="48"/>
      <c r="B18" s="20"/>
      <c r="C18" s="20"/>
      <c r="D18" s="20"/>
      <c r="E18" s="20"/>
      <c r="F18" s="16" t="s">
        <v>42</v>
      </c>
      <c r="G18" s="19">
        <f t="shared" ref="G18:J18" si="1">SUM(G6:G17)</f>
        <v>8</v>
      </c>
      <c r="H18" s="19">
        <f t="shared" si="1"/>
        <v>14</v>
      </c>
      <c r="I18" s="19">
        <f t="shared" si="1"/>
        <v>30</v>
      </c>
      <c r="J18" s="19">
        <f t="shared" si="1"/>
        <v>32</v>
      </c>
      <c r="K18" s="30">
        <f>SUM(K6:K17)</f>
        <v>254</v>
      </c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49"/>
    </row>
    <row r="19" spans="1:31" ht="15.75" thickBot="1" x14ac:dyDescent="0.3">
      <c r="A19" s="48"/>
      <c r="B19" s="23" t="s">
        <v>40</v>
      </c>
      <c r="C19" s="3">
        <v>7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49"/>
    </row>
    <row r="20" spans="1:31" ht="15.75" thickBot="1" x14ac:dyDescent="0.3">
      <c r="A20" s="48"/>
      <c r="B20" s="20"/>
      <c r="C20" s="20"/>
      <c r="D20" s="20"/>
      <c r="E20" s="20"/>
      <c r="F20" s="31" t="s">
        <v>56</v>
      </c>
      <c r="G20" s="20" t="s">
        <v>63</v>
      </c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49"/>
    </row>
    <row r="21" spans="1:31" x14ac:dyDescent="0.25">
      <c r="A21" s="48"/>
      <c r="B21" s="20"/>
      <c r="C21" s="20"/>
      <c r="D21" s="20"/>
      <c r="E21" s="20"/>
      <c r="F21" s="12" t="s">
        <v>38</v>
      </c>
      <c r="G21" s="21" t="s">
        <v>43</v>
      </c>
      <c r="H21" s="21" t="s">
        <v>44</v>
      </c>
      <c r="I21" s="21" t="s">
        <v>45</v>
      </c>
      <c r="J21" s="21" t="s">
        <v>46</v>
      </c>
      <c r="K21" s="21" t="s">
        <v>47</v>
      </c>
      <c r="L21" s="21" t="s">
        <v>48</v>
      </c>
      <c r="M21" s="21" t="s">
        <v>49</v>
      </c>
      <c r="N21" s="21" t="s">
        <v>50</v>
      </c>
      <c r="O21" s="21" t="s">
        <v>51</v>
      </c>
      <c r="P21" s="21" t="s">
        <v>52</v>
      </c>
      <c r="Q21" s="21" t="s">
        <v>53</v>
      </c>
      <c r="R21" s="22" t="s">
        <v>54</v>
      </c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67"/>
    </row>
    <row r="22" spans="1:31" x14ac:dyDescent="0.25">
      <c r="A22" s="48"/>
      <c r="B22" s="20" t="s">
        <v>16</v>
      </c>
      <c r="C22" s="20"/>
      <c r="D22" s="20"/>
      <c r="E22" s="20"/>
      <c r="F22" s="11" t="s">
        <v>17</v>
      </c>
      <c r="G22" s="24">
        <v>1</v>
      </c>
      <c r="H22" s="24">
        <v>5</v>
      </c>
      <c r="I22" s="24">
        <v>3</v>
      </c>
      <c r="J22" s="24">
        <v>9</v>
      </c>
      <c r="K22" s="24">
        <v>7</v>
      </c>
      <c r="L22" s="24">
        <v>9</v>
      </c>
      <c r="M22" s="24">
        <v>7</v>
      </c>
      <c r="N22" s="24">
        <v>5</v>
      </c>
      <c r="O22" s="24">
        <v>9</v>
      </c>
      <c r="P22" s="24">
        <v>9</v>
      </c>
      <c r="Q22" s="24">
        <v>9</v>
      </c>
      <c r="R22" s="25">
        <v>9</v>
      </c>
      <c r="S22" s="2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8"/>
      <c r="AE22" s="60"/>
    </row>
    <row r="23" spans="1:31" x14ac:dyDescent="0.25">
      <c r="A23" s="48"/>
      <c r="B23" s="20"/>
      <c r="C23" s="20"/>
      <c r="D23" s="20"/>
      <c r="E23" s="20"/>
      <c r="F23" s="11" t="s">
        <v>18</v>
      </c>
      <c r="G23" s="24">
        <v>0.2</v>
      </c>
      <c r="H23" s="24">
        <v>1</v>
      </c>
      <c r="I23" s="24">
        <v>0.2</v>
      </c>
      <c r="J23" s="24">
        <v>3</v>
      </c>
      <c r="K23" s="24">
        <v>0.33333333333333331</v>
      </c>
      <c r="L23" s="24">
        <v>5</v>
      </c>
      <c r="M23" s="24">
        <v>0.33333333333333331</v>
      </c>
      <c r="N23" s="24">
        <v>0.2</v>
      </c>
      <c r="O23" s="24">
        <v>5</v>
      </c>
      <c r="P23" s="24">
        <v>3</v>
      </c>
      <c r="Q23" s="24">
        <v>5</v>
      </c>
      <c r="R23" s="25">
        <v>3</v>
      </c>
      <c r="S23" s="2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8"/>
      <c r="AE23" s="60"/>
    </row>
    <row r="24" spans="1:31" x14ac:dyDescent="0.25">
      <c r="A24" s="48"/>
      <c r="B24" s="20"/>
      <c r="C24" s="20"/>
      <c r="D24" s="20"/>
      <c r="E24" s="20"/>
      <c r="F24" s="11" t="s">
        <v>19</v>
      </c>
      <c r="G24" s="24">
        <v>0.33333333333333331</v>
      </c>
      <c r="H24" s="24">
        <v>5</v>
      </c>
      <c r="I24" s="24">
        <v>1</v>
      </c>
      <c r="J24" s="24">
        <v>7</v>
      </c>
      <c r="K24" s="24">
        <v>5</v>
      </c>
      <c r="L24" s="24">
        <v>9</v>
      </c>
      <c r="M24" s="24">
        <v>7</v>
      </c>
      <c r="N24" s="24">
        <v>3</v>
      </c>
      <c r="O24" s="24">
        <v>9</v>
      </c>
      <c r="P24" s="24">
        <v>7</v>
      </c>
      <c r="Q24" s="24">
        <v>9</v>
      </c>
      <c r="R24" s="25">
        <v>7</v>
      </c>
      <c r="S24" s="2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8"/>
      <c r="AE24" s="60"/>
    </row>
    <row r="25" spans="1:31" x14ac:dyDescent="0.25">
      <c r="A25" s="48"/>
      <c r="B25" s="20"/>
      <c r="C25" s="20"/>
      <c r="D25" s="20"/>
      <c r="E25" s="20"/>
      <c r="F25" s="11" t="s">
        <v>20</v>
      </c>
      <c r="G25" s="24">
        <v>0.1111111111111111</v>
      </c>
      <c r="H25" s="24">
        <v>0.33333333333333331</v>
      </c>
      <c r="I25" s="24">
        <v>0.14285714285714285</v>
      </c>
      <c r="J25" s="24">
        <v>1</v>
      </c>
      <c r="K25" s="24">
        <v>0.33333333333333331</v>
      </c>
      <c r="L25" s="24">
        <v>3</v>
      </c>
      <c r="M25" s="24">
        <v>0.33333333333333331</v>
      </c>
      <c r="N25" s="24">
        <v>0.2</v>
      </c>
      <c r="O25" s="24">
        <v>5</v>
      </c>
      <c r="P25" s="24">
        <v>1</v>
      </c>
      <c r="Q25" s="24">
        <v>3</v>
      </c>
      <c r="R25" s="25">
        <v>1</v>
      </c>
      <c r="S25" s="2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8"/>
      <c r="AE25" s="60"/>
    </row>
    <row r="26" spans="1:31" x14ac:dyDescent="0.25">
      <c r="A26" s="48"/>
      <c r="B26" s="20"/>
      <c r="C26" s="20"/>
      <c r="D26" s="20"/>
      <c r="E26" s="20"/>
      <c r="F26" s="11" t="s">
        <v>21</v>
      </c>
      <c r="G26" s="24">
        <v>0.14285714285714285</v>
      </c>
      <c r="H26" s="24">
        <v>3</v>
      </c>
      <c r="I26" s="24">
        <v>0.2</v>
      </c>
      <c r="J26" s="24">
        <v>3</v>
      </c>
      <c r="K26" s="24">
        <v>1</v>
      </c>
      <c r="L26" s="24">
        <v>5</v>
      </c>
      <c r="M26" s="24">
        <v>1</v>
      </c>
      <c r="N26" s="24">
        <v>0.33333333333333331</v>
      </c>
      <c r="O26" s="24">
        <v>7</v>
      </c>
      <c r="P26" s="24">
        <v>3</v>
      </c>
      <c r="Q26" s="24">
        <v>5</v>
      </c>
      <c r="R26" s="25">
        <v>3</v>
      </c>
      <c r="S26" s="2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8"/>
      <c r="AE26" s="60"/>
    </row>
    <row r="27" spans="1:31" x14ac:dyDescent="0.25">
      <c r="A27" s="48"/>
      <c r="B27" s="20"/>
      <c r="C27" s="20"/>
      <c r="D27" s="20"/>
      <c r="E27" s="20"/>
      <c r="F27" s="11" t="s">
        <v>22</v>
      </c>
      <c r="G27" s="24">
        <v>0.1111111111111111</v>
      </c>
      <c r="H27" s="24">
        <v>0.2</v>
      </c>
      <c r="I27" s="24">
        <v>0.1111111111111111</v>
      </c>
      <c r="J27" s="24">
        <v>0.33333333333333331</v>
      </c>
      <c r="K27" s="24">
        <v>0.2</v>
      </c>
      <c r="L27" s="24">
        <v>1</v>
      </c>
      <c r="M27" s="24">
        <v>0.2</v>
      </c>
      <c r="N27" s="24">
        <v>0.14285714285714285</v>
      </c>
      <c r="O27" s="24">
        <v>3</v>
      </c>
      <c r="P27" s="24">
        <v>0.33333333333333331</v>
      </c>
      <c r="Q27" s="24">
        <v>1</v>
      </c>
      <c r="R27" s="25">
        <v>0.33333333333333331</v>
      </c>
      <c r="S27" s="2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8"/>
      <c r="AE27" s="60"/>
    </row>
    <row r="28" spans="1:31" x14ac:dyDescent="0.25">
      <c r="A28" s="48"/>
      <c r="B28" s="20"/>
      <c r="C28" s="20"/>
      <c r="D28" s="20"/>
      <c r="E28" s="20"/>
      <c r="F28" s="11" t="s">
        <v>23</v>
      </c>
      <c r="G28" s="24">
        <v>0.14285714285714285</v>
      </c>
      <c r="H28" s="24">
        <v>3</v>
      </c>
      <c r="I28" s="24">
        <v>0.14285714285714285</v>
      </c>
      <c r="J28" s="24">
        <v>3</v>
      </c>
      <c r="K28" s="24">
        <v>1</v>
      </c>
      <c r="L28" s="24">
        <v>5</v>
      </c>
      <c r="M28" s="24">
        <v>1</v>
      </c>
      <c r="N28" s="24">
        <v>0.33333333333333331</v>
      </c>
      <c r="O28" s="24">
        <v>7</v>
      </c>
      <c r="P28" s="24">
        <v>3</v>
      </c>
      <c r="Q28" s="24">
        <v>5</v>
      </c>
      <c r="R28" s="25">
        <v>3</v>
      </c>
      <c r="S28" s="2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8"/>
      <c r="AE28" s="60"/>
    </row>
    <row r="29" spans="1:31" x14ac:dyDescent="0.25">
      <c r="A29" s="48"/>
      <c r="B29" s="20"/>
      <c r="C29" s="20"/>
      <c r="D29" s="20"/>
      <c r="E29" s="20"/>
      <c r="F29" s="11" t="s">
        <v>24</v>
      </c>
      <c r="G29" s="24">
        <v>0.2</v>
      </c>
      <c r="H29" s="24">
        <v>5</v>
      </c>
      <c r="I29" s="24">
        <v>0.33333333333333331</v>
      </c>
      <c r="J29" s="24">
        <v>5</v>
      </c>
      <c r="K29" s="24">
        <v>3</v>
      </c>
      <c r="L29" s="24">
        <v>7</v>
      </c>
      <c r="M29" s="24">
        <v>3</v>
      </c>
      <c r="N29" s="24">
        <v>1</v>
      </c>
      <c r="O29" s="24">
        <v>9</v>
      </c>
      <c r="P29" s="24">
        <v>5</v>
      </c>
      <c r="Q29" s="24">
        <v>7</v>
      </c>
      <c r="R29" s="25">
        <v>5</v>
      </c>
      <c r="S29" s="2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8"/>
      <c r="AE29" s="60"/>
    </row>
    <row r="30" spans="1:31" x14ac:dyDescent="0.25">
      <c r="A30" s="48"/>
      <c r="B30" s="20"/>
      <c r="C30" s="20"/>
      <c r="D30" s="20"/>
      <c r="E30" s="20"/>
      <c r="F30" s="11" t="s">
        <v>25</v>
      </c>
      <c r="G30" s="24">
        <v>0.1111111111111111</v>
      </c>
      <c r="H30" s="24">
        <v>0.2</v>
      </c>
      <c r="I30" s="24">
        <v>0.1111111111111111</v>
      </c>
      <c r="J30" s="24">
        <v>0.2</v>
      </c>
      <c r="K30" s="24">
        <v>0.14285714285714285</v>
      </c>
      <c r="L30" s="24">
        <v>0.33333333333333331</v>
      </c>
      <c r="M30" s="24">
        <v>0.14285714285714285</v>
      </c>
      <c r="N30" s="24">
        <v>0.1111111111111111</v>
      </c>
      <c r="O30" s="24">
        <v>1</v>
      </c>
      <c r="P30" s="24">
        <v>0.2</v>
      </c>
      <c r="Q30" s="24">
        <v>0.33333333333333331</v>
      </c>
      <c r="R30" s="25">
        <v>0.2</v>
      </c>
      <c r="S30" s="2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8"/>
      <c r="AE30" s="60"/>
    </row>
    <row r="31" spans="1:31" x14ac:dyDescent="0.25">
      <c r="A31" s="48"/>
      <c r="B31" s="20"/>
      <c r="C31" s="20"/>
      <c r="D31" s="20"/>
      <c r="E31" s="20"/>
      <c r="F31" s="11" t="s">
        <v>26</v>
      </c>
      <c r="G31" s="24">
        <v>0.1111111111111111</v>
      </c>
      <c r="H31" s="24">
        <v>0.33333333333333331</v>
      </c>
      <c r="I31" s="24">
        <v>0.14285714285714285</v>
      </c>
      <c r="J31" s="24">
        <v>1</v>
      </c>
      <c r="K31" s="24">
        <v>0.33333333333333331</v>
      </c>
      <c r="L31" s="24">
        <v>3</v>
      </c>
      <c r="M31" s="24">
        <v>0.33333333333333331</v>
      </c>
      <c r="N31" s="24">
        <v>0.2</v>
      </c>
      <c r="O31" s="24">
        <v>5</v>
      </c>
      <c r="P31" s="24">
        <v>1</v>
      </c>
      <c r="Q31" s="24">
        <v>3</v>
      </c>
      <c r="R31" s="25">
        <v>1</v>
      </c>
      <c r="S31" s="2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8"/>
      <c r="AE31" s="60"/>
    </row>
    <row r="32" spans="1:31" x14ac:dyDescent="0.25">
      <c r="A32" s="48"/>
      <c r="B32" s="20"/>
      <c r="C32" s="20"/>
      <c r="D32" s="20"/>
      <c r="E32" s="20"/>
      <c r="F32" s="11" t="s">
        <v>27</v>
      </c>
      <c r="G32" s="24">
        <v>0.1111111111111111</v>
      </c>
      <c r="H32" s="24">
        <v>0.2</v>
      </c>
      <c r="I32" s="24">
        <v>0.1111111111111111</v>
      </c>
      <c r="J32" s="24">
        <v>0.33333333333333331</v>
      </c>
      <c r="K32" s="24">
        <v>0.2</v>
      </c>
      <c r="L32" s="24">
        <v>1</v>
      </c>
      <c r="M32" s="24">
        <v>0.2</v>
      </c>
      <c r="N32" s="24">
        <v>0.14285714285714285</v>
      </c>
      <c r="O32" s="24">
        <v>3</v>
      </c>
      <c r="P32" s="24">
        <v>0.33333333333333331</v>
      </c>
      <c r="Q32" s="24">
        <v>1</v>
      </c>
      <c r="R32" s="25">
        <v>0.33333333333333331</v>
      </c>
      <c r="S32" s="2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8"/>
      <c r="AE32" s="60"/>
    </row>
    <row r="33" spans="1:31" ht="15.75" thickBot="1" x14ac:dyDescent="0.3">
      <c r="A33" s="48"/>
      <c r="B33" s="20"/>
      <c r="C33" s="20"/>
      <c r="D33" s="20"/>
      <c r="E33" s="20"/>
      <c r="F33" s="17" t="s">
        <v>28</v>
      </c>
      <c r="G33" s="26">
        <v>0.1111111111111111</v>
      </c>
      <c r="H33" s="26">
        <v>0.33333333333333331</v>
      </c>
      <c r="I33" s="26">
        <v>0.14285714285714285</v>
      </c>
      <c r="J33" s="26">
        <v>1</v>
      </c>
      <c r="K33" s="26">
        <v>0.33333333333333331</v>
      </c>
      <c r="L33" s="26">
        <v>3</v>
      </c>
      <c r="M33" s="26">
        <v>0.33333333333333331</v>
      </c>
      <c r="N33" s="26">
        <v>0.2</v>
      </c>
      <c r="O33" s="26">
        <v>5</v>
      </c>
      <c r="P33" s="26">
        <v>1</v>
      </c>
      <c r="Q33" s="26">
        <v>3</v>
      </c>
      <c r="R33" s="27">
        <v>1</v>
      </c>
      <c r="S33" s="2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8"/>
      <c r="AE33" s="60"/>
    </row>
    <row r="34" spans="1:31" ht="15.75" thickBot="1" x14ac:dyDescent="0.3">
      <c r="A34" s="48"/>
      <c r="B34" s="20"/>
      <c r="C34" s="20"/>
      <c r="D34" s="20"/>
      <c r="E34" s="20"/>
      <c r="F34" s="16" t="s">
        <v>57</v>
      </c>
      <c r="G34" s="32">
        <f t="shared" ref="G34:R34" si="2">SUM(G22:G33)</f>
        <v>2.6857142857142859</v>
      </c>
      <c r="H34" s="32">
        <f t="shared" si="2"/>
        <v>23.599999999999994</v>
      </c>
      <c r="I34" s="32">
        <f t="shared" si="2"/>
        <v>5.6380952380952385</v>
      </c>
      <c r="J34" s="32">
        <f t="shared" si="2"/>
        <v>33.866666666666667</v>
      </c>
      <c r="K34" s="32">
        <f t="shared" si="2"/>
        <v>18.876190476190473</v>
      </c>
      <c r="L34" s="32">
        <f t="shared" si="2"/>
        <v>51.333333333333336</v>
      </c>
      <c r="M34" s="32">
        <f t="shared" si="2"/>
        <v>20.876190476190473</v>
      </c>
      <c r="N34" s="32">
        <f t="shared" si="2"/>
        <v>10.86349206349206</v>
      </c>
      <c r="O34" s="32">
        <f t="shared" si="2"/>
        <v>68</v>
      </c>
      <c r="P34" s="32">
        <f t="shared" si="2"/>
        <v>33.866666666666667</v>
      </c>
      <c r="Q34" s="32">
        <f t="shared" si="2"/>
        <v>51.333333333333336</v>
      </c>
      <c r="R34" s="32">
        <f t="shared" si="2"/>
        <v>33.866666666666667</v>
      </c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67"/>
    </row>
    <row r="35" spans="1:31" ht="15.75" thickBot="1" x14ac:dyDescent="0.3">
      <c r="A35" s="48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49"/>
    </row>
    <row r="36" spans="1:31" ht="15.75" thickBot="1" x14ac:dyDescent="0.3">
      <c r="A36" s="48"/>
      <c r="B36" s="20"/>
      <c r="C36" s="20"/>
      <c r="D36" s="20"/>
      <c r="E36" s="20"/>
      <c r="F36" s="70" t="s">
        <v>55</v>
      </c>
      <c r="G36" s="71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49"/>
    </row>
    <row r="37" spans="1:31" ht="25.5" x14ac:dyDescent="0.25">
      <c r="A37" s="48"/>
      <c r="B37" s="20"/>
      <c r="C37" s="20"/>
      <c r="D37" s="20"/>
      <c r="E37" s="20"/>
      <c r="F37" s="12" t="s">
        <v>38</v>
      </c>
      <c r="G37" s="21" t="s">
        <v>43</v>
      </c>
      <c r="H37" s="21" t="s">
        <v>44</v>
      </c>
      <c r="I37" s="21" t="s">
        <v>45</v>
      </c>
      <c r="J37" s="21" t="s">
        <v>46</v>
      </c>
      <c r="K37" s="21" t="s">
        <v>47</v>
      </c>
      <c r="L37" s="21" t="s">
        <v>48</v>
      </c>
      <c r="M37" s="21" t="s">
        <v>49</v>
      </c>
      <c r="N37" s="21" t="s">
        <v>50</v>
      </c>
      <c r="O37" s="21" t="s">
        <v>51</v>
      </c>
      <c r="P37" s="21" t="s">
        <v>52</v>
      </c>
      <c r="Q37" s="21" t="s">
        <v>53</v>
      </c>
      <c r="R37" s="35" t="s">
        <v>54</v>
      </c>
      <c r="S37" s="39" t="s">
        <v>58</v>
      </c>
      <c r="T37" s="22" t="s">
        <v>59</v>
      </c>
      <c r="U37" s="20"/>
      <c r="V37" s="20"/>
      <c r="W37" s="20"/>
      <c r="X37" s="20"/>
      <c r="Y37" s="20"/>
      <c r="Z37" s="20"/>
      <c r="AA37" s="20"/>
      <c r="AB37" s="20"/>
      <c r="AC37" s="20"/>
      <c r="AD37" s="49"/>
    </row>
    <row r="38" spans="1:31" x14ac:dyDescent="0.25">
      <c r="A38" s="48"/>
      <c r="B38" s="20"/>
      <c r="C38" s="20"/>
      <c r="D38" s="20"/>
      <c r="E38" s="20"/>
      <c r="F38" s="11" t="s">
        <v>17</v>
      </c>
      <c r="G38" s="24">
        <f t="shared" ref="G38:G49" si="3">G22/$G$34</f>
        <v>0.37234042553191488</v>
      </c>
      <c r="H38" s="24">
        <f t="shared" ref="H38:H49" si="4">H22/$H$34</f>
        <v>0.21186440677966106</v>
      </c>
      <c r="I38" s="24">
        <f t="shared" ref="I38:I49" si="5">I22/$I$34</f>
        <v>0.53209459459459452</v>
      </c>
      <c r="J38" s="24">
        <f t="shared" ref="J38:J49" si="6">J22/$J$34</f>
        <v>0.26574803149606296</v>
      </c>
      <c r="K38" s="24">
        <f t="shared" ref="K38:K49" si="7">K22/$K$34</f>
        <v>0.37083753784056517</v>
      </c>
      <c r="L38" s="24">
        <f t="shared" ref="L38:L49" si="8">L22/$L$34</f>
        <v>0.17532467532467533</v>
      </c>
      <c r="M38" s="24">
        <f t="shared" ref="M38:M49" si="9">M22/$M$34</f>
        <v>0.33531021897810226</v>
      </c>
      <c r="N38" s="24">
        <f t="shared" ref="N38:N49" si="10">N22/$N$34</f>
        <v>0.46025715955581542</v>
      </c>
      <c r="O38" s="24">
        <f t="shared" ref="O38:O49" si="11">O22/$O$34</f>
        <v>0.13235294117647059</v>
      </c>
      <c r="P38" s="24">
        <f t="shared" ref="P38:P49" si="12">P22/$P$34</f>
        <v>0.26574803149606296</v>
      </c>
      <c r="Q38" s="24">
        <f t="shared" ref="Q38:Q49" si="13">Q22/$Q$34</f>
        <v>0.17532467532467533</v>
      </c>
      <c r="R38" s="36">
        <f t="shared" ref="R38:R49" si="14">R22/$R$34</f>
        <v>0.26574803149606296</v>
      </c>
      <c r="S38" s="40">
        <f>SUM(G38:R38)</f>
        <v>3.5629507295946636</v>
      </c>
      <c r="T38" s="41">
        <f>SUM(G38:R38)/12</f>
        <v>0.2969125607995553</v>
      </c>
      <c r="U38" s="20"/>
      <c r="V38" s="20"/>
      <c r="W38" s="20"/>
      <c r="X38" s="20"/>
      <c r="Y38" s="20"/>
      <c r="Z38" s="20"/>
      <c r="AA38" s="20"/>
      <c r="AB38" s="20"/>
      <c r="AC38" s="20"/>
      <c r="AD38" s="49"/>
    </row>
    <row r="39" spans="1:31" x14ac:dyDescent="0.25">
      <c r="A39" s="48"/>
      <c r="B39" s="20"/>
      <c r="C39" s="20"/>
      <c r="D39" s="20"/>
      <c r="E39" s="20"/>
      <c r="F39" s="11" t="s">
        <v>18</v>
      </c>
      <c r="G39" s="24">
        <f t="shared" si="3"/>
        <v>7.4468085106382975E-2</v>
      </c>
      <c r="H39" s="24">
        <f t="shared" si="4"/>
        <v>4.2372881355932215E-2</v>
      </c>
      <c r="I39" s="24">
        <f t="shared" si="5"/>
        <v>3.5472972972972971E-2</v>
      </c>
      <c r="J39" s="24">
        <f t="shared" si="6"/>
        <v>8.8582677165354326E-2</v>
      </c>
      <c r="K39" s="24">
        <f t="shared" si="7"/>
        <v>1.7658930373360245E-2</v>
      </c>
      <c r="L39" s="24">
        <f t="shared" si="8"/>
        <v>9.7402597402597393E-2</v>
      </c>
      <c r="M39" s="24">
        <f t="shared" si="9"/>
        <v>1.5967153284671534E-2</v>
      </c>
      <c r="N39" s="24">
        <f t="shared" si="10"/>
        <v>1.8410286382232618E-2</v>
      </c>
      <c r="O39" s="24">
        <f t="shared" si="11"/>
        <v>7.3529411764705885E-2</v>
      </c>
      <c r="P39" s="24">
        <f t="shared" si="12"/>
        <v>8.8582677165354326E-2</v>
      </c>
      <c r="Q39" s="24">
        <f t="shared" si="13"/>
        <v>9.7402597402597393E-2</v>
      </c>
      <c r="R39" s="36">
        <f t="shared" si="14"/>
        <v>8.8582677165354326E-2</v>
      </c>
      <c r="S39" s="40">
        <f t="shared" ref="S39:S49" si="15">SUM(G39:R39)</f>
        <v>0.73843294754151612</v>
      </c>
      <c r="T39" s="41">
        <f t="shared" ref="T39:T49" si="16">SUM(G39:R39)/12</f>
        <v>6.1536078961793007E-2</v>
      </c>
      <c r="U39" s="20"/>
      <c r="V39" s="20"/>
      <c r="W39" s="20"/>
      <c r="X39" s="20"/>
      <c r="Y39" s="20"/>
      <c r="Z39" s="20"/>
      <c r="AA39" s="20"/>
      <c r="AB39" s="20"/>
      <c r="AC39" s="20"/>
      <c r="AD39" s="49"/>
    </row>
    <row r="40" spans="1:31" x14ac:dyDescent="0.25">
      <c r="A40" s="48"/>
      <c r="B40" s="20"/>
      <c r="C40" s="20"/>
      <c r="D40" s="20"/>
      <c r="E40" s="20"/>
      <c r="F40" s="11" t="s">
        <v>19</v>
      </c>
      <c r="G40" s="24">
        <f t="shared" si="3"/>
        <v>0.12411347517730495</v>
      </c>
      <c r="H40" s="24">
        <f t="shared" si="4"/>
        <v>0.21186440677966106</v>
      </c>
      <c r="I40" s="24">
        <f t="shared" si="5"/>
        <v>0.17736486486486486</v>
      </c>
      <c r="J40" s="24">
        <f t="shared" si="6"/>
        <v>0.20669291338582677</v>
      </c>
      <c r="K40" s="24">
        <f t="shared" si="7"/>
        <v>0.26488395560040368</v>
      </c>
      <c r="L40" s="24">
        <f t="shared" si="8"/>
        <v>0.17532467532467533</v>
      </c>
      <c r="M40" s="24">
        <f t="shared" si="9"/>
        <v>0.33531021897810226</v>
      </c>
      <c r="N40" s="24">
        <f t="shared" si="10"/>
        <v>0.27615429573348926</v>
      </c>
      <c r="O40" s="24">
        <f t="shared" si="11"/>
        <v>0.13235294117647059</v>
      </c>
      <c r="P40" s="24">
        <f t="shared" si="12"/>
        <v>0.20669291338582677</v>
      </c>
      <c r="Q40" s="24">
        <f t="shared" si="13"/>
        <v>0.17532467532467533</v>
      </c>
      <c r="R40" s="36">
        <f t="shared" si="14"/>
        <v>0.20669291338582677</v>
      </c>
      <c r="S40" s="40">
        <f t="shared" si="15"/>
        <v>2.4927722491171274</v>
      </c>
      <c r="T40" s="41">
        <f t="shared" si="16"/>
        <v>0.2077310207597606</v>
      </c>
      <c r="U40" s="20"/>
      <c r="V40" s="20"/>
      <c r="W40" s="20"/>
      <c r="X40" s="20"/>
      <c r="Y40" s="20"/>
      <c r="Z40" s="20"/>
      <c r="AA40" s="20"/>
      <c r="AB40" s="20"/>
      <c r="AC40" s="20"/>
      <c r="AD40" s="49"/>
    </row>
    <row r="41" spans="1:31" x14ac:dyDescent="0.25">
      <c r="A41" s="48"/>
      <c r="B41" s="20"/>
      <c r="C41" s="20"/>
      <c r="D41" s="20"/>
      <c r="E41" s="20"/>
      <c r="F41" s="11" t="s">
        <v>20</v>
      </c>
      <c r="G41" s="24">
        <f t="shared" si="3"/>
        <v>4.1371158392434985E-2</v>
      </c>
      <c r="H41" s="24">
        <f t="shared" si="4"/>
        <v>1.4124293785310738E-2</v>
      </c>
      <c r="I41" s="24">
        <f t="shared" si="5"/>
        <v>2.5337837837837836E-2</v>
      </c>
      <c r="J41" s="24">
        <f t="shared" si="6"/>
        <v>2.952755905511811E-2</v>
      </c>
      <c r="K41" s="24">
        <f t="shared" si="7"/>
        <v>1.7658930373360245E-2</v>
      </c>
      <c r="L41" s="24">
        <f t="shared" si="8"/>
        <v>5.844155844155844E-2</v>
      </c>
      <c r="M41" s="24">
        <f t="shared" si="9"/>
        <v>1.5967153284671534E-2</v>
      </c>
      <c r="N41" s="24">
        <f t="shared" si="10"/>
        <v>1.8410286382232618E-2</v>
      </c>
      <c r="O41" s="24">
        <f t="shared" si="11"/>
        <v>7.3529411764705885E-2</v>
      </c>
      <c r="P41" s="24">
        <f t="shared" si="12"/>
        <v>2.952755905511811E-2</v>
      </c>
      <c r="Q41" s="24">
        <f t="shared" si="13"/>
        <v>5.844155844155844E-2</v>
      </c>
      <c r="R41" s="36">
        <f t="shared" si="14"/>
        <v>2.952755905511811E-2</v>
      </c>
      <c r="S41" s="40">
        <f t="shared" si="15"/>
        <v>0.4118648658690251</v>
      </c>
      <c r="T41" s="41">
        <f t="shared" si="16"/>
        <v>3.4322072155752094E-2</v>
      </c>
      <c r="U41" s="20"/>
      <c r="V41" s="20"/>
      <c r="W41" s="20"/>
      <c r="X41" s="20"/>
      <c r="Y41" s="20"/>
      <c r="Z41" s="20"/>
      <c r="AA41" s="20"/>
      <c r="AB41" s="20"/>
      <c r="AC41" s="20"/>
      <c r="AD41" s="49"/>
    </row>
    <row r="42" spans="1:31" x14ac:dyDescent="0.25">
      <c r="A42" s="48"/>
      <c r="B42" s="20"/>
      <c r="C42" s="20"/>
      <c r="D42" s="20"/>
      <c r="E42" s="20"/>
      <c r="F42" s="11" t="s">
        <v>21</v>
      </c>
      <c r="G42" s="24">
        <f t="shared" si="3"/>
        <v>5.3191489361702121E-2</v>
      </c>
      <c r="H42" s="24">
        <f t="shared" si="4"/>
        <v>0.12711864406779663</v>
      </c>
      <c r="I42" s="24">
        <f t="shared" si="5"/>
        <v>3.5472972972972971E-2</v>
      </c>
      <c r="J42" s="24">
        <f t="shared" si="6"/>
        <v>8.8582677165354326E-2</v>
      </c>
      <c r="K42" s="24">
        <f t="shared" si="7"/>
        <v>5.2976791120080732E-2</v>
      </c>
      <c r="L42" s="24">
        <f t="shared" si="8"/>
        <v>9.7402597402597393E-2</v>
      </c>
      <c r="M42" s="24">
        <f t="shared" si="9"/>
        <v>4.7901459854014602E-2</v>
      </c>
      <c r="N42" s="24">
        <f t="shared" si="10"/>
        <v>3.068381063705436E-2</v>
      </c>
      <c r="O42" s="24">
        <f t="shared" si="11"/>
        <v>0.10294117647058823</v>
      </c>
      <c r="P42" s="24">
        <f t="shared" si="12"/>
        <v>8.8582677165354326E-2</v>
      </c>
      <c r="Q42" s="24">
        <f t="shared" si="13"/>
        <v>9.7402597402597393E-2</v>
      </c>
      <c r="R42" s="36">
        <f t="shared" si="14"/>
        <v>8.8582677165354326E-2</v>
      </c>
      <c r="S42" s="40">
        <f t="shared" si="15"/>
        <v>0.91083957078546729</v>
      </c>
      <c r="T42" s="41">
        <f t="shared" si="16"/>
        <v>7.5903297565455607E-2</v>
      </c>
      <c r="U42" s="20"/>
      <c r="V42" s="20"/>
      <c r="W42" s="20"/>
      <c r="X42" s="20"/>
      <c r="Y42" s="20"/>
      <c r="Z42" s="20"/>
      <c r="AA42" s="20"/>
      <c r="AB42" s="20"/>
      <c r="AC42" s="20"/>
      <c r="AD42" s="49"/>
    </row>
    <row r="43" spans="1:31" x14ac:dyDescent="0.25">
      <c r="A43" s="48"/>
      <c r="B43" s="20"/>
      <c r="C43" s="20"/>
      <c r="D43" s="20"/>
      <c r="E43" s="20"/>
      <c r="F43" s="11" t="s">
        <v>22</v>
      </c>
      <c r="G43" s="24">
        <f t="shared" si="3"/>
        <v>4.1371158392434985E-2</v>
      </c>
      <c r="H43" s="24">
        <f t="shared" si="4"/>
        <v>8.4745762711864424E-3</v>
      </c>
      <c r="I43" s="24">
        <f t="shared" si="5"/>
        <v>1.9707207207207204E-2</v>
      </c>
      <c r="J43" s="24">
        <f t="shared" si="6"/>
        <v>9.8425196850393699E-3</v>
      </c>
      <c r="K43" s="24">
        <f t="shared" si="7"/>
        <v>1.0595358224016147E-2</v>
      </c>
      <c r="L43" s="24">
        <f t="shared" si="8"/>
        <v>1.948051948051948E-2</v>
      </c>
      <c r="M43" s="24">
        <f t="shared" si="9"/>
        <v>9.5802919708029219E-3</v>
      </c>
      <c r="N43" s="24">
        <f t="shared" si="10"/>
        <v>1.3150204558737583E-2</v>
      </c>
      <c r="O43" s="24">
        <f t="shared" si="11"/>
        <v>4.4117647058823532E-2</v>
      </c>
      <c r="P43" s="24">
        <f t="shared" si="12"/>
        <v>9.8425196850393699E-3</v>
      </c>
      <c r="Q43" s="24">
        <f t="shared" si="13"/>
        <v>1.948051948051948E-2</v>
      </c>
      <c r="R43" s="36">
        <f t="shared" si="14"/>
        <v>9.8425196850393699E-3</v>
      </c>
      <c r="S43" s="40">
        <f t="shared" si="15"/>
        <v>0.21548504169936591</v>
      </c>
      <c r="T43" s="41">
        <f t="shared" si="16"/>
        <v>1.7957086808280492E-2</v>
      </c>
      <c r="U43" s="20"/>
      <c r="V43" s="20"/>
      <c r="W43" s="20"/>
      <c r="X43" s="20"/>
      <c r="Y43" s="20"/>
      <c r="Z43" s="20"/>
      <c r="AA43" s="20"/>
      <c r="AB43" s="20"/>
      <c r="AC43" s="20"/>
      <c r="AD43" s="49"/>
    </row>
    <row r="44" spans="1:31" x14ac:dyDescent="0.25">
      <c r="A44" s="48"/>
      <c r="B44" s="20"/>
      <c r="C44" s="20"/>
      <c r="D44" s="20"/>
      <c r="E44" s="20"/>
      <c r="F44" s="11" t="s">
        <v>23</v>
      </c>
      <c r="G44" s="24">
        <f t="shared" si="3"/>
        <v>5.3191489361702121E-2</v>
      </c>
      <c r="H44" s="24">
        <f t="shared" si="4"/>
        <v>0.12711864406779663</v>
      </c>
      <c r="I44" s="24">
        <f t="shared" si="5"/>
        <v>2.5337837837837836E-2</v>
      </c>
      <c r="J44" s="24">
        <f t="shared" si="6"/>
        <v>8.8582677165354326E-2</v>
      </c>
      <c r="K44" s="24">
        <f t="shared" si="7"/>
        <v>5.2976791120080732E-2</v>
      </c>
      <c r="L44" s="24">
        <f t="shared" si="8"/>
        <v>9.7402597402597393E-2</v>
      </c>
      <c r="M44" s="24">
        <f t="shared" si="9"/>
        <v>4.7901459854014602E-2</v>
      </c>
      <c r="N44" s="24">
        <f t="shared" si="10"/>
        <v>3.068381063705436E-2</v>
      </c>
      <c r="O44" s="24">
        <f t="shared" si="11"/>
        <v>0.10294117647058823</v>
      </c>
      <c r="P44" s="24">
        <f t="shared" si="12"/>
        <v>8.8582677165354326E-2</v>
      </c>
      <c r="Q44" s="24">
        <f t="shared" si="13"/>
        <v>9.7402597402597393E-2</v>
      </c>
      <c r="R44" s="36">
        <f t="shared" si="14"/>
        <v>8.8582677165354326E-2</v>
      </c>
      <c r="S44" s="40">
        <f t="shared" si="15"/>
        <v>0.9007044356503322</v>
      </c>
      <c r="T44" s="41">
        <f t="shared" si="16"/>
        <v>7.5058702970861021E-2</v>
      </c>
      <c r="U44" s="20"/>
      <c r="V44" s="20"/>
      <c r="W44" s="20"/>
      <c r="X44" s="20"/>
      <c r="Y44" s="20"/>
      <c r="Z44" s="20"/>
      <c r="AA44" s="20"/>
      <c r="AB44" s="20"/>
      <c r="AC44" s="20"/>
      <c r="AD44" s="49"/>
    </row>
    <row r="45" spans="1:31" x14ac:dyDescent="0.25">
      <c r="A45" s="48"/>
      <c r="B45" s="20"/>
      <c r="C45" s="20"/>
      <c r="D45" s="20"/>
      <c r="E45" s="20"/>
      <c r="F45" s="11" t="s">
        <v>24</v>
      </c>
      <c r="G45" s="24">
        <f t="shared" si="3"/>
        <v>7.4468085106382975E-2</v>
      </c>
      <c r="H45" s="24">
        <f t="shared" si="4"/>
        <v>0.21186440677966106</v>
      </c>
      <c r="I45" s="24">
        <f t="shared" si="5"/>
        <v>5.9121621621621614E-2</v>
      </c>
      <c r="J45" s="24">
        <f t="shared" si="6"/>
        <v>0.14763779527559054</v>
      </c>
      <c r="K45" s="24">
        <f t="shared" si="7"/>
        <v>0.15893037336024221</v>
      </c>
      <c r="L45" s="24">
        <f t="shared" si="8"/>
        <v>0.13636363636363635</v>
      </c>
      <c r="M45" s="24">
        <f t="shared" si="9"/>
        <v>0.14370437956204382</v>
      </c>
      <c r="N45" s="24">
        <f t="shared" si="10"/>
        <v>9.2051431911163092E-2</v>
      </c>
      <c r="O45" s="24">
        <f t="shared" si="11"/>
        <v>0.13235294117647059</v>
      </c>
      <c r="P45" s="24">
        <f t="shared" si="12"/>
        <v>0.14763779527559054</v>
      </c>
      <c r="Q45" s="24">
        <f t="shared" si="13"/>
        <v>0.13636363636363635</v>
      </c>
      <c r="R45" s="36">
        <f t="shared" si="14"/>
        <v>0.14763779527559054</v>
      </c>
      <c r="S45" s="40">
        <f t="shared" si="15"/>
        <v>1.5881338980716297</v>
      </c>
      <c r="T45" s="41">
        <f t="shared" si="16"/>
        <v>0.13234449150596914</v>
      </c>
      <c r="U45" s="20"/>
      <c r="V45" s="20"/>
      <c r="W45" s="20"/>
      <c r="X45" s="20"/>
      <c r="Y45" s="20"/>
      <c r="Z45" s="20"/>
      <c r="AA45" s="20"/>
      <c r="AB45" s="20"/>
      <c r="AC45" s="20"/>
      <c r="AD45" s="49"/>
    </row>
    <row r="46" spans="1:31" x14ac:dyDescent="0.25">
      <c r="A46" s="48"/>
      <c r="B46" s="20"/>
      <c r="C46" s="20"/>
      <c r="D46" s="20"/>
      <c r="E46" s="20"/>
      <c r="F46" s="11" t="s">
        <v>25</v>
      </c>
      <c r="G46" s="24">
        <f t="shared" si="3"/>
        <v>4.1371158392434985E-2</v>
      </c>
      <c r="H46" s="24">
        <f t="shared" si="4"/>
        <v>8.4745762711864424E-3</v>
      </c>
      <c r="I46" s="24">
        <f t="shared" si="5"/>
        <v>1.9707207207207204E-2</v>
      </c>
      <c r="J46" s="24">
        <f t="shared" si="6"/>
        <v>5.905511811023622E-3</v>
      </c>
      <c r="K46" s="24">
        <f t="shared" si="7"/>
        <v>7.5681130171543903E-3</v>
      </c>
      <c r="L46" s="24">
        <f t="shared" si="8"/>
        <v>6.4935064935064931E-3</v>
      </c>
      <c r="M46" s="24">
        <f t="shared" si="9"/>
        <v>6.8430656934306573E-3</v>
      </c>
      <c r="N46" s="24">
        <f t="shared" si="10"/>
        <v>1.022793687901812E-2</v>
      </c>
      <c r="O46" s="24">
        <f t="shared" si="11"/>
        <v>1.4705882352941176E-2</v>
      </c>
      <c r="P46" s="24">
        <f t="shared" si="12"/>
        <v>5.905511811023622E-3</v>
      </c>
      <c r="Q46" s="24">
        <f t="shared" si="13"/>
        <v>6.4935064935064931E-3</v>
      </c>
      <c r="R46" s="36">
        <f t="shared" si="14"/>
        <v>5.905511811023622E-3</v>
      </c>
      <c r="S46" s="40">
        <f t="shared" si="15"/>
        <v>0.13960148823345681</v>
      </c>
      <c r="T46" s="41">
        <f t="shared" si="16"/>
        <v>1.1633457352788068E-2</v>
      </c>
      <c r="U46" s="20"/>
      <c r="V46" s="20"/>
      <c r="W46" s="20"/>
      <c r="X46" s="20"/>
      <c r="Y46" s="20"/>
      <c r="Z46" s="20"/>
      <c r="AA46" s="20"/>
      <c r="AB46" s="20"/>
      <c r="AC46" s="20"/>
      <c r="AD46" s="49"/>
    </row>
    <row r="47" spans="1:31" x14ac:dyDescent="0.25">
      <c r="A47" s="48"/>
      <c r="B47" s="20"/>
      <c r="C47" s="20"/>
      <c r="D47" s="20"/>
      <c r="E47" s="20"/>
      <c r="F47" s="11" t="s">
        <v>26</v>
      </c>
      <c r="G47" s="24">
        <f t="shared" si="3"/>
        <v>4.1371158392434985E-2</v>
      </c>
      <c r="H47" s="24">
        <f t="shared" si="4"/>
        <v>1.4124293785310738E-2</v>
      </c>
      <c r="I47" s="24">
        <f t="shared" si="5"/>
        <v>2.5337837837837836E-2</v>
      </c>
      <c r="J47" s="24">
        <f t="shared" si="6"/>
        <v>2.952755905511811E-2</v>
      </c>
      <c r="K47" s="24">
        <f t="shared" si="7"/>
        <v>1.7658930373360245E-2</v>
      </c>
      <c r="L47" s="24">
        <f t="shared" si="8"/>
        <v>5.844155844155844E-2</v>
      </c>
      <c r="M47" s="24">
        <f t="shared" si="9"/>
        <v>1.5967153284671534E-2</v>
      </c>
      <c r="N47" s="24">
        <f t="shared" si="10"/>
        <v>1.8410286382232618E-2</v>
      </c>
      <c r="O47" s="24">
        <f t="shared" si="11"/>
        <v>7.3529411764705885E-2</v>
      </c>
      <c r="P47" s="24">
        <f t="shared" si="12"/>
        <v>2.952755905511811E-2</v>
      </c>
      <c r="Q47" s="24">
        <f t="shared" si="13"/>
        <v>5.844155844155844E-2</v>
      </c>
      <c r="R47" s="36">
        <f t="shared" si="14"/>
        <v>2.952755905511811E-2</v>
      </c>
      <c r="S47" s="40">
        <f t="shared" si="15"/>
        <v>0.4118648658690251</v>
      </c>
      <c r="T47" s="41">
        <f t="shared" si="16"/>
        <v>3.4322072155752094E-2</v>
      </c>
      <c r="U47" s="20"/>
      <c r="V47" s="20"/>
      <c r="W47" s="20"/>
      <c r="X47" s="20"/>
      <c r="Y47" s="20"/>
      <c r="Z47" s="20"/>
      <c r="AA47" s="20"/>
      <c r="AB47" s="20"/>
      <c r="AC47" s="20"/>
      <c r="AD47" s="49"/>
    </row>
    <row r="48" spans="1:31" x14ac:dyDescent="0.25">
      <c r="A48" s="48"/>
      <c r="B48" s="20"/>
      <c r="C48" s="20"/>
      <c r="D48" s="20"/>
      <c r="E48" s="20"/>
      <c r="F48" s="11" t="s">
        <v>27</v>
      </c>
      <c r="G48" s="24">
        <f t="shared" si="3"/>
        <v>4.1371158392434985E-2</v>
      </c>
      <c r="H48" s="24">
        <f t="shared" si="4"/>
        <v>8.4745762711864424E-3</v>
      </c>
      <c r="I48" s="24">
        <f t="shared" si="5"/>
        <v>1.9707207207207204E-2</v>
      </c>
      <c r="J48" s="24">
        <f t="shared" si="6"/>
        <v>9.8425196850393699E-3</v>
      </c>
      <c r="K48" s="24">
        <f t="shared" si="7"/>
        <v>1.0595358224016147E-2</v>
      </c>
      <c r="L48" s="24">
        <f t="shared" si="8"/>
        <v>1.948051948051948E-2</v>
      </c>
      <c r="M48" s="24">
        <f t="shared" si="9"/>
        <v>9.5802919708029219E-3</v>
      </c>
      <c r="N48" s="24">
        <f t="shared" si="10"/>
        <v>1.3150204558737583E-2</v>
      </c>
      <c r="O48" s="24">
        <f t="shared" si="11"/>
        <v>4.4117647058823532E-2</v>
      </c>
      <c r="P48" s="24">
        <f t="shared" si="12"/>
        <v>9.8425196850393699E-3</v>
      </c>
      <c r="Q48" s="24">
        <f t="shared" si="13"/>
        <v>1.948051948051948E-2</v>
      </c>
      <c r="R48" s="36">
        <f t="shared" si="14"/>
        <v>9.8425196850393699E-3</v>
      </c>
      <c r="S48" s="40">
        <f t="shared" si="15"/>
        <v>0.21548504169936591</v>
      </c>
      <c r="T48" s="41">
        <f t="shared" si="16"/>
        <v>1.7957086808280492E-2</v>
      </c>
      <c r="U48" s="20"/>
      <c r="V48" s="20"/>
      <c r="W48" s="20"/>
      <c r="X48" s="20"/>
      <c r="Y48" s="20"/>
      <c r="Z48" s="20"/>
      <c r="AA48" s="20"/>
      <c r="AB48" s="20"/>
      <c r="AC48" s="20"/>
      <c r="AD48" s="49"/>
    </row>
    <row r="49" spans="1:30" ht="15.75" thickBot="1" x14ac:dyDescent="0.3">
      <c r="A49" s="48"/>
      <c r="B49" s="20"/>
      <c r="C49" s="20"/>
      <c r="D49" s="20"/>
      <c r="E49" s="20"/>
      <c r="F49" s="17" t="s">
        <v>28</v>
      </c>
      <c r="G49" s="26">
        <f t="shared" si="3"/>
        <v>4.1371158392434985E-2</v>
      </c>
      <c r="H49" s="26">
        <f t="shared" si="4"/>
        <v>1.4124293785310738E-2</v>
      </c>
      <c r="I49" s="24">
        <f t="shared" si="5"/>
        <v>2.5337837837837836E-2</v>
      </c>
      <c r="J49" s="24">
        <f t="shared" si="6"/>
        <v>2.952755905511811E-2</v>
      </c>
      <c r="K49" s="24">
        <f t="shared" si="7"/>
        <v>1.7658930373360245E-2</v>
      </c>
      <c r="L49" s="24">
        <f t="shared" si="8"/>
        <v>5.844155844155844E-2</v>
      </c>
      <c r="M49" s="24">
        <f t="shared" si="9"/>
        <v>1.5967153284671534E-2</v>
      </c>
      <c r="N49" s="24">
        <f t="shared" si="10"/>
        <v>1.8410286382232618E-2</v>
      </c>
      <c r="O49" s="24">
        <f t="shared" si="11"/>
        <v>7.3529411764705885E-2</v>
      </c>
      <c r="P49" s="24">
        <f t="shared" si="12"/>
        <v>2.952755905511811E-2</v>
      </c>
      <c r="Q49" s="24">
        <f t="shared" si="13"/>
        <v>5.844155844155844E-2</v>
      </c>
      <c r="R49" s="36">
        <f t="shared" si="14"/>
        <v>2.952755905511811E-2</v>
      </c>
      <c r="S49" s="42">
        <f t="shared" si="15"/>
        <v>0.4118648658690251</v>
      </c>
      <c r="T49" s="43">
        <f t="shared" si="16"/>
        <v>3.4322072155752094E-2</v>
      </c>
      <c r="U49" s="20"/>
      <c r="V49" s="20"/>
      <c r="W49" s="20"/>
      <c r="X49" s="20"/>
      <c r="Y49" s="20"/>
      <c r="Z49" s="20"/>
      <c r="AA49" s="20"/>
      <c r="AB49" s="20"/>
      <c r="AC49" s="20"/>
      <c r="AD49" s="49"/>
    </row>
    <row r="50" spans="1:30" ht="15.75" thickBot="1" x14ac:dyDescent="0.3">
      <c r="A50" s="54"/>
      <c r="B50" s="55"/>
      <c r="C50" s="55"/>
      <c r="D50" s="55"/>
      <c r="E50" s="55"/>
      <c r="F50" s="16" t="s">
        <v>57</v>
      </c>
      <c r="G50" s="33">
        <f>SUM(G38:G49)</f>
        <v>1</v>
      </c>
      <c r="H50" s="33">
        <f t="shared" ref="H50:R50" si="17">SUM(H38:H49)</f>
        <v>1.0000000000000002</v>
      </c>
      <c r="I50" s="33">
        <f>SUM(I38:I49)</f>
        <v>0.99999999999999989</v>
      </c>
      <c r="J50" s="33">
        <f t="shared" si="17"/>
        <v>0.99999999999999967</v>
      </c>
      <c r="K50" s="33">
        <f t="shared" si="17"/>
        <v>0.99999999999999989</v>
      </c>
      <c r="L50" s="33">
        <f t="shared" si="17"/>
        <v>0.99999999999999967</v>
      </c>
      <c r="M50" s="33">
        <f t="shared" si="17"/>
        <v>1.0000000000000002</v>
      </c>
      <c r="N50" s="33">
        <f t="shared" si="17"/>
        <v>1.0000000000000002</v>
      </c>
      <c r="O50" s="33">
        <f t="shared" si="17"/>
        <v>0.99999999999999978</v>
      </c>
      <c r="P50" s="33">
        <f t="shared" si="17"/>
        <v>0.99999999999999967</v>
      </c>
      <c r="Q50" s="33">
        <f t="shared" si="17"/>
        <v>0.99999999999999967</v>
      </c>
      <c r="R50" s="34">
        <f t="shared" si="17"/>
        <v>0.99999999999999967</v>
      </c>
      <c r="S50" s="38">
        <f t="shared" ref="S50" si="18">SUM(S38:S49)</f>
        <v>12.000000000000004</v>
      </c>
      <c r="T50" s="44">
        <f>SUM(T38:T49)</f>
        <v>1</v>
      </c>
      <c r="U50" s="55"/>
      <c r="V50" s="55"/>
      <c r="W50" s="55"/>
      <c r="X50" s="55"/>
      <c r="Y50" s="55"/>
      <c r="Z50" s="55"/>
      <c r="AA50" s="55"/>
      <c r="AB50" s="55"/>
      <c r="AC50" s="55"/>
      <c r="AD50" s="56"/>
    </row>
  </sheetData>
  <mergeCells count="2">
    <mergeCell ref="B5:C5"/>
    <mergeCell ref="F36:G36"/>
  </mergeCells>
  <phoneticPr fontId="3" type="noConversion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D56A7-3CC5-498F-9042-5F33EA277B1D}">
  <dimension ref="A1:AG50"/>
  <sheetViews>
    <sheetView zoomScale="85" zoomScaleNormal="100" workbookViewId="0">
      <selection activeCell="AD18" sqref="AD18:AD34"/>
    </sheetView>
  </sheetViews>
  <sheetFormatPr defaultRowHeight="15" x14ac:dyDescent="0.25"/>
  <cols>
    <col min="2" max="2" width="40.85546875" customWidth="1"/>
  </cols>
  <sheetData>
    <row r="1" spans="1:30" ht="15.75" thickBot="1" x14ac:dyDescent="0.3"/>
    <row r="2" spans="1:30" ht="15.75" thickBot="1" x14ac:dyDescent="0.3">
      <c r="A2" s="45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12">
        <v>1</v>
      </c>
      <c r="N2" s="7">
        <v>2</v>
      </c>
      <c r="O2" s="7">
        <v>3</v>
      </c>
      <c r="P2" s="8">
        <v>4</v>
      </c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7"/>
    </row>
    <row r="3" spans="1:30" ht="26.25" thickBot="1" x14ac:dyDescent="0.3">
      <c r="A3" s="48"/>
      <c r="B3" s="57" t="s">
        <v>60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13" t="s">
        <v>15</v>
      </c>
      <c r="N3" s="14" t="s">
        <v>14</v>
      </c>
      <c r="O3" s="14" t="s">
        <v>13</v>
      </c>
      <c r="P3" s="15" t="s">
        <v>12</v>
      </c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49"/>
    </row>
    <row r="4" spans="1:30" x14ac:dyDescent="0.25">
      <c r="A4" s="50"/>
      <c r="B4" s="20"/>
      <c r="C4" s="20"/>
      <c r="D4" s="20"/>
      <c r="E4" s="20"/>
      <c r="F4" s="6" t="s">
        <v>66</v>
      </c>
      <c r="G4" s="7">
        <v>1</v>
      </c>
      <c r="H4" s="7">
        <v>2</v>
      </c>
      <c r="I4" s="7">
        <v>3</v>
      </c>
      <c r="J4" s="7">
        <v>4</v>
      </c>
      <c r="K4" s="8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49"/>
    </row>
    <row r="5" spans="1:30" ht="25.5" x14ac:dyDescent="0.25">
      <c r="A5" s="48"/>
      <c r="B5" s="69" t="s">
        <v>37</v>
      </c>
      <c r="C5" s="69"/>
      <c r="D5" s="20"/>
      <c r="E5" s="20"/>
      <c r="F5" s="9" t="s">
        <v>38</v>
      </c>
      <c r="G5" s="5" t="s">
        <v>15</v>
      </c>
      <c r="H5" s="5" t="s">
        <v>14</v>
      </c>
      <c r="I5" s="5" t="s">
        <v>13</v>
      </c>
      <c r="J5" s="5" t="s">
        <v>12</v>
      </c>
      <c r="K5" s="10" t="s">
        <v>41</v>
      </c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49"/>
    </row>
    <row r="6" spans="1:30" x14ac:dyDescent="0.25">
      <c r="A6" s="51"/>
      <c r="B6" s="1" t="s">
        <v>0</v>
      </c>
      <c r="C6" s="3" t="s">
        <v>17</v>
      </c>
      <c r="D6" s="20"/>
      <c r="E6" s="20"/>
      <c r="F6" s="11" t="s">
        <v>17</v>
      </c>
      <c r="G6" s="3">
        <v>0</v>
      </c>
      <c r="H6" s="3">
        <v>0</v>
      </c>
      <c r="I6" s="3">
        <v>2</v>
      </c>
      <c r="J6" s="3">
        <v>1</v>
      </c>
      <c r="K6" s="28">
        <f>G6*$G$4+H6*$H$4+I6*$I$4+J6*$J$4</f>
        <v>10</v>
      </c>
      <c r="L6" s="20"/>
      <c r="M6" s="20"/>
      <c r="N6" s="20"/>
      <c r="O6" s="20"/>
      <c r="P6" s="20"/>
      <c r="Q6" s="20"/>
      <c r="R6" s="3" t="s">
        <v>39</v>
      </c>
      <c r="S6" s="4" t="s">
        <v>17</v>
      </c>
      <c r="T6" s="4" t="s">
        <v>18</v>
      </c>
      <c r="U6" s="4" t="s">
        <v>19</v>
      </c>
      <c r="V6" s="4" t="s">
        <v>20</v>
      </c>
      <c r="W6" s="4" t="s">
        <v>21</v>
      </c>
      <c r="X6" s="4" t="s">
        <v>22</v>
      </c>
      <c r="Y6" s="4" t="s">
        <v>23</v>
      </c>
      <c r="Z6" s="4" t="s">
        <v>24</v>
      </c>
      <c r="AA6" s="4" t="s">
        <v>25</v>
      </c>
      <c r="AB6" s="4" t="s">
        <v>26</v>
      </c>
      <c r="AC6" s="4" t="s">
        <v>27</v>
      </c>
      <c r="AD6" s="52" t="s">
        <v>28</v>
      </c>
    </row>
    <row r="7" spans="1:30" ht="26.25" x14ac:dyDescent="0.25">
      <c r="A7" s="51"/>
      <c r="B7" s="1" t="s">
        <v>1</v>
      </c>
      <c r="C7" s="3" t="s">
        <v>18</v>
      </c>
      <c r="D7" s="20"/>
      <c r="E7" s="20"/>
      <c r="F7" s="11" t="s">
        <v>18</v>
      </c>
      <c r="G7" s="3">
        <v>0</v>
      </c>
      <c r="H7" s="3">
        <v>0</v>
      </c>
      <c r="I7" s="3">
        <v>2</v>
      </c>
      <c r="J7" s="3">
        <v>1</v>
      </c>
      <c r="K7" s="28">
        <f>G7*$G$4+H7*$H$4+I7*$I$4+J7*$J$4</f>
        <v>10</v>
      </c>
      <c r="L7" s="20"/>
      <c r="M7" s="20"/>
      <c r="N7" s="20"/>
      <c r="O7" s="20"/>
      <c r="P7" s="20"/>
      <c r="Q7" s="20"/>
      <c r="R7" s="3" t="s">
        <v>30</v>
      </c>
      <c r="S7" s="1" t="s">
        <v>13</v>
      </c>
      <c r="T7" s="1" t="s">
        <v>13</v>
      </c>
      <c r="U7" s="1" t="s">
        <v>12</v>
      </c>
      <c r="V7" s="1" t="s">
        <v>12</v>
      </c>
      <c r="W7" s="1" t="s">
        <v>14</v>
      </c>
      <c r="X7" s="1" t="s">
        <v>14</v>
      </c>
      <c r="Y7" s="1" t="s">
        <v>13</v>
      </c>
      <c r="Z7" s="1" t="s">
        <v>13</v>
      </c>
      <c r="AA7" s="1" t="s">
        <v>12</v>
      </c>
      <c r="AB7" s="1" t="s">
        <v>13</v>
      </c>
      <c r="AC7" s="1" t="s">
        <v>14</v>
      </c>
      <c r="AD7" s="53" t="s">
        <v>13</v>
      </c>
    </row>
    <row r="8" spans="1:30" ht="26.25" x14ac:dyDescent="0.25">
      <c r="A8" s="51"/>
      <c r="B8" s="1" t="s">
        <v>2</v>
      </c>
      <c r="C8" s="3" t="s">
        <v>19</v>
      </c>
      <c r="D8" s="20"/>
      <c r="E8" s="20"/>
      <c r="F8" s="11" t="s">
        <v>19</v>
      </c>
      <c r="G8" s="3">
        <v>0</v>
      </c>
      <c r="H8" s="3">
        <v>0</v>
      </c>
      <c r="I8" s="3">
        <v>1</v>
      </c>
      <c r="J8" s="3">
        <v>2</v>
      </c>
      <c r="K8" s="28">
        <f t="shared" ref="K8:K17" si="0">G8*$G$4+H8*$H$4+I8*$I$4+J8*$J$4</f>
        <v>11</v>
      </c>
      <c r="L8" s="20"/>
      <c r="M8" s="20"/>
      <c r="N8" s="20"/>
      <c r="O8" s="20"/>
      <c r="P8" s="20"/>
      <c r="Q8" s="20"/>
      <c r="R8" s="3" t="s">
        <v>31</v>
      </c>
      <c r="S8" s="1" t="s">
        <v>12</v>
      </c>
      <c r="T8" s="1" t="s">
        <v>12</v>
      </c>
      <c r="U8" s="1" t="s">
        <v>13</v>
      </c>
      <c r="V8" s="1" t="s">
        <v>12</v>
      </c>
      <c r="W8" s="1" t="s">
        <v>13</v>
      </c>
      <c r="X8" s="1" t="s">
        <v>13</v>
      </c>
      <c r="Y8" s="1" t="s">
        <v>13</v>
      </c>
      <c r="Z8" s="1" t="s">
        <v>13</v>
      </c>
      <c r="AA8" s="1" t="s">
        <v>13</v>
      </c>
      <c r="AB8" s="1" t="s">
        <v>13</v>
      </c>
      <c r="AC8" s="1" t="s">
        <v>13</v>
      </c>
      <c r="AD8" s="53" t="s">
        <v>13</v>
      </c>
    </row>
    <row r="9" spans="1:30" ht="26.25" x14ac:dyDescent="0.25">
      <c r="A9" s="51"/>
      <c r="B9" s="1" t="s">
        <v>3</v>
      </c>
      <c r="C9" s="3" t="s">
        <v>20</v>
      </c>
      <c r="D9" s="20"/>
      <c r="E9" s="20"/>
      <c r="F9" s="11" t="s">
        <v>20</v>
      </c>
      <c r="G9" s="3">
        <v>0</v>
      </c>
      <c r="H9" s="3">
        <v>1</v>
      </c>
      <c r="I9" s="3">
        <v>0</v>
      </c>
      <c r="J9" s="3">
        <v>2</v>
      </c>
      <c r="K9" s="28">
        <f t="shared" si="0"/>
        <v>10</v>
      </c>
      <c r="L9" s="20"/>
      <c r="M9" s="20"/>
      <c r="N9" s="20"/>
      <c r="O9" s="20"/>
      <c r="P9" s="20"/>
      <c r="Q9" s="20"/>
      <c r="R9" s="3" t="s">
        <v>32</v>
      </c>
      <c r="S9" s="1" t="s">
        <v>13</v>
      </c>
      <c r="T9" s="1" t="s">
        <v>13</v>
      </c>
      <c r="U9" s="1" t="s">
        <v>12</v>
      </c>
      <c r="V9" s="1" t="s">
        <v>14</v>
      </c>
      <c r="W9" s="1" t="s">
        <v>13</v>
      </c>
      <c r="X9" s="1" t="s">
        <v>13</v>
      </c>
      <c r="Y9" s="1" t="s">
        <v>14</v>
      </c>
      <c r="Z9" s="1" t="s">
        <v>14</v>
      </c>
      <c r="AA9" s="1" t="s">
        <v>12</v>
      </c>
      <c r="AB9" s="1" t="s">
        <v>13</v>
      </c>
      <c r="AC9" s="1" t="s">
        <v>13</v>
      </c>
      <c r="AD9" s="53" t="s">
        <v>14</v>
      </c>
    </row>
    <row r="10" spans="1:30" ht="26.25" x14ac:dyDescent="0.25">
      <c r="A10" s="51"/>
      <c r="B10" s="1" t="s">
        <v>4</v>
      </c>
      <c r="C10" s="3" t="s">
        <v>21</v>
      </c>
      <c r="D10" s="20"/>
      <c r="E10" s="20"/>
      <c r="F10" s="11" t="s">
        <v>21</v>
      </c>
      <c r="G10" s="3">
        <v>0</v>
      </c>
      <c r="H10" s="3">
        <v>1</v>
      </c>
      <c r="I10" s="3">
        <v>2</v>
      </c>
      <c r="J10" s="3">
        <v>0</v>
      </c>
      <c r="K10" s="28">
        <f t="shared" si="0"/>
        <v>8</v>
      </c>
      <c r="L10" s="20"/>
      <c r="M10" s="20"/>
      <c r="N10" s="20"/>
      <c r="O10" s="20"/>
      <c r="P10" s="20"/>
      <c r="Q10" s="20"/>
      <c r="R10" s="20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9"/>
    </row>
    <row r="11" spans="1:30" ht="26.25" x14ac:dyDescent="0.25">
      <c r="A11" s="51"/>
      <c r="B11" s="1" t="s">
        <v>5</v>
      </c>
      <c r="C11" s="3" t="s">
        <v>22</v>
      </c>
      <c r="D11" s="20"/>
      <c r="E11" s="20"/>
      <c r="F11" s="11" t="s">
        <v>22</v>
      </c>
      <c r="G11" s="3">
        <v>0</v>
      </c>
      <c r="H11" s="3">
        <v>1</v>
      </c>
      <c r="I11" s="3">
        <v>2</v>
      </c>
      <c r="J11" s="3">
        <v>0</v>
      </c>
      <c r="K11" s="28">
        <f t="shared" si="0"/>
        <v>8</v>
      </c>
      <c r="L11" s="20"/>
      <c r="M11" s="20"/>
      <c r="N11" s="20"/>
      <c r="O11" s="20"/>
      <c r="P11" s="20"/>
      <c r="Q11" s="20"/>
      <c r="R11" s="20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9"/>
    </row>
    <row r="12" spans="1:30" ht="26.25" x14ac:dyDescent="0.25">
      <c r="A12" s="51"/>
      <c r="B12" s="1" t="s">
        <v>6</v>
      </c>
      <c r="C12" s="3" t="s">
        <v>23</v>
      </c>
      <c r="D12" s="20"/>
      <c r="E12" s="20"/>
      <c r="F12" s="11" t="s">
        <v>23</v>
      </c>
      <c r="G12" s="3">
        <v>0</v>
      </c>
      <c r="H12" s="3">
        <v>1</v>
      </c>
      <c r="I12" s="3">
        <v>2</v>
      </c>
      <c r="J12" s="3">
        <v>0</v>
      </c>
      <c r="K12" s="28">
        <f t="shared" si="0"/>
        <v>8</v>
      </c>
      <c r="L12" s="20"/>
      <c r="M12" s="20"/>
      <c r="N12" s="20"/>
      <c r="O12" s="20"/>
      <c r="P12" s="20"/>
      <c r="Q12" s="20"/>
      <c r="R12" s="20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9"/>
    </row>
    <row r="13" spans="1:30" ht="26.25" x14ac:dyDescent="0.25">
      <c r="A13" s="51"/>
      <c r="B13" s="1" t="s">
        <v>7</v>
      </c>
      <c r="C13" s="3" t="s">
        <v>24</v>
      </c>
      <c r="D13" s="20"/>
      <c r="E13" s="20"/>
      <c r="F13" s="11" t="s">
        <v>24</v>
      </c>
      <c r="G13" s="3">
        <v>0</v>
      </c>
      <c r="H13" s="3">
        <v>1</v>
      </c>
      <c r="I13" s="3">
        <v>2</v>
      </c>
      <c r="J13" s="3">
        <v>0</v>
      </c>
      <c r="K13" s="28">
        <f t="shared" si="0"/>
        <v>8</v>
      </c>
      <c r="L13" s="20"/>
      <c r="M13" s="20"/>
      <c r="N13" s="20"/>
      <c r="O13" s="20"/>
      <c r="P13" s="20"/>
      <c r="Q13" s="20"/>
      <c r="R13" s="20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9"/>
    </row>
    <row r="14" spans="1:30" ht="26.25" x14ac:dyDescent="0.25">
      <c r="A14" s="51"/>
      <c r="B14" s="1" t="s">
        <v>8</v>
      </c>
      <c r="C14" s="3" t="s">
        <v>25</v>
      </c>
      <c r="D14" s="20"/>
      <c r="E14" s="20"/>
      <c r="F14" s="11" t="s">
        <v>25</v>
      </c>
      <c r="G14" s="3">
        <v>0</v>
      </c>
      <c r="H14" s="3">
        <v>0</v>
      </c>
      <c r="I14" s="3">
        <v>1</v>
      </c>
      <c r="J14" s="3">
        <v>2</v>
      </c>
      <c r="K14" s="28">
        <f t="shared" si="0"/>
        <v>11</v>
      </c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49"/>
    </row>
    <row r="15" spans="1:30" ht="26.25" x14ac:dyDescent="0.25">
      <c r="A15" s="51"/>
      <c r="B15" s="1" t="s">
        <v>9</v>
      </c>
      <c r="C15" s="3" t="s">
        <v>26</v>
      </c>
      <c r="D15" s="20"/>
      <c r="E15" s="20"/>
      <c r="F15" s="11" t="s">
        <v>26</v>
      </c>
      <c r="G15" s="3">
        <v>0</v>
      </c>
      <c r="H15" s="3">
        <v>0</v>
      </c>
      <c r="I15" s="3">
        <v>3</v>
      </c>
      <c r="J15" s="3">
        <v>0</v>
      </c>
      <c r="K15" s="28">
        <f t="shared" si="0"/>
        <v>9</v>
      </c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49"/>
    </row>
    <row r="16" spans="1:30" ht="26.25" x14ac:dyDescent="0.25">
      <c r="A16" s="51"/>
      <c r="B16" s="1" t="s">
        <v>10</v>
      </c>
      <c r="C16" s="3" t="s">
        <v>27</v>
      </c>
      <c r="D16" s="20"/>
      <c r="E16" s="20"/>
      <c r="F16" s="11" t="s">
        <v>27</v>
      </c>
      <c r="G16" s="3">
        <v>0</v>
      </c>
      <c r="H16" s="3">
        <v>1</v>
      </c>
      <c r="I16" s="3">
        <v>2</v>
      </c>
      <c r="J16" s="3">
        <v>0</v>
      </c>
      <c r="K16" s="28">
        <f t="shared" si="0"/>
        <v>8</v>
      </c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49"/>
    </row>
    <row r="17" spans="1:33" ht="39" thickBot="1" x14ac:dyDescent="0.3">
      <c r="A17" s="51"/>
      <c r="B17" s="2" t="s">
        <v>11</v>
      </c>
      <c r="C17" s="3" t="s">
        <v>28</v>
      </c>
      <c r="D17" s="20"/>
      <c r="E17" s="20"/>
      <c r="F17" s="17" t="s">
        <v>28</v>
      </c>
      <c r="G17" s="18">
        <v>0</v>
      </c>
      <c r="H17" s="18">
        <v>1</v>
      </c>
      <c r="I17" s="18">
        <v>2</v>
      </c>
      <c r="J17" s="18">
        <v>0</v>
      </c>
      <c r="K17" s="29">
        <f t="shared" si="0"/>
        <v>8</v>
      </c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49"/>
    </row>
    <row r="18" spans="1:33" ht="15.75" thickBot="1" x14ac:dyDescent="0.3">
      <c r="A18" s="48"/>
      <c r="B18" s="20"/>
      <c r="C18" s="20"/>
      <c r="D18" s="20"/>
      <c r="E18" s="20"/>
      <c r="F18" s="16" t="s">
        <v>42</v>
      </c>
      <c r="G18" s="19">
        <f t="shared" ref="G18:J18" si="1">SUM(G6:G17)</f>
        <v>0</v>
      </c>
      <c r="H18" s="19">
        <f t="shared" si="1"/>
        <v>7</v>
      </c>
      <c r="I18" s="19">
        <f t="shared" si="1"/>
        <v>21</v>
      </c>
      <c r="J18" s="19">
        <f t="shared" si="1"/>
        <v>8</v>
      </c>
      <c r="K18" s="30">
        <f>SUM(K6:K17)</f>
        <v>109</v>
      </c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67"/>
    </row>
    <row r="19" spans="1:33" ht="15.75" thickBot="1" x14ac:dyDescent="0.3">
      <c r="A19" s="48"/>
      <c r="B19" s="23" t="s">
        <v>40</v>
      </c>
      <c r="C19" s="3">
        <v>3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67"/>
    </row>
    <row r="20" spans="1:33" ht="15.75" thickBot="1" x14ac:dyDescent="0.3">
      <c r="A20" s="48"/>
      <c r="B20" s="20"/>
      <c r="C20" s="20"/>
      <c r="D20" s="20"/>
      <c r="E20" s="20"/>
      <c r="F20" s="31" t="s">
        <v>56</v>
      </c>
      <c r="G20" s="20" t="s">
        <v>62</v>
      </c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67"/>
    </row>
    <row r="21" spans="1:33" x14ac:dyDescent="0.25">
      <c r="A21" s="48"/>
      <c r="B21" s="20"/>
      <c r="C21" s="20"/>
      <c r="D21" s="20"/>
      <c r="E21" s="20"/>
      <c r="F21" s="12" t="s">
        <v>38</v>
      </c>
      <c r="G21" s="21" t="s">
        <v>43</v>
      </c>
      <c r="H21" s="21" t="s">
        <v>44</v>
      </c>
      <c r="I21" s="21" t="s">
        <v>45</v>
      </c>
      <c r="J21" s="21" t="s">
        <v>46</v>
      </c>
      <c r="K21" s="21" t="s">
        <v>47</v>
      </c>
      <c r="L21" s="21" t="s">
        <v>48</v>
      </c>
      <c r="M21" s="21" t="s">
        <v>49</v>
      </c>
      <c r="N21" s="21" t="s">
        <v>50</v>
      </c>
      <c r="O21" s="21" t="s">
        <v>51</v>
      </c>
      <c r="P21" s="21" t="s">
        <v>52</v>
      </c>
      <c r="Q21" s="21" t="s">
        <v>53</v>
      </c>
      <c r="R21" s="22" t="s">
        <v>54</v>
      </c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67"/>
    </row>
    <row r="22" spans="1:33" x14ac:dyDescent="0.25">
      <c r="A22" s="48"/>
      <c r="B22" s="20" t="s">
        <v>16</v>
      </c>
      <c r="C22" s="20"/>
      <c r="D22" s="20"/>
      <c r="E22" s="20"/>
      <c r="F22" s="11" t="s">
        <v>17</v>
      </c>
      <c r="G22" s="24">
        <v>1</v>
      </c>
      <c r="H22" s="24">
        <v>1</v>
      </c>
      <c r="I22" s="24">
        <v>0.33333333333333331</v>
      </c>
      <c r="J22" s="24">
        <v>1</v>
      </c>
      <c r="K22" s="24">
        <v>3</v>
      </c>
      <c r="L22" s="24">
        <v>3</v>
      </c>
      <c r="M22" s="24">
        <v>3</v>
      </c>
      <c r="N22" s="24">
        <v>3</v>
      </c>
      <c r="O22" s="24">
        <v>0.33333333333333331</v>
      </c>
      <c r="P22" s="24">
        <v>3</v>
      </c>
      <c r="Q22" s="24">
        <v>3</v>
      </c>
      <c r="R22" s="25">
        <v>3</v>
      </c>
      <c r="S22" s="20"/>
      <c r="T22" s="20"/>
      <c r="U22" s="20"/>
      <c r="V22" s="60"/>
      <c r="W22" s="60"/>
      <c r="X22" s="60"/>
      <c r="Y22" s="60"/>
      <c r="Z22" s="60"/>
      <c r="AA22" s="60"/>
      <c r="AB22" s="60"/>
      <c r="AC22" s="60"/>
      <c r="AD22" s="68"/>
      <c r="AE22" s="60"/>
      <c r="AF22" s="60"/>
      <c r="AG22" s="60"/>
    </row>
    <row r="23" spans="1:33" x14ac:dyDescent="0.25">
      <c r="A23" s="48"/>
      <c r="B23" s="20"/>
      <c r="C23" s="20"/>
      <c r="D23" s="20"/>
      <c r="E23" s="20"/>
      <c r="F23" s="11" t="s">
        <v>18</v>
      </c>
      <c r="G23" s="24">
        <v>1</v>
      </c>
      <c r="H23" s="24">
        <v>1</v>
      </c>
      <c r="I23" s="24">
        <v>0.33333333333333331</v>
      </c>
      <c r="J23" s="24">
        <v>1</v>
      </c>
      <c r="K23" s="24">
        <v>3</v>
      </c>
      <c r="L23" s="24">
        <v>3</v>
      </c>
      <c r="M23" s="24">
        <v>3</v>
      </c>
      <c r="N23" s="24">
        <v>3</v>
      </c>
      <c r="O23" s="24">
        <v>0.33333333333333331</v>
      </c>
      <c r="P23" s="24">
        <v>3</v>
      </c>
      <c r="Q23" s="24">
        <v>3</v>
      </c>
      <c r="R23" s="25">
        <v>3</v>
      </c>
      <c r="S23" s="20"/>
      <c r="T23" s="20"/>
      <c r="U23" s="20"/>
      <c r="V23" s="60"/>
      <c r="W23" s="60"/>
      <c r="X23" s="60"/>
      <c r="Y23" s="60"/>
      <c r="Z23" s="60"/>
      <c r="AA23" s="60"/>
      <c r="AB23" s="60"/>
      <c r="AC23" s="60"/>
      <c r="AD23" s="68"/>
      <c r="AE23" s="60"/>
      <c r="AF23" s="60"/>
      <c r="AG23" s="60"/>
    </row>
    <row r="24" spans="1:33" x14ac:dyDescent="0.25">
      <c r="A24" s="48"/>
      <c r="B24" s="20"/>
      <c r="C24" s="20"/>
      <c r="D24" s="20"/>
      <c r="E24" s="20"/>
      <c r="F24" s="11" t="s">
        <v>19</v>
      </c>
      <c r="G24" s="24">
        <v>3</v>
      </c>
      <c r="H24" s="24">
        <v>3</v>
      </c>
      <c r="I24" s="24">
        <v>1</v>
      </c>
      <c r="J24" s="24">
        <v>3</v>
      </c>
      <c r="K24" s="24">
        <v>5</v>
      </c>
      <c r="L24" s="24">
        <v>5</v>
      </c>
      <c r="M24" s="24">
        <v>5</v>
      </c>
      <c r="N24" s="24">
        <v>5</v>
      </c>
      <c r="O24" s="24">
        <v>1</v>
      </c>
      <c r="P24" s="24">
        <v>3</v>
      </c>
      <c r="Q24" s="24">
        <v>5</v>
      </c>
      <c r="R24" s="25">
        <v>5</v>
      </c>
      <c r="S24" s="20"/>
      <c r="T24" s="20"/>
      <c r="U24" s="20"/>
      <c r="V24" s="60"/>
      <c r="W24" s="60"/>
      <c r="X24" s="60"/>
      <c r="Y24" s="60"/>
      <c r="Z24" s="60"/>
      <c r="AA24" s="60"/>
      <c r="AB24" s="60"/>
      <c r="AC24" s="60"/>
      <c r="AD24" s="68"/>
      <c r="AE24" s="60"/>
      <c r="AF24" s="60"/>
      <c r="AG24" s="60"/>
    </row>
    <row r="25" spans="1:33" x14ac:dyDescent="0.25">
      <c r="A25" s="48"/>
      <c r="B25" s="20"/>
      <c r="C25" s="20"/>
      <c r="D25" s="20"/>
      <c r="E25" s="20"/>
      <c r="F25" s="11" t="s">
        <v>20</v>
      </c>
      <c r="G25" s="24">
        <v>1</v>
      </c>
      <c r="H25" s="24">
        <v>1</v>
      </c>
      <c r="I25" s="24">
        <v>0.33333333333333331</v>
      </c>
      <c r="J25" s="24">
        <v>1</v>
      </c>
      <c r="K25" s="24">
        <v>3</v>
      </c>
      <c r="L25" s="24">
        <v>3</v>
      </c>
      <c r="M25" s="24">
        <v>3</v>
      </c>
      <c r="N25" s="24">
        <v>3</v>
      </c>
      <c r="O25" s="24">
        <v>0.33333333333333331</v>
      </c>
      <c r="P25" s="24">
        <v>3</v>
      </c>
      <c r="Q25" s="24">
        <v>3</v>
      </c>
      <c r="R25" s="25">
        <v>3</v>
      </c>
      <c r="S25" s="20"/>
      <c r="T25" s="20"/>
      <c r="U25" s="20"/>
      <c r="V25" s="60"/>
      <c r="W25" s="60"/>
      <c r="X25" s="60"/>
      <c r="Y25" s="60"/>
      <c r="Z25" s="60"/>
      <c r="AA25" s="60"/>
      <c r="AB25" s="60"/>
      <c r="AC25" s="60"/>
      <c r="AD25" s="68"/>
      <c r="AE25" s="60"/>
      <c r="AF25" s="60"/>
      <c r="AG25" s="60"/>
    </row>
    <row r="26" spans="1:33" x14ac:dyDescent="0.25">
      <c r="A26" s="48"/>
      <c r="B26" s="20"/>
      <c r="C26" s="20"/>
      <c r="D26" s="20"/>
      <c r="E26" s="20"/>
      <c r="F26" s="11" t="s">
        <v>21</v>
      </c>
      <c r="G26" s="24">
        <v>0.33333333333333331</v>
      </c>
      <c r="H26" s="24">
        <v>0.33333333333333331</v>
      </c>
      <c r="I26" s="24">
        <v>0.2</v>
      </c>
      <c r="J26" s="24">
        <v>0.33333333333333331</v>
      </c>
      <c r="K26" s="24">
        <v>1</v>
      </c>
      <c r="L26" s="24">
        <v>1</v>
      </c>
      <c r="M26" s="24">
        <v>1</v>
      </c>
      <c r="N26" s="24">
        <v>1</v>
      </c>
      <c r="O26" s="24">
        <v>0.2</v>
      </c>
      <c r="P26" s="24">
        <v>0.33333333333333331</v>
      </c>
      <c r="Q26" s="24">
        <v>1</v>
      </c>
      <c r="R26" s="25">
        <v>1</v>
      </c>
      <c r="S26" s="20"/>
      <c r="T26" s="20"/>
      <c r="U26" s="20"/>
      <c r="V26" s="60"/>
      <c r="W26" s="60"/>
      <c r="X26" s="60"/>
      <c r="Y26" s="60"/>
      <c r="Z26" s="60"/>
      <c r="AA26" s="60"/>
      <c r="AB26" s="60"/>
      <c r="AC26" s="60"/>
      <c r="AD26" s="68"/>
      <c r="AE26" s="60"/>
      <c r="AF26" s="60"/>
      <c r="AG26" s="60"/>
    </row>
    <row r="27" spans="1:33" x14ac:dyDescent="0.25">
      <c r="A27" s="48"/>
      <c r="B27" s="20"/>
      <c r="C27" s="20"/>
      <c r="D27" s="20"/>
      <c r="E27" s="20"/>
      <c r="F27" s="11" t="s">
        <v>22</v>
      </c>
      <c r="G27" s="24">
        <v>0.33333333333333331</v>
      </c>
      <c r="H27" s="24">
        <v>0.33333333333333331</v>
      </c>
      <c r="I27" s="24">
        <v>0.2</v>
      </c>
      <c r="J27" s="24">
        <v>0.33333333333333331</v>
      </c>
      <c r="K27" s="24">
        <v>1</v>
      </c>
      <c r="L27" s="24">
        <v>1</v>
      </c>
      <c r="M27" s="24">
        <v>1</v>
      </c>
      <c r="N27" s="24">
        <v>1</v>
      </c>
      <c r="O27" s="24">
        <v>0.2</v>
      </c>
      <c r="P27" s="24">
        <v>0.33333333333333331</v>
      </c>
      <c r="Q27" s="24">
        <v>1</v>
      </c>
      <c r="R27" s="25">
        <v>1</v>
      </c>
      <c r="S27" s="20"/>
      <c r="T27" s="20"/>
      <c r="U27" s="20"/>
      <c r="V27" s="60"/>
      <c r="W27" s="60"/>
      <c r="X27" s="60"/>
      <c r="Y27" s="60"/>
      <c r="Z27" s="60"/>
      <c r="AA27" s="60"/>
      <c r="AB27" s="60"/>
      <c r="AC27" s="60"/>
      <c r="AD27" s="68"/>
      <c r="AE27" s="60"/>
      <c r="AF27" s="60"/>
      <c r="AG27" s="60"/>
    </row>
    <row r="28" spans="1:33" x14ac:dyDescent="0.25">
      <c r="A28" s="48"/>
      <c r="B28" s="20"/>
      <c r="C28" s="20"/>
      <c r="D28" s="20"/>
      <c r="E28" s="20"/>
      <c r="F28" s="11" t="s">
        <v>23</v>
      </c>
      <c r="G28" s="24">
        <v>0.33333333333333331</v>
      </c>
      <c r="H28" s="24">
        <v>0.33333333333333331</v>
      </c>
      <c r="I28" s="24">
        <v>0.2</v>
      </c>
      <c r="J28" s="24">
        <v>0.33333333333333331</v>
      </c>
      <c r="K28" s="24">
        <v>1</v>
      </c>
      <c r="L28" s="24">
        <v>1</v>
      </c>
      <c r="M28" s="24">
        <v>1</v>
      </c>
      <c r="N28" s="24">
        <v>1</v>
      </c>
      <c r="O28" s="24">
        <v>0.2</v>
      </c>
      <c r="P28" s="24">
        <v>0.33333333333333331</v>
      </c>
      <c r="Q28" s="24">
        <v>1</v>
      </c>
      <c r="R28" s="25">
        <v>1</v>
      </c>
      <c r="S28" s="20"/>
      <c r="T28" s="20"/>
      <c r="U28" s="20"/>
      <c r="V28" s="60"/>
      <c r="W28" s="60"/>
      <c r="X28" s="60"/>
      <c r="Y28" s="60"/>
      <c r="Z28" s="60"/>
      <c r="AA28" s="60"/>
      <c r="AB28" s="60"/>
      <c r="AC28" s="60"/>
      <c r="AD28" s="68"/>
      <c r="AE28" s="60"/>
      <c r="AF28" s="60"/>
      <c r="AG28" s="60"/>
    </row>
    <row r="29" spans="1:33" x14ac:dyDescent="0.25">
      <c r="A29" s="48"/>
      <c r="B29" s="20"/>
      <c r="C29" s="20"/>
      <c r="D29" s="20"/>
      <c r="E29" s="20"/>
      <c r="F29" s="11" t="s">
        <v>24</v>
      </c>
      <c r="G29" s="24">
        <v>0.33333333333333331</v>
      </c>
      <c r="H29" s="24">
        <v>0.33333333333333331</v>
      </c>
      <c r="I29" s="24">
        <v>0.2</v>
      </c>
      <c r="J29" s="24">
        <v>0.33333333333333331</v>
      </c>
      <c r="K29" s="24">
        <v>1</v>
      </c>
      <c r="L29" s="24">
        <v>1</v>
      </c>
      <c r="M29" s="24">
        <v>1</v>
      </c>
      <c r="N29" s="24">
        <v>1</v>
      </c>
      <c r="O29" s="24">
        <v>0.2</v>
      </c>
      <c r="P29" s="24">
        <v>0.33333333333333331</v>
      </c>
      <c r="Q29" s="24">
        <v>1</v>
      </c>
      <c r="R29" s="25">
        <v>1</v>
      </c>
      <c r="S29" s="20"/>
      <c r="T29" s="20"/>
      <c r="U29" s="20"/>
      <c r="V29" s="60"/>
      <c r="W29" s="60"/>
      <c r="X29" s="60"/>
      <c r="Y29" s="60"/>
      <c r="Z29" s="60"/>
      <c r="AA29" s="60"/>
      <c r="AB29" s="60"/>
      <c r="AC29" s="60"/>
      <c r="AD29" s="68"/>
      <c r="AE29" s="60"/>
      <c r="AF29" s="60"/>
      <c r="AG29" s="60"/>
    </row>
    <row r="30" spans="1:33" x14ac:dyDescent="0.25">
      <c r="A30" s="48"/>
      <c r="B30" s="20"/>
      <c r="C30" s="20"/>
      <c r="D30" s="20"/>
      <c r="E30" s="20"/>
      <c r="F30" s="11" t="s">
        <v>25</v>
      </c>
      <c r="G30" s="24">
        <v>3</v>
      </c>
      <c r="H30" s="24">
        <v>3</v>
      </c>
      <c r="I30" s="24">
        <v>1</v>
      </c>
      <c r="J30" s="24">
        <v>3</v>
      </c>
      <c r="K30" s="24">
        <v>5</v>
      </c>
      <c r="L30" s="24">
        <v>5</v>
      </c>
      <c r="M30" s="24">
        <v>5</v>
      </c>
      <c r="N30" s="24">
        <v>5</v>
      </c>
      <c r="O30" s="24">
        <v>1</v>
      </c>
      <c r="P30" s="24">
        <v>3</v>
      </c>
      <c r="Q30" s="24">
        <v>5</v>
      </c>
      <c r="R30" s="25">
        <v>5</v>
      </c>
      <c r="S30" s="20"/>
      <c r="T30" s="20"/>
      <c r="U30" s="20"/>
      <c r="V30" s="60"/>
      <c r="W30" s="60"/>
      <c r="X30" s="60"/>
      <c r="Y30" s="60"/>
      <c r="Z30" s="60"/>
      <c r="AA30" s="60"/>
      <c r="AB30" s="60"/>
      <c r="AC30" s="60"/>
      <c r="AD30" s="68"/>
      <c r="AE30" s="60"/>
      <c r="AF30" s="60"/>
      <c r="AG30" s="60"/>
    </row>
    <row r="31" spans="1:33" x14ac:dyDescent="0.25">
      <c r="A31" s="48"/>
      <c r="B31" s="20"/>
      <c r="C31" s="20"/>
      <c r="D31" s="20"/>
      <c r="E31" s="20"/>
      <c r="F31" s="11" t="s">
        <v>26</v>
      </c>
      <c r="G31" s="24">
        <v>0.33333333333333331</v>
      </c>
      <c r="H31" s="24">
        <v>0.33333333333333331</v>
      </c>
      <c r="I31" s="24">
        <v>0.33333333333333331</v>
      </c>
      <c r="J31" s="24">
        <v>0.33333333333333331</v>
      </c>
      <c r="K31" s="24">
        <v>3</v>
      </c>
      <c r="L31" s="24">
        <v>3</v>
      </c>
      <c r="M31" s="24">
        <v>3</v>
      </c>
      <c r="N31" s="24">
        <v>3</v>
      </c>
      <c r="O31" s="24">
        <v>0.33333333333333331</v>
      </c>
      <c r="P31" s="24">
        <v>1</v>
      </c>
      <c r="Q31" s="24">
        <v>3</v>
      </c>
      <c r="R31" s="25">
        <v>3</v>
      </c>
      <c r="S31" s="20"/>
      <c r="T31" s="20"/>
      <c r="U31" s="20"/>
      <c r="V31" s="60"/>
      <c r="W31" s="60"/>
      <c r="X31" s="60"/>
      <c r="Y31" s="60"/>
      <c r="Z31" s="60"/>
      <c r="AA31" s="60"/>
      <c r="AB31" s="60"/>
      <c r="AC31" s="60"/>
      <c r="AD31" s="68"/>
      <c r="AE31" s="60"/>
      <c r="AF31" s="60"/>
      <c r="AG31" s="60"/>
    </row>
    <row r="32" spans="1:33" x14ac:dyDescent="0.25">
      <c r="A32" s="48"/>
      <c r="B32" s="20"/>
      <c r="C32" s="20"/>
      <c r="D32" s="20"/>
      <c r="E32" s="20"/>
      <c r="F32" s="11" t="s">
        <v>27</v>
      </c>
      <c r="G32" s="24">
        <v>0.33333333333333331</v>
      </c>
      <c r="H32" s="24">
        <v>0.33333333333333331</v>
      </c>
      <c r="I32" s="24">
        <v>0.2</v>
      </c>
      <c r="J32" s="24">
        <v>0.33333333333333331</v>
      </c>
      <c r="K32" s="24">
        <v>1</v>
      </c>
      <c r="L32" s="24">
        <v>1</v>
      </c>
      <c r="M32" s="24">
        <v>1</v>
      </c>
      <c r="N32" s="24">
        <v>1</v>
      </c>
      <c r="O32" s="24">
        <v>0.2</v>
      </c>
      <c r="P32" s="24">
        <v>0.33333333333333331</v>
      </c>
      <c r="Q32" s="24">
        <v>1</v>
      </c>
      <c r="R32" s="25">
        <v>1</v>
      </c>
      <c r="S32" s="20"/>
      <c r="T32" s="20"/>
      <c r="U32" s="20"/>
      <c r="V32" s="60"/>
      <c r="W32" s="60"/>
      <c r="X32" s="60"/>
      <c r="Y32" s="60"/>
      <c r="Z32" s="60"/>
      <c r="AA32" s="60"/>
      <c r="AB32" s="60"/>
      <c r="AC32" s="60"/>
      <c r="AD32" s="68"/>
      <c r="AE32" s="60"/>
      <c r="AF32" s="60"/>
      <c r="AG32" s="60"/>
    </row>
    <row r="33" spans="1:33" ht="15.75" thickBot="1" x14ac:dyDescent="0.3">
      <c r="A33" s="48"/>
      <c r="B33" s="20"/>
      <c r="C33" s="20"/>
      <c r="D33" s="20"/>
      <c r="E33" s="20"/>
      <c r="F33" s="17" t="s">
        <v>28</v>
      </c>
      <c r="G33" s="26">
        <v>0.33333333333333331</v>
      </c>
      <c r="H33" s="26">
        <v>0.33333333333333331</v>
      </c>
      <c r="I33" s="26">
        <v>0.2</v>
      </c>
      <c r="J33" s="26">
        <v>0.33333333333333331</v>
      </c>
      <c r="K33" s="26">
        <v>1</v>
      </c>
      <c r="L33" s="26">
        <v>1</v>
      </c>
      <c r="M33" s="26">
        <v>1</v>
      </c>
      <c r="N33" s="26">
        <v>1</v>
      </c>
      <c r="O33" s="26">
        <v>0.2</v>
      </c>
      <c r="P33" s="26">
        <v>0.33333333333333331</v>
      </c>
      <c r="Q33" s="26">
        <v>1</v>
      </c>
      <c r="R33" s="27">
        <v>1</v>
      </c>
      <c r="S33" s="20"/>
      <c r="T33" s="20"/>
      <c r="U33" s="20"/>
      <c r="V33" s="60"/>
      <c r="W33" s="60"/>
      <c r="X33" s="60"/>
      <c r="Y33" s="60"/>
      <c r="Z33" s="60"/>
      <c r="AA33" s="60"/>
      <c r="AB33" s="60"/>
      <c r="AC33" s="60"/>
      <c r="AD33" s="68"/>
      <c r="AE33" s="60"/>
      <c r="AF33" s="60"/>
      <c r="AG33" s="60"/>
    </row>
    <row r="34" spans="1:33" ht="15.75" thickBot="1" x14ac:dyDescent="0.3">
      <c r="A34" s="48"/>
      <c r="B34" s="20"/>
      <c r="C34" s="20"/>
      <c r="D34" s="20"/>
      <c r="E34" s="20"/>
      <c r="F34" s="16" t="s">
        <v>57</v>
      </c>
      <c r="G34" s="32">
        <f>SUM(G22:G33)</f>
        <v>11.333333333333334</v>
      </c>
      <c r="H34" s="32">
        <f t="shared" ref="H34:R34" si="2">SUM(H22:H33)</f>
        <v>11.333333333333334</v>
      </c>
      <c r="I34" s="32">
        <f t="shared" si="2"/>
        <v>4.5333333333333341</v>
      </c>
      <c r="J34" s="32">
        <f t="shared" si="2"/>
        <v>11.333333333333334</v>
      </c>
      <c r="K34" s="32">
        <f t="shared" si="2"/>
        <v>28</v>
      </c>
      <c r="L34" s="32">
        <f t="shared" si="2"/>
        <v>28</v>
      </c>
      <c r="M34" s="32">
        <f t="shared" si="2"/>
        <v>28</v>
      </c>
      <c r="N34" s="32">
        <f t="shared" si="2"/>
        <v>28</v>
      </c>
      <c r="O34" s="32">
        <f t="shared" si="2"/>
        <v>4.5333333333333341</v>
      </c>
      <c r="P34" s="32">
        <f t="shared" si="2"/>
        <v>18</v>
      </c>
      <c r="Q34" s="32">
        <f t="shared" si="2"/>
        <v>28</v>
      </c>
      <c r="R34" s="32">
        <f t="shared" si="2"/>
        <v>28</v>
      </c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67"/>
    </row>
    <row r="35" spans="1:33" ht="15.75" thickBot="1" x14ac:dyDescent="0.3">
      <c r="A35" s="48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49"/>
    </row>
    <row r="36" spans="1:33" ht="15.75" thickBot="1" x14ac:dyDescent="0.3">
      <c r="A36" s="48"/>
      <c r="B36" s="20"/>
      <c r="C36" s="20"/>
      <c r="D36" s="20"/>
      <c r="E36" s="20"/>
      <c r="F36" s="70" t="s">
        <v>55</v>
      </c>
      <c r="G36" s="71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49"/>
    </row>
    <row r="37" spans="1:33" ht="25.5" x14ac:dyDescent="0.25">
      <c r="A37" s="48"/>
      <c r="B37" s="20"/>
      <c r="C37" s="20"/>
      <c r="D37" s="20"/>
      <c r="E37" s="20"/>
      <c r="F37" s="12" t="s">
        <v>38</v>
      </c>
      <c r="G37" s="21" t="s">
        <v>43</v>
      </c>
      <c r="H37" s="21" t="s">
        <v>44</v>
      </c>
      <c r="I37" s="21" t="s">
        <v>45</v>
      </c>
      <c r="J37" s="21" t="s">
        <v>46</v>
      </c>
      <c r="K37" s="21" t="s">
        <v>47</v>
      </c>
      <c r="L37" s="21" t="s">
        <v>48</v>
      </c>
      <c r="M37" s="21" t="s">
        <v>49</v>
      </c>
      <c r="N37" s="21" t="s">
        <v>50</v>
      </c>
      <c r="O37" s="21" t="s">
        <v>51</v>
      </c>
      <c r="P37" s="21" t="s">
        <v>52</v>
      </c>
      <c r="Q37" s="21" t="s">
        <v>53</v>
      </c>
      <c r="R37" s="35" t="s">
        <v>54</v>
      </c>
      <c r="S37" s="39" t="s">
        <v>58</v>
      </c>
      <c r="T37" s="22" t="s">
        <v>59</v>
      </c>
      <c r="U37" s="20"/>
      <c r="V37" s="20"/>
      <c r="W37" s="20"/>
      <c r="X37" s="20"/>
      <c r="Y37" s="20"/>
      <c r="Z37" s="20"/>
      <c r="AA37" s="20"/>
      <c r="AB37" s="20"/>
      <c r="AC37" s="20"/>
      <c r="AD37" s="49"/>
    </row>
    <row r="38" spans="1:33" x14ac:dyDescent="0.25">
      <c r="A38" s="48"/>
      <c r="B38" s="20"/>
      <c r="C38" s="20"/>
      <c r="D38" s="20"/>
      <c r="E38" s="20"/>
      <c r="F38" s="11" t="s">
        <v>17</v>
      </c>
      <c r="G38" s="24">
        <f>G22/$G$34</f>
        <v>8.8235294117647051E-2</v>
      </c>
      <c r="H38" s="24">
        <f>H22/$H$34</f>
        <v>8.8235294117647051E-2</v>
      </c>
      <c r="I38" s="24">
        <f>I22/$I$34</f>
        <v>7.3529411764705871E-2</v>
      </c>
      <c r="J38" s="24">
        <f>J22/$J$34</f>
        <v>8.8235294117647051E-2</v>
      </c>
      <c r="K38" s="24">
        <f>K22/$K$34</f>
        <v>0.10714285714285714</v>
      </c>
      <c r="L38" s="24">
        <f>L22/$L$34</f>
        <v>0.10714285714285714</v>
      </c>
      <c r="M38" s="24">
        <f>M22/$M$34</f>
        <v>0.10714285714285714</v>
      </c>
      <c r="N38" s="24">
        <f>N22/$N$34</f>
        <v>0.10714285714285714</v>
      </c>
      <c r="O38" s="24">
        <f>O22/$O$34</f>
        <v>7.3529411764705871E-2</v>
      </c>
      <c r="P38" s="24">
        <f>P22/$P$34</f>
        <v>0.16666666666666666</v>
      </c>
      <c r="Q38" s="24">
        <f>Q22/$Q$34</f>
        <v>0.10714285714285714</v>
      </c>
      <c r="R38" s="36">
        <f>R22/$R$34</f>
        <v>0.10714285714285714</v>
      </c>
      <c r="S38" s="40">
        <f t="shared" ref="S38:S49" si="3">SUM(G38:R38)</f>
        <v>1.2212885154061623</v>
      </c>
      <c r="T38" s="41">
        <f t="shared" ref="T38:T49" si="4">SUM(G38:R38)/12</f>
        <v>0.10177404295051352</v>
      </c>
      <c r="U38" s="20"/>
      <c r="V38" s="20"/>
      <c r="W38" s="20"/>
      <c r="X38" s="20"/>
      <c r="Y38" s="20"/>
      <c r="Z38" s="20"/>
      <c r="AA38" s="20"/>
      <c r="AB38" s="20"/>
      <c r="AC38" s="20"/>
      <c r="AD38" s="49"/>
    </row>
    <row r="39" spans="1:33" x14ac:dyDescent="0.25">
      <c r="A39" s="48"/>
      <c r="B39" s="20"/>
      <c r="C39" s="20"/>
      <c r="D39" s="20"/>
      <c r="E39" s="20"/>
      <c r="F39" s="11" t="s">
        <v>18</v>
      </c>
      <c r="G39" s="24">
        <f>G23/$G$34</f>
        <v>8.8235294117647051E-2</v>
      </c>
      <c r="H39" s="24">
        <f>H23/$H$34</f>
        <v>8.8235294117647051E-2</v>
      </c>
      <c r="I39" s="24">
        <f t="shared" ref="I39:I49" si="5">I23/$I$34</f>
        <v>7.3529411764705871E-2</v>
      </c>
      <c r="J39" s="24">
        <f t="shared" ref="J39:J49" si="6">J23/$J$34</f>
        <v>8.8235294117647051E-2</v>
      </c>
      <c r="K39" s="24">
        <f t="shared" ref="K39:K48" si="7">K23/$K$34</f>
        <v>0.10714285714285714</v>
      </c>
      <c r="L39" s="24">
        <f t="shared" ref="L39:L49" si="8">L23/$L$34</f>
        <v>0.10714285714285714</v>
      </c>
      <c r="M39" s="24">
        <f t="shared" ref="M39:M49" si="9">M23/$M$34</f>
        <v>0.10714285714285714</v>
      </c>
      <c r="N39" s="24">
        <f t="shared" ref="N39:N49" si="10">N23/$N$34</f>
        <v>0.10714285714285714</v>
      </c>
      <c r="O39" s="24">
        <f t="shared" ref="O39:O49" si="11">O23/$O$34</f>
        <v>7.3529411764705871E-2</v>
      </c>
      <c r="P39" s="24">
        <f t="shared" ref="P39:P49" si="12">P23/$P$34</f>
        <v>0.16666666666666666</v>
      </c>
      <c r="Q39" s="24">
        <f t="shared" ref="Q39:Q49" si="13">Q23/$Q$34</f>
        <v>0.10714285714285714</v>
      </c>
      <c r="R39" s="36">
        <f t="shared" ref="R39:R49" si="14">R23/$R$34</f>
        <v>0.10714285714285714</v>
      </c>
      <c r="S39" s="40">
        <f t="shared" si="3"/>
        <v>1.2212885154061623</v>
      </c>
      <c r="T39" s="41">
        <f t="shared" si="4"/>
        <v>0.10177404295051352</v>
      </c>
      <c r="U39" s="20"/>
      <c r="V39" s="20"/>
      <c r="W39" s="20"/>
      <c r="X39" s="20"/>
      <c r="Y39" s="20"/>
      <c r="Z39" s="20"/>
      <c r="AA39" s="20"/>
      <c r="AB39" s="20"/>
      <c r="AC39" s="20"/>
      <c r="AD39" s="49"/>
    </row>
    <row r="40" spans="1:33" x14ac:dyDescent="0.25">
      <c r="A40" s="48"/>
      <c r="B40" s="20"/>
      <c r="C40" s="20"/>
      <c r="D40" s="20"/>
      <c r="E40" s="20"/>
      <c r="F40" s="11" t="s">
        <v>19</v>
      </c>
      <c r="G40" s="24">
        <f>G24/$G$34</f>
        <v>0.26470588235294118</v>
      </c>
      <c r="H40" s="24">
        <f t="shared" ref="H40:H49" si="15">H24/$H$34</f>
        <v>0.26470588235294118</v>
      </c>
      <c r="I40" s="24">
        <f t="shared" si="5"/>
        <v>0.22058823529411761</v>
      </c>
      <c r="J40" s="24">
        <f t="shared" si="6"/>
        <v>0.26470588235294118</v>
      </c>
      <c r="K40" s="24">
        <f t="shared" si="7"/>
        <v>0.17857142857142858</v>
      </c>
      <c r="L40" s="24">
        <f t="shared" si="8"/>
        <v>0.17857142857142858</v>
      </c>
      <c r="M40" s="24">
        <f t="shared" si="9"/>
        <v>0.17857142857142858</v>
      </c>
      <c r="N40" s="24">
        <f t="shared" si="10"/>
        <v>0.17857142857142858</v>
      </c>
      <c r="O40" s="24">
        <f t="shared" si="11"/>
        <v>0.22058823529411761</v>
      </c>
      <c r="P40" s="24">
        <f t="shared" si="12"/>
        <v>0.16666666666666666</v>
      </c>
      <c r="Q40" s="24">
        <f t="shared" si="13"/>
        <v>0.17857142857142858</v>
      </c>
      <c r="R40" s="36">
        <f t="shared" si="14"/>
        <v>0.17857142857142858</v>
      </c>
      <c r="S40" s="40">
        <f t="shared" si="3"/>
        <v>2.4733893557422966</v>
      </c>
      <c r="T40" s="41">
        <f t="shared" si="4"/>
        <v>0.20611577964519137</v>
      </c>
      <c r="U40" s="20"/>
      <c r="V40" s="20"/>
      <c r="W40" s="20"/>
      <c r="X40" s="20"/>
      <c r="Y40" s="20"/>
      <c r="Z40" s="20"/>
      <c r="AA40" s="20"/>
      <c r="AB40" s="20"/>
      <c r="AC40" s="20"/>
      <c r="AD40" s="49"/>
    </row>
    <row r="41" spans="1:33" x14ac:dyDescent="0.25">
      <c r="A41" s="48"/>
      <c r="B41" s="20"/>
      <c r="C41" s="20"/>
      <c r="D41" s="20"/>
      <c r="E41" s="20"/>
      <c r="F41" s="11" t="s">
        <v>20</v>
      </c>
      <c r="G41" s="24">
        <f t="shared" ref="G41:G49" si="16">G25/$G$34</f>
        <v>8.8235294117647051E-2</v>
      </c>
      <c r="H41" s="24">
        <f t="shared" si="15"/>
        <v>8.8235294117647051E-2</v>
      </c>
      <c r="I41" s="24">
        <f t="shared" si="5"/>
        <v>7.3529411764705871E-2</v>
      </c>
      <c r="J41" s="24">
        <f t="shared" si="6"/>
        <v>8.8235294117647051E-2</v>
      </c>
      <c r="K41" s="24">
        <f t="shared" si="7"/>
        <v>0.10714285714285714</v>
      </c>
      <c r="L41" s="24">
        <f t="shared" si="8"/>
        <v>0.10714285714285714</v>
      </c>
      <c r="M41" s="24">
        <f t="shared" si="9"/>
        <v>0.10714285714285714</v>
      </c>
      <c r="N41" s="24">
        <f t="shared" si="10"/>
        <v>0.10714285714285714</v>
      </c>
      <c r="O41" s="24">
        <f t="shared" si="11"/>
        <v>7.3529411764705871E-2</v>
      </c>
      <c r="P41" s="24">
        <f t="shared" si="12"/>
        <v>0.16666666666666666</v>
      </c>
      <c r="Q41" s="24">
        <f t="shared" si="13"/>
        <v>0.10714285714285714</v>
      </c>
      <c r="R41" s="36">
        <f t="shared" si="14"/>
        <v>0.10714285714285714</v>
      </c>
      <c r="S41" s="40">
        <f t="shared" si="3"/>
        <v>1.2212885154061623</v>
      </c>
      <c r="T41" s="41">
        <f t="shared" si="4"/>
        <v>0.10177404295051352</v>
      </c>
      <c r="U41" s="20"/>
      <c r="V41" s="20"/>
      <c r="W41" s="20"/>
      <c r="X41" s="20"/>
      <c r="Y41" s="20"/>
      <c r="Z41" s="20"/>
      <c r="AA41" s="20"/>
      <c r="AB41" s="20"/>
      <c r="AC41" s="20"/>
      <c r="AD41" s="49"/>
    </row>
    <row r="42" spans="1:33" x14ac:dyDescent="0.25">
      <c r="A42" s="48"/>
      <c r="B42" s="20"/>
      <c r="C42" s="20"/>
      <c r="D42" s="20"/>
      <c r="E42" s="20"/>
      <c r="F42" s="11" t="s">
        <v>21</v>
      </c>
      <c r="G42" s="24">
        <f t="shared" si="16"/>
        <v>2.9411764705882349E-2</v>
      </c>
      <c r="H42" s="24">
        <f t="shared" si="15"/>
        <v>2.9411764705882349E-2</v>
      </c>
      <c r="I42" s="24">
        <f t="shared" si="5"/>
        <v>4.4117647058823525E-2</v>
      </c>
      <c r="J42" s="24">
        <f t="shared" si="6"/>
        <v>2.9411764705882349E-2</v>
      </c>
      <c r="K42" s="24">
        <f t="shared" si="7"/>
        <v>3.5714285714285712E-2</v>
      </c>
      <c r="L42" s="24">
        <f t="shared" si="8"/>
        <v>3.5714285714285712E-2</v>
      </c>
      <c r="M42" s="24">
        <f t="shared" si="9"/>
        <v>3.5714285714285712E-2</v>
      </c>
      <c r="N42" s="24">
        <f t="shared" si="10"/>
        <v>3.5714285714285712E-2</v>
      </c>
      <c r="O42" s="24">
        <f t="shared" si="11"/>
        <v>4.4117647058823525E-2</v>
      </c>
      <c r="P42" s="24">
        <f t="shared" si="12"/>
        <v>1.8518518518518517E-2</v>
      </c>
      <c r="Q42" s="24">
        <f t="shared" si="13"/>
        <v>3.5714285714285712E-2</v>
      </c>
      <c r="R42" s="36">
        <f t="shared" si="14"/>
        <v>3.5714285714285712E-2</v>
      </c>
      <c r="S42" s="40">
        <f t="shared" si="3"/>
        <v>0.40927482103952684</v>
      </c>
      <c r="T42" s="41">
        <f t="shared" si="4"/>
        <v>3.4106235086627239E-2</v>
      </c>
      <c r="U42" s="20"/>
      <c r="V42" s="20"/>
      <c r="W42" s="20"/>
      <c r="X42" s="20"/>
      <c r="Y42" s="20"/>
      <c r="Z42" s="20"/>
      <c r="AA42" s="20"/>
      <c r="AB42" s="20"/>
      <c r="AC42" s="20"/>
      <c r="AD42" s="49"/>
    </row>
    <row r="43" spans="1:33" x14ac:dyDescent="0.25">
      <c r="A43" s="48"/>
      <c r="B43" s="20"/>
      <c r="C43" s="20"/>
      <c r="D43" s="20"/>
      <c r="E43" s="20"/>
      <c r="F43" s="11" t="s">
        <v>22</v>
      </c>
      <c r="G43" s="24">
        <f t="shared" si="16"/>
        <v>2.9411764705882349E-2</v>
      </c>
      <c r="H43" s="24">
        <f t="shared" si="15"/>
        <v>2.9411764705882349E-2</v>
      </c>
      <c r="I43" s="24">
        <f t="shared" si="5"/>
        <v>4.4117647058823525E-2</v>
      </c>
      <c r="J43" s="24">
        <f t="shared" si="6"/>
        <v>2.9411764705882349E-2</v>
      </c>
      <c r="K43" s="24">
        <f t="shared" si="7"/>
        <v>3.5714285714285712E-2</v>
      </c>
      <c r="L43" s="24">
        <f t="shared" si="8"/>
        <v>3.5714285714285712E-2</v>
      </c>
      <c r="M43" s="24">
        <f t="shared" si="9"/>
        <v>3.5714285714285712E-2</v>
      </c>
      <c r="N43" s="24">
        <f t="shared" si="10"/>
        <v>3.5714285714285712E-2</v>
      </c>
      <c r="O43" s="24">
        <f t="shared" si="11"/>
        <v>4.4117647058823525E-2</v>
      </c>
      <c r="P43" s="24">
        <f t="shared" si="12"/>
        <v>1.8518518518518517E-2</v>
      </c>
      <c r="Q43" s="24">
        <f t="shared" si="13"/>
        <v>3.5714285714285712E-2</v>
      </c>
      <c r="R43" s="36">
        <f t="shared" si="14"/>
        <v>3.5714285714285712E-2</v>
      </c>
      <c r="S43" s="40">
        <f t="shared" si="3"/>
        <v>0.40927482103952684</v>
      </c>
      <c r="T43" s="41">
        <f t="shared" si="4"/>
        <v>3.4106235086627239E-2</v>
      </c>
      <c r="U43" s="20"/>
      <c r="V43" s="20"/>
      <c r="W43" s="20"/>
      <c r="X43" s="20"/>
      <c r="Y43" s="20"/>
      <c r="Z43" s="20"/>
      <c r="AA43" s="20"/>
      <c r="AB43" s="20"/>
      <c r="AC43" s="20"/>
      <c r="AD43" s="49"/>
    </row>
    <row r="44" spans="1:33" x14ac:dyDescent="0.25">
      <c r="A44" s="48"/>
      <c r="B44" s="20"/>
      <c r="C44" s="20"/>
      <c r="D44" s="20"/>
      <c r="E44" s="20"/>
      <c r="F44" s="11" t="s">
        <v>23</v>
      </c>
      <c r="G44" s="24">
        <f t="shared" si="16"/>
        <v>2.9411764705882349E-2</v>
      </c>
      <c r="H44" s="24">
        <f t="shared" si="15"/>
        <v>2.9411764705882349E-2</v>
      </c>
      <c r="I44" s="24">
        <f t="shared" si="5"/>
        <v>4.4117647058823525E-2</v>
      </c>
      <c r="J44" s="24">
        <f t="shared" si="6"/>
        <v>2.9411764705882349E-2</v>
      </c>
      <c r="K44" s="24">
        <f t="shared" si="7"/>
        <v>3.5714285714285712E-2</v>
      </c>
      <c r="L44" s="24">
        <f t="shared" si="8"/>
        <v>3.5714285714285712E-2</v>
      </c>
      <c r="M44" s="24">
        <f t="shared" si="9"/>
        <v>3.5714285714285712E-2</v>
      </c>
      <c r="N44" s="24">
        <f t="shared" si="10"/>
        <v>3.5714285714285712E-2</v>
      </c>
      <c r="O44" s="24">
        <f t="shared" si="11"/>
        <v>4.4117647058823525E-2</v>
      </c>
      <c r="P44" s="24">
        <f t="shared" si="12"/>
        <v>1.8518518518518517E-2</v>
      </c>
      <c r="Q44" s="24">
        <f t="shared" si="13"/>
        <v>3.5714285714285712E-2</v>
      </c>
      <c r="R44" s="36">
        <f t="shared" si="14"/>
        <v>3.5714285714285712E-2</v>
      </c>
      <c r="S44" s="40">
        <f t="shared" si="3"/>
        <v>0.40927482103952684</v>
      </c>
      <c r="T44" s="41">
        <f t="shared" si="4"/>
        <v>3.4106235086627239E-2</v>
      </c>
      <c r="U44" s="20"/>
      <c r="V44" s="20"/>
      <c r="W44" s="20"/>
      <c r="X44" s="20"/>
      <c r="Y44" s="20"/>
      <c r="Z44" s="20"/>
      <c r="AA44" s="20"/>
      <c r="AB44" s="20"/>
      <c r="AC44" s="20"/>
      <c r="AD44" s="49"/>
    </row>
    <row r="45" spans="1:33" x14ac:dyDescent="0.25">
      <c r="A45" s="48"/>
      <c r="B45" s="20"/>
      <c r="C45" s="20"/>
      <c r="D45" s="20"/>
      <c r="E45" s="20"/>
      <c r="F45" s="11" t="s">
        <v>24</v>
      </c>
      <c r="G45" s="24">
        <f t="shared" si="16"/>
        <v>2.9411764705882349E-2</v>
      </c>
      <c r="H45" s="24">
        <f t="shared" si="15"/>
        <v>2.9411764705882349E-2</v>
      </c>
      <c r="I45" s="24">
        <f t="shared" si="5"/>
        <v>4.4117647058823525E-2</v>
      </c>
      <c r="J45" s="24">
        <f t="shared" si="6"/>
        <v>2.9411764705882349E-2</v>
      </c>
      <c r="K45" s="24">
        <f t="shared" si="7"/>
        <v>3.5714285714285712E-2</v>
      </c>
      <c r="L45" s="24">
        <f t="shared" si="8"/>
        <v>3.5714285714285712E-2</v>
      </c>
      <c r="M45" s="24">
        <f t="shared" si="9"/>
        <v>3.5714285714285712E-2</v>
      </c>
      <c r="N45" s="24">
        <f t="shared" si="10"/>
        <v>3.5714285714285712E-2</v>
      </c>
      <c r="O45" s="24">
        <f t="shared" si="11"/>
        <v>4.4117647058823525E-2</v>
      </c>
      <c r="P45" s="24">
        <f t="shared" si="12"/>
        <v>1.8518518518518517E-2</v>
      </c>
      <c r="Q45" s="24">
        <f t="shared" si="13"/>
        <v>3.5714285714285712E-2</v>
      </c>
      <c r="R45" s="36">
        <f t="shared" si="14"/>
        <v>3.5714285714285712E-2</v>
      </c>
      <c r="S45" s="40">
        <f t="shared" si="3"/>
        <v>0.40927482103952684</v>
      </c>
      <c r="T45" s="41">
        <f t="shared" si="4"/>
        <v>3.4106235086627239E-2</v>
      </c>
      <c r="U45" s="20"/>
      <c r="V45" s="20"/>
      <c r="W45" s="20"/>
      <c r="X45" s="20"/>
      <c r="Y45" s="20"/>
      <c r="Z45" s="20"/>
      <c r="AA45" s="20"/>
      <c r="AB45" s="20"/>
      <c r="AC45" s="20"/>
      <c r="AD45" s="49"/>
    </row>
    <row r="46" spans="1:33" x14ac:dyDescent="0.25">
      <c r="A46" s="48"/>
      <c r="B46" s="20"/>
      <c r="C46" s="20"/>
      <c r="D46" s="20"/>
      <c r="E46" s="20"/>
      <c r="F46" s="11" t="s">
        <v>25</v>
      </c>
      <c r="G46" s="24">
        <f t="shared" si="16"/>
        <v>0.26470588235294118</v>
      </c>
      <c r="H46" s="24">
        <f t="shared" si="15"/>
        <v>0.26470588235294118</v>
      </c>
      <c r="I46" s="24">
        <f t="shared" si="5"/>
        <v>0.22058823529411761</v>
      </c>
      <c r="J46" s="24">
        <f t="shared" si="6"/>
        <v>0.26470588235294118</v>
      </c>
      <c r="K46" s="24">
        <f t="shared" si="7"/>
        <v>0.17857142857142858</v>
      </c>
      <c r="L46" s="24">
        <f t="shared" si="8"/>
        <v>0.17857142857142858</v>
      </c>
      <c r="M46" s="24">
        <f t="shared" si="9"/>
        <v>0.17857142857142858</v>
      </c>
      <c r="N46" s="24">
        <f t="shared" si="10"/>
        <v>0.17857142857142858</v>
      </c>
      <c r="O46" s="24">
        <f t="shared" si="11"/>
        <v>0.22058823529411761</v>
      </c>
      <c r="P46" s="24">
        <f t="shared" si="12"/>
        <v>0.16666666666666666</v>
      </c>
      <c r="Q46" s="24">
        <f t="shared" si="13"/>
        <v>0.17857142857142858</v>
      </c>
      <c r="R46" s="36">
        <f t="shared" si="14"/>
        <v>0.17857142857142858</v>
      </c>
      <c r="S46" s="40">
        <f t="shared" si="3"/>
        <v>2.4733893557422966</v>
      </c>
      <c r="T46" s="41">
        <f t="shared" si="4"/>
        <v>0.20611577964519137</v>
      </c>
      <c r="U46" s="20"/>
      <c r="V46" s="20"/>
      <c r="W46" s="20"/>
      <c r="X46" s="20"/>
      <c r="Y46" s="20"/>
      <c r="Z46" s="20"/>
      <c r="AA46" s="20"/>
      <c r="AB46" s="20"/>
      <c r="AC46" s="20"/>
      <c r="AD46" s="49"/>
    </row>
    <row r="47" spans="1:33" x14ac:dyDescent="0.25">
      <c r="A47" s="48"/>
      <c r="B47" s="20"/>
      <c r="C47" s="20"/>
      <c r="D47" s="20"/>
      <c r="E47" s="20"/>
      <c r="F47" s="11" t="s">
        <v>26</v>
      </c>
      <c r="G47" s="24">
        <f t="shared" si="16"/>
        <v>2.9411764705882349E-2</v>
      </c>
      <c r="H47" s="24">
        <f t="shared" si="15"/>
        <v>2.9411764705882349E-2</v>
      </c>
      <c r="I47" s="24">
        <f t="shared" si="5"/>
        <v>7.3529411764705871E-2</v>
      </c>
      <c r="J47" s="24">
        <f t="shared" si="6"/>
        <v>2.9411764705882349E-2</v>
      </c>
      <c r="K47" s="24">
        <f t="shared" si="7"/>
        <v>0.10714285714285714</v>
      </c>
      <c r="L47" s="24">
        <f t="shared" si="8"/>
        <v>0.10714285714285714</v>
      </c>
      <c r="M47" s="24">
        <f t="shared" si="9"/>
        <v>0.10714285714285714</v>
      </c>
      <c r="N47" s="24">
        <f t="shared" si="10"/>
        <v>0.10714285714285714</v>
      </c>
      <c r="O47" s="24">
        <f t="shared" si="11"/>
        <v>7.3529411764705871E-2</v>
      </c>
      <c r="P47" s="24">
        <f t="shared" si="12"/>
        <v>5.5555555555555552E-2</v>
      </c>
      <c r="Q47" s="24">
        <f t="shared" si="13"/>
        <v>0.10714285714285714</v>
      </c>
      <c r="R47" s="36">
        <f t="shared" si="14"/>
        <v>0.10714285714285714</v>
      </c>
      <c r="S47" s="40">
        <f t="shared" si="3"/>
        <v>0.93370681605975714</v>
      </c>
      <c r="T47" s="41">
        <f t="shared" si="4"/>
        <v>7.78089013383131E-2</v>
      </c>
      <c r="U47" s="20"/>
      <c r="V47" s="20"/>
      <c r="W47" s="20"/>
      <c r="X47" s="20"/>
      <c r="Y47" s="20"/>
      <c r="Z47" s="20"/>
      <c r="AA47" s="20"/>
      <c r="AB47" s="20"/>
      <c r="AC47" s="20"/>
      <c r="AD47" s="49"/>
    </row>
    <row r="48" spans="1:33" x14ac:dyDescent="0.25">
      <c r="A48" s="48"/>
      <c r="B48" s="20"/>
      <c r="C48" s="20"/>
      <c r="D48" s="20"/>
      <c r="E48" s="20"/>
      <c r="F48" s="11" t="s">
        <v>27</v>
      </c>
      <c r="G48" s="24">
        <f t="shared" si="16"/>
        <v>2.9411764705882349E-2</v>
      </c>
      <c r="H48" s="24">
        <f t="shared" si="15"/>
        <v>2.9411764705882349E-2</v>
      </c>
      <c r="I48" s="24">
        <f t="shared" si="5"/>
        <v>4.4117647058823525E-2</v>
      </c>
      <c r="J48" s="24">
        <f t="shared" si="6"/>
        <v>2.9411764705882349E-2</v>
      </c>
      <c r="K48" s="24">
        <f t="shared" si="7"/>
        <v>3.5714285714285712E-2</v>
      </c>
      <c r="L48" s="24">
        <f t="shared" si="8"/>
        <v>3.5714285714285712E-2</v>
      </c>
      <c r="M48" s="24">
        <f t="shared" si="9"/>
        <v>3.5714285714285712E-2</v>
      </c>
      <c r="N48" s="24">
        <f t="shared" si="10"/>
        <v>3.5714285714285712E-2</v>
      </c>
      <c r="O48" s="24">
        <f t="shared" si="11"/>
        <v>4.4117647058823525E-2</v>
      </c>
      <c r="P48" s="24">
        <f t="shared" si="12"/>
        <v>1.8518518518518517E-2</v>
      </c>
      <c r="Q48" s="24">
        <f t="shared" si="13"/>
        <v>3.5714285714285712E-2</v>
      </c>
      <c r="R48" s="36">
        <f t="shared" si="14"/>
        <v>3.5714285714285712E-2</v>
      </c>
      <c r="S48" s="40">
        <f t="shared" si="3"/>
        <v>0.40927482103952684</v>
      </c>
      <c r="T48" s="41">
        <f t="shared" si="4"/>
        <v>3.4106235086627239E-2</v>
      </c>
      <c r="U48" s="20"/>
      <c r="V48" s="20"/>
      <c r="W48" s="20"/>
      <c r="X48" s="20"/>
      <c r="Y48" s="20"/>
      <c r="Z48" s="20"/>
      <c r="AA48" s="20"/>
      <c r="AB48" s="20"/>
      <c r="AC48" s="20"/>
      <c r="AD48" s="49"/>
    </row>
    <row r="49" spans="1:30" ht="15.75" thickBot="1" x14ac:dyDescent="0.3">
      <c r="A49" s="48"/>
      <c r="B49" s="20"/>
      <c r="C49" s="20"/>
      <c r="D49" s="20"/>
      <c r="E49" s="20"/>
      <c r="F49" s="17" t="s">
        <v>28</v>
      </c>
      <c r="G49" s="26">
        <f t="shared" si="16"/>
        <v>2.9411764705882349E-2</v>
      </c>
      <c r="H49" s="26">
        <f t="shared" si="15"/>
        <v>2.9411764705882349E-2</v>
      </c>
      <c r="I49" s="24">
        <f t="shared" si="5"/>
        <v>4.4117647058823525E-2</v>
      </c>
      <c r="J49" s="24">
        <f t="shared" si="6"/>
        <v>2.9411764705882349E-2</v>
      </c>
      <c r="K49" s="24">
        <f>K33/$K$34</f>
        <v>3.5714285714285712E-2</v>
      </c>
      <c r="L49" s="24">
        <f t="shared" si="8"/>
        <v>3.5714285714285712E-2</v>
      </c>
      <c r="M49" s="24">
        <f t="shared" si="9"/>
        <v>3.5714285714285712E-2</v>
      </c>
      <c r="N49" s="24">
        <f t="shared" si="10"/>
        <v>3.5714285714285712E-2</v>
      </c>
      <c r="O49" s="24">
        <f t="shared" si="11"/>
        <v>4.4117647058823525E-2</v>
      </c>
      <c r="P49" s="24">
        <f t="shared" si="12"/>
        <v>1.8518518518518517E-2</v>
      </c>
      <c r="Q49" s="24">
        <f t="shared" si="13"/>
        <v>3.5714285714285712E-2</v>
      </c>
      <c r="R49" s="36">
        <f t="shared" si="14"/>
        <v>3.5714285714285712E-2</v>
      </c>
      <c r="S49" s="42">
        <f t="shared" si="3"/>
        <v>0.40927482103952684</v>
      </c>
      <c r="T49" s="43">
        <f t="shared" si="4"/>
        <v>3.4106235086627239E-2</v>
      </c>
      <c r="U49" s="20"/>
      <c r="V49" s="20"/>
      <c r="W49" s="20"/>
      <c r="X49" s="20"/>
      <c r="Y49" s="20"/>
      <c r="Z49" s="20"/>
      <c r="AA49" s="20"/>
      <c r="AB49" s="20"/>
      <c r="AC49" s="20"/>
      <c r="AD49" s="49"/>
    </row>
    <row r="50" spans="1:30" ht="15.75" thickBot="1" x14ac:dyDescent="0.3">
      <c r="A50" s="54"/>
      <c r="B50" s="55"/>
      <c r="C50" s="55"/>
      <c r="D50" s="55"/>
      <c r="E50" s="55"/>
      <c r="F50" s="16" t="s">
        <v>57</v>
      </c>
      <c r="G50" s="33">
        <f>SUM(G38:G49)</f>
        <v>1</v>
      </c>
      <c r="H50" s="33">
        <f t="shared" ref="H50:T50" si="17">SUM(H38:H49)</f>
        <v>1</v>
      </c>
      <c r="I50" s="33">
        <f>SUM(I38:I49)</f>
        <v>0.99999999999999967</v>
      </c>
      <c r="J50" s="33">
        <f t="shared" si="17"/>
        <v>1</v>
      </c>
      <c r="K50" s="33">
        <f t="shared" si="17"/>
        <v>0.99999999999999989</v>
      </c>
      <c r="L50" s="33">
        <f t="shared" si="17"/>
        <v>0.99999999999999989</v>
      </c>
      <c r="M50" s="33">
        <f t="shared" si="17"/>
        <v>0.99999999999999989</v>
      </c>
      <c r="N50" s="33">
        <f t="shared" si="17"/>
        <v>0.99999999999999989</v>
      </c>
      <c r="O50" s="33">
        <f t="shared" si="17"/>
        <v>0.99999999999999967</v>
      </c>
      <c r="P50" s="33">
        <f t="shared" si="17"/>
        <v>0.99999999999999978</v>
      </c>
      <c r="Q50" s="33">
        <f t="shared" si="17"/>
        <v>0.99999999999999989</v>
      </c>
      <c r="R50" s="34">
        <f t="shared" si="17"/>
        <v>0.99999999999999989</v>
      </c>
      <c r="S50" s="38">
        <f t="shared" si="17"/>
        <v>11.999999999999998</v>
      </c>
      <c r="T50" s="44">
        <f t="shared" si="17"/>
        <v>0.99999999999999989</v>
      </c>
      <c r="U50" s="55"/>
      <c r="V50" s="55"/>
      <c r="W50" s="55"/>
      <c r="X50" s="55"/>
      <c r="Y50" s="55"/>
      <c r="Z50" s="55"/>
      <c r="AA50" s="55"/>
      <c r="AB50" s="55"/>
      <c r="AC50" s="55"/>
      <c r="AD50" s="56"/>
    </row>
  </sheetData>
  <mergeCells count="2">
    <mergeCell ref="B5:C5"/>
    <mergeCell ref="F36:G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AD18C-46AC-4D7E-8ECE-06854BC48528}">
  <dimension ref="B3:F31"/>
  <sheetViews>
    <sheetView topLeftCell="A16" zoomScale="167" zoomScaleNormal="168" workbookViewId="0">
      <selection activeCell="E31" sqref="E31"/>
    </sheetView>
  </sheetViews>
  <sheetFormatPr defaultRowHeight="15" x14ac:dyDescent="0.25"/>
  <cols>
    <col min="2" max="2" width="12.28515625" customWidth="1"/>
    <col min="3" max="3" width="14.140625" customWidth="1"/>
    <col min="4" max="4" width="10" customWidth="1"/>
    <col min="5" max="6" width="11.5703125" bestFit="1" customWidth="1"/>
  </cols>
  <sheetData>
    <row r="3" spans="2:6" ht="30" x14ac:dyDescent="0.25">
      <c r="B3" s="62"/>
      <c r="C3" s="64" t="s">
        <v>62</v>
      </c>
      <c r="D3" s="64" t="s">
        <v>63</v>
      </c>
      <c r="E3" s="64" t="s">
        <v>64</v>
      </c>
      <c r="F3" s="64" t="s">
        <v>65</v>
      </c>
    </row>
    <row r="4" spans="2:6" x14ac:dyDescent="0.25">
      <c r="B4" s="62" t="s">
        <v>38</v>
      </c>
      <c r="C4" s="61">
        <v>0</v>
      </c>
      <c r="D4" s="61"/>
      <c r="E4" s="61">
        <v>0</v>
      </c>
      <c r="F4" s="61">
        <v>0</v>
      </c>
    </row>
    <row r="5" spans="2:6" x14ac:dyDescent="0.25">
      <c r="B5" s="63" t="s">
        <v>17</v>
      </c>
      <c r="C5" s="65">
        <v>0.10177404295051352</v>
      </c>
      <c r="D5" s="37">
        <v>0.2969125607995553</v>
      </c>
      <c r="E5" s="66">
        <f>C5*2</f>
        <v>0.20354808590102705</v>
      </c>
      <c r="F5" s="65">
        <f>C5*0.5</f>
        <v>5.0887021475256762E-2</v>
      </c>
    </row>
    <row r="6" spans="2:6" x14ac:dyDescent="0.25">
      <c r="B6" s="63" t="s">
        <v>18</v>
      </c>
      <c r="C6" s="65">
        <v>0.10177404295051352</v>
      </c>
      <c r="D6" s="37">
        <v>6.1536078961793007E-2</v>
      </c>
      <c r="E6" s="66">
        <f t="shared" ref="E6:E16" si="0">C6*2</f>
        <v>0.20354808590102705</v>
      </c>
      <c r="F6" s="65">
        <f t="shared" ref="F6:F16" si="1">C6*0.5</f>
        <v>5.0887021475256762E-2</v>
      </c>
    </row>
    <row r="7" spans="2:6" x14ac:dyDescent="0.25">
      <c r="B7" s="63" t="s">
        <v>19</v>
      </c>
      <c r="C7" s="65">
        <v>0.20611577964519137</v>
      </c>
      <c r="D7" s="37">
        <v>0.2077310207597606</v>
      </c>
      <c r="E7" s="66">
        <f t="shared" si="0"/>
        <v>0.41223155929038274</v>
      </c>
      <c r="F7" s="65">
        <f t="shared" si="1"/>
        <v>0.10305788982259569</v>
      </c>
    </row>
    <row r="8" spans="2:6" x14ac:dyDescent="0.25">
      <c r="B8" s="63" t="s">
        <v>20</v>
      </c>
      <c r="C8" s="65">
        <v>0.10177404295051352</v>
      </c>
      <c r="D8" s="37">
        <v>3.4322072155752094E-2</v>
      </c>
      <c r="E8" s="66">
        <f t="shared" si="0"/>
        <v>0.20354808590102705</v>
      </c>
      <c r="F8" s="65">
        <f t="shared" si="1"/>
        <v>5.0887021475256762E-2</v>
      </c>
    </row>
    <row r="9" spans="2:6" x14ac:dyDescent="0.25">
      <c r="B9" s="63" t="s">
        <v>21</v>
      </c>
      <c r="C9" s="65">
        <v>3.4106235086627239E-2</v>
      </c>
      <c r="D9" s="37">
        <v>7.5903297565455607E-2</v>
      </c>
      <c r="E9" s="66">
        <f t="shared" si="0"/>
        <v>6.8212470173254477E-2</v>
      </c>
      <c r="F9" s="65">
        <f t="shared" si="1"/>
        <v>1.7053117543313619E-2</v>
      </c>
    </row>
    <row r="10" spans="2:6" x14ac:dyDescent="0.25">
      <c r="B10" s="63" t="s">
        <v>22</v>
      </c>
      <c r="C10" s="65">
        <v>3.4106235086627239E-2</v>
      </c>
      <c r="D10" s="37">
        <v>1.7957086808280492E-2</v>
      </c>
      <c r="E10" s="66">
        <f t="shared" si="0"/>
        <v>6.8212470173254477E-2</v>
      </c>
      <c r="F10" s="65">
        <f t="shared" si="1"/>
        <v>1.7053117543313619E-2</v>
      </c>
    </row>
    <row r="11" spans="2:6" x14ac:dyDescent="0.25">
      <c r="B11" s="63" t="s">
        <v>23</v>
      </c>
      <c r="C11" s="65">
        <v>3.4106235086627239E-2</v>
      </c>
      <c r="D11" s="37">
        <v>7.5058702970861021E-2</v>
      </c>
      <c r="E11" s="66">
        <f t="shared" si="0"/>
        <v>6.8212470173254477E-2</v>
      </c>
      <c r="F11" s="65">
        <f t="shared" si="1"/>
        <v>1.7053117543313619E-2</v>
      </c>
    </row>
    <row r="12" spans="2:6" x14ac:dyDescent="0.25">
      <c r="B12" s="63" t="s">
        <v>24</v>
      </c>
      <c r="C12" s="65">
        <v>3.4106235086627239E-2</v>
      </c>
      <c r="D12" s="37">
        <v>0.13234449150596914</v>
      </c>
      <c r="E12" s="66">
        <f t="shared" si="0"/>
        <v>6.8212470173254477E-2</v>
      </c>
      <c r="F12" s="65">
        <f t="shared" si="1"/>
        <v>1.7053117543313619E-2</v>
      </c>
    </row>
    <row r="13" spans="2:6" x14ac:dyDescent="0.25">
      <c r="B13" s="63" t="s">
        <v>25</v>
      </c>
      <c r="C13" s="65">
        <v>0.20611577964519137</v>
      </c>
      <c r="D13" s="37">
        <v>1.1633457352788068E-2</v>
      </c>
      <c r="E13" s="66">
        <f t="shared" si="0"/>
        <v>0.41223155929038274</v>
      </c>
      <c r="F13" s="65">
        <f t="shared" si="1"/>
        <v>0.10305788982259569</v>
      </c>
    </row>
    <row r="14" spans="2:6" x14ac:dyDescent="0.25">
      <c r="B14" s="63" t="s">
        <v>26</v>
      </c>
      <c r="C14" s="65">
        <v>7.78089013383131E-2</v>
      </c>
      <c r="D14" s="37">
        <v>3.4322072155752094E-2</v>
      </c>
      <c r="E14" s="66">
        <f t="shared" si="0"/>
        <v>0.1556178026766262</v>
      </c>
      <c r="F14" s="65">
        <f t="shared" si="1"/>
        <v>3.890445066915655E-2</v>
      </c>
    </row>
    <row r="15" spans="2:6" x14ac:dyDescent="0.25">
      <c r="B15" s="63" t="s">
        <v>27</v>
      </c>
      <c r="C15" s="65">
        <v>3.4106235086627239E-2</v>
      </c>
      <c r="D15" s="37">
        <v>1.7957086808280492E-2</v>
      </c>
      <c r="E15" s="66">
        <f t="shared" si="0"/>
        <v>6.8212470173254477E-2</v>
      </c>
      <c r="F15" s="65">
        <f>C15*0.5</f>
        <v>1.7053117543313619E-2</v>
      </c>
    </row>
    <row r="16" spans="2:6" x14ac:dyDescent="0.25">
      <c r="B16" s="63" t="s">
        <v>28</v>
      </c>
      <c r="C16" s="65">
        <v>3.4106235086627239E-2</v>
      </c>
      <c r="D16" s="37">
        <v>3.4322072155752094E-2</v>
      </c>
      <c r="E16" s="66">
        <f t="shared" si="0"/>
        <v>6.8212470173254477E-2</v>
      </c>
      <c r="F16" s="65">
        <f t="shared" si="1"/>
        <v>1.7053117543313619E-2</v>
      </c>
    </row>
    <row r="19" spans="3:4" ht="30" x14ac:dyDescent="0.25">
      <c r="C19" s="72" t="s">
        <v>67</v>
      </c>
      <c r="D19" s="72" t="s">
        <v>68</v>
      </c>
    </row>
    <row r="20" spans="3:4" x14ac:dyDescent="0.25">
      <c r="C20" s="73" t="s">
        <v>71</v>
      </c>
      <c r="D20" s="3" t="s">
        <v>17</v>
      </c>
    </row>
    <row r="21" spans="3:4" x14ac:dyDescent="0.25">
      <c r="C21" s="73"/>
      <c r="D21" s="3" t="s">
        <v>24</v>
      </c>
    </row>
    <row r="22" spans="3:4" x14ac:dyDescent="0.25">
      <c r="C22" s="73"/>
      <c r="D22" s="3" t="s">
        <v>23</v>
      </c>
    </row>
    <row r="23" spans="3:4" x14ac:dyDescent="0.25">
      <c r="C23" s="73"/>
      <c r="D23" s="3" t="s">
        <v>21</v>
      </c>
    </row>
    <row r="24" spans="3:4" x14ac:dyDescent="0.25">
      <c r="C24" s="74" t="s">
        <v>69</v>
      </c>
      <c r="D24" s="3" t="s">
        <v>19</v>
      </c>
    </row>
    <row r="25" spans="3:4" x14ac:dyDescent="0.25">
      <c r="C25" s="75"/>
      <c r="D25" s="3" t="s">
        <v>18</v>
      </c>
    </row>
    <row r="26" spans="3:4" x14ac:dyDescent="0.25">
      <c r="C26" s="76"/>
      <c r="D26" s="3" t="s">
        <v>28</v>
      </c>
    </row>
    <row r="27" spans="3:4" x14ac:dyDescent="0.25">
      <c r="C27" s="74" t="s">
        <v>70</v>
      </c>
      <c r="D27" s="3" t="s">
        <v>27</v>
      </c>
    </row>
    <row r="28" spans="3:4" x14ac:dyDescent="0.25">
      <c r="C28" s="75"/>
      <c r="D28" s="3" t="s">
        <v>22</v>
      </c>
    </row>
    <row r="29" spans="3:4" x14ac:dyDescent="0.25">
      <c r="C29" s="75"/>
      <c r="D29" s="3" t="s">
        <v>25</v>
      </c>
    </row>
    <row r="30" spans="3:4" x14ac:dyDescent="0.25">
      <c r="C30" s="75"/>
      <c r="D30" s="3" t="s">
        <v>20</v>
      </c>
    </row>
    <row r="31" spans="3:4" x14ac:dyDescent="0.25">
      <c r="C31" s="76"/>
      <c r="D31" s="3" t="s">
        <v>26</v>
      </c>
    </row>
  </sheetData>
  <mergeCells count="3">
    <mergeCell ref="C20:C23"/>
    <mergeCell ref="C27:C31"/>
    <mergeCell ref="C24:C26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value</vt:lpstr>
      <vt:lpstr>cost</vt:lpstr>
      <vt:lpstr>Diagram ROI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Vinsen</dc:creator>
  <cp:lastModifiedBy>Vinsen</cp:lastModifiedBy>
  <dcterms:created xsi:type="dcterms:W3CDTF">2020-05-10T09:49:52Z</dcterms:created>
  <dcterms:modified xsi:type="dcterms:W3CDTF">2020-05-11T11:36:05Z</dcterms:modified>
</cp:coreProperties>
</file>