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lues" sheetId="1" r:id="rId4"/>
    <sheet state="visible" name="Shape fixer" sheetId="2" r:id="rId5"/>
    <sheet state="visible" name="Euler to Quaternons" sheetId="3" r:id="rId6"/>
  </sheets>
  <definedNames/>
  <calcPr/>
</workbook>
</file>

<file path=xl/sharedStrings.xml><?xml version="1.0" encoding="utf-8"?>
<sst xmlns="http://schemas.openxmlformats.org/spreadsheetml/2006/main" count="135" uniqueCount="106">
  <si>
    <t>Input Euler</t>
  </si>
  <si>
    <t>Input</t>
  </si>
  <si>
    <t>Output Quaternons</t>
  </si>
  <si>
    <t>x</t>
  </si>
  <si>
    <t>z</t>
  </si>
  <si>
    <t>Size fixing values</t>
  </si>
  <si>
    <t>y</t>
  </si>
  <si>
    <t>Object nature</t>
  </si>
  <si>
    <t>Position fixing values</t>
  </si>
  <si>
    <t>Input size</t>
  </si>
  <si>
    <t>q1</t>
  </si>
  <si>
    <t>Input position</t>
  </si>
  <si>
    <t>Angles</t>
  </si>
  <si>
    <t>Name</t>
  </si>
  <si>
    <t>Prefix</t>
  </si>
  <si>
    <t>Type</t>
  </si>
  <si>
    <t>q2</t>
  </si>
  <si>
    <t>Object</t>
  </si>
  <si>
    <t>Texture</t>
  </si>
  <si>
    <t>Width</t>
  </si>
  <si>
    <t>q3</t>
  </si>
  <si>
    <t>Height</t>
  </si>
  <si>
    <t>Length</t>
  </si>
  <si>
    <t>q4</t>
  </si>
  <si>
    <t>x formula model (Ax+B)</t>
  </si>
  <si>
    <t>custom</t>
  </si>
  <si>
    <t>x value A</t>
  </si>
  <si>
    <t>x value B</t>
  </si>
  <si>
    <t>tower1</t>
  </si>
  <si>
    <t>default</t>
  </si>
  <si>
    <t>Optional input</t>
  </si>
  <si>
    <t>Color</t>
  </si>
  <si>
    <t>F15*1.457891+0.00089</t>
  </si>
  <si>
    <t>Tiling</t>
  </si>
  <si>
    <t>On/Off</t>
  </si>
  <si>
    <t>R/255</t>
  </si>
  <si>
    <t>G/255</t>
  </si>
  <si>
    <t>B/255</t>
  </si>
  <si>
    <t>tower2</t>
  </si>
  <si>
    <t>F15*0.659025111111111+0.00118888888888888</t>
  </si>
  <si>
    <t>tower3</t>
  </si>
  <si>
    <t>tower4</t>
  </si>
  <si>
    <t>F15*0.512819777777778+0.000962222222222111</t>
  </si>
  <si>
    <t>tower5</t>
  </si>
  <si>
    <t>house1</t>
  </si>
  <si>
    <t>F15*0.443655555555556+0.000934444444444201</t>
  </si>
  <si>
    <t>house2</t>
  </si>
  <si>
    <t>Output</t>
  </si>
  <si>
    <t>house3</t>
  </si>
  <si>
    <t>house4</t>
  </si>
  <si>
    <t>F15*0.238095222222222+0.00330777777777769</t>
  </si>
  <si>
    <t>Output size</t>
  </si>
  <si>
    <t>house5</t>
  </si>
  <si>
    <t>F15*0.210855+0.000979999999999611</t>
  </si>
  <si>
    <t>house6</t>
  </si>
  <si>
    <t>Output position</t>
  </si>
  <si>
    <t>F15*0.3125001+0.012469</t>
  </si>
  <si>
    <t>house7</t>
  </si>
  <si>
    <t>Script line</t>
  </si>
  <si>
    <t>F15*0.209030111111111+0.000103888888888706</t>
  </si>
  <si>
    <t>house8</t>
  </si>
  <si>
    <t>F15*0.308642033333333+0.000966666666666387</t>
  </si>
  <si>
    <t>house9</t>
  </si>
  <si>
    <t>F4*0.25+0.00098</t>
  </si>
  <si>
    <t>house10</t>
  </si>
  <si>
    <t>house11</t>
  </si>
  <si>
    <t>F15*0.166666722222222+0.0000477777777779428</t>
  </si>
  <si>
    <t>house12</t>
  </si>
  <si>
    <t>F15*0.204061833333333+0.000146666666667035</t>
  </si>
  <si>
    <t>house13</t>
  </si>
  <si>
    <t>house14</t>
  </si>
  <si>
    <t>F4*0.1470587778+42.2222222220054E-06</t>
  </si>
  <si>
    <t>pillar1</t>
  </si>
  <si>
    <t>pillar2</t>
  </si>
  <si>
    <t>village1</t>
  </si>
  <si>
    <t>F15*0.0617350888888889+0.00016111111111113</t>
  </si>
  <si>
    <t>village2</t>
  </si>
  <si>
    <t>F15*0.0956663444444445+0.0000755555555554584</t>
  </si>
  <si>
    <t>windmill1</t>
  </si>
  <si>
    <t>arch1</t>
  </si>
  <si>
    <t>F15*0.777261111111111+0.000888888888888396</t>
  </si>
  <si>
    <t>canal1</t>
  </si>
  <si>
    <t>F15*0.138888888888889+0.000151111111111114</t>
  </si>
  <si>
    <t>castle1</t>
  </si>
  <si>
    <t>F15*0.169816222222222+0.000127777777777677</t>
  </si>
  <si>
    <t>church1</t>
  </si>
  <si>
    <t>F15*0.103954522222222+0.000987777777777686</t>
  </si>
  <si>
    <t>cannon1</t>
  </si>
  <si>
    <t>F15*0.723941+0.000649999999999472</t>
  </si>
  <si>
    <t>statue1</t>
  </si>
  <si>
    <t>F15*0.641024744668667+0.000173333333333087</t>
  </si>
  <si>
    <t>statue2</t>
  </si>
  <si>
    <t>wagon1</t>
  </si>
  <si>
    <t>F15*0.980392814589377+0.000877777777778495</t>
  </si>
  <si>
    <t>elevator1</t>
  </si>
  <si>
    <t>F15*0.617284+0.000269999999999647</t>
  </si>
  <si>
    <t>bridge1</t>
  </si>
  <si>
    <t>F15*0.127551+0.000130000000000013</t>
  </si>
  <si>
    <t>dummy1</t>
  </si>
  <si>
    <t>spike1</t>
  </si>
  <si>
    <t>wall1</t>
  </si>
  <si>
    <t>wall2</t>
  </si>
  <si>
    <t>F15*0.0279759666666667+0.0000633333333333042</t>
  </si>
  <si>
    <t>wall3</t>
  </si>
  <si>
    <t>wall4</t>
  </si>
  <si>
    <t>Position fixing values (don't edit ty)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</si>
</sst>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sz val="11.0"/>
      <color theme="1"/>
      <name val="Calibri"/>
    </font>
    <font>
      <u/>
      <sz val="14.0"/>
      <color theme="1"/>
      <name val="Poppins"/>
    </font>
    <font/>
    <font>
      <sz val="11.0"/>
      <color rgb="FF000000"/>
      <name val="Calibri"/>
    </font>
    <font>
      <sz val="10.0"/>
      <color theme="1"/>
      <name val="Calibri"/>
    </font>
  </fonts>
  <fills count="24">
    <fill>
      <patternFill patternType="none"/>
    </fill>
    <fill>
      <patternFill patternType="lightGray"/>
    </fill>
    <fill>
      <patternFill patternType="solid">
        <fgColor theme="8"/>
        <bgColor theme="8"/>
      </patternFill>
    </fill>
    <fill>
      <patternFill patternType="solid">
        <fgColor theme="5"/>
        <bgColor theme="5"/>
      </patternFill>
    </fill>
    <fill>
      <patternFill patternType="solid">
        <fgColor rgb="FFFBD4B4"/>
        <bgColor rgb="FFFBD4B4"/>
      </patternFill>
    </fill>
    <fill>
      <patternFill patternType="solid">
        <fgColor rgb="FFDAEEF3"/>
        <bgColor rgb="FFDAEEF3"/>
      </patternFill>
    </fill>
    <fill>
      <patternFill patternType="solid">
        <fgColor theme="1"/>
        <bgColor theme="1"/>
      </patternFill>
    </fill>
    <fill>
      <patternFill patternType="solid">
        <fgColor rgb="FFB6DDE8"/>
        <bgColor rgb="FFB6DDE8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rgb="FF92CDDC"/>
        <bgColor rgb="FF92CDDC"/>
      </patternFill>
    </fill>
    <fill>
      <patternFill patternType="solid">
        <fgColor theme="6"/>
        <bgColor theme="6"/>
      </patternFill>
    </fill>
    <fill>
      <patternFill patternType="solid">
        <fgColor rgb="FFFDE9D9"/>
        <bgColor rgb="FFFDE9D9"/>
      </patternFill>
    </fill>
    <fill>
      <patternFill patternType="solid">
        <fgColor rgb="FFF2DBDB"/>
        <bgColor rgb="FFF2DBDB"/>
      </patternFill>
    </fill>
    <fill>
      <patternFill patternType="solid">
        <fgColor rgb="FFFABF8F"/>
        <bgColor rgb="FFFABF8F"/>
      </patternFill>
    </fill>
    <fill>
      <patternFill patternType="solid">
        <fgColor rgb="FFE5B8B7"/>
        <bgColor rgb="FFE5B8B7"/>
      </patternFill>
    </fill>
    <fill>
      <patternFill patternType="solid">
        <fgColor rgb="FFD99594"/>
        <bgColor rgb="FFD99594"/>
      </patternFill>
    </fill>
    <fill>
      <patternFill patternType="solid">
        <fgColor rgb="FF953734"/>
        <bgColor rgb="FF953734"/>
      </patternFill>
    </fill>
    <fill>
      <patternFill patternType="solid">
        <fgColor rgb="FFE5DFEC"/>
        <bgColor rgb="FFE5DFEC"/>
      </patternFill>
    </fill>
    <fill>
      <patternFill patternType="solid">
        <fgColor rgb="FFCCC0D9"/>
        <bgColor rgb="FFCCC0D9"/>
      </patternFill>
    </fill>
    <fill>
      <patternFill patternType="solid">
        <fgColor rgb="FFB2A1C7"/>
        <bgColor rgb="FFB2A1C7"/>
      </patternFill>
    </fill>
    <fill>
      <patternFill patternType="solid">
        <fgColor rgb="FFEAF1DD"/>
        <bgColor rgb="FFEAF1DD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</fills>
  <borders count="30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right/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4" fillId="3" fontId="4" numFmtId="0" xfId="0" applyAlignment="1" applyBorder="1" applyFill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5" fillId="4" fontId="1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6" fillId="5" fontId="1" numFmtId="0" xfId="0" applyAlignment="1" applyBorder="1" applyFill="1" applyFont="1">
      <alignment horizontal="center" vertical="center"/>
    </xf>
    <xf borderId="7" fillId="0" fontId="3" numFmtId="0" xfId="0" applyBorder="1" applyFont="1"/>
    <xf borderId="8" fillId="6" fontId="1" numFmtId="0" xfId="0" applyAlignment="1" applyBorder="1" applyFill="1" applyFont="1">
      <alignment horizontal="center" vertical="center"/>
    </xf>
    <xf borderId="9" fillId="0" fontId="3" numFmtId="0" xfId="0" applyBorder="1" applyFont="1"/>
    <xf borderId="10" fillId="7" fontId="1" numFmtId="0" xfId="0" applyAlignment="1" applyBorder="1" applyFill="1" applyFont="1">
      <alignment horizontal="center" vertical="center"/>
    </xf>
    <xf borderId="1" fillId="8" fontId="1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ill="1" applyFont="1">
      <alignment horizontal="center" vertical="center"/>
    </xf>
    <xf borderId="11" fillId="10" fontId="1" numFmtId="0" xfId="0" applyAlignment="1" applyBorder="1" applyFill="1" applyFont="1">
      <alignment horizontal="center" vertical="center"/>
    </xf>
    <xf borderId="12" fillId="2" fontId="1" numFmtId="0" xfId="0" applyAlignment="1" applyBorder="1" applyFont="1">
      <alignment horizontal="center" vertical="center"/>
    </xf>
    <xf borderId="13" fillId="0" fontId="3" numFmtId="0" xfId="0" applyBorder="1" applyFont="1"/>
    <xf borderId="14" fillId="0" fontId="3" numFmtId="0" xfId="0" applyBorder="1" applyFont="1"/>
    <xf borderId="5" fillId="11" fontId="1" numFmtId="0" xfId="0" applyAlignment="1" applyBorder="1" applyFill="1" applyFont="1">
      <alignment horizontal="center" vertical="center"/>
    </xf>
    <xf borderId="15" fillId="0" fontId="3" numFmtId="0" xfId="0" applyBorder="1" applyFont="1"/>
    <xf borderId="16" fillId="4" fontId="1" numFmtId="0" xfId="0" applyAlignment="1" applyBorder="1" applyFont="1">
      <alignment horizontal="center" vertical="center"/>
    </xf>
    <xf borderId="6" fillId="12" fontId="1" numFmtId="0" xfId="0" applyAlignment="1" applyBorder="1" applyFill="1" applyFont="1">
      <alignment horizontal="center" vertical="center"/>
    </xf>
    <xf borderId="10" fillId="13" fontId="1" numFmtId="0" xfId="0" applyAlignment="1" applyBorder="1" applyFill="1" applyFont="1">
      <alignment horizontal="center" vertical="center"/>
    </xf>
    <xf borderId="10" fillId="4" fontId="1" numFmtId="0" xfId="0" applyAlignment="1" applyBorder="1" applyFont="1">
      <alignment horizontal="center" vertical="center"/>
    </xf>
    <xf borderId="16" fillId="5" fontId="1" numFmtId="0" xfId="0" applyAlignment="1" applyBorder="1" applyFont="1">
      <alignment horizontal="center" vertical="center"/>
    </xf>
    <xf borderId="11" fillId="14" fontId="1" numFmtId="0" xfId="0" applyAlignment="1" applyBorder="1" applyFill="1" applyFont="1">
      <alignment horizontal="center" vertical="center"/>
    </xf>
    <xf borderId="10" fillId="15" fontId="1" numFmtId="0" xfId="0" applyAlignment="1" applyBorder="1" applyFill="1" applyFont="1">
      <alignment horizontal="center" vertical="center"/>
    </xf>
    <xf borderId="10" fillId="5" fontId="1" numFmtId="0" xfId="0" applyAlignment="1" applyBorder="1" applyFont="1">
      <alignment horizontal="center" vertical="center"/>
    </xf>
    <xf borderId="17" fillId="7" fontId="1" numFmtId="0" xfId="0" applyAlignment="1" applyBorder="1" applyFont="1">
      <alignment horizontal="center" vertical="center"/>
    </xf>
    <xf borderId="10" fillId="16" fontId="1" numFmtId="0" xfId="0" applyAlignment="1" applyBorder="1" applyFill="1" applyFont="1">
      <alignment horizontal="center" vertical="center"/>
    </xf>
    <xf borderId="18" fillId="10" fontId="1" numFmtId="0" xfId="0" applyAlignment="1" applyBorder="1" applyFont="1">
      <alignment horizontal="center" vertical="center"/>
    </xf>
    <xf borderId="11" fillId="17" fontId="1" numFmtId="0" xfId="0" applyAlignment="1" applyBorder="1" applyFill="1" applyFont="1">
      <alignment horizontal="center" vertical="center"/>
    </xf>
    <xf borderId="10" fillId="10" fontId="1" numFmtId="0" xfId="0" applyAlignment="1" applyBorder="1" applyFont="1">
      <alignment horizontal="center" vertical="center"/>
    </xf>
    <xf borderId="19" fillId="0" fontId="1" numFmtId="0" xfId="0" applyAlignment="1" applyBorder="1" applyFont="1">
      <alignment horizontal="center" vertical="center"/>
    </xf>
    <xf borderId="16" fillId="18" fontId="1" numFmtId="0" xfId="0" applyAlignment="1" applyBorder="1" applyFill="1" applyFont="1">
      <alignment horizontal="center" shrinkToFit="0" vertical="center" wrapText="1"/>
    </xf>
    <xf borderId="17" fillId="18" fontId="1" numFmtId="0" xfId="0" applyAlignment="1" applyBorder="1" applyFont="1">
      <alignment horizontal="center" vertical="center"/>
    </xf>
    <xf borderId="17" fillId="19" fontId="1" numFmtId="0" xfId="0" applyAlignment="1" applyBorder="1" applyFill="1" applyFont="1">
      <alignment horizontal="center" vertical="center"/>
    </xf>
    <xf borderId="18" fillId="20" fontId="1" numFmtId="0" xfId="0" applyAlignment="1" applyBorder="1" applyFill="1" applyFont="1">
      <alignment horizontal="center" vertical="center"/>
    </xf>
    <xf borderId="20" fillId="0" fontId="1" numFmtId="0" xfId="0" applyAlignment="1" applyBorder="1" applyFont="1">
      <alignment horizontal="center" vertical="center"/>
    </xf>
    <xf borderId="18" fillId="21" fontId="1" numFmtId="0" xfId="0" applyAlignment="1" applyBorder="1" applyFill="1" applyFont="1">
      <alignment horizontal="center" vertical="center"/>
    </xf>
    <xf borderId="21" fillId="0" fontId="1" numFmtId="0" xfId="0" applyAlignment="1" applyBorder="1" applyFont="1">
      <alignment horizontal="center" vertical="center"/>
    </xf>
    <xf borderId="20" fillId="0" fontId="5" numFmtId="0" xfId="0" applyAlignment="1" applyBorder="1" applyFont="1">
      <alignment horizontal="center" vertical="center"/>
    </xf>
    <xf borderId="21" fillId="0" fontId="5" numFmtId="0" xfId="0" applyAlignment="1" applyBorder="1" applyFont="1">
      <alignment horizontal="center" vertical="center"/>
    </xf>
    <xf borderId="8" fillId="22" fontId="1" numFmtId="0" xfId="0" applyAlignment="1" applyBorder="1" applyFill="1" applyFont="1">
      <alignment horizontal="center" vertical="center"/>
    </xf>
    <xf borderId="8" fillId="23" fontId="1" numFmtId="0" xfId="0" applyAlignment="1" applyBorder="1" applyFill="1" applyFont="1">
      <alignment horizontal="center" vertical="center"/>
    </xf>
    <xf borderId="22" fillId="0" fontId="1" numFmtId="0" xfId="0" applyAlignment="1" applyBorder="1" applyFont="1">
      <alignment horizontal="center" vertical="center"/>
    </xf>
    <xf borderId="5" fillId="4" fontId="1" numFmtId="0" xfId="0" applyAlignment="1" applyBorder="1" applyFont="1">
      <alignment horizontal="center"/>
    </xf>
    <xf borderId="23" fillId="0" fontId="1" numFmtId="0" xfId="0" applyAlignment="1" applyBorder="1" applyFont="1">
      <alignment horizontal="center" vertical="center"/>
    </xf>
    <xf borderId="24" fillId="0" fontId="1" numFmtId="0" xfId="0" applyAlignment="1" applyBorder="1" applyFont="1">
      <alignment horizontal="center" vertical="center"/>
    </xf>
    <xf borderId="23" fillId="0" fontId="1" numFmtId="0" xfId="0" applyAlignment="1" applyBorder="1" applyFont="1">
      <alignment horizontal="center" shrinkToFit="0" vertical="center" wrapText="1"/>
    </xf>
    <xf borderId="11" fillId="7" fontId="1" numFmtId="0" xfId="0" applyAlignment="1" applyBorder="1" applyFont="1">
      <alignment horizontal="center" vertical="center"/>
    </xf>
    <xf borderId="5" fillId="3" fontId="1" numFmtId="0" xfId="0" applyAlignment="1" applyBorder="1" applyFont="1">
      <alignment horizontal="center"/>
    </xf>
    <xf borderId="1" fillId="3" fontId="1" numFmtId="0" xfId="0" applyAlignment="1" applyBorder="1" applyFont="1">
      <alignment horizontal="center" vertical="center"/>
    </xf>
    <xf borderId="25" fillId="0" fontId="3" numFmtId="0" xfId="0" applyBorder="1" applyFont="1"/>
    <xf borderId="4" fillId="3" fontId="1" numFmtId="0" xfId="0" applyAlignment="1" applyBorder="1" applyFont="1">
      <alignment horizontal="center" vertical="center"/>
    </xf>
    <xf borderId="5" fillId="11" fontId="1" numFmtId="0" xfId="0" applyAlignment="1" applyBorder="1" applyFont="1">
      <alignment horizontal="center"/>
    </xf>
    <xf borderId="6" fillId="15" fontId="1" numFmtId="0" xfId="0" applyAlignment="1" applyBorder="1" applyFont="1">
      <alignment horizontal="center" vertical="center"/>
    </xf>
    <xf borderId="26" fillId="0" fontId="1" numFmtId="0" xfId="0" applyAlignment="1" applyBorder="1" applyFont="1">
      <alignment horizontal="center" shrinkToFit="0" vertical="center" wrapText="1"/>
    </xf>
    <xf borderId="27" fillId="0" fontId="3" numFmtId="0" xfId="0" applyBorder="1" applyFont="1"/>
    <xf borderId="28" fillId="0" fontId="3" numFmtId="0" xfId="0" applyBorder="1" applyFont="1"/>
    <xf borderId="0" fillId="0" fontId="1" numFmtId="11" xfId="0" applyAlignment="1" applyFont="1" applyNumberFormat="1">
      <alignment horizontal="center" vertical="center"/>
    </xf>
    <xf borderId="29" fillId="0" fontId="1" numFmtId="0" xfId="0" applyAlignment="1" applyBorder="1" applyFont="1">
      <alignment horizontal="center" vertical="center"/>
    </xf>
    <xf borderId="19" fillId="0" fontId="1" numFmtId="0" xfId="0" applyAlignment="1" applyBorder="1" applyFont="1">
      <alignment horizontal="center" shrinkToFit="0" vertical="center" wrapText="1"/>
    </xf>
    <xf borderId="19" fillId="0" fontId="3" numFmtId="0" xfId="0" applyBorder="1" applyFont="1"/>
    <xf borderId="20" fillId="0" fontId="3" numFmtId="0" xfId="0" applyBorder="1" applyFont="1"/>
    <xf borderId="21" fillId="0" fontId="3" numFmtId="0" xfId="0" applyBorder="1" applyFont="1"/>
    <xf borderId="6" fillId="3" fontId="1" numFmtId="0" xfId="0" applyAlignment="1" applyBorder="1" applyFont="1">
      <alignment horizontal="center" vertical="center"/>
    </xf>
    <xf borderId="10" fillId="3" fontId="1" numFmtId="0" xfId="0" applyAlignment="1" applyBorder="1" applyFont="1">
      <alignment horizontal="center" vertical="center"/>
    </xf>
    <xf borderId="11" fillId="3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5" width="12.13"/>
    <col customWidth="1" min="6" max="6" width="35.63"/>
    <col customWidth="1" min="7" max="13" width="22.5"/>
    <col customWidth="1" min="14" max="26" width="10.0"/>
  </cols>
  <sheetData>
    <row r="1">
      <c r="A1" s="7"/>
      <c r="B1" s="7"/>
      <c r="C1" s="7"/>
      <c r="D1" s="7"/>
      <c r="E1" s="7"/>
      <c r="F1" s="7"/>
      <c r="G1" s="7"/>
      <c r="H1" s="7"/>
      <c r="I1" s="9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0" customHeight="1">
      <c r="A2" s="7"/>
      <c r="B2" s="12"/>
      <c r="C2" s="2" t="s">
        <v>1</v>
      </c>
      <c r="D2" s="4"/>
      <c r="E2" s="5"/>
      <c r="F2" s="15" t="s">
        <v>5</v>
      </c>
      <c r="G2" s="4"/>
      <c r="H2" s="4"/>
      <c r="I2" s="4"/>
      <c r="J2" s="5"/>
      <c r="K2" s="21" t="s">
        <v>8</v>
      </c>
      <c r="L2" s="11"/>
      <c r="M2" s="13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0" customHeight="1">
      <c r="A3" s="7"/>
      <c r="B3" s="23" t="s">
        <v>13</v>
      </c>
      <c r="C3" s="27" t="s">
        <v>3</v>
      </c>
      <c r="D3" s="31" t="s">
        <v>6</v>
      </c>
      <c r="E3" s="33" t="s">
        <v>4</v>
      </c>
      <c r="F3" s="37" t="s">
        <v>24</v>
      </c>
      <c r="G3" s="38" t="s">
        <v>26</v>
      </c>
      <c r="H3" s="38" t="s">
        <v>27</v>
      </c>
      <c r="I3" s="39" t="s">
        <v>6</v>
      </c>
      <c r="J3" s="40" t="s">
        <v>4</v>
      </c>
      <c r="K3" s="42" t="s">
        <v>3</v>
      </c>
      <c r="L3" s="46" t="s">
        <v>6</v>
      </c>
      <c r="M3" s="47" t="s">
        <v>4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0" customHeight="1">
      <c r="A4" s="7"/>
      <c r="B4" s="48" t="s">
        <v>28</v>
      </c>
      <c r="C4" s="50">
        <v>1.0</v>
      </c>
      <c r="D4" s="7">
        <v>1.0</v>
      </c>
      <c r="E4" s="51">
        <v>1.0</v>
      </c>
      <c r="F4" s="52" t="s">
        <v>32</v>
      </c>
      <c r="G4" s="7">
        <v>1.457891</v>
      </c>
      <c r="H4" s="7">
        <v>8.9E-4</v>
      </c>
      <c r="I4" s="7">
        <v>0.0878081847765194</v>
      </c>
      <c r="J4" s="51">
        <v>1.47002832744587</v>
      </c>
      <c r="K4" s="7">
        <v>0.15148</v>
      </c>
      <c r="L4" s="7">
        <v>-0.067823041921384</v>
      </c>
      <c r="M4" s="51">
        <v>-3.15446763659136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0" customHeight="1">
      <c r="A5" s="7"/>
      <c r="B5" s="48" t="s">
        <v>38</v>
      </c>
      <c r="C5" s="50">
        <v>1.0</v>
      </c>
      <c r="D5" s="7">
        <v>1.0</v>
      </c>
      <c r="E5" s="51">
        <v>1.0</v>
      </c>
      <c r="F5" s="52" t="s">
        <v>39</v>
      </c>
      <c r="G5" s="7">
        <v>0.659025111111111</v>
      </c>
      <c r="H5" s="7">
        <v>0.00118888888888888</v>
      </c>
      <c r="I5" s="7">
        <v>0.0668826933072027</v>
      </c>
      <c r="J5" s="51">
        <v>0.659025920148465</v>
      </c>
      <c r="K5" s="7">
        <v>0.0</v>
      </c>
      <c r="L5" s="7">
        <v>-5.67467983756334</v>
      </c>
      <c r="M5" s="51">
        <v>-14.9963753574392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0" customHeight="1">
      <c r="A6" s="7"/>
      <c r="B6" s="48" t="s">
        <v>40</v>
      </c>
      <c r="C6" s="50">
        <v>1.0</v>
      </c>
      <c r="D6" s="7">
        <v>1.0</v>
      </c>
      <c r="E6" s="51">
        <v>1.0</v>
      </c>
      <c r="F6" s="52">
        <v>0.415224798553689</v>
      </c>
      <c r="G6" s="7">
        <v>0.415224798553689</v>
      </c>
      <c r="H6" s="7">
        <v>0.0</v>
      </c>
      <c r="I6" s="7">
        <v>0.0817769677133083</v>
      </c>
      <c r="J6" s="51">
        <v>0.359593228140328</v>
      </c>
      <c r="K6" s="7">
        <v>0.0</v>
      </c>
      <c r="L6" s="7">
        <v>-5.0190932864217</v>
      </c>
      <c r="M6" s="51">
        <v>0.0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0" customHeight="1">
      <c r="A7" s="7"/>
      <c r="B7" s="48" t="s">
        <v>41</v>
      </c>
      <c r="C7" s="50">
        <v>1.0</v>
      </c>
      <c r="D7" s="7">
        <v>1.0</v>
      </c>
      <c r="E7" s="51">
        <v>1.0</v>
      </c>
      <c r="F7" s="52" t="s">
        <v>42</v>
      </c>
      <c r="G7" s="7">
        <v>0.512819777777778</v>
      </c>
      <c r="H7" s="7">
        <v>9.62222222222111E-4</v>
      </c>
      <c r="I7" s="7">
        <v>0.0816246505138557</v>
      </c>
      <c r="J7" s="51">
        <v>0.512820512820513</v>
      </c>
      <c r="K7" s="7">
        <v>0.816559938537728</v>
      </c>
      <c r="L7" s="7">
        <v>-0.718863807719749</v>
      </c>
      <c r="M7" s="51">
        <v>-1.03589743589744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0" customHeight="1">
      <c r="A8" s="7"/>
      <c r="B8" s="48" t="s">
        <v>43</v>
      </c>
      <c r="C8" s="50">
        <v>1.0</v>
      </c>
      <c r="D8" s="7">
        <v>1.0</v>
      </c>
      <c r="E8" s="51">
        <v>1.0</v>
      </c>
      <c r="F8" s="52">
        <v>0.78125</v>
      </c>
      <c r="G8" s="7">
        <v>0.78125</v>
      </c>
      <c r="H8" s="7">
        <v>0.0</v>
      </c>
      <c r="I8" s="7">
        <v>0.1098446</v>
      </c>
      <c r="J8" s="51">
        <v>0.8138</v>
      </c>
      <c r="K8" s="7">
        <v>0.0844</v>
      </c>
      <c r="L8" s="7">
        <v>-5.0</v>
      </c>
      <c r="M8" s="51">
        <v>-0.08485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0" customHeight="1">
      <c r="A9" s="7"/>
      <c r="B9" s="48" t="s">
        <v>44</v>
      </c>
      <c r="C9" s="50">
        <v>1.0</v>
      </c>
      <c r="D9" s="7">
        <v>1.0</v>
      </c>
      <c r="E9" s="51">
        <v>1.0</v>
      </c>
      <c r="F9" s="52" t="s">
        <v>45</v>
      </c>
      <c r="G9" s="7">
        <v>0.443655555555556</v>
      </c>
      <c r="H9" s="7">
        <v>9.34444444444201E-4</v>
      </c>
      <c r="I9" s="7">
        <v>0.221124413218729</v>
      </c>
      <c r="J9" s="51">
        <v>0.145640965890886</v>
      </c>
      <c r="K9" s="7">
        <v>1.34006198434197</v>
      </c>
      <c r="L9" s="7">
        <v>-1.34993690214869</v>
      </c>
      <c r="M9" s="51">
        <v>-0.365244239899798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0" customHeight="1">
      <c r="A10" s="7"/>
      <c r="B10" s="48" t="s">
        <v>46</v>
      </c>
      <c r="C10" s="50">
        <v>1.0</v>
      </c>
      <c r="D10" s="7">
        <v>1.0</v>
      </c>
      <c r="E10" s="51">
        <v>1.0</v>
      </c>
      <c r="F10" s="52">
        <v>0.2181572</v>
      </c>
      <c r="G10" s="7">
        <v>0.2181572</v>
      </c>
      <c r="H10" s="7">
        <v>0.0</v>
      </c>
      <c r="I10" s="7">
        <v>0.3744</v>
      </c>
      <c r="J10" s="51">
        <v>0.44764</v>
      </c>
      <c r="K10" s="7">
        <v>0.0</v>
      </c>
      <c r="L10" s="7">
        <v>-4.81425000000001</v>
      </c>
      <c r="M10" s="51">
        <v>0.0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0" customHeight="1">
      <c r="A11" s="7"/>
      <c r="B11" s="48" t="s">
        <v>48</v>
      </c>
      <c r="C11" s="50">
        <v>1.0</v>
      </c>
      <c r="D11" s="7">
        <v>1.0</v>
      </c>
      <c r="E11" s="51">
        <v>1.0</v>
      </c>
      <c r="F11" s="52">
        <v>0.3168</v>
      </c>
      <c r="G11" s="7">
        <v>0.3168</v>
      </c>
      <c r="H11" s="7">
        <v>0.0</v>
      </c>
      <c r="I11" s="7">
        <v>0.339483</v>
      </c>
      <c r="J11" s="51">
        <v>0.240277</v>
      </c>
      <c r="K11" s="7">
        <v>0.0107</v>
      </c>
      <c r="L11" s="7">
        <v>-4.93328999999999</v>
      </c>
      <c r="M11" s="51">
        <v>0.0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0" customHeight="1">
      <c r="A12" s="7"/>
      <c r="B12" s="48" t="s">
        <v>49</v>
      </c>
      <c r="C12" s="50">
        <v>1.0</v>
      </c>
      <c r="D12" s="7">
        <v>1.0</v>
      </c>
      <c r="E12" s="51">
        <v>1.0</v>
      </c>
      <c r="F12" s="52" t="s">
        <v>50</v>
      </c>
      <c r="G12" s="7">
        <v>0.238095222222222</v>
      </c>
      <c r="H12" s="7">
        <v>0.00330777777777769</v>
      </c>
      <c r="I12" s="7">
        <v>0.24330900243309</v>
      </c>
      <c r="J12" s="51">
        <v>0.303030303030303</v>
      </c>
      <c r="K12" s="7">
        <v>0.0</v>
      </c>
      <c r="L12" s="7">
        <v>-5.0</v>
      </c>
      <c r="M12" s="51">
        <v>0.0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0" customHeight="1">
      <c r="A13" s="7"/>
      <c r="B13" s="48" t="s">
        <v>52</v>
      </c>
      <c r="C13" s="50">
        <v>1.0</v>
      </c>
      <c r="D13" s="7">
        <v>1.0</v>
      </c>
      <c r="E13" s="51">
        <v>1.0</v>
      </c>
      <c r="F13" s="52" t="s">
        <v>53</v>
      </c>
      <c r="G13" s="7">
        <v>0.210855</v>
      </c>
      <c r="H13" s="7">
        <v>9.79999999999611E-4</v>
      </c>
      <c r="I13" s="7">
        <v>0.20024</v>
      </c>
      <c r="J13" s="51">
        <v>0.1333705</v>
      </c>
      <c r="K13" s="7">
        <v>0.359777</v>
      </c>
      <c r="L13" s="7">
        <v>-1.796317</v>
      </c>
      <c r="M13" s="51">
        <v>-0.57238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0" customHeight="1">
      <c r="A14" s="7"/>
      <c r="B14" s="48" t="s">
        <v>54</v>
      </c>
      <c r="C14" s="50">
        <v>1.0</v>
      </c>
      <c r="D14" s="7">
        <v>1.0</v>
      </c>
      <c r="E14" s="51">
        <v>1.0</v>
      </c>
      <c r="F14" s="52" t="s">
        <v>56</v>
      </c>
      <c r="G14" s="7">
        <v>0.3125001</v>
      </c>
      <c r="H14" s="7">
        <v>0.012469</v>
      </c>
      <c r="I14" s="7">
        <v>0.29415225320626</v>
      </c>
      <c r="J14" s="51">
        <v>0.208333333333333</v>
      </c>
      <c r="K14" s="7">
        <v>0.0</v>
      </c>
      <c r="L14" s="7">
        <v>-5.0</v>
      </c>
      <c r="M14" s="51">
        <v>0.0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0" customHeight="1">
      <c r="A15" s="7"/>
      <c r="B15" s="48" t="s">
        <v>57</v>
      </c>
      <c r="C15" s="50">
        <v>1.0</v>
      </c>
      <c r="D15" s="7">
        <v>1.0</v>
      </c>
      <c r="E15" s="51">
        <v>1.0</v>
      </c>
      <c r="F15" s="52" t="s">
        <v>59</v>
      </c>
      <c r="G15" s="7">
        <v>0.209030111111111</v>
      </c>
      <c r="H15" s="7">
        <v>1.03888888888706E-4</v>
      </c>
      <c r="I15" s="7">
        <v>0.25</v>
      </c>
      <c r="J15" s="51">
        <v>0.209030100334448</v>
      </c>
      <c r="K15" s="7">
        <v>0.0</v>
      </c>
      <c r="L15" s="7">
        <v>-0.88</v>
      </c>
      <c r="M15" s="51">
        <v>0.234113712374582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0" customHeight="1">
      <c r="A16" s="7"/>
      <c r="B16" s="48" t="s">
        <v>60</v>
      </c>
      <c r="C16" s="50">
        <v>1.0</v>
      </c>
      <c r="D16" s="7">
        <v>1.0</v>
      </c>
      <c r="E16" s="51">
        <v>1.0</v>
      </c>
      <c r="F16" s="52" t="s">
        <v>61</v>
      </c>
      <c r="G16" s="7">
        <v>0.308642033333333</v>
      </c>
      <c r="H16" s="7">
        <v>9.66666666666387E-4</v>
      </c>
      <c r="I16" s="7">
        <v>0.218895017949391</v>
      </c>
      <c r="J16" s="51">
        <v>0.308641975308642</v>
      </c>
      <c r="K16" s="7">
        <v>-0.0808071641466707</v>
      </c>
      <c r="L16" s="7">
        <v>-1.06833683565362</v>
      </c>
      <c r="M16" s="51">
        <v>-0.342777777777778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0" customHeight="1">
      <c r="A17" s="7"/>
      <c r="B17" s="48" t="s">
        <v>62</v>
      </c>
      <c r="C17" s="50">
        <v>1.0</v>
      </c>
      <c r="D17" s="7">
        <v>1.0</v>
      </c>
      <c r="E17" s="51">
        <v>1.0</v>
      </c>
      <c r="F17" s="52" t="s">
        <v>63</v>
      </c>
      <c r="G17" s="7">
        <v>0.25</v>
      </c>
      <c r="H17" s="7">
        <v>9.8E-4</v>
      </c>
      <c r="I17" s="7">
        <v>0.2</v>
      </c>
      <c r="J17" s="51">
        <v>0.25</v>
      </c>
      <c r="K17" s="7">
        <v>0.0</v>
      </c>
      <c r="L17" s="7">
        <v>-1.0</v>
      </c>
      <c r="M17" s="51">
        <v>0.0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0" customHeight="1">
      <c r="A18" s="7"/>
      <c r="B18" s="48" t="s">
        <v>64</v>
      </c>
      <c r="C18" s="50">
        <v>1.0</v>
      </c>
      <c r="D18" s="7">
        <v>1.0</v>
      </c>
      <c r="E18" s="51">
        <v>1.0</v>
      </c>
      <c r="F18" s="52">
        <v>0.166667555560296</v>
      </c>
      <c r="G18" s="7">
        <v>0.166667555560296</v>
      </c>
      <c r="H18" s="7">
        <v>0.0</v>
      </c>
      <c r="I18" s="7">
        <v>0.238095294784594</v>
      </c>
      <c r="J18" s="51">
        <v>0.333333444444481</v>
      </c>
      <c r="K18" s="7">
        <v>-6.92044857572574</v>
      </c>
      <c r="L18" s="7">
        <v>0.142855986394282</v>
      </c>
      <c r="M18" s="51">
        <v>5.67273355757785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0" customHeight="1">
      <c r="A19" s="7"/>
      <c r="B19" s="48" t="s">
        <v>65</v>
      </c>
      <c r="C19" s="50">
        <v>1.0</v>
      </c>
      <c r="D19" s="7">
        <v>1.0</v>
      </c>
      <c r="E19" s="51">
        <v>1.0</v>
      </c>
      <c r="F19" s="52" t="s">
        <v>66</v>
      </c>
      <c r="G19" s="7">
        <v>0.166666722222222</v>
      </c>
      <c r="H19" s="7">
        <v>4.77777777779428E-5</v>
      </c>
      <c r="I19" s="7">
        <v>0.238095238095238</v>
      </c>
      <c r="J19" s="51">
        <v>0.333333333333333</v>
      </c>
      <c r="K19" s="7">
        <v>0.0545419393763641</v>
      </c>
      <c r="L19" s="7">
        <v>-5.0</v>
      </c>
      <c r="M19" s="51">
        <v>0.672726666666666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0" customHeight="1">
      <c r="A20" s="7"/>
      <c r="B20" s="48" t="s">
        <v>67</v>
      </c>
      <c r="C20" s="50">
        <v>1.0</v>
      </c>
      <c r="D20" s="7">
        <v>1.0</v>
      </c>
      <c r="E20" s="51">
        <v>1.0</v>
      </c>
      <c r="F20" s="52" t="s">
        <v>68</v>
      </c>
      <c r="G20" s="7">
        <v>0.204061833333333</v>
      </c>
      <c r="H20" s="7">
        <v>1.46666666667035E-4</v>
      </c>
      <c r="I20" s="7">
        <v>0.23116961</v>
      </c>
      <c r="J20" s="51">
        <v>0.27242151672314</v>
      </c>
      <c r="K20" s="7">
        <v>0.00182638077447557</v>
      </c>
      <c r="L20" s="7">
        <v>-5.03948608220207</v>
      </c>
      <c r="M20" s="51">
        <v>-0.0191784747773085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0" customHeight="1">
      <c r="A21" s="7"/>
      <c r="B21" s="48" t="s">
        <v>69</v>
      </c>
      <c r="C21" s="50">
        <v>1.0</v>
      </c>
      <c r="D21" s="7">
        <v>1.0</v>
      </c>
      <c r="E21" s="51">
        <v>1.0</v>
      </c>
      <c r="F21" s="52">
        <v>0.285715</v>
      </c>
      <c r="G21" s="7">
        <v>0.285715</v>
      </c>
      <c r="H21" s="7">
        <v>0.0</v>
      </c>
      <c r="I21" s="7">
        <v>0.229312</v>
      </c>
      <c r="J21" s="51">
        <v>0.0934577</v>
      </c>
      <c r="K21" s="7">
        <v>0.01033</v>
      </c>
      <c r="L21" s="7">
        <v>-4.94565</v>
      </c>
      <c r="M21" s="51">
        <v>2.66356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0" customHeight="1">
      <c r="A22" s="7"/>
      <c r="B22" s="48" t="s">
        <v>70</v>
      </c>
      <c r="C22" s="50">
        <v>1.0</v>
      </c>
      <c r="D22" s="7">
        <v>1.0</v>
      </c>
      <c r="E22" s="51">
        <v>1.0</v>
      </c>
      <c r="F22" s="52" t="s">
        <v>71</v>
      </c>
      <c r="G22" s="7">
        <v>0.1470587778</v>
      </c>
      <c r="H22" s="63">
        <v>4.22222222220054E-5</v>
      </c>
      <c r="I22" s="7">
        <v>0.196078431372549</v>
      </c>
      <c r="J22" s="51">
        <v>0.295595625184747</v>
      </c>
      <c r="K22" s="7">
        <v>0.0</v>
      </c>
      <c r="L22" s="7">
        <v>-4.98054901960784</v>
      </c>
      <c r="M22" s="51">
        <v>0.0251256281407034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0" customHeight="1">
      <c r="A23" s="7"/>
      <c r="B23" s="48" t="s">
        <v>72</v>
      </c>
      <c r="C23" s="50">
        <v>1.0</v>
      </c>
      <c r="D23" s="7">
        <v>1.0</v>
      </c>
      <c r="E23" s="51">
        <v>1.0</v>
      </c>
      <c r="F23" s="52">
        <v>0.43</v>
      </c>
      <c r="G23" s="7">
        <v>0.43</v>
      </c>
      <c r="H23" s="7">
        <v>0.0</v>
      </c>
      <c r="I23" s="7">
        <v>0.1626</v>
      </c>
      <c r="J23" s="51">
        <v>0.43005</v>
      </c>
      <c r="K23" s="7">
        <v>0.0</v>
      </c>
      <c r="L23" s="7">
        <v>-5.0</v>
      </c>
      <c r="M23" s="51">
        <v>0.0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0" customHeight="1">
      <c r="A24" s="7"/>
      <c r="B24" s="48" t="s">
        <v>73</v>
      </c>
      <c r="C24" s="50">
        <v>1.0</v>
      </c>
      <c r="D24" s="7">
        <v>1.0</v>
      </c>
      <c r="E24" s="51">
        <v>1.0</v>
      </c>
      <c r="F24" s="52">
        <v>0.606419312271986</v>
      </c>
      <c r="G24" s="7">
        <v>0.606419312271986</v>
      </c>
      <c r="H24" s="7">
        <v>0.0</v>
      </c>
      <c r="I24" s="7">
        <v>0.0903187348151627</v>
      </c>
      <c r="J24" s="51">
        <v>0.61231175240562</v>
      </c>
      <c r="K24" s="7">
        <v>0.431388506170923</v>
      </c>
      <c r="L24" s="7">
        <v>-2.36142848110984</v>
      </c>
      <c r="M24" s="51">
        <v>-1.58819891559589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0" customHeight="1">
      <c r="A25" s="7"/>
      <c r="B25" s="48" t="s">
        <v>74</v>
      </c>
      <c r="C25" s="50">
        <v>1.0</v>
      </c>
      <c r="D25" s="7">
        <v>1.0</v>
      </c>
      <c r="E25" s="51">
        <v>1.0</v>
      </c>
      <c r="F25" s="52" t="s">
        <v>75</v>
      </c>
      <c r="G25" s="7">
        <v>0.0617350888888889</v>
      </c>
      <c r="H25" s="7">
        <v>1.6111111111113E-4</v>
      </c>
      <c r="I25" s="7">
        <v>0.139034160276077</v>
      </c>
      <c r="J25" s="51">
        <v>0.166956001417123</v>
      </c>
      <c r="K25" s="7">
        <v>1.290535</v>
      </c>
      <c r="L25" s="7">
        <v>-5.01020927838907</v>
      </c>
      <c r="M25" s="51">
        <v>12.1820080866809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0" customHeight="1">
      <c r="A26" s="7"/>
      <c r="B26" s="48" t="s">
        <v>76</v>
      </c>
      <c r="C26" s="50">
        <v>1.0</v>
      </c>
      <c r="D26" s="7">
        <v>1.0</v>
      </c>
      <c r="E26" s="51">
        <v>1.0</v>
      </c>
      <c r="F26" s="52" t="s">
        <v>77</v>
      </c>
      <c r="G26" s="7">
        <v>0.0956663444444445</v>
      </c>
      <c r="H26" s="7">
        <v>7.55555555554584E-5</v>
      </c>
      <c r="I26" s="7">
        <v>0.148809545953802</v>
      </c>
      <c r="J26" s="51">
        <v>0.0826406326636274</v>
      </c>
      <c r="K26" s="7">
        <v>0.383787</v>
      </c>
      <c r="L26" s="7">
        <v>-3.16901460848432</v>
      </c>
      <c r="M26" s="51">
        <v>2.27082616253677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0" customHeight="1">
      <c r="A27" s="7"/>
      <c r="B27" s="48" t="s">
        <v>78</v>
      </c>
      <c r="C27" s="50">
        <v>1.0</v>
      </c>
      <c r="D27" s="7">
        <v>1.0</v>
      </c>
      <c r="E27" s="51">
        <v>1.0</v>
      </c>
      <c r="F27" s="52">
        <v>0.283349130047333</v>
      </c>
      <c r="G27" s="7">
        <v>0.283349130047333</v>
      </c>
      <c r="H27" s="7">
        <v>0.0</v>
      </c>
      <c r="I27" s="7">
        <v>0.131639570854999</v>
      </c>
      <c r="J27" s="51">
        <v>0.297931165983411</v>
      </c>
      <c r="K27" s="7">
        <v>2.87690747092484</v>
      </c>
      <c r="L27" s="7">
        <v>-4.99940762193115</v>
      </c>
      <c r="M27" s="51">
        <v>-2.5987939746401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0" customHeight="1">
      <c r="A28" s="7"/>
      <c r="B28" s="48" t="s">
        <v>79</v>
      </c>
      <c r="C28" s="50">
        <v>1.0</v>
      </c>
      <c r="D28" s="7">
        <v>1.0</v>
      </c>
      <c r="E28" s="51">
        <v>1.0</v>
      </c>
      <c r="F28" s="52" t="s">
        <v>80</v>
      </c>
      <c r="G28" s="7">
        <v>0.777261111111111</v>
      </c>
      <c r="H28" s="7">
        <v>8.88888888888396E-4</v>
      </c>
      <c r="I28" s="7">
        <v>1.03839032884783</v>
      </c>
      <c r="J28" s="51">
        <v>0.12935701929347</v>
      </c>
      <c r="K28" s="7">
        <v>1.36626657369772</v>
      </c>
      <c r="L28" s="7">
        <v>-2.40676552834857</v>
      </c>
      <c r="M28" s="51">
        <v>0.0968812928147477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0" customHeight="1">
      <c r="A29" s="7"/>
      <c r="B29" s="48" t="s">
        <v>81</v>
      </c>
      <c r="C29" s="50">
        <v>1.0</v>
      </c>
      <c r="D29" s="7">
        <v>1.0</v>
      </c>
      <c r="E29" s="51">
        <v>1.0</v>
      </c>
      <c r="F29" s="52" t="s">
        <v>82</v>
      </c>
      <c r="G29" s="7">
        <v>0.138888888888889</v>
      </c>
      <c r="H29" s="7">
        <v>1.51111111111114E-4</v>
      </c>
      <c r="I29" s="7">
        <v>0.388500388500388</v>
      </c>
      <c r="J29" s="51">
        <v>1.73611111111111</v>
      </c>
      <c r="K29" s="7">
        <v>0.0</v>
      </c>
      <c r="L29" s="7">
        <v>-5.0</v>
      </c>
      <c r="M29" s="51">
        <v>0.0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0" customHeight="1">
      <c r="A30" s="7"/>
      <c r="B30" s="48" t="s">
        <v>83</v>
      </c>
      <c r="C30" s="50">
        <v>1.0</v>
      </c>
      <c r="D30" s="7">
        <v>1.0</v>
      </c>
      <c r="E30" s="51">
        <v>1.0</v>
      </c>
      <c r="F30" s="52" t="s">
        <v>84</v>
      </c>
      <c r="G30" s="7">
        <v>0.169816222222222</v>
      </c>
      <c r="H30" s="7">
        <v>1.27777777777677E-4</v>
      </c>
      <c r="I30" s="7">
        <v>0.131867581212298</v>
      </c>
      <c r="J30" s="51">
        <v>0.22384179220274</v>
      </c>
      <c r="K30" s="7">
        <v>0.390629179126389</v>
      </c>
      <c r="L30" s="7">
        <v>-2.47439296407334</v>
      </c>
      <c r="M30" s="51">
        <v>4.36491494800961E-5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0" customHeight="1">
      <c r="A31" s="7"/>
      <c r="B31" s="48" t="s">
        <v>85</v>
      </c>
      <c r="C31" s="50">
        <v>1.0</v>
      </c>
      <c r="D31" s="7">
        <v>1.0</v>
      </c>
      <c r="E31" s="51">
        <v>1.0</v>
      </c>
      <c r="F31" s="52" t="s">
        <v>86</v>
      </c>
      <c r="G31" s="7">
        <v>0.103954522222222</v>
      </c>
      <c r="H31" s="7">
        <v>9.87777777777686E-4</v>
      </c>
      <c r="I31" s="7">
        <v>0.0894195242165955</v>
      </c>
      <c r="J31" s="51">
        <v>0.0623957289374794</v>
      </c>
      <c r="K31" s="7">
        <v>0.720596674789784</v>
      </c>
      <c r="L31" s="7">
        <v>-3.14620539307034</v>
      </c>
      <c r="M31" s="51">
        <v>0.659792404418167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0" customHeight="1">
      <c r="A32" s="7"/>
      <c r="B32" s="48" t="s">
        <v>87</v>
      </c>
      <c r="C32" s="50">
        <v>1.0</v>
      </c>
      <c r="D32" s="7">
        <v>1.0</v>
      </c>
      <c r="E32" s="51">
        <v>1.0</v>
      </c>
      <c r="F32" s="52" t="s">
        <v>88</v>
      </c>
      <c r="G32" s="7">
        <v>0.723941</v>
      </c>
      <c r="H32" s="7">
        <v>6.49999999999472E-4</v>
      </c>
      <c r="I32" s="7">
        <v>0.875902179244622</v>
      </c>
      <c r="J32" s="51">
        <v>0.291889840774092</v>
      </c>
      <c r="K32" s="7">
        <v>-1.00666641568664</v>
      </c>
      <c r="L32" s="7">
        <v>-5.12096209095368</v>
      </c>
      <c r="M32" s="51">
        <v>-0.311256731709453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0" customHeight="1">
      <c r="A33" s="7"/>
      <c r="B33" s="48" t="s">
        <v>89</v>
      </c>
      <c r="C33" s="50">
        <v>1.0</v>
      </c>
      <c r="D33" s="7">
        <v>1.0</v>
      </c>
      <c r="E33" s="51">
        <v>1.0</v>
      </c>
      <c r="F33" s="52" t="s">
        <v>90</v>
      </c>
      <c r="G33" s="7">
        <v>0.641024744668667</v>
      </c>
      <c r="H33" s="7">
        <v>1.73333333333087E-4</v>
      </c>
      <c r="I33" s="7">
        <v>0.494501636305915</v>
      </c>
      <c r="J33" s="51">
        <v>0.72463768115942</v>
      </c>
      <c r="K33" s="7">
        <v>-0.328726377599426</v>
      </c>
      <c r="L33" s="7">
        <v>-5.10671839813118</v>
      </c>
      <c r="M33" s="51">
        <v>0.0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0" customHeight="1">
      <c r="A34" s="7"/>
      <c r="B34" s="48" t="s">
        <v>91</v>
      </c>
      <c r="C34" s="50">
        <v>1.0</v>
      </c>
      <c r="D34" s="7">
        <v>1.0</v>
      </c>
      <c r="E34" s="51">
        <v>1.0</v>
      </c>
      <c r="F34" s="52">
        <v>0.60334</v>
      </c>
      <c r="G34" s="7">
        <v>0.60334</v>
      </c>
      <c r="H34" s="7">
        <v>0.0</v>
      </c>
      <c r="I34" s="7">
        <v>0.3905</v>
      </c>
      <c r="J34" s="51">
        <v>0.50505</v>
      </c>
      <c r="K34" s="7">
        <v>0.00173</v>
      </c>
      <c r="L34" s="7">
        <v>-4.9219</v>
      </c>
      <c r="M34" s="51">
        <v>0.0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0" customHeight="1">
      <c r="A35" s="7"/>
      <c r="B35" s="48" t="s">
        <v>92</v>
      </c>
      <c r="C35" s="50">
        <v>1.0</v>
      </c>
      <c r="D35" s="7">
        <v>1.0</v>
      </c>
      <c r="E35" s="51">
        <v>1.0</v>
      </c>
      <c r="F35" s="52" t="s">
        <v>93</v>
      </c>
      <c r="G35" s="7">
        <v>0.980392814589377</v>
      </c>
      <c r="H35" s="7">
        <v>8.77777777778495E-4</v>
      </c>
      <c r="I35" s="7">
        <v>0.945806695081852</v>
      </c>
      <c r="J35" s="51">
        <v>0.411720869719165</v>
      </c>
      <c r="K35" s="7">
        <v>0.0</v>
      </c>
      <c r="L35" s="7">
        <v>2.36451673973903E-6</v>
      </c>
      <c r="M35" s="51">
        <v>0.0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0" customHeight="1">
      <c r="A36" s="7"/>
      <c r="B36" s="48" t="s">
        <v>94</v>
      </c>
      <c r="C36" s="50">
        <v>1.0</v>
      </c>
      <c r="D36" s="7">
        <v>1.0</v>
      </c>
      <c r="E36" s="51">
        <v>1.0</v>
      </c>
      <c r="F36" s="52" t="s">
        <v>95</v>
      </c>
      <c r="G36" s="7">
        <v>0.617284</v>
      </c>
      <c r="H36" s="7">
        <v>2.69999999999647E-4</v>
      </c>
      <c r="I36" s="7">
        <v>0.474736088274327</v>
      </c>
      <c r="J36" s="51">
        <v>0.555555555555556</v>
      </c>
      <c r="K36" s="7">
        <v>0.0</v>
      </c>
      <c r="L36" s="7">
        <v>-5.0</v>
      </c>
      <c r="M36" s="51">
        <v>0.0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0" customHeight="1">
      <c r="A37" s="7"/>
      <c r="B37" s="48" t="s">
        <v>96</v>
      </c>
      <c r="C37" s="50">
        <v>1.0</v>
      </c>
      <c r="D37" s="7">
        <v>1.0</v>
      </c>
      <c r="E37" s="51">
        <v>1.0</v>
      </c>
      <c r="F37" s="52" t="s">
        <v>97</v>
      </c>
      <c r="G37" s="7">
        <v>0.127551</v>
      </c>
      <c r="H37" s="7">
        <v>1.30000000000013E-4</v>
      </c>
      <c r="I37" s="7">
        <v>0.282326369282891</v>
      </c>
      <c r="J37" s="51">
        <v>0.357142857142857</v>
      </c>
      <c r="K37" s="7">
        <v>-5.62507318335115E-4</v>
      </c>
      <c r="L37" s="7">
        <v>-5.01693958215697</v>
      </c>
      <c r="M37" s="51">
        <v>0.0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0" customHeight="1">
      <c r="A38" s="7"/>
      <c r="B38" s="48" t="s">
        <v>98</v>
      </c>
      <c r="C38" s="50">
        <v>1.0</v>
      </c>
      <c r="D38" s="7">
        <v>1.0</v>
      </c>
      <c r="E38" s="51">
        <v>1.0</v>
      </c>
      <c r="F38" s="52">
        <v>0.227272727272727</v>
      </c>
      <c r="G38" s="7">
        <v>0.227272727272727</v>
      </c>
      <c r="H38" s="7">
        <v>0.0</v>
      </c>
      <c r="I38" s="7">
        <v>0.238039865488433</v>
      </c>
      <c r="J38" s="51">
        <v>0.28909161920505</v>
      </c>
      <c r="K38" s="7">
        <v>0.181818181818182</v>
      </c>
      <c r="L38" s="7">
        <v>-5.0</v>
      </c>
      <c r="M38" s="51">
        <v>0.781832384101002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0" customHeight="1">
      <c r="A39" s="7"/>
      <c r="B39" s="48" t="s">
        <v>99</v>
      </c>
      <c r="C39" s="50">
        <v>1.0</v>
      </c>
      <c r="D39" s="7">
        <v>1.0</v>
      </c>
      <c r="E39" s="51">
        <v>1.0</v>
      </c>
      <c r="F39" s="52">
        <v>0.163804268968575</v>
      </c>
      <c r="G39" s="7">
        <v>0.163804268968575</v>
      </c>
      <c r="H39" s="7">
        <v>0.0</v>
      </c>
      <c r="I39" s="7">
        <v>0.416666666666667</v>
      </c>
      <c r="J39" s="51">
        <v>0.429705544275785</v>
      </c>
      <c r="K39" s="7">
        <v>0.113692447984364</v>
      </c>
      <c r="L39" s="7">
        <v>-5.0</v>
      </c>
      <c r="M39" s="51">
        <v>3.45306004060717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0" customHeight="1">
      <c r="A40" s="7"/>
      <c r="B40" s="48" t="s">
        <v>100</v>
      </c>
      <c r="C40" s="50">
        <v>1.0</v>
      </c>
      <c r="D40" s="7">
        <v>1.0</v>
      </c>
      <c r="E40" s="51">
        <v>1.0</v>
      </c>
      <c r="F40" s="52">
        <v>0.027976</v>
      </c>
      <c r="G40" s="7">
        <v>0.027976</v>
      </c>
      <c r="H40" s="7">
        <v>0.0</v>
      </c>
      <c r="I40" s="7">
        <v>0.0952380952380952</v>
      </c>
      <c r="J40" s="51">
        <v>0.0302770791762273</v>
      </c>
      <c r="K40" s="7">
        <v>0.00680332766743685</v>
      </c>
      <c r="L40" s="7">
        <v>-5.0</v>
      </c>
      <c r="M40" s="51">
        <v>-0.00428466085962391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0" customHeight="1">
      <c r="A41" s="7"/>
      <c r="B41" s="48" t="s">
        <v>101</v>
      </c>
      <c r="C41" s="50">
        <v>1.0</v>
      </c>
      <c r="D41" s="7">
        <v>1.0</v>
      </c>
      <c r="E41" s="51">
        <v>1.0</v>
      </c>
      <c r="F41" s="52" t="s">
        <v>102</v>
      </c>
      <c r="G41" s="7">
        <v>0.0279759666666667</v>
      </c>
      <c r="H41" s="7">
        <v>6.33333333333042E-5</v>
      </c>
      <c r="I41" s="7">
        <v>0.0952380952380952</v>
      </c>
      <c r="J41" s="51">
        <v>0.666666666666667</v>
      </c>
      <c r="K41" s="7">
        <v>-0.00629462786244002</v>
      </c>
      <c r="L41" s="7">
        <v>-5.0</v>
      </c>
      <c r="M41" s="51">
        <v>-1.0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0" customHeight="1">
      <c r="A42" s="7"/>
      <c r="B42" s="48" t="s">
        <v>103</v>
      </c>
      <c r="C42" s="50">
        <v>1.0</v>
      </c>
      <c r="D42" s="7">
        <v>1.0</v>
      </c>
      <c r="E42" s="51">
        <v>1.0</v>
      </c>
      <c r="F42" s="52" t="s">
        <v>102</v>
      </c>
      <c r="G42" s="7">
        <v>0.0279759666666667</v>
      </c>
      <c r="H42" s="7">
        <v>6.33333333333042E-5</v>
      </c>
      <c r="I42" s="7">
        <v>0.0952380952380952</v>
      </c>
      <c r="J42" s="51">
        <v>0.666671111140741</v>
      </c>
      <c r="K42" s="7">
        <v>0.00621419668026935</v>
      </c>
      <c r="L42" s="7">
        <v>-5.0</v>
      </c>
      <c r="M42" s="51">
        <v>4.81139874265828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0" customHeight="1">
      <c r="A43" s="7"/>
      <c r="B43" s="64" t="s">
        <v>104</v>
      </c>
      <c r="C43" s="36">
        <v>1.0</v>
      </c>
      <c r="D43" s="41">
        <v>1.0</v>
      </c>
      <c r="E43" s="43">
        <v>1.0</v>
      </c>
      <c r="F43" s="65">
        <v>0.0333021303472689</v>
      </c>
      <c r="G43" s="41">
        <v>0.0333021303472689</v>
      </c>
      <c r="H43" s="41">
        <v>0.0</v>
      </c>
      <c r="I43" s="41">
        <v>0.0952380589569299</v>
      </c>
      <c r="J43" s="43">
        <v>0.666704446585306</v>
      </c>
      <c r="K43" s="41">
        <v>-0.103417601154971</v>
      </c>
      <c r="L43" s="41">
        <v>-0.99047867029384</v>
      </c>
      <c r="M43" s="43">
        <v>2.42278729127984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0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0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0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0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9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9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9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9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9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9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9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9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9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9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9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9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9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9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9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9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9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9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9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9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9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9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9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9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9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9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9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9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9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9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9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9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9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9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9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9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9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9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9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9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9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9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9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9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9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9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9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9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9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9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9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9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9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9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9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9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9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9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9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9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9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9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9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9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9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9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9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9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9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9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9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9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9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9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9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9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9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9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9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9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9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9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9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9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9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9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9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9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9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9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9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9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9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9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9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9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9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9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9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9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9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9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9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9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9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9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9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9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9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9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9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9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9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9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9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9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9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9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9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9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9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9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9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9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9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9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9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9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9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9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9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9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9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9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9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9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9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9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9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9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9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9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9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9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9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9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9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9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9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9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9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9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9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9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9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9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9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9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9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9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9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9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9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9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9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9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9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9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9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9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9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9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9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9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9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9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9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9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9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9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9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9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9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9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9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9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9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9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9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9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9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9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9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9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9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9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9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9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9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9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9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9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9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9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9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9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9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9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9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9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9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9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9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9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9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9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9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9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9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9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9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9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9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9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9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9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9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9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9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9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9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9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9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9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9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9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9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9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9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9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9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9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9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9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9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9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9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9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9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9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9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9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9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9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9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9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9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9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9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9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9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9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9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9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9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9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9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9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9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9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9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9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9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9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9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9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9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9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9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9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9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9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9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9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9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9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9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9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9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9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9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9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9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9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9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9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9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9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9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9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9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9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9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9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9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9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9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9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9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9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9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9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9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9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9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9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9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9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9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9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9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9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9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9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9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9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9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9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9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9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9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9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9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9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9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9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9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9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9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9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9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9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9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9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9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9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9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9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9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9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9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9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9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9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9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9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9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9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9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9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9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9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9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9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9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9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9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9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9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9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9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9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9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9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9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9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9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9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9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9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9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9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9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9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9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9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9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9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9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9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9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9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9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9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9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9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9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9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9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9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9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9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9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9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9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9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9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9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9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9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9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9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9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9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9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9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9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9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9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9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9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9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9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9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9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9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9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9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9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9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9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9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9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9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9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9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9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9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9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9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9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9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9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9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9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9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9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9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9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9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9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9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9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9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9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9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9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9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9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9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9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9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9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9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9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9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9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9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9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9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9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9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9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9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9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9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9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9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9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9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9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9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9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9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9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9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9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9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9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9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9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9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9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9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9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9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9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9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9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9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9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9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9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9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9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9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9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9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9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9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9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9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9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9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9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9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9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9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9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9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9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9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9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9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9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9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9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9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9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9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9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9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9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9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9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9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9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9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9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9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9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9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9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9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9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9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9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9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9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9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9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9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9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9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9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9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9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9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9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9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9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9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9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9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9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9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9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9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9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9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9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9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9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9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9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9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9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9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9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9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9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9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9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9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9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9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9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9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9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9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9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9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9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9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9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9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9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9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9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9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9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9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9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9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9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9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9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9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9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9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9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9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9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9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9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9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9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9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9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9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9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9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9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9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9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9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9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9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9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9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9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9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9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9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9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9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9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9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9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9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9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9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9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9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9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9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9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9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9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9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9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9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9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9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9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9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9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9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9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9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9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9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9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9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9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9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9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9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9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9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9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9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9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9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9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9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9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9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9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9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9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9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9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9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9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9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9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9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9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9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9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9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9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9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9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9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9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9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9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9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9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9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9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9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9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9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9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9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9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9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9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9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9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9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9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9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9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9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9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9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9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9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9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9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9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9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9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9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9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9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9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9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9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9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9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9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9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9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9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9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9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9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9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9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9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9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9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9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9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9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9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9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9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9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9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9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9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9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9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9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9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9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9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9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9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9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9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9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9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9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9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9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9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9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9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9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9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9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9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9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9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9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9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9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9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9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9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9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9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9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9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9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9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9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9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9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9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9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9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9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9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9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9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9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9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9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9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9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9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9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9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9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9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9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9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9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9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9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9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9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9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9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9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9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9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9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9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9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9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9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9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9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9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9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9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9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9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9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9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9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9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9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9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9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9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9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9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9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9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9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9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9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9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9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9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9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9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9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9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9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9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9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9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9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9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9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9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9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9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9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9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9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9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9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9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9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9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9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9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9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9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9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9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9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9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9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9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9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9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9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9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9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9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9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9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9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9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9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9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9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9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9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9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9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9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9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9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9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9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9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9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9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9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9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9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9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9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9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9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9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9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9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9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9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9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9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9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9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9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9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9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9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9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9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9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9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9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9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9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9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9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9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9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9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9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9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9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9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9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9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9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9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3">
    <mergeCell ref="C2:E2"/>
    <mergeCell ref="F2:J2"/>
    <mergeCell ref="K2:M2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0"/>
    <col customWidth="1" min="2" max="15" width="11.63"/>
    <col customWidth="1" min="16" max="35" width="10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3"/>
      <c r="AF1" s="1"/>
      <c r="AG1" s="1"/>
      <c r="AH1" s="1"/>
      <c r="AI1" s="1"/>
    </row>
    <row r="2">
      <c r="A2" s="1"/>
      <c r="B2" s="8" t="s">
        <v>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3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3"/>
      <c r="AF2" s="1"/>
      <c r="AG2" s="1"/>
      <c r="AH2" s="1"/>
      <c r="AI2" s="1"/>
    </row>
    <row r="3">
      <c r="A3" s="1"/>
      <c r="B3" s="16" t="s">
        <v>7</v>
      </c>
      <c r="C3" s="4"/>
      <c r="D3" s="4"/>
      <c r="E3" s="5"/>
      <c r="F3" s="18" t="s">
        <v>9</v>
      </c>
      <c r="G3" s="19"/>
      <c r="H3" s="20"/>
      <c r="I3" s="18" t="s">
        <v>11</v>
      </c>
      <c r="J3" s="19"/>
      <c r="K3" s="20"/>
      <c r="L3" s="18" t="s">
        <v>12</v>
      </c>
      <c r="M3" s="19"/>
      <c r="N3" s="19"/>
      <c r="O3" s="22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7"/>
      <c r="AF3" s="1"/>
      <c r="AG3" s="1"/>
      <c r="AH3" s="1"/>
      <c r="AI3" s="1"/>
    </row>
    <row r="4">
      <c r="A4" s="1"/>
      <c r="B4" s="24" t="s">
        <v>14</v>
      </c>
      <c r="C4" s="26" t="s">
        <v>15</v>
      </c>
      <c r="D4" s="26" t="s">
        <v>17</v>
      </c>
      <c r="E4" s="28" t="s">
        <v>18</v>
      </c>
      <c r="F4" s="30" t="s">
        <v>19</v>
      </c>
      <c r="G4" s="30" t="s">
        <v>21</v>
      </c>
      <c r="H4" s="30" t="s">
        <v>22</v>
      </c>
      <c r="I4" s="14" t="s">
        <v>3</v>
      </c>
      <c r="J4" s="14" t="s">
        <v>6</v>
      </c>
      <c r="K4" s="14" t="s">
        <v>4</v>
      </c>
      <c r="L4" s="35" t="s">
        <v>10</v>
      </c>
      <c r="M4" s="35" t="s">
        <v>16</v>
      </c>
      <c r="N4" s="35" t="s">
        <v>20</v>
      </c>
      <c r="O4" s="17" t="s">
        <v>23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>
      <c r="A5" s="1"/>
      <c r="B5" s="36" t="s">
        <v>25</v>
      </c>
      <c r="C5" s="41"/>
      <c r="D5" s="41" t="s">
        <v>28</v>
      </c>
      <c r="E5" s="43" t="s">
        <v>29</v>
      </c>
      <c r="F5" s="41">
        <v>10.0</v>
      </c>
      <c r="G5" s="41">
        <v>10.0</v>
      </c>
      <c r="H5" s="41">
        <v>10.0</v>
      </c>
      <c r="I5" s="41">
        <v>0.0</v>
      </c>
      <c r="J5" s="41">
        <v>250.0</v>
      </c>
      <c r="K5" s="41">
        <v>0.0</v>
      </c>
      <c r="L5" s="44">
        <v>0.0</v>
      </c>
      <c r="M5" s="44">
        <v>0.0</v>
      </c>
      <c r="N5" s="44">
        <v>0.0</v>
      </c>
      <c r="O5" s="45">
        <v>1.0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>
      <c r="A8" s="1"/>
      <c r="B8" s="49" t="s">
        <v>30</v>
      </c>
      <c r="C8" s="11"/>
      <c r="D8" s="11"/>
      <c r="E8" s="11"/>
      <c r="F8" s="11"/>
      <c r="G8" s="1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>
      <c r="A9" s="1"/>
      <c r="B9" s="2" t="s">
        <v>31</v>
      </c>
      <c r="C9" s="4"/>
      <c r="D9" s="4"/>
      <c r="E9" s="5"/>
      <c r="F9" s="2" t="s">
        <v>33</v>
      </c>
      <c r="G9" s="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>
      <c r="A10" s="1"/>
      <c r="B10" s="10" t="s">
        <v>34</v>
      </c>
      <c r="C10" s="14" t="s">
        <v>35</v>
      </c>
      <c r="D10" s="14" t="s">
        <v>36</v>
      </c>
      <c r="E10" s="53" t="s">
        <v>37</v>
      </c>
      <c r="F10" s="35" t="s">
        <v>3</v>
      </c>
      <c r="G10" s="17" t="s">
        <v>6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>
      <c r="A11" s="1"/>
      <c r="B11" s="36">
        <v>0.0</v>
      </c>
      <c r="C11" s="41">
        <v>1.0</v>
      </c>
      <c r="D11" s="41">
        <v>1.0</v>
      </c>
      <c r="E11" s="43">
        <v>1.0</v>
      </c>
      <c r="F11" s="41">
        <v>1.0</v>
      </c>
      <c r="G11" s="43">
        <v>1.0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>
      <c r="A17" s="1"/>
      <c r="B17" s="1"/>
      <c r="C17" s="1"/>
      <c r="D17" s="1"/>
      <c r="E17" s="1"/>
      <c r="F17" s="54" t="s">
        <v>47</v>
      </c>
      <c r="G17" s="11"/>
      <c r="H17" s="11"/>
      <c r="I17" s="11"/>
      <c r="J17" s="11"/>
      <c r="K17" s="11"/>
      <c r="L17" s="11"/>
      <c r="M17" s="11"/>
      <c r="N17" s="11"/>
      <c r="O17" s="1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>
      <c r="A18" s="1"/>
      <c r="B18" s="1"/>
      <c r="C18" s="1"/>
      <c r="D18" s="1"/>
      <c r="E18" s="1"/>
      <c r="F18" s="55" t="s">
        <v>51</v>
      </c>
      <c r="G18" s="4"/>
      <c r="H18" s="56"/>
      <c r="I18" s="57" t="s">
        <v>55</v>
      </c>
      <c r="J18" s="4"/>
      <c r="K18" s="5"/>
      <c r="L18" s="58" t="s">
        <v>58</v>
      </c>
      <c r="M18" s="11"/>
      <c r="N18" s="11"/>
      <c r="O18" s="1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>
      <c r="A19" s="1"/>
      <c r="B19" s="1"/>
      <c r="C19" s="1"/>
      <c r="D19" s="1"/>
      <c r="E19" s="1"/>
      <c r="F19" s="59" t="s">
        <v>19</v>
      </c>
      <c r="G19" s="29" t="s">
        <v>21</v>
      </c>
      <c r="H19" s="29" t="s">
        <v>22</v>
      </c>
      <c r="I19" s="32" t="s">
        <v>3</v>
      </c>
      <c r="J19" s="32" t="s">
        <v>6</v>
      </c>
      <c r="K19" s="32" t="s">
        <v>4</v>
      </c>
      <c r="L19" s="60" t="str">
        <f>IF(B5="custom",B5&amp;","&amp;C5&amp;D5&amp;","&amp;E5&amp;","&amp;F20&amp;","&amp;G20&amp;","&amp;H20&amp;","&amp;B11&amp;","&amp;C11&amp;","&amp;D11&amp;","&amp;E11&amp;","&amp;F11&amp;","&amp;G11&amp;","&amp;I20&amp;","&amp;J20&amp;","&amp;K20&amp;","&amp;L5&amp;","&amp;M5&amp;","&amp;N5&amp;","&amp;O5&amp;";",
 IF(B5="customb",B5&amp;","&amp;C5&amp;D5&amp;","&amp;E5&amp;","&amp;F20&amp;","&amp;G20&amp;","&amp;H20&amp;","&amp;B11&amp;","&amp;C11&amp;","&amp;D11&amp;","&amp;E11&amp;","&amp;F11&amp;","&amp;G11&amp;","&amp;I20&amp;","&amp;J20&amp;","&amp;K20&amp;","&amp;L5&amp;","&amp;M5&amp;","&amp;N5&amp;","&amp;O5&amp;";",
      B5&amp;","&amp;C5&amp;D5&amp;","&amp;F20&amp;","&amp;G20&amp;","&amp;H20&amp;","&amp;I20&amp;","&amp;J20&amp;","&amp;K20&amp;","&amp;L5&amp;","&amp;M5&amp;","&amp;N5&amp;","&amp;O5&amp;";"))</f>
        <v>custom,tower1,default,14.5797988888889,0.878081847765194,14.7002832744587,0,1,1,1,1,1,1.5148,249.321769580786,-31.5446763659136,0,0,0,1;</v>
      </c>
      <c r="M19" s="61"/>
      <c r="N19" s="61"/>
      <c r="O19" s="6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>
      <c r="A20" s="1"/>
      <c r="B20" s="1"/>
      <c r="C20" s="1"/>
      <c r="D20" s="1"/>
      <c r="E20" s="1"/>
      <c r="F20" s="36">
        <f>IF(D5="sphere",F5*(10/11),
IF(D5="capsule",F5*1,
IF(D5="pyramid",F5*(10/18),
IF(D5="cone",F5*0.25,
IF(D5="prism",F5*1,
IF(D5="arc90",F5*1,
IF(D5="arc180",F5*1,
IF(D5="torus",F5*0.76922,
IF(D5="tube",F5*0.83333333333,
IF(D5="tower1",F5*1.457891+0.000888888888889975,
IF(D5="tower2",F5*0.659025111111111+0.00118888888888888,
IF(D5="tower3",F5*0.4152263,
IF(D5="tower4",F5*0.512819777777778+0.000962222222222111,
IF(D5="tower5",F5*0.78125,
IF(D5="house1",F5*0.443655555555556+0.000934444444444201,
IF(D5="house2",F5*0.2181572,
IF(D5="house3",F5*0.3168,
IF(D5="house4",F5*0.238095222222222+0.00330777777777769,
IF(D5="house5",F5*0.210855+0.000979999999999611,
IF(D5="house6",F5*0.3125001+0.012469,
IF(D5="house7",F5*0.209030111111111+0.000103888888888706,
IF(D5="house8",F5*0.308642033333333+0.000966666666666387,
IF(D5="house9",F5*0.25+0.00098,
IF(D5="house10",F5*0.166667555560296,
IF(D5="house11",F5*0.166666722222222+0.0000477777777779428,
IF(D5="house12",F5*0.204061833333333+0.000146666666667035,
IF(D5="house13",F5*0.285715,
IF(D5="house14",F5*0.1470587778+0.0000422222222220054,
IF(D5="pillar1",F5*0.43,
IF(D5="pillar2",F5*0.606419312271986,
IF(D5="village1",F5*0.0617350888888889+0.00016111111111113,
IF(D5="village2",F5*0.0956663444444445+0.0000755555555554584,
IF(D5="windmill1",F5*0.283349130047333,
IF(D5="arch1",F5*0.777261111111111+0.000888888888888396,
IF(D5="canal1",F5*0.138888888888889+0.000151111111111114,
IF(D5="castle1",F5*0.169816222222222+0.000127777777777677,
IF(D5="church1",F5*0.103954522222222+0.000987777777777686,
IF(D5="cannon1",F5*0.723941+0.000649999999999472,
IF(D5="statue1",F5*0.641024744668667+0.000173333333333087,
IF(D5="statue2",F5*0.60242,
IF(D5="wagon1",F5*0.980392814589377+0.000877777777778495,
IF(D5="elevator1",F5*0.617284+0.000269999999999647,
IF(D5="bridge1",F5*0.127551+0.000130000000000013,
IF(D5="dummy1",F5*0.227272727272727,
IF(D5="spike1",F5*0.163804268968575,
IF(D5="wall1",F5*0.027976,
IF(D5="wall2",F5*0.0279759666666667+0.0000633333333333042,
IF(D5="wall3",F5*0.0279759666666667+0.0000633333333333042,
IF(D5="wall4",F5*0.0333021303472689,F5*1)))))))))))))))))))))))))))))))))))))))))))))))))</f>
        <v>14.57979889</v>
      </c>
      <c r="G20" s="41">
        <f>IF(D5="sphere",G5*(10/11),
IF(D5="capsule",G5*0.49505,
IF(D5="pyramid",G5*(10/18),
IF(D5="cone",G5*0.25,
IF(D5="prism",G5*1,
IF(D5="arc90",G5*2,
IF(D5="arc180",G5*2,
IF(D5="torus",G5*3.333333333,
IF(D5="tube",G5*1.38888888888888,
IF(D5="cylinder",G5*0.5,
IF(D5="tower1",G5*0.0878081847765194,
IF(D5="tower2",G5*0.0668826933072027,
IF(D5="tower3",G5*0.0817769677133083,
IF(D5="tower4",G5*0.0816246505138557,
IF(D5="tower5",G5*0.1098446,
IF(D5="house1",G5*0.221124413218729,
IF(D5="house2",G5*0.3744,
IF(D5="house3",G5*0.339483,
IF(D5="house4",G5*0.24330900243309,
IF(D5="house5",G5*0.20024,
IF(D5="house6",G5*0.29415225320626,
IF(D5="house7",G5*0.25,
IF(D5="house8",G5*0.218895017949391,
IF(D5="house9",G5*0.2,
IF(D5="house10",G5*0.238095294784594,
IF(D5="house11",G5*0.238095238095238,
IF(D5="house12",G5*0.23116961,
IF(D5="house13",G5*0.229312,
IF(D5="house14",G5*0.196078431372549,
IF(D5="pillar1",G5*0.1626,
IF(D5="pillar2",G5*0.0903187348151627,
IF(D5="village1",G5*0.139034160276077,
IF(D5="village2",G5*0.148809545953802,
IF(D5="windmill1",G5*0.131639570854999,
IF(D5="arch1",G5*1.03839032884783,
IF(D5="canal1",G5*0.388500388500388,
IF(D5="castle1",G5*0.131867581212298,
IF(D5="church1",G5*0.0894195242165955,
IF(D5="cannon1",G5*0.875902179244622,
IF(D5="statue1",G5*0.494501636305915,
IF(D5="statue2",G5*0.3905,
IF(D5="wagon1",G5*0.945806695081852,
IF(D5="elevator1",G5*0.474736088274327,
IF(D5="bridge1",G5*0.282326369282891,
IF(D5="dummy1",G5*0.238039865488433,
IF(D5="spike1",G5*0.416666666666667,
IF(D5="wall1",G5*0.0952380952380952,
IF(D5="wall2",G5*0.0952380952380952,
IF(D5="wall3",G5*0.0952380952380952,
IF(D5="wall4",G5*0.0952380589569299,G5*1))))))))))))))))))))))))))))))))))))))))))))))))))</f>
        <v>0.8780818478</v>
      </c>
      <c r="H20" s="41">
        <f>IF(D5="sphere",H5*(10/11),
IF(D5="capsule",H5*1,
IF(D5="pyramid",H5*(10/18),
IF(D5="cone",H5*0.25,
IF(D5="prism",H5*1.154706,
IF(D5="arc90",H5*1,
IF(D5="arc180",H5*0.5,
IF(D5="torus",H5*0.76922,
IF(D5="tube",H5*0.83333333333,
IF(D5="tower1",H5*1.47002832744587,
IF(D5="tower2",H5*0.659025920148465,
IF(D5="tower3",H5*0.359593228140328,
IF(D5="tower4",H5*0.512820512820513,
IF(D5="tower5",H5*0.8138,
IF(D5="house1",H5*0.145640965890886,
IF(D5="house2",H5*0.44764,
IF(D5="house3",H5*0.240277,
IF(D5="house4",H5*0.303030303030303,
IF(D5="house5",H5*0.1333705,
IF(D5="house6",H5*0.208333333333333,
IF(D5="house7",H5*0.209030100334448,
IF(D5="house8",H5*0.308641975308642,
IF(D5="house9",H5*0.25,
IF(D5="house10",H5*0.333333444444481,
IF(D5="house11",H5*0.333333333333333,
IF(D5="house12",H5*0.27242151672314,
IF(D5="house13",H5*0.0934577,
IF(D5="house14",H5*0.295595625184747,
IF(D5="pillar1",H5*0.43005,
IF(D5="pillar2",H5*0.61231175240562,
IF(D5="village1",H5*0.166956001417123,
IF(D5="village2",H5*0.0826406326636274,
IF(D5="windmill1",H5*0.297931165983411,
IF(D5="arch1",H5*0.12935701929347,
IF(D5="canal1",H5*1.73611111111111,
IF(D5="castle1",H5*0.22384179220274,
IF(D5="church1",H5*0.0623957289374794,
IF(D5="cannon1",H5*0.291889840774092,
IF(D5="statue1",H5*0.72463768115942,
IF(D5="statue2",H5*0.50505,
IF(D5="wagon1",H5*0.411720869719165,
IF(D5="elevator1",H5*0.555555555555556,
IF(D5="bridge1",H5*0.357142857142857,
IF(D5="dummy1",H5*0.28909161920505,
IF(D5="spike1",H5*0.429705544275785,
IF(D5="wall1",H5*0.0302770791762273,
IF(D5="wall2",H5*0.666666666666667,
IF(D5="wall3",H5*0.666671111140741,
IF(D5="wall4",H5*0.666704446585306,H5*1)))))))))))))))))))))))))))))))))))))))))))))))))</f>
        <v>14.70028327</v>
      </c>
      <c r="I20" s="41">
        <f>IF(SQRT(L5*L5+M5*M5+N5*N5+O5*O5)=1,I5 + (2*(L5*F5*F24 + M5*G5*G24+ N5*H5*H24)*L5 + (O5*O5 - (L5*L5 + M5*M5 + N5*N5))*F5*F24 + 2*O5*((M5*H5*H24)-(N5*G5*G24))),I5 + (2*(L5/SQRT(L5*L5+M5*M5+N5*N5+O5*O5)*F5*F24 + M5/SQRT(L5*L5+M5*M5+N5*N5+O5*O5)*G5*G24+ N5/SQRT(L5*L5+M5*M5+N5*N5+O5*O5)*H5*H24)*L5/SQRT(L5*L5+M5*M5+N5*N5+O5*O5) + (O5*O5/(L5*L5+M5*M5+N5*N5+O5*O5) - (L5*L5/(L5*L5+M5*M5+N5*N5+O5*O5) + M5*M5/(L5*L5+M5*M5+N5*N5+O5*O5) + N5*N5/(L5*L5+M5*M5+N5*N5+O5*O5)))*F5*F24 + 2*O5/SQRT(L5*L5+M5*M5+N5*N5+O5*O5)*((M5/SQRT(L5*L5+M5*M5+N5*N5+O5*O5)*H5*H24)-(N5/SQRT(L5*L5+M5*M5+N5*N5+O5*O5)*G5*G24))))</f>
        <v>1.5148</v>
      </c>
      <c r="J20" s="41">
        <f>IF(SQRT(L5*L5+M5*M5+N5*N5+O5*O5)=1,J5 + (2*(L5*F5*F24 + M5*G5*G24+ N5*H5*H24)*M5 + (O5*O5 - (L5*L5 + M5*M5 + N5*N5))*G5*G24 + 2*O5*(-((L5*H5*H24)-(N5*F5*F24)))),J5 + (2*(L5/SQRT(L5*L5+M5*M5+N5*N5+O5*O5)*F5*F24 + M5/SQRT(L5*L5+M5*M5+N5*N5+O5*O5)*G5*G24+ N5/SQRT(L5*L5+M5*M5+N5*N5+O5*O5)*H5*H24)*M5/SQRT(L5*L5+M5*M5+N5*N5+O5*O5) + (O5*O5/(L5*L5+M5*M5+N5*N5+O5*O5) - (L5*L5/(L5*L5+M5*M5+N5*N5+O5*O5) + M5*M5/(L5*L5+M5*M5+N5*N5+O5*O5) + N5*N5/(L5*L5+M5*M5+N5*N5+O5*O5)))*G5*G24 + 2*O5/SQRT(L5*L5+M5*M5+N5*N5+O5*O5)*(-((L5/SQRT(L5*L5+M5*M5+N5*N5+O5*O5)*H5*H24)-(N5/SQRT(L5*L5+M5*M5+N5*N5+O5*O5)*F5*F24)))))</f>
        <v>249.3217696</v>
      </c>
      <c r="K20" s="41">
        <f>IF(SQRT(L5*L5+M5*M5+N5*N5+O5*O5)=1,K5 + (2*(L5*F5*F24 + M5*G5*G24+ N5*H5*H24)*N5 + (O5*O5 - (L5*L5 + M5*M5 + N5*N5))*H5*H24 + 2*O5*((L5*G5*G24)-(M5*F5*F24))),K5 + (2*(L5/SQRT(L5*L5+M5*M5+N5*N5+O5*O5)*F5*F24 + M5/SQRT(L5*L5+M5*M5+N5*N5+O5*O5)*G5*G24+ N5/SQRT(L5*L5+M5*M5+N5*N5+O5*O5)*H5*H24)*N5/SQRT(L5*L5+M5*M5+N5*N5+O5*O5) + (O5*O5/(L5*L5+M5*M5+N5*N5+O5*O5) - (L5*L5/(L5*L5+M5*M5+N5*N5+O5*O5) + M5*M5/(L5*L5+M5*M5+N5*N5+O5*O5) + N5*N5/(L5*L5+M5*M5+N5*N5+O5*O5)))*H5*H24 + 2*O5/SQRT(L5*L5+M5*M5+N5*N5+O5*O5)*((L5/SQRT(L5*L5+M5*M5+N5*N5+O5*O5)*G5*G24)-(M5/SQRT(L5*L5+M5*M5+N5*N5+O5*O5)*F5*F24))))</f>
        <v>-31.54467637</v>
      </c>
      <c r="L20" s="66"/>
      <c r="M20" s="67"/>
      <c r="N20" s="67"/>
      <c r="O20" s="68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ht="15.75" customHeight="1">
      <c r="A22" s="1"/>
      <c r="B22" s="1"/>
      <c r="C22" s="1"/>
      <c r="D22" s="1"/>
      <c r="E22" s="1"/>
      <c r="F22" s="55" t="s">
        <v>105</v>
      </c>
      <c r="G22" s="4"/>
      <c r="H22" s="5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ht="15.75" customHeight="1">
      <c r="A23" s="1"/>
      <c r="B23" s="1"/>
      <c r="C23" s="1"/>
      <c r="D23" s="1"/>
      <c r="E23" s="1"/>
      <c r="F23" s="69" t="s">
        <v>3</v>
      </c>
      <c r="G23" s="70" t="s">
        <v>6</v>
      </c>
      <c r="H23" s="71" t="s">
        <v>4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5.75" customHeight="1">
      <c r="A24" s="1"/>
      <c r="B24" s="1"/>
      <c r="C24" s="1"/>
      <c r="D24" s="1"/>
      <c r="E24" s="1"/>
      <c r="F24" s="36">
        <f>IF(D5="sphere",-0.25534,
IF(D5="capsule",0.071,
IF(D5="pyramid",0,
IF(D5="cone",0.5942,
IF(D5="prism",-0.08949,
IF(D5="arc90",0.40644,
IF(D5="arc180",-0.00356,
IF(D5="torus",-0.11,
IF(D5="tube",0.08922,
IF(D5="tower1",0.15148,
IF(D5="tower2",0,
IF(D5="tower3",0,
IF(D5="tower4",0.816559938537728,
IF(D5="tower5",0.0844,
IF(D5="house1",1.34006198434197,
IF(D5="house2",0,
IF(D5="house3",0.0107,
IF(D5="house5",0.359777,
IF(D5="house8",-0.0808071641466707,
IF(D5="house10",-6.92044857572574,
IF(D5="house11",0.0545419393763641,
IF(D5="house12",0.00182638077447557,
IF(D5="house13",0.01033,
IF(D5="pillar2",0.431388506170923,
IF(D5="village1",1.290535,
IF(D5="village2",0.383787,
IF(D5="windmill1",2.87690747092484,
IF(D5="arch1",1.36626657369772,
IF(D5="castle1",0.390629179126389,
IF(D5="church1",0.720596674789784,
IF(D5="cannon1",-1.00666641568664,
IF(D5="statue1",-0.328726377599426,
IF(D5="statue2",0.00173,
IF(D5="elevator1",0,
IF(D5="bridge1",-0.000562507318335115,
IF(D5="dummy1",0.181818181818182,
IF(D5="spike1",0.113692447984364,
IF(D5="wall1",0.00680332766743685,
IF(D5="wall2",-0.00629462786244002,
IF(D5="wall3",0.00621419668026935,
IF(D5="wall4",-0.103417601154971,0)))))))))))))))))))))))))))))))))))))))))</f>
        <v>0.15148</v>
      </c>
      <c r="G24" s="41">
        <f>IF(D5="sphere",-0.83929,
IF(D5="capsule",0.6494,
IF(D5="pyramid",0,
IF(D5="cone",-1.89953,
IF(D5="prism",0.2,
IF(D5="arc90",-1.2,
IF(D5="arc180",-0.22,
IF(D5="torus",0,
IF(D5="tube",-0.25,
IF(D5="tower1",-0.067823041921384,
IF(D5="tower2",-5.67467983756334,
IF(D5="tower3",-5.0190932864217,
IF(D5="tower4",-0.718863807719749,
IF(D5="tower5",-5,
IF(D5="house1",-1.34993690214869,
IF(D5="house1",0,
IF(D5="house2",-4.81425000000001,
IF(D5="house3",-4.93328999999999,
IF(D5="house4",-5,
IF(D5="house5",-1.796317,
IF(D5="house6",-5,
IF(D5="house7",-0.88,
IF(D5="house8",-1.06833683565362,
IF(D5="house9",-1,
IF(D5="house10",0.142855986394282,
IF(D5="house11",-5,
IF(D5="house12",-5.03948608220207,
IF(D5="house13",-4.94565,
IF(D5="house14",-4.98054901960784,
IF(D5="pillar1",-5,
IF(D5="pillar2",-2.36142848110984,
IF(D5="village1",-5.01020927838907,
IF(D5="village2",-3.16901460848432,
IF(D5="windmill1",-4.99940762193115,
IF(D5="arch1",-2.40676552834857,
IF(D5="canal1",-5,
IF(D5="castle1",-2.47439296407334,
IF(D5="church1",-3.14620539307034,
IF(D5="cannon1",-5.12096209095368,
IF(D5="statue1",-5.10671839813118,
IF(D5="statue2",-4.9219,
IF(D5="wagon1",0.00000236451673973903,
IF(D5="elevator1",-5,
IF(D5="bridge1",-5.01693958215697,
IF(D5="dummy1",-5,
IF(D5="spike1",-5,
IF(D5="wall1",-5,
IF(D5="wall2",-5,
IF(D5="wall3",-5,
IF(D5="wall4",-0.99047867029384,0))))))))))))))))))))))))))))))))))))))))))))))))))</f>
        <v>-0.06782304192</v>
      </c>
      <c r="H24" s="43">
        <f>IF(D5="sphere",0.4974,
IF(D5="capsule",0.7007,
IF(D5="pyramid",0,
IF(D5="cone",-0.157,
IF(D5="prism",0.341325,
IF(D5="arc90",0.2519,
IF(D5="arc180",0.09595,
IF(D5="torus",0.4159,
IF(D5="tube",0.18235,
IF(D5="tower1",-3.15446763659136,
IF(D5="tower2",-14.9963753574392,
IF(D5="tower3",0,
IF(D5="tower4",-1.03589743589744,
IF(D5="tower5",-0.08485,
IF(D5="house1",-0.365244239899798,
IF(D5="house2",0,
IF(D5="house3",0,
IF(D5="house5",-0.57238,
IF(D5="house7",0.234113712374582,
IF(D5="house8",-0.342777777777778,
IF(D5="house10",5.67273355757785,
IF(D5="house11",0.672726666666666,
IF(D5="house12",-0.0191784747773085,
IF(D5="house13",2.66356,
IF(D5="house14",0.0251256281407034,
IF(D5="pillar2",-1.58819891559589,
IF(D5="village1",12.1820080866809,
IF(D5="village2",2.27082616253677,
IF(D5="windmill1",-2.5987939746401,
IF(D5="arch1",0.0968812928147477,
IF(D5="castle1",0.0000436491494800961,
IF(D5="church1",0.659792404418167,
IF(D5="cannon1",-0.311256731709453,
IF(D5="elevator1",0,
IF(D5="dummy1",0.781832384101002,
IF(D5="spike1",3.45306004060717,
IF(D5="wall1",-0.00428466085962391,
IF(D5="wall2",-1,
IF(D5="wall3",4.81139874265828,
IF(D5="wall4",2.42278729127984,0))))))))))))))))))))))))))))))))))))))))</f>
        <v>-3.154467637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</row>
  </sheetData>
  <mergeCells count="14">
    <mergeCell ref="L18:O18"/>
    <mergeCell ref="L3:O3"/>
    <mergeCell ref="I3:K3"/>
    <mergeCell ref="B2:O2"/>
    <mergeCell ref="B3:E3"/>
    <mergeCell ref="F3:H3"/>
    <mergeCell ref="F9:G9"/>
    <mergeCell ref="F22:H22"/>
    <mergeCell ref="F18:H18"/>
    <mergeCell ref="L19:O20"/>
    <mergeCell ref="I18:K18"/>
    <mergeCell ref="B9:E9"/>
    <mergeCell ref="B8:G8"/>
    <mergeCell ref="F17:O1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2">
      <c r="B2" s="2" t="s">
        <v>0</v>
      </c>
      <c r="C2" s="4"/>
      <c r="D2" s="5"/>
      <c r="E2" s="6" t="s">
        <v>2</v>
      </c>
      <c r="F2" s="4"/>
      <c r="G2" s="4"/>
      <c r="H2" s="5"/>
    </row>
    <row r="3">
      <c r="B3" s="10" t="s">
        <v>3</v>
      </c>
      <c r="C3" s="14" t="s">
        <v>4</v>
      </c>
      <c r="D3" s="17" t="s">
        <v>6</v>
      </c>
      <c r="E3" s="25" t="s">
        <v>10</v>
      </c>
      <c r="F3" s="29" t="s">
        <v>16</v>
      </c>
      <c r="G3" s="32" t="s">
        <v>20</v>
      </c>
      <c r="H3" s="34" t="s">
        <v>23</v>
      </c>
    </row>
    <row r="4">
      <c r="B4" s="36">
        <v>0.0</v>
      </c>
      <c r="C4" s="41">
        <v>0.0</v>
      </c>
      <c r="D4" s="43">
        <v>0.0</v>
      </c>
      <c r="E4" s="44">
        <f>(COS(RADIANS(D4/2))*SIN(RADIANS(B4/2))*COS(RADIANS(C4/2)))+(SIN(RADIANS(D4/2))*COS(RADIANS(B4/2))*SIN(RADIANS(C4/2)))</f>
        <v>0</v>
      </c>
      <c r="F4" s="44">
        <f>(SIN(RADIANS(D4/2))*COS(RADIANS(B4/2))*COS(RADIANS(C4/2)))-(COS(RADIANS(D4/2))*SIN(RADIANS(B4/2))*SIN(RADIANS(C4/2)))</f>
        <v>0</v>
      </c>
      <c r="G4" s="44">
        <f>(COS(RADIANS(D4/2))*COS(RADIANS(B4/2))*SIN(RADIANS(C4/2)))+(SIN(RADIANS(D4/2))*SIN(RADIANS(B4/2))*COS(RADIANS(C4/2)))</f>
        <v>0</v>
      </c>
      <c r="H4" s="45">
        <f>(COS(RADIANS(D4/2))*COS(RADIANS(B4/2))*COS(RADIANS(C4/2)))-(SIN(RADIANS(D4/2))*SIN(RADIANS(B4/2))*SIN(RADIANS(C4/2)))</f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D2"/>
    <mergeCell ref="E2:H2"/>
  </mergeCells>
  <printOptions/>
  <pageMargins bottom="0.75" footer="0.0" header="0.0" left="0.7" right="0.7" top="0.75"/>
  <pageSetup orientation="landscape"/>
  <drawing r:id="rId1"/>
</worksheet>
</file>