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80E7EAA7-3BF1-4801-B0C7-FB6D8FC35057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N8" i="5"/>
  <c r="M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R9" i="5" s="1"/>
  <c r="U9" i="5" s="1"/>
  <c r="X9" i="5" s="1"/>
  <c r="Q10" i="5"/>
  <c r="T10" i="5" s="1"/>
  <c r="W10" i="5" s="1"/>
  <c r="Q11" i="5"/>
  <c r="T11" i="5" s="1"/>
  <c r="W11" i="5" s="1"/>
  <c r="Q12" i="5"/>
  <c r="S12" i="5" s="1"/>
  <c r="V12" i="5" s="1"/>
  <c r="Q13" i="5"/>
  <c r="R13" i="5" s="1"/>
  <c r="U13" i="5" s="1"/>
  <c r="X13" i="5" s="1"/>
  <c r="Q14" i="5"/>
  <c r="S14" i="5" s="1"/>
  <c r="V14" i="5" s="1"/>
  <c r="Q15" i="5"/>
  <c r="T15" i="5" s="1"/>
  <c r="W15" i="5" s="1"/>
  <c r="Q16" i="5"/>
  <c r="S16" i="5" s="1"/>
  <c r="V16" i="5" s="1"/>
  <c r="Q17" i="5"/>
  <c r="T17" i="5" s="1"/>
  <c r="W17" i="5" s="1"/>
  <c r="Y17" i="5" s="1"/>
  <c r="Q18" i="5"/>
  <c r="R18" i="5" s="1"/>
  <c r="U18" i="5" s="1"/>
  <c r="X18" i="5" s="1"/>
  <c r="Q19" i="5"/>
  <c r="R19" i="5" s="1"/>
  <c r="U19" i="5" s="1"/>
  <c r="X19" i="5" s="1"/>
  <c r="Q20" i="5"/>
  <c r="S20" i="5" s="1"/>
  <c r="V20" i="5" s="1"/>
  <c r="Q21" i="5"/>
  <c r="T21" i="5" s="1"/>
  <c r="W21" i="5" s="1"/>
  <c r="Q22" i="5"/>
  <c r="S22" i="5" s="1"/>
  <c r="V22" i="5" s="1"/>
  <c r="Q23" i="5"/>
  <c r="R23" i="5" s="1"/>
  <c r="U23" i="5" s="1"/>
  <c r="X23" i="5" s="1"/>
  <c r="Q24" i="5"/>
  <c r="S24" i="5" s="1"/>
  <c r="V24" i="5" s="1"/>
  <c r="Q25" i="5"/>
  <c r="R25" i="5" s="1"/>
  <c r="U25" i="5" s="1"/>
  <c r="X25" i="5" s="1"/>
  <c r="Q26" i="5"/>
  <c r="T26" i="5" s="1"/>
  <c r="W26" i="5" s="1"/>
  <c r="Q27" i="5"/>
  <c r="T27" i="5" s="1"/>
  <c r="W27" i="5" s="1"/>
  <c r="Q28" i="5"/>
  <c r="S28" i="5" s="1"/>
  <c r="V28" i="5" s="1"/>
  <c r="Q29" i="5"/>
  <c r="R29" i="5" s="1"/>
  <c r="U29" i="5" s="1"/>
  <c r="X29" i="5" s="1"/>
  <c r="Q30" i="5"/>
  <c r="S30" i="5" s="1"/>
  <c r="V30" i="5" s="1"/>
  <c r="Q31" i="5"/>
  <c r="T31" i="5" s="1"/>
  <c r="W31" i="5" s="1"/>
  <c r="Q32" i="5"/>
  <c r="S32" i="5" s="1"/>
  <c r="V32" i="5" s="1"/>
  <c r="Q33" i="5"/>
  <c r="T33" i="5" s="1"/>
  <c r="W33" i="5" s="1"/>
  <c r="Q34" i="5"/>
  <c r="R34" i="5" s="1"/>
  <c r="U34" i="5" s="1"/>
  <c r="X34" i="5" s="1"/>
  <c r="Q35" i="5"/>
  <c r="R35" i="5" s="1"/>
  <c r="U35" i="5" s="1"/>
  <c r="X35" i="5" s="1"/>
  <c r="Q36" i="5"/>
  <c r="S36" i="5" s="1"/>
  <c r="V36" i="5" s="1"/>
  <c r="Q37" i="5"/>
  <c r="T37" i="5" s="1"/>
  <c r="W37" i="5" s="1"/>
  <c r="Q38" i="5"/>
  <c r="S38" i="5" s="1"/>
  <c r="V38" i="5" s="1"/>
  <c r="Q39" i="5"/>
  <c r="R39" i="5" s="1"/>
  <c r="U39" i="5" s="1"/>
  <c r="X39" i="5" s="1"/>
  <c r="Q40" i="5"/>
  <c r="S40" i="5" s="1"/>
  <c r="V40" i="5" s="1"/>
  <c r="Q41" i="5"/>
  <c r="R41" i="5" s="1"/>
  <c r="U41" i="5" s="1"/>
  <c r="X41" i="5" s="1"/>
  <c r="Q42" i="5"/>
  <c r="T42" i="5" s="1"/>
  <c r="W42" i="5" s="1"/>
  <c r="Q43" i="5"/>
  <c r="T43" i="5" s="1"/>
  <c r="W43" i="5" s="1"/>
  <c r="Q44" i="5"/>
  <c r="S44" i="5" s="1"/>
  <c r="V44" i="5" s="1"/>
  <c r="Q45" i="5"/>
  <c r="R45" i="5" s="1"/>
  <c r="U45" i="5" s="1"/>
  <c r="X45" i="5" s="1"/>
  <c r="Q46" i="5"/>
  <c r="S46" i="5" s="1"/>
  <c r="V46" i="5" s="1"/>
  <c r="Q47" i="5"/>
  <c r="T47" i="5" s="1"/>
  <c r="W47" i="5" s="1"/>
  <c r="Q48" i="5"/>
  <c r="S48" i="5" s="1"/>
  <c r="V48" i="5" s="1"/>
  <c r="Q49" i="5"/>
  <c r="T49" i="5" s="1"/>
  <c r="W49" i="5" s="1"/>
  <c r="Y49" i="5" s="1"/>
  <c r="Q50" i="5"/>
  <c r="R50" i="5" s="1"/>
  <c r="U50" i="5" s="1"/>
  <c r="X50" i="5" s="1"/>
  <c r="Q51" i="5"/>
  <c r="R51" i="5" s="1"/>
  <c r="U51" i="5" s="1"/>
  <c r="X51" i="5" s="1"/>
  <c r="Q52" i="5"/>
  <c r="S52" i="5" s="1"/>
  <c r="V52" i="5" s="1"/>
  <c r="Q53" i="5"/>
  <c r="T53" i="5" s="1"/>
  <c r="W53" i="5" s="1"/>
  <c r="Q54" i="5"/>
  <c r="S54" i="5" s="1"/>
  <c r="V54" i="5" s="1"/>
  <c r="Q55" i="5"/>
  <c r="R55" i="5" s="1"/>
  <c r="U55" i="5" s="1"/>
  <c r="X55" i="5" s="1"/>
  <c r="Q56" i="5"/>
  <c r="S56" i="5" s="1"/>
  <c r="V56" i="5" s="1"/>
  <c r="Q57" i="5"/>
  <c r="R57" i="5" s="1"/>
  <c r="U57" i="5" s="1"/>
  <c r="X57" i="5" s="1"/>
  <c r="Q58" i="5"/>
  <c r="T58" i="5" s="1"/>
  <c r="W58" i="5" s="1"/>
  <c r="Z58" i="5" s="1"/>
  <c r="Q59" i="5"/>
  <c r="T59" i="5" s="1"/>
  <c r="W59" i="5" s="1"/>
  <c r="Q60" i="5"/>
  <c r="S60" i="5" s="1"/>
  <c r="V60" i="5" s="1"/>
  <c r="Q61" i="5"/>
  <c r="R61" i="5" s="1"/>
  <c r="U61" i="5" s="1"/>
  <c r="X61" i="5" s="1"/>
  <c r="Q62" i="5"/>
  <c r="S62" i="5" s="1"/>
  <c r="V62" i="5" s="1"/>
  <c r="Q63" i="5"/>
  <c r="T63" i="5" s="1"/>
  <c r="W63" i="5" s="1"/>
  <c r="Q64" i="5"/>
  <c r="S64" i="5" s="1"/>
  <c r="V64" i="5" s="1"/>
  <c r="Q65" i="5"/>
  <c r="T65" i="5" s="1"/>
  <c r="W65" i="5" s="1"/>
  <c r="Q66" i="5"/>
  <c r="R66" i="5" s="1"/>
  <c r="U66" i="5" s="1"/>
  <c r="X66" i="5" s="1"/>
  <c r="Q67" i="5"/>
  <c r="R67" i="5" s="1"/>
  <c r="U67" i="5" s="1"/>
  <c r="X67" i="5" s="1"/>
  <c r="Q68" i="5"/>
  <c r="S68" i="5" s="1"/>
  <c r="V68" i="5" s="1"/>
  <c r="Q69" i="5"/>
  <c r="T69" i="5" s="1"/>
  <c r="W69" i="5" s="1"/>
  <c r="Q70" i="5"/>
  <c r="S70" i="5" s="1"/>
  <c r="V70" i="5" s="1"/>
  <c r="Q71" i="5"/>
  <c r="R71" i="5" s="1"/>
  <c r="U71" i="5" s="1"/>
  <c r="X71" i="5" s="1"/>
  <c r="Q72" i="5"/>
  <c r="S72" i="5" s="1"/>
  <c r="V72" i="5" s="1"/>
  <c r="Q73" i="5"/>
  <c r="R73" i="5" s="1"/>
  <c r="U73" i="5" s="1"/>
  <c r="X73" i="5" s="1"/>
  <c r="Q74" i="5"/>
  <c r="T74" i="5" s="1"/>
  <c r="W74" i="5" s="1"/>
  <c r="Q75" i="5"/>
  <c r="T75" i="5" s="1"/>
  <c r="W75" i="5" s="1"/>
  <c r="Q76" i="5"/>
  <c r="S76" i="5" s="1"/>
  <c r="V76" i="5" s="1"/>
  <c r="Q77" i="5"/>
  <c r="R77" i="5" s="1"/>
  <c r="U77" i="5" s="1"/>
  <c r="X77" i="5" s="1"/>
  <c r="Q78" i="5"/>
  <c r="S78" i="5" s="1"/>
  <c r="V78" i="5" s="1"/>
  <c r="Q79" i="5"/>
  <c r="T79" i="5" s="1"/>
  <c r="W79" i="5" s="1"/>
  <c r="Q80" i="5"/>
  <c r="S80" i="5" s="1"/>
  <c r="V80" i="5" s="1"/>
  <c r="Q81" i="5"/>
  <c r="T81" i="5" s="1"/>
  <c r="W81" i="5" s="1"/>
  <c r="Y81" i="5" s="1"/>
  <c r="Q82" i="5"/>
  <c r="R82" i="5" s="1"/>
  <c r="U82" i="5" s="1"/>
  <c r="X82" i="5" s="1"/>
  <c r="Q83" i="5"/>
  <c r="R83" i="5" s="1"/>
  <c r="U83" i="5" s="1"/>
  <c r="X83" i="5" s="1"/>
  <c r="Q84" i="5"/>
  <c r="S84" i="5" s="1"/>
  <c r="V84" i="5" s="1"/>
  <c r="Q85" i="5"/>
  <c r="T85" i="5" s="1"/>
  <c r="W85" i="5" s="1"/>
  <c r="Q86" i="5"/>
  <c r="S86" i="5" s="1"/>
  <c r="V86" i="5" s="1"/>
  <c r="Q87" i="5"/>
  <c r="R87" i="5" s="1"/>
  <c r="U87" i="5" s="1"/>
  <c r="X87" i="5" s="1"/>
  <c r="Q88" i="5"/>
  <c r="S88" i="5" s="1"/>
  <c r="V88" i="5" s="1"/>
  <c r="Q89" i="5"/>
  <c r="R89" i="5" s="1"/>
  <c r="U89" i="5" s="1"/>
  <c r="X89" i="5" s="1"/>
  <c r="Q90" i="5"/>
  <c r="T90" i="5" s="1"/>
  <c r="W90" i="5" s="1"/>
  <c r="Q91" i="5"/>
  <c r="T91" i="5" s="1"/>
  <c r="W91" i="5" s="1"/>
  <c r="Q92" i="5"/>
  <c r="S92" i="5" s="1"/>
  <c r="V92" i="5" s="1"/>
  <c r="Q93" i="5"/>
  <c r="R93" i="5" s="1"/>
  <c r="U93" i="5" s="1"/>
  <c r="X93" i="5" s="1"/>
  <c r="Q94" i="5"/>
  <c r="S94" i="5" s="1"/>
  <c r="V94" i="5" s="1"/>
  <c r="Q95" i="5"/>
  <c r="T95" i="5" s="1"/>
  <c r="W95" i="5" s="1"/>
  <c r="Q96" i="5"/>
  <c r="S96" i="5" s="1"/>
  <c r="V96" i="5" s="1"/>
  <c r="Q97" i="5"/>
  <c r="T97" i="5" s="1"/>
  <c r="W97" i="5" s="1"/>
  <c r="Q98" i="5"/>
  <c r="R98" i="5" s="1"/>
  <c r="U98" i="5" s="1"/>
  <c r="X98" i="5" s="1"/>
  <c r="Q99" i="5"/>
  <c r="R99" i="5" s="1"/>
  <c r="U99" i="5" s="1"/>
  <c r="X99" i="5" s="1"/>
  <c r="Q100" i="5"/>
  <c r="S100" i="5" s="1"/>
  <c r="V100" i="5" s="1"/>
  <c r="Q101" i="5"/>
  <c r="T101" i="5" s="1"/>
  <c r="W101" i="5" s="1"/>
  <c r="Q102" i="5"/>
  <c r="S102" i="5" s="1"/>
  <c r="V102" i="5" s="1"/>
  <c r="Q103" i="5"/>
  <c r="R103" i="5" s="1"/>
  <c r="U103" i="5" s="1"/>
  <c r="X103" i="5" s="1"/>
  <c r="Q104" i="5"/>
  <c r="S104" i="5" s="1"/>
  <c r="V104" i="5" s="1"/>
  <c r="Q105" i="5"/>
  <c r="R105" i="5" s="1"/>
  <c r="U105" i="5" s="1"/>
  <c r="X105" i="5" s="1"/>
  <c r="Q106" i="5"/>
  <c r="T106" i="5" s="1"/>
  <c r="W106" i="5" s="1"/>
  <c r="Q107" i="5"/>
  <c r="T107" i="5" s="1"/>
  <c r="W107" i="5" s="1"/>
  <c r="Q108" i="5"/>
  <c r="S108" i="5" s="1"/>
  <c r="V108" i="5" s="1"/>
  <c r="Q109" i="5"/>
  <c r="R109" i="5" s="1"/>
  <c r="U109" i="5" s="1"/>
  <c r="X109" i="5" s="1"/>
  <c r="Q110" i="5"/>
  <c r="S110" i="5" s="1"/>
  <c r="V110" i="5" s="1"/>
  <c r="Q111" i="5"/>
  <c r="T111" i="5" s="1"/>
  <c r="W111" i="5" s="1"/>
  <c r="Q112" i="5"/>
  <c r="S112" i="5" s="1"/>
  <c r="V112" i="5" s="1"/>
  <c r="Q113" i="5"/>
  <c r="T113" i="5" s="1"/>
  <c r="W113" i="5" s="1"/>
  <c r="Y113" i="5" s="1"/>
  <c r="Q114" i="5"/>
  <c r="R114" i="5" s="1"/>
  <c r="U114" i="5" s="1"/>
  <c r="X114" i="5" s="1"/>
  <c r="Q115" i="5"/>
  <c r="R115" i="5" s="1"/>
  <c r="U115" i="5" s="1"/>
  <c r="X115" i="5" s="1"/>
  <c r="Q116" i="5"/>
  <c r="S116" i="5" s="1"/>
  <c r="V116" i="5" s="1"/>
  <c r="Q117" i="5"/>
  <c r="T117" i="5" s="1"/>
  <c r="W117" i="5" s="1"/>
  <c r="Q118" i="5"/>
  <c r="S118" i="5" s="1"/>
  <c r="V118" i="5" s="1"/>
  <c r="Q119" i="5"/>
  <c r="R119" i="5" s="1"/>
  <c r="U119" i="5" s="1"/>
  <c r="X119" i="5" s="1"/>
  <c r="Q120" i="5"/>
  <c r="S120" i="5" s="1"/>
  <c r="V120" i="5" s="1"/>
  <c r="Q121" i="5"/>
  <c r="R121" i="5" s="1"/>
  <c r="U121" i="5" s="1"/>
  <c r="X121" i="5" s="1"/>
  <c r="Q122" i="5"/>
  <c r="T122" i="5" s="1"/>
  <c r="W122" i="5" s="1"/>
  <c r="Z122" i="5" s="1"/>
  <c r="Q123" i="5"/>
  <c r="T123" i="5" s="1"/>
  <c r="W123" i="5" s="1"/>
  <c r="Q124" i="5"/>
  <c r="S124" i="5" s="1"/>
  <c r="V124" i="5" s="1"/>
  <c r="Q125" i="5"/>
  <c r="R125" i="5" s="1"/>
  <c r="U125" i="5" s="1"/>
  <c r="X125" i="5" s="1"/>
  <c r="Q126" i="5"/>
  <c r="S126" i="5" s="1"/>
  <c r="V126" i="5" s="1"/>
  <c r="Q127" i="5"/>
  <c r="T127" i="5" s="1"/>
  <c r="W127" i="5" s="1"/>
  <c r="Q8" i="5"/>
  <c r="S8" i="5" s="1"/>
  <c r="AC8" i="5"/>
  <c r="R127" i="5" l="1"/>
  <c r="U127" i="5" s="1"/>
  <c r="X127" i="5" s="1"/>
  <c r="R107" i="5"/>
  <c r="U107" i="5" s="1"/>
  <c r="X107" i="5" s="1"/>
  <c r="R81" i="5"/>
  <c r="U81" i="5" s="1"/>
  <c r="X81" i="5" s="1"/>
  <c r="R63" i="5"/>
  <c r="U63" i="5" s="1"/>
  <c r="X63" i="5" s="1"/>
  <c r="R43" i="5"/>
  <c r="U43" i="5" s="1"/>
  <c r="X43" i="5" s="1"/>
  <c r="R17" i="5"/>
  <c r="U17" i="5" s="1"/>
  <c r="X17" i="5" s="1"/>
  <c r="T119" i="5"/>
  <c r="W119" i="5" s="1"/>
  <c r="Y119" i="5" s="1"/>
  <c r="T99" i="5"/>
  <c r="W99" i="5" s="1"/>
  <c r="Y99" i="5" s="1"/>
  <c r="T73" i="5"/>
  <c r="W73" i="5" s="1"/>
  <c r="Y73" i="5" s="1"/>
  <c r="T55" i="5"/>
  <c r="W55" i="5" s="1"/>
  <c r="Z55" i="5" s="1"/>
  <c r="T35" i="5"/>
  <c r="W35" i="5" s="1"/>
  <c r="Y35" i="5" s="1"/>
  <c r="T9" i="5"/>
  <c r="W9" i="5" s="1"/>
  <c r="Y9" i="5" s="1"/>
  <c r="S125" i="5"/>
  <c r="V125" i="5" s="1"/>
  <c r="S117" i="5"/>
  <c r="V117" i="5" s="1"/>
  <c r="S109" i="5"/>
  <c r="V109" i="5" s="1"/>
  <c r="S101" i="5"/>
  <c r="V101" i="5" s="1"/>
  <c r="S93" i="5"/>
  <c r="V93" i="5" s="1"/>
  <c r="S85" i="5"/>
  <c r="V85" i="5" s="1"/>
  <c r="S77" i="5"/>
  <c r="V77" i="5" s="1"/>
  <c r="S69" i="5"/>
  <c r="V69" i="5" s="1"/>
  <c r="S61" i="5"/>
  <c r="V61" i="5" s="1"/>
  <c r="S53" i="5"/>
  <c r="V53" i="5" s="1"/>
  <c r="S45" i="5"/>
  <c r="V45" i="5" s="1"/>
  <c r="S37" i="5"/>
  <c r="V37" i="5" s="1"/>
  <c r="S29" i="5"/>
  <c r="V29" i="5" s="1"/>
  <c r="S21" i="5"/>
  <c r="V21" i="5" s="1"/>
  <c r="S13" i="5"/>
  <c r="V13" i="5" s="1"/>
  <c r="R123" i="5"/>
  <c r="U123" i="5" s="1"/>
  <c r="X123" i="5" s="1"/>
  <c r="R97" i="5"/>
  <c r="U97" i="5" s="1"/>
  <c r="X97" i="5" s="1"/>
  <c r="R79" i="5"/>
  <c r="U79" i="5" s="1"/>
  <c r="X79" i="5" s="1"/>
  <c r="R59" i="5"/>
  <c r="U59" i="5" s="1"/>
  <c r="X59" i="5" s="1"/>
  <c r="R33" i="5"/>
  <c r="U33" i="5" s="1"/>
  <c r="X33" i="5" s="1"/>
  <c r="R15" i="5"/>
  <c r="U15" i="5" s="1"/>
  <c r="X15" i="5" s="1"/>
  <c r="T115" i="5"/>
  <c r="W115" i="5" s="1"/>
  <c r="Z115" i="5" s="1"/>
  <c r="T89" i="5"/>
  <c r="W89" i="5" s="1"/>
  <c r="Y89" i="5" s="1"/>
  <c r="T71" i="5"/>
  <c r="W71" i="5" s="1"/>
  <c r="Z71" i="5" s="1"/>
  <c r="T51" i="5"/>
  <c r="W51" i="5" s="1"/>
  <c r="Y51" i="5" s="1"/>
  <c r="T25" i="5"/>
  <c r="W25" i="5" s="1"/>
  <c r="Y25" i="5" s="1"/>
  <c r="R113" i="5"/>
  <c r="U113" i="5" s="1"/>
  <c r="X113" i="5" s="1"/>
  <c r="R95" i="5"/>
  <c r="U95" i="5" s="1"/>
  <c r="X95" i="5" s="1"/>
  <c r="R75" i="5"/>
  <c r="U75" i="5" s="1"/>
  <c r="X75" i="5" s="1"/>
  <c r="R49" i="5"/>
  <c r="U49" i="5" s="1"/>
  <c r="X49" i="5" s="1"/>
  <c r="R31" i="5"/>
  <c r="U31" i="5" s="1"/>
  <c r="X31" i="5" s="1"/>
  <c r="R11" i="5"/>
  <c r="U11" i="5" s="1"/>
  <c r="X11" i="5" s="1"/>
  <c r="T105" i="5"/>
  <c r="W105" i="5" s="1"/>
  <c r="Z105" i="5" s="1"/>
  <c r="T87" i="5"/>
  <c r="W87" i="5" s="1"/>
  <c r="Y87" i="5" s="1"/>
  <c r="T67" i="5"/>
  <c r="W67" i="5" s="1"/>
  <c r="Y67" i="5" s="1"/>
  <c r="T41" i="5"/>
  <c r="W41" i="5" s="1"/>
  <c r="Y41" i="5" s="1"/>
  <c r="T23" i="5"/>
  <c r="W23" i="5" s="1"/>
  <c r="Y23" i="5" s="1"/>
  <c r="S121" i="5"/>
  <c r="V121" i="5" s="1"/>
  <c r="S113" i="5"/>
  <c r="V113" i="5" s="1"/>
  <c r="S105" i="5"/>
  <c r="V105" i="5" s="1"/>
  <c r="S97" i="5"/>
  <c r="V97" i="5" s="1"/>
  <c r="S89" i="5"/>
  <c r="V89" i="5" s="1"/>
  <c r="S81" i="5"/>
  <c r="V81" i="5" s="1"/>
  <c r="S73" i="5"/>
  <c r="V73" i="5" s="1"/>
  <c r="S65" i="5"/>
  <c r="V65" i="5" s="1"/>
  <c r="S57" i="5"/>
  <c r="V57" i="5" s="1"/>
  <c r="S49" i="5"/>
  <c r="V49" i="5" s="1"/>
  <c r="S41" i="5"/>
  <c r="V41" i="5" s="1"/>
  <c r="S33" i="5"/>
  <c r="V33" i="5" s="1"/>
  <c r="S25" i="5"/>
  <c r="V25" i="5" s="1"/>
  <c r="S17" i="5"/>
  <c r="V17" i="5" s="1"/>
  <c r="S9" i="5"/>
  <c r="V9" i="5" s="1"/>
  <c r="R111" i="5"/>
  <c r="U111" i="5" s="1"/>
  <c r="X111" i="5" s="1"/>
  <c r="R91" i="5"/>
  <c r="U91" i="5" s="1"/>
  <c r="X91" i="5" s="1"/>
  <c r="R65" i="5"/>
  <c r="U65" i="5" s="1"/>
  <c r="X65" i="5" s="1"/>
  <c r="R47" i="5"/>
  <c r="U47" i="5" s="1"/>
  <c r="X47" i="5" s="1"/>
  <c r="R27" i="5"/>
  <c r="U27" i="5" s="1"/>
  <c r="X27" i="5" s="1"/>
  <c r="T121" i="5"/>
  <c r="W121" i="5" s="1"/>
  <c r="Y121" i="5" s="1"/>
  <c r="T103" i="5"/>
  <c r="W103" i="5" s="1"/>
  <c r="Z103" i="5" s="1"/>
  <c r="T83" i="5"/>
  <c r="W83" i="5" s="1"/>
  <c r="Z83" i="5" s="1"/>
  <c r="T57" i="5"/>
  <c r="W57" i="5" s="1"/>
  <c r="Z57" i="5" s="1"/>
  <c r="T39" i="5"/>
  <c r="W39" i="5" s="1"/>
  <c r="Z39" i="5" s="1"/>
  <c r="T19" i="5"/>
  <c r="W19" i="5" s="1"/>
  <c r="Z19" i="5" s="1"/>
  <c r="R102" i="5"/>
  <c r="U102" i="5" s="1"/>
  <c r="X102" i="5" s="1"/>
  <c r="R70" i="5"/>
  <c r="U70" i="5" s="1"/>
  <c r="X70" i="5" s="1"/>
  <c r="R22" i="5"/>
  <c r="U22" i="5" s="1"/>
  <c r="X22" i="5" s="1"/>
  <c r="T94" i="5"/>
  <c r="W94" i="5" s="1"/>
  <c r="Y94" i="5" s="1"/>
  <c r="T46" i="5"/>
  <c r="W46" i="5" s="1"/>
  <c r="Z46" i="5" s="1"/>
  <c r="T14" i="5"/>
  <c r="W14" i="5" s="1"/>
  <c r="Y14" i="5" s="1"/>
  <c r="R122" i="5"/>
  <c r="U122" i="5" s="1"/>
  <c r="X122" i="5" s="1"/>
  <c r="R117" i="5"/>
  <c r="U117" i="5" s="1"/>
  <c r="X117" i="5" s="1"/>
  <c r="R106" i="5"/>
  <c r="U106" i="5" s="1"/>
  <c r="X106" i="5" s="1"/>
  <c r="R74" i="5"/>
  <c r="U74" i="5" s="1"/>
  <c r="X74" i="5" s="1"/>
  <c r="R69" i="5"/>
  <c r="U69" i="5" s="1"/>
  <c r="X69" i="5" s="1"/>
  <c r="R58" i="5"/>
  <c r="U58" i="5" s="1"/>
  <c r="X58" i="5" s="1"/>
  <c r="R53" i="5"/>
  <c r="U53" i="5" s="1"/>
  <c r="X53" i="5" s="1"/>
  <c r="R10" i="5"/>
  <c r="U10" i="5" s="1"/>
  <c r="X10" i="5" s="1"/>
  <c r="T125" i="5"/>
  <c r="W125" i="5" s="1"/>
  <c r="Z125" i="5" s="1"/>
  <c r="T114" i="5"/>
  <c r="W114" i="5" s="1"/>
  <c r="Y114" i="5" s="1"/>
  <c r="T109" i="5"/>
  <c r="W109" i="5" s="1"/>
  <c r="Z109" i="5" s="1"/>
  <c r="T98" i="5"/>
  <c r="W98" i="5" s="1"/>
  <c r="Y98" i="5" s="1"/>
  <c r="T93" i="5"/>
  <c r="W93" i="5" s="1"/>
  <c r="Z93" i="5" s="1"/>
  <c r="T82" i="5"/>
  <c r="W82" i="5" s="1"/>
  <c r="Z82" i="5" s="1"/>
  <c r="T77" i="5"/>
  <c r="W77" i="5" s="1"/>
  <c r="Y77" i="5" s="1"/>
  <c r="T66" i="5"/>
  <c r="W66" i="5" s="1"/>
  <c r="Z66" i="5" s="1"/>
  <c r="T61" i="5"/>
  <c r="W61" i="5" s="1"/>
  <c r="Z61" i="5" s="1"/>
  <c r="T50" i="5"/>
  <c r="W50" i="5" s="1"/>
  <c r="Z50" i="5" s="1"/>
  <c r="T45" i="5"/>
  <c r="W45" i="5" s="1"/>
  <c r="Y45" i="5" s="1"/>
  <c r="T34" i="5"/>
  <c r="W34" i="5" s="1"/>
  <c r="Y34" i="5" s="1"/>
  <c r="T29" i="5"/>
  <c r="W29" i="5" s="1"/>
  <c r="Y29" i="5" s="1"/>
  <c r="T18" i="5"/>
  <c r="W18" i="5" s="1"/>
  <c r="Z18" i="5" s="1"/>
  <c r="T13" i="5"/>
  <c r="W13" i="5" s="1"/>
  <c r="Z13" i="5" s="1"/>
  <c r="R86" i="5"/>
  <c r="U86" i="5" s="1"/>
  <c r="X86" i="5" s="1"/>
  <c r="R38" i="5"/>
  <c r="U38" i="5" s="1"/>
  <c r="X38" i="5" s="1"/>
  <c r="T126" i="5"/>
  <c r="W126" i="5" s="1"/>
  <c r="Z126" i="5" s="1"/>
  <c r="T78" i="5"/>
  <c r="W78" i="5" s="1"/>
  <c r="Z78" i="5" s="1"/>
  <c r="T62" i="5"/>
  <c r="W62" i="5" s="1"/>
  <c r="Y62" i="5" s="1"/>
  <c r="R85" i="5"/>
  <c r="U85" i="5" s="1"/>
  <c r="X85" i="5" s="1"/>
  <c r="R26" i="5"/>
  <c r="U26" i="5" s="1"/>
  <c r="X26" i="5" s="1"/>
  <c r="S127" i="5"/>
  <c r="V127" i="5" s="1"/>
  <c r="S123" i="5"/>
  <c r="V123" i="5" s="1"/>
  <c r="S119" i="5"/>
  <c r="V119" i="5" s="1"/>
  <c r="S115" i="5"/>
  <c r="V115" i="5" s="1"/>
  <c r="S111" i="5"/>
  <c r="V111" i="5" s="1"/>
  <c r="S107" i="5"/>
  <c r="V107" i="5" s="1"/>
  <c r="S103" i="5"/>
  <c r="V103" i="5" s="1"/>
  <c r="S99" i="5"/>
  <c r="V99" i="5" s="1"/>
  <c r="S95" i="5"/>
  <c r="V95" i="5" s="1"/>
  <c r="S91" i="5"/>
  <c r="V91" i="5" s="1"/>
  <c r="S87" i="5"/>
  <c r="V87" i="5" s="1"/>
  <c r="S83" i="5"/>
  <c r="V83" i="5" s="1"/>
  <c r="S79" i="5"/>
  <c r="V79" i="5" s="1"/>
  <c r="S75" i="5"/>
  <c r="V75" i="5" s="1"/>
  <c r="S71" i="5"/>
  <c r="V71" i="5" s="1"/>
  <c r="S67" i="5"/>
  <c r="V67" i="5" s="1"/>
  <c r="S63" i="5"/>
  <c r="V63" i="5" s="1"/>
  <c r="S59" i="5"/>
  <c r="V59" i="5" s="1"/>
  <c r="S55" i="5"/>
  <c r="V55" i="5" s="1"/>
  <c r="S51" i="5"/>
  <c r="V51" i="5" s="1"/>
  <c r="S47" i="5"/>
  <c r="V47" i="5" s="1"/>
  <c r="S43" i="5"/>
  <c r="V43" i="5" s="1"/>
  <c r="S39" i="5"/>
  <c r="V39" i="5" s="1"/>
  <c r="S35" i="5"/>
  <c r="V35" i="5" s="1"/>
  <c r="S31" i="5"/>
  <c r="V31" i="5" s="1"/>
  <c r="S27" i="5"/>
  <c r="V27" i="5" s="1"/>
  <c r="S23" i="5"/>
  <c r="V23" i="5" s="1"/>
  <c r="S19" i="5"/>
  <c r="V19" i="5" s="1"/>
  <c r="S15" i="5"/>
  <c r="V15" i="5" s="1"/>
  <c r="S11" i="5"/>
  <c r="V11" i="5" s="1"/>
  <c r="R126" i="5"/>
  <c r="U126" i="5" s="1"/>
  <c r="X126" i="5" s="1"/>
  <c r="R110" i="5"/>
  <c r="U110" i="5" s="1"/>
  <c r="X110" i="5" s="1"/>
  <c r="R94" i="5"/>
  <c r="U94" i="5" s="1"/>
  <c r="X94" i="5" s="1"/>
  <c r="R78" i="5"/>
  <c r="U78" i="5" s="1"/>
  <c r="X78" i="5" s="1"/>
  <c r="R62" i="5"/>
  <c r="U62" i="5" s="1"/>
  <c r="X62" i="5" s="1"/>
  <c r="R46" i="5"/>
  <c r="U46" i="5" s="1"/>
  <c r="X46" i="5" s="1"/>
  <c r="R30" i="5"/>
  <c r="U30" i="5" s="1"/>
  <c r="X30" i="5" s="1"/>
  <c r="R14" i="5"/>
  <c r="U14" i="5" s="1"/>
  <c r="X14" i="5" s="1"/>
  <c r="T118" i="5"/>
  <c r="W118" i="5" s="1"/>
  <c r="Y118" i="5" s="1"/>
  <c r="T102" i="5"/>
  <c r="W102" i="5" s="1"/>
  <c r="Y102" i="5" s="1"/>
  <c r="T86" i="5"/>
  <c r="W86" i="5" s="1"/>
  <c r="Z86" i="5" s="1"/>
  <c r="T70" i="5"/>
  <c r="W70" i="5" s="1"/>
  <c r="Y70" i="5" s="1"/>
  <c r="T54" i="5"/>
  <c r="W54" i="5" s="1"/>
  <c r="Y54" i="5" s="1"/>
  <c r="T38" i="5"/>
  <c r="W38" i="5" s="1"/>
  <c r="Y38" i="5" s="1"/>
  <c r="T22" i="5"/>
  <c r="W22" i="5" s="1"/>
  <c r="Z22" i="5" s="1"/>
  <c r="R118" i="5"/>
  <c r="U118" i="5" s="1"/>
  <c r="X118" i="5" s="1"/>
  <c r="R54" i="5"/>
  <c r="U54" i="5" s="1"/>
  <c r="X54" i="5" s="1"/>
  <c r="T110" i="5"/>
  <c r="W110" i="5" s="1"/>
  <c r="Y110" i="5" s="1"/>
  <c r="T30" i="5"/>
  <c r="W30" i="5" s="1"/>
  <c r="Z30" i="5" s="1"/>
  <c r="R101" i="5"/>
  <c r="U101" i="5" s="1"/>
  <c r="X101" i="5" s="1"/>
  <c r="R90" i="5"/>
  <c r="U90" i="5" s="1"/>
  <c r="X90" i="5" s="1"/>
  <c r="R42" i="5"/>
  <c r="U42" i="5" s="1"/>
  <c r="X42" i="5" s="1"/>
  <c r="R37" i="5"/>
  <c r="U37" i="5" s="1"/>
  <c r="X37" i="5" s="1"/>
  <c r="R21" i="5"/>
  <c r="U21" i="5" s="1"/>
  <c r="X21" i="5" s="1"/>
  <c r="S122" i="5"/>
  <c r="V122" i="5" s="1"/>
  <c r="S114" i="5"/>
  <c r="V114" i="5" s="1"/>
  <c r="S106" i="5"/>
  <c r="V106" i="5" s="1"/>
  <c r="S98" i="5"/>
  <c r="V98" i="5" s="1"/>
  <c r="S90" i="5"/>
  <c r="V90" i="5" s="1"/>
  <c r="S82" i="5"/>
  <c r="V82" i="5" s="1"/>
  <c r="S74" i="5"/>
  <c r="V74" i="5" s="1"/>
  <c r="S66" i="5"/>
  <c r="V66" i="5" s="1"/>
  <c r="S58" i="5"/>
  <c r="V58" i="5" s="1"/>
  <c r="S50" i="5"/>
  <c r="V50" i="5" s="1"/>
  <c r="S42" i="5"/>
  <c r="V42" i="5" s="1"/>
  <c r="S34" i="5"/>
  <c r="V34" i="5" s="1"/>
  <c r="S26" i="5"/>
  <c r="V26" i="5" s="1"/>
  <c r="S18" i="5"/>
  <c r="V18" i="5" s="1"/>
  <c r="S10" i="5"/>
  <c r="V10" i="5" s="1"/>
  <c r="Z17" i="5"/>
  <c r="R124" i="5"/>
  <c r="U124" i="5" s="1"/>
  <c r="X124" i="5" s="1"/>
  <c r="R120" i="5"/>
  <c r="U120" i="5" s="1"/>
  <c r="X120" i="5" s="1"/>
  <c r="R116" i="5"/>
  <c r="U116" i="5" s="1"/>
  <c r="X116" i="5" s="1"/>
  <c r="R112" i="5"/>
  <c r="U112" i="5" s="1"/>
  <c r="X112" i="5" s="1"/>
  <c r="R108" i="5"/>
  <c r="U108" i="5" s="1"/>
  <c r="X108" i="5" s="1"/>
  <c r="R104" i="5"/>
  <c r="U104" i="5" s="1"/>
  <c r="X104" i="5" s="1"/>
  <c r="R100" i="5"/>
  <c r="U100" i="5" s="1"/>
  <c r="X100" i="5" s="1"/>
  <c r="R96" i="5"/>
  <c r="U96" i="5" s="1"/>
  <c r="X96" i="5" s="1"/>
  <c r="R92" i="5"/>
  <c r="U92" i="5" s="1"/>
  <c r="X92" i="5" s="1"/>
  <c r="R88" i="5"/>
  <c r="U88" i="5" s="1"/>
  <c r="X88" i="5" s="1"/>
  <c r="R84" i="5"/>
  <c r="U84" i="5" s="1"/>
  <c r="X84" i="5" s="1"/>
  <c r="R80" i="5"/>
  <c r="U80" i="5" s="1"/>
  <c r="X80" i="5" s="1"/>
  <c r="R76" i="5"/>
  <c r="U76" i="5" s="1"/>
  <c r="X76" i="5" s="1"/>
  <c r="R72" i="5"/>
  <c r="U72" i="5" s="1"/>
  <c r="X72" i="5" s="1"/>
  <c r="R68" i="5"/>
  <c r="U68" i="5" s="1"/>
  <c r="X68" i="5" s="1"/>
  <c r="R64" i="5"/>
  <c r="U64" i="5" s="1"/>
  <c r="X64" i="5" s="1"/>
  <c r="R60" i="5"/>
  <c r="U60" i="5" s="1"/>
  <c r="X60" i="5" s="1"/>
  <c r="R56" i="5"/>
  <c r="U56" i="5" s="1"/>
  <c r="X56" i="5" s="1"/>
  <c r="R52" i="5"/>
  <c r="U52" i="5" s="1"/>
  <c r="X52" i="5" s="1"/>
  <c r="R48" i="5"/>
  <c r="U48" i="5" s="1"/>
  <c r="X48" i="5" s="1"/>
  <c r="R44" i="5"/>
  <c r="U44" i="5" s="1"/>
  <c r="X44" i="5" s="1"/>
  <c r="R40" i="5"/>
  <c r="U40" i="5" s="1"/>
  <c r="X40" i="5" s="1"/>
  <c r="R36" i="5"/>
  <c r="U36" i="5" s="1"/>
  <c r="X36" i="5" s="1"/>
  <c r="R32" i="5"/>
  <c r="U32" i="5" s="1"/>
  <c r="X32" i="5" s="1"/>
  <c r="R28" i="5"/>
  <c r="U28" i="5" s="1"/>
  <c r="X28" i="5" s="1"/>
  <c r="R24" i="5"/>
  <c r="U24" i="5" s="1"/>
  <c r="X24" i="5" s="1"/>
  <c r="R20" i="5"/>
  <c r="U20" i="5" s="1"/>
  <c r="X20" i="5" s="1"/>
  <c r="R16" i="5"/>
  <c r="U16" i="5" s="1"/>
  <c r="X16" i="5" s="1"/>
  <c r="R12" i="5"/>
  <c r="U12" i="5" s="1"/>
  <c r="X12" i="5" s="1"/>
  <c r="Z127" i="5"/>
  <c r="Y127" i="5"/>
  <c r="Z10" i="5"/>
  <c r="Y10" i="5"/>
  <c r="Z111" i="5"/>
  <c r="Y111" i="5"/>
  <c r="Y79" i="5"/>
  <c r="Z79" i="5"/>
  <c r="Y95" i="5"/>
  <c r="Z95" i="5"/>
  <c r="Z26" i="5"/>
  <c r="Y26" i="5"/>
  <c r="Z123" i="5"/>
  <c r="Y123" i="5"/>
  <c r="Y107" i="5"/>
  <c r="Z107" i="5"/>
  <c r="Y91" i="5"/>
  <c r="Z91" i="5"/>
  <c r="Y75" i="5"/>
  <c r="Z75" i="5"/>
  <c r="Z74" i="5"/>
  <c r="Y74" i="5"/>
  <c r="Y122" i="5"/>
  <c r="Z117" i="5"/>
  <c r="Y117" i="5"/>
  <c r="Y101" i="5"/>
  <c r="Z101" i="5"/>
  <c r="Y97" i="5"/>
  <c r="Z97" i="5"/>
  <c r="Y85" i="5"/>
  <c r="Z85" i="5"/>
  <c r="Z73" i="5"/>
  <c r="Y69" i="5"/>
  <c r="Z69" i="5"/>
  <c r="Y65" i="5"/>
  <c r="Z65" i="5"/>
  <c r="Y53" i="5"/>
  <c r="Z53" i="5"/>
  <c r="Y37" i="5"/>
  <c r="Z37" i="5"/>
  <c r="Y33" i="5"/>
  <c r="Z33" i="5"/>
  <c r="Z113" i="5"/>
  <c r="Z90" i="5"/>
  <c r="Y90" i="5"/>
  <c r="T124" i="5"/>
  <c r="W124" i="5" s="1"/>
  <c r="T120" i="5"/>
  <c r="W120" i="5" s="1"/>
  <c r="T116" i="5"/>
  <c r="W116" i="5" s="1"/>
  <c r="T112" i="5"/>
  <c r="W112" i="5" s="1"/>
  <c r="T108" i="5"/>
  <c r="W108" i="5" s="1"/>
  <c r="T104" i="5"/>
  <c r="W104" i="5" s="1"/>
  <c r="T100" i="5"/>
  <c r="W100" i="5" s="1"/>
  <c r="T96" i="5"/>
  <c r="W96" i="5" s="1"/>
  <c r="T92" i="5"/>
  <c r="W92" i="5" s="1"/>
  <c r="T88" i="5"/>
  <c r="W88" i="5" s="1"/>
  <c r="T84" i="5"/>
  <c r="W84" i="5" s="1"/>
  <c r="T80" i="5"/>
  <c r="W80" i="5" s="1"/>
  <c r="T76" i="5"/>
  <c r="W76" i="5" s="1"/>
  <c r="T72" i="5"/>
  <c r="W72" i="5" s="1"/>
  <c r="T68" i="5"/>
  <c r="W68" i="5" s="1"/>
  <c r="T64" i="5"/>
  <c r="W64" i="5" s="1"/>
  <c r="T60" i="5"/>
  <c r="W60" i="5" s="1"/>
  <c r="T56" i="5"/>
  <c r="W56" i="5" s="1"/>
  <c r="T52" i="5"/>
  <c r="W52" i="5" s="1"/>
  <c r="T48" i="5"/>
  <c r="W48" i="5" s="1"/>
  <c r="T44" i="5"/>
  <c r="W44" i="5" s="1"/>
  <c r="T40" i="5"/>
  <c r="W40" i="5" s="1"/>
  <c r="T36" i="5"/>
  <c r="W36" i="5" s="1"/>
  <c r="T32" i="5"/>
  <c r="W32" i="5" s="1"/>
  <c r="T28" i="5"/>
  <c r="W28" i="5" s="1"/>
  <c r="T24" i="5"/>
  <c r="W24" i="5" s="1"/>
  <c r="T20" i="5"/>
  <c r="W20" i="5" s="1"/>
  <c r="T16" i="5"/>
  <c r="W16" i="5" s="1"/>
  <c r="T12" i="5"/>
  <c r="W12" i="5" s="1"/>
  <c r="Z81" i="5"/>
  <c r="Z106" i="5"/>
  <c r="Y106" i="5"/>
  <c r="Z42" i="5"/>
  <c r="Y42" i="5"/>
  <c r="Y63" i="5"/>
  <c r="Z63" i="5"/>
  <c r="Y59" i="5"/>
  <c r="Z59" i="5"/>
  <c r="Y47" i="5"/>
  <c r="Z47" i="5"/>
  <c r="Y43" i="5"/>
  <c r="Z43" i="5"/>
  <c r="Y31" i="5"/>
  <c r="Z31" i="5"/>
  <c r="Y27" i="5"/>
  <c r="Z27" i="5"/>
  <c r="Y15" i="5"/>
  <c r="Z15" i="5"/>
  <c r="Y11" i="5"/>
  <c r="Z11" i="5"/>
  <c r="Y58" i="5"/>
  <c r="Z49" i="5"/>
  <c r="Y21" i="5"/>
  <c r="Z21" i="5"/>
  <c r="R8" i="5"/>
  <c r="U8" i="5" s="1"/>
  <c r="X8" i="5" s="1"/>
  <c r="T8" i="5"/>
  <c r="W8" i="5" s="1"/>
  <c r="V8" i="5"/>
  <c r="Z23" i="5" l="1"/>
  <c r="AB23" i="5" s="1"/>
  <c r="Z121" i="5"/>
  <c r="AB121" i="5" s="1"/>
  <c r="Y55" i="5"/>
  <c r="AB55" i="5" s="1"/>
  <c r="Z25" i="5"/>
  <c r="AB25" i="5" s="1"/>
  <c r="Z87" i="5"/>
  <c r="AB87" i="5" s="1"/>
  <c r="Y115" i="5"/>
  <c r="AB115" i="5" s="1"/>
  <c r="Y66" i="5"/>
  <c r="AB66" i="5" s="1"/>
  <c r="Y61" i="5"/>
  <c r="AB61" i="5" s="1"/>
  <c r="Y39" i="5"/>
  <c r="AB39" i="5" s="1"/>
  <c r="AB49" i="5"/>
  <c r="AB17" i="5"/>
  <c r="Z51" i="5"/>
  <c r="AB51" i="5" s="1"/>
  <c r="Y57" i="5"/>
  <c r="AB57" i="5" s="1"/>
  <c r="Y105" i="5"/>
  <c r="AB105" i="5" s="1"/>
  <c r="Z62" i="5"/>
  <c r="AB62" i="5" s="1"/>
  <c r="Z98" i="5"/>
  <c r="AB98" i="5" s="1"/>
  <c r="Z119" i="5"/>
  <c r="AB119" i="5" s="1"/>
  <c r="Z70" i="5"/>
  <c r="AB70" i="5" s="1"/>
  <c r="Z14" i="5"/>
  <c r="AB14" i="5" s="1"/>
  <c r="Z34" i="5"/>
  <c r="AB34" i="5" s="1"/>
  <c r="Z118" i="5"/>
  <c r="AB118" i="5" s="1"/>
  <c r="AB81" i="5"/>
  <c r="Z67" i="5"/>
  <c r="AB67" i="5" s="1"/>
  <c r="Z35" i="5"/>
  <c r="AB35" i="5" s="1"/>
  <c r="Z54" i="5"/>
  <c r="AB54" i="5" s="1"/>
  <c r="Y19" i="5"/>
  <c r="AB19" i="5" s="1"/>
  <c r="Z114" i="5"/>
  <c r="AB114" i="5" s="1"/>
  <c r="Z89" i="5"/>
  <c r="AB89" i="5" s="1"/>
  <c r="Y103" i="5"/>
  <c r="AB103" i="5" s="1"/>
  <c r="AB113" i="5"/>
  <c r="Y71" i="5"/>
  <c r="AB71" i="5" s="1"/>
  <c r="Y30" i="5"/>
  <c r="AB30" i="5" s="1"/>
  <c r="Y13" i="5"/>
  <c r="AB13" i="5" s="1"/>
  <c r="Z41" i="5"/>
  <c r="AB41" i="5" s="1"/>
  <c r="Z77" i="5"/>
  <c r="AB77" i="5" s="1"/>
  <c r="Y109" i="5"/>
  <c r="AB109" i="5" s="1"/>
  <c r="Y83" i="5"/>
  <c r="AB83" i="5" s="1"/>
  <c r="AB10" i="5"/>
  <c r="AB111" i="5"/>
  <c r="Y78" i="5"/>
  <c r="AB78" i="5" s="1"/>
  <c r="Z99" i="5"/>
  <c r="AB99" i="5" s="1"/>
  <c r="Z9" i="5"/>
  <c r="AB9" i="5" s="1"/>
  <c r="Y22" i="5"/>
  <c r="AB22" i="5" s="1"/>
  <c r="Z45" i="5"/>
  <c r="AB45" i="5" s="1"/>
  <c r="Y46" i="5"/>
  <c r="AB46" i="5" s="1"/>
  <c r="Y86" i="5"/>
  <c r="AB86" i="5" s="1"/>
  <c r="Z94" i="5"/>
  <c r="AB94" i="5" s="1"/>
  <c r="Z110" i="5"/>
  <c r="AB110" i="5" s="1"/>
  <c r="Y50" i="5"/>
  <c r="AB50" i="5" s="1"/>
  <c r="AB91" i="5"/>
  <c r="AB58" i="5"/>
  <c r="Y82" i="5"/>
  <c r="AB82" i="5" s="1"/>
  <c r="Y126" i="5"/>
  <c r="AB126" i="5" s="1"/>
  <c r="Z29" i="5"/>
  <c r="AB29" i="5" s="1"/>
  <c r="Z38" i="5"/>
  <c r="AB38" i="5" s="1"/>
  <c r="Z102" i="5"/>
  <c r="AB102" i="5" s="1"/>
  <c r="Y93" i="5"/>
  <c r="AB93" i="5" s="1"/>
  <c r="Y125" i="5"/>
  <c r="AB125" i="5" s="1"/>
  <c r="AB122" i="5"/>
  <c r="Y18" i="5"/>
  <c r="AB18" i="5" s="1"/>
  <c r="AB33" i="5"/>
  <c r="AB53" i="5"/>
  <c r="AB69" i="5"/>
  <c r="AB97" i="5"/>
  <c r="AB42" i="5"/>
  <c r="AB90" i="5"/>
  <c r="AB26" i="5"/>
  <c r="AB59" i="5"/>
  <c r="AB95" i="5"/>
  <c r="AB37" i="5"/>
  <c r="AB65" i="5"/>
  <c r="AB73" i="5"/>
  <c r="AB85" i="5"/>
  <c r="AB101" i="5"/>
  <c r="AB75" i="5"/>
  <c r="AB107" i="5"/>
  <c r="AB79" i="5"/>
  <c r="AB47" i="5"/>
  <c r="AB106" i="5"/>
  <c r="AB11" i="5"/>
  <c r="AB27" i="5"/>
  <c r="AB74" i="5"/>
  <c r="AB21" i="5"/>
  <c r="AB15" i="5"/>
  <c r="AB31" i="5"/>
  <c r="AB43" i="5"/>
  <c r="AB63" i="5"/>
  <c r="AB117" i="5"/>
  <c r="AB123" i="5"/>
  <c r="AB127" i="5"/>
  <c r="Y24" i="5"/>
  <c r="Z24" i="5"/>
  <c r="Z72" i="5"/>
  <c r="Y72" i="5"/>
  <c r="Y120" i="5"/>
  <c r="Z120" i="5"/>
  <c r="Y12" i="5"/>
  <c r="Z12" i="5"/>
  <c r="Y28" i="5"/>
  <c r="Z28" i="5"/>
  <c r="Y44" i="5"/>
  <c r="Z44" i="5"/>
  <c r="Y60" i="5"/>
  <c r="Z60" i="5"/>
  <c r="Z76" i="5"/>
  <c r="Y76" i="5"/>
  <c r="Z92" i="5"/>
  <c r="Y92" i="5"/>
  <c r="Z108" i="5"/>
  <c r="Y108" i="5"/>
  <c r="Z124" i="5"/>
  <c r="Y124" i="5"/>
  <c r="Y40" i="5"/>
  <c r="Z40" i="5"/>
  <c r="Z88" i="5"/>
  <c r="Y88" i="5"/>
  <c r="Y16" i="5"/>
  <c r="Z16" i="5"/>
  <c r="Y32" i="5"/>
  <c r="Z32" i="5"/>
  <c r="Y48" i="5"/>
  <c r="Z48" i="5"/>
  <c r="Y64" i="5"/>
  <c r="Z64" i="5"/>
  <c r="Y80" i="5"/>
  <c r="Z80" i="5"/>
  <c r="Y96" i="5"/>
  <c r="Z96" i="5"/>
  <c r="Y112" i="5"/>
  <c r="Z112" i="5"/>
  <c r="Y56" i="5"/>
  <c r="Z56" i="5"/>
  <c r="Z104" i="5"/>
  <c r="Y104" i="5"/>
  <c r="Y20" i="5"/>
  <c r="Z20" i="5"/>
  <c r="Y36" i="5"/>
  <c r="Z36" i="5"/>
  <c r="Y52" i="5"/>
  <c r="Z52" i="5"/>
  <c r="Y68" i="5"/>
  <c r="Z68" i="5"/>
  <c r="Z84" i="5"/>
  <c r="Y84" i="5"/>
  <c r="Z100" i="5"/>
  <c r="Y100" i="5"/>
  <c r="Z116" i="5"/>
  <c r="Y116" i="5"/>
  <c r="Z8" i="5"/>
  <c r="Y8" i="5"/>
  <c r="AB20" i="5" l="1"/>
  <c r="AB96" i="5"/>
  <c r="AB64" i="5"/>
  <c r="AB32" i="5"/>
  <c r="AB60" i="5"/>
  <c r="AB28" i="5"/>
  <c r="AB52" i="5"/>
  <c r="AB56" i="5"/>
  <c r="AB100" i="5"/>
  <c r="AB104" i="5"/>
  <c r="AB108" i="5"/>
  <c r="AB76" i="5"/>
  <c r="AB72" i="5"/>
  <c r="AB120" i="5"/>
  <c r="AB24" i="5"/>
  <c r="AB36" i="5"/>
  <c r="AB80" i="5"/>
  <c r="AB48" i="5"/>
  <c r="AB16" i="5"/>
  <c r="AB40" i="5"/>
  <c r="AB44" i="5"/>
  <c r="AB12" i="5"/>
  <c r="AB68" i="5"/>
  <c r="AB112" i="5"/>
  <c r="AB116" i="5"/>
  <c r="AB84" i="5"/>
  <c r="AB88" i="5"/>
  <c r="AB124" i="5"/>
  <c r="AB92" i="5"/>
  <c r="A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<sst xmlns="http://schemas.openxmlformats.org/spreadsheetml/2006/main" count="106" uniqueCount="55">
  <si>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</si>
  <si>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</si>
  <si>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</si>
  <si>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</si>
  <si>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</si>
  <si>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</si>
  <si>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</si>
  <si>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</si>
  <si>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</si>
  <si>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</si>
  <si>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</si>
  <si>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</si>
  <si>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</si>
  <si>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</si>
  <si>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</si>
  <si>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</si>
  <si>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</si>
  <si>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</si>
  <si>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</si>
  <si>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</si>
  <si>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</si>
  <si>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</si>
  <si>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</si>
  <si>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</si>
  <si>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</si>
  <si>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</si>
  <si>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</si>
  <si>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</si>
  <si>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</si>
  <si>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</si>
  <si>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</si>
  <si>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</si>
  <si>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</si>
  <si>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</si>
  <si>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</si>
  <si>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</si>
  <si>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</si>
  <si>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</si>
  <si>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</si>
  <si>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</si>
  <si>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</si>
  <si>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</si>
  <si>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</si>
  <si>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</si>
  <si>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</si>
  <si>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</si>
  <si>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</si>
  <si>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</si>
  <si>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</si>
  <si>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</si>
  <si>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</si>
  <si>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</si>
  <si>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</si>
  <si>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22FAE702-E8EC-406B-82E7-CE1D59DD9A98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</si>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</sst>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73514136913617645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48.290341065378207</c:v>
                </c:pt>
                <c:pt idx="1">
                  <c:v>50.406829657508638</c:v>
                </c:pt>
                <c:pt idx="2">
                  <c:v>54.968565987210674</c:v>
                </c:pt>
                <c:pt idx="3">
                  <c:v>57.15878939456087</c:v>
                </c:pt>
                <c:pt idx="4">
                  <c:v>61.795149193626031</c:v>
                </c:pt>
                <c:pt idx="5">
                  <c:v>63.772056024289888</c:v>
                </c:pt>
                <c:pt idx="6">
                  <c:v>65.706634290037059</c:v>
                </c:pt>
                <c:pt idx="7">
                  <c:v>65.525735631667914</c:v>
                </c:pt>
                <c:pt idx="8">
                  <c:v>66.167544955976368</c:v>
                </c:pt>
                <c:pt idx="9">
                  <c:v>64.743624616028214</c:v>
                </c:pt>
                <c:pt idx="10">
                  <c:v>64.059199361250819</c:v>
                </c:pt>
                <c:pt idx="11">
                  <c:v>61.670338796783518</c:v>
                </c:pt>
                <c:pt idx="12">
                  <c:v>58.883837146640495</c:v>
                </c:pt>
                <c:pt idx="13">
                  <c:v>56.097449222166766</c:v>
                </c:pt>
                <c:pt idx="14">
                  <c:v>52.658765151056635</c:v>
                </c:pt>
                <c:pt idx="15">
                  <c:v>50.252218119029088</c:v>
                </c:pt>
                <c:pt idx="16">
                  <c:v>48.903282286538115</c:v>
                </c:pt>
                <c:pt idx="17">
                  <c:v>47.932909280473211</c:v>
                </c:pt>
                <c:pt idx="18">
                  <c:v>46.082385289889338</c:v>
                </c:pt>
                <c:pt idx="19">
                  <c:v>45.176110834802927</c:v>
                </c:pt>
                <c:pt idx="20">
                  <c:v>44.680735271265554</c:v>
                </c:pt>
                <c:pt idx="21">
                  <c:v>43.960359486183712</c:v>
                </c:pt>
                <c:pt idx="22">
                  <c:v>44.460076191118866</c:v>
                </c:pt>
                <c:pt idx="23">
                  <c:v>43.378665998259066</c:v>
                </c:pt>
                <c:pt idx="24">
                  <c:v>42.78975208355012</c:v>
                </c:pt>
                <c:pt idx="25">
                  <c:v>42.867347906468218</c:v>
                </c:pt>
                <c:pt idx="26">
                  <c:v>42.680205990834793</c:v>
                </c:pt>
                <c:pt idx="27">
                  <c:v>43.089769505163133</c:v>
                </c:pt>
                <c:pt idx="28">
                  <c:v>43.21509480952124</c:v>
                </c:pt>
                <c:pt idx="29">
                  <c:v>44.052474076665284</c:v>
                </c:pt>
                <c:pt idx="30">
                  <c:v>45.417017337168168</c:v>
                </c:pt>
                <c:pt idx="31">
                  <c:v>46.916144319229765</c:v>
                </c:pt>
                <c:pt idx="32">
                  <c:v>48.847533008999385</c:v>
                </c:pt>
                <c:pt idx="33">
                  <c:v>51.671470774318458</c:v>
                </c:pt>
                <c:pt idx="34">
                  <c:v>52.458253183786468</c:v>
                </c:pt>
                <c:pt idx="35">
                  <c:v>55.353609416582145</c:v>
                </c:pt>
                <c:pt idx="36">
                  <c:v>57.238248585200076</c:v>
                </c:pt>
                <c:pt idx="37">
                  <c:v>62.083030428829709</c:v>
                </c:pt>
                <c:pt idx="38">
                  <c:v>65.190041746179659</c:v>
                </c:pt>
                <c:pt idx="39">
                  <c:v>66.906904713089645</c:v>
                </c:pt>
                <c:pt idx="40">
                  <c:v>67.770777989955718</c:v>
                </c:pt>
                <c:pt idx="41">
                  <c:v>66.430352767909184</c:v>
                </c:pt>
                <c:pt idx="42">
                  <c:v>65.744830942049475</c:v>
                </c:pt>
                <c:pt idx="43">
                  <c:v>62.20792843108152</c:v>
                </c:pt>
                <c:pt idx="44">
                  <c:v>59.593362213116457</c:v>
                </c:pt>
                <c:pt idx="45">
                  <c:v>56.094903326443195</c:v>
                </c:pt>
                <c:pt idx="46">
                  <c:v>53.505629129499027</c:v>
                </c:pt>
                <c:pt idx="47">
                  <c:v>51.923974568015431</c:v>
                </c:pt>
                <c:pt idx="48">
                  <c:v>50.553895982546486</c:v>
                </c:pt>
                <c:pt idx="49">
                  <c:v>49.203713598560029</c:v>
                </c:pt>
                <c:pt idx="50">
                  <c:v>47.89964707474271</c:v>
                </c:pt>
                <c:pt idx="51">
                  <c:v>46.836969020302057</c:v>
                </c:pt>
                <c:pt idx="52">
                  <c:v>46.752295871173253</c:v>
                </c:pt>
                <c:pt idx="53">
                  <c:v>46.485579632714384</c:v>
                </c:pt>
                <c:pt idx="54">
                  <c:v>46.489941338102021</c:v>
                </c:pt>
                <c:pt idx="55">
                  <c:v>46.278022086212644</c:v>
                </c:pt>
                <c:pt idx="56">
                  <c:v>45.999087602224726</c:v>
                </c:pt>
                <c:pt idx="57">
                  <c:v>0</c:v>
                </c:pt>
                <c:pt idx="58">
                  <c:v>30.383678532632473</c:v>
                </c:pt>
                <c:pt idx="59">
                  <c:v>47.060231456307406</c:v>
                </c:pt>
                <c:pt idx="60">
                  <c:v>47.821176425353116</c:v>
                </c:pt>
                <c:pt idx="61">
                  <c:v>49.815447444085407</c:v>
                </c:pt>
                <c:pt idx="62">
                  <c:v>56.622082772293851</c:v>
                </c:pt>
                <c:pt idx="63">
                  <c:v>52.286455324039515</c:v>
                </c:pt>
                <c:pt idx="64">
                  <c:v>53.18273256941071</c:v>
                </c:pt>
                <c:pt idx="65">
                  <c:v>55.36513577331759</c:v>
                </c:pt>
                <c:pt idx="66">
                  <c:v>55.027270217883093</c:v>
                </c:pt>
                <c:pt idx="67">
                  <c:v>55.100753499454697</c:v>
                </c:pt>
                <c:pt idx="68">
                  <c:v>55.340701186439297</c:v>
                </c:pt>
                <c:pt idx="69">
                  <c:v>55.306644556056256</c:v>
                </c:pt>
                <c:pt idx="70">
                  <c:v>56.174337855141374</c:v>
                </c:pt>
                <c:pt idx="71">
                  <c:v>55.732186290951667</c:v>
                </c:pt>
                <c:pt idx="72">
                  <c:v>127.77333033769111</c:v>
                </c:pt>
                <c:pt idx="73">
                  <c:v>56.949632330953342</c:v>
                </c:pt>
                <c:pt idx="74">
                  <c:v>56.10241391985835</c:v>
                </c:pt>
                <c:pt idx="75">
                  <c:v>56.091766696712028</c:v>
                </c:pt>
                <c:pt idx="76">
                  <c:v>56.062093692015665</c:v>
                </c:pt>
                <c:pt idx="77">
                  <c:v>55.269347534211249</c:v>
                </c:pt>
                <c:pt idx="78">
                  <c:v>53.494182484838319</c:v>
                </c:pt>
                <c:pt idx="79">
                  <c:v>52.269462778683454</c:v>
                </c:pt>
                <c:pt idx="80">
                  <c:v>52.323885908770762</c:v>
                </c:pt>
                <c:pt idx="81">
                  <c:v>51.077614426029136</c:v>
                </c:pt>
                <c:pt idx="82">
                  <c:v>52.542841258139219</c:v>
                </c:pt>
                <c:pt idx="83">
                  <c:v>53.018663732727333</c:v>
                </c:pt>
                <c:pt idx="84">
                  <c:v>53.271299840841372</c:v>
                </c:pt>
                <c:pt idx="85">
                  <c:v>54.436113264262652</c:v>
                </c:pt>
                <c:pt idx="86">
                  <c:v>55.494432938951668</c:v>
                </c:pt>
                <c:pt idx="87">
                  <c:v>56.24671772197329</c:v>
                </c:pt>
                <c:pt idx="88">
                  <c:v>55.477856107873457</c:v>
                </c:pt>
                <c:pt idx="89">
                  <c:v>55.145022548253792</c:v>
                </c:pt>
                <c:pt idx="90">
                  <c:v>55.251613910717289</c:v>
                </c:pt>
                <c:pt idx="91">
                  <c:v>55.407590019631272</c:v>
                </c:pt>
                <c:pt idx="92">
                  <c:v>55.166852102739512</c:v>
                </c:pt>
                <c:pt idx="93">
                  <c:v>54.832684149712577</c:v>
                </c:pt>
                <c:pt idx="94">
                  <c:v>54.376091465684759</c:v>
                </c:pt>
                <c:pt idx="95">
                  <c:v>53.066849760089212</c:v>
                </c:pt>
                <c:pt idx="96">
                  <c:v>52.199073491675563</c:v>
                </c:pt>
                <c:pt idx="97">
                  <c:v>51.391765574502756</c:v>
                </c:pt>
                <c:pt idx="98">
                  <c:v>50.088182130661522</c:v>
                </c:pt>
                <c:pt idx="99">
                  <c:v>49.242885756439499</c:v>
                </c:pt>
                <c:pt idx="100">
                  <c:v>48.62413164721314</c:v>
                </c:pt>
                <c:pt idx="101">
                  <c:v>48.813577927971572</c:v>
                </c:pt>
                <c:pt idx="102">
                  <c:v>47.776478646167114</c:v>
                </c:pt>
                <c:pt idx="103">
                  <c:v>47.809168745516956</c:v>
                </c:pt>
                <c:pt idx="104">
                  <c:v>47.188160247742651</c:v>
                </c:pt>
                <c:pt idx="105">
                  <c:v>46.967849046935612</c:v>
                </c:pt>
                <c:pt idx="106">
                  <c:v>46.901503900128176</c:v>
                </c:pt>
                <c:pt idx="107">
                  <c:v>47.05828447643713</c:v>
                </c:pt>
                <c:pt idx="108">
                  <c:v>47.719212364323674</c:v>
                </c:pt>
                <c:pt idx="109">
                  <c:v>47.918368319656928</c:v>
                </c:pt>
                <c:pt idx="110">
                  <c:v>49.745233623061495</c:v>
                </c:pt>
                <c:pt idx="111">
                  <c:v>51.816253393422791</c:v>
                </c:pt>
                <c:pt idx="112">
                  <c:v>54.413722435554639</c:v>
                </c:pt>
                <c:pt idx="113">
                  <c:v>57.170807751327921</c:v>
                </c:pt>
                <c:pt idx="114">
                  <c:v>60.405476586875864</c:v>
                </c:pt>
                <c:pt idx="115">
                  <c:v>62.295951933337847</c:v>
                </c:pt>
                <c:pt idx="116">
                  <c:v>66.555370040397392</c:v>
                </c:pt>
                <c:pt idx="117">
                  <c:v>68.117397178831808</c:v>
                </c:pt>
                <c:pt idx="118">
                  <c:v>68.370484631283432</c:v>
                </c:pt>
                <c:pt idx="119">
                  <c:v>70.241754989122299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3-492F-AE17-93AF07E16984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55.93</c:v>
                </c:pt>
                <c:pt idx="1">
                  <c:v>56.43</c:v>
                </c:pt>
                <c:pt idx="2">
                  <c:v>57.71</c:v>
                </c:pt>
                <c:pt idx="3">
                  <c:v>57.35</c:v>
                </c:pt>
                <c:pt idx="4">
                  <c:v>57.37</c:v>
                </c:pt>
                <c:pt idx="5">
                  <c:v>56.47</c:v>
                </c:pt>
                <c:pt idx="6">
                  <c:v>55.63</c:v>
                </c:pt>
                <c:pt idx="7">
                  <c:v>53.83</c:v>
                </c:pt>
                <c:pt idx="8">
                  <c:v>52.21</c:v>
                </c:pt>
                <c:pt idx="9">
                  <c:v>51.45</c:v>
                </c:pt>
                <c:pt idx="10">
                  <c:v>50.25</c:v>
                </c:pt>
                <c:pt idx="11">
                  <c:v>49.41</c:v>
                </c:pt>
                <c:pt idx="12">
                  <c:v>48.65</c:v>
                </c:pt>
                <c:pt idx="13">
                  <c:v>48.59</c:v>
                </c:pt>
                <c:pt idx="14">
                  <c:v>48.07</c:v>
                </c:pt>
                <c:pt idx="15">
                  <c:v>47.27</c:v>
                </c:pt>
                <c:pt idx="16">
                  <c:v>47.19</c:v>
                </c:pt>
                <c:pt idx="17">
                  <c:v>46.75</c:v>
                </c:pt>
                <c:pt idx="18">
                  <c:v>46.63</c:v>
                </c:pt>
                <c:pt idx="19">
                  <c:v>46.53</c:v>
                </c:pt>
                <c:pt idx="20">
                  <c:v>46.45</c:v>
                </c:pt>
                <c:pt idx="21">
                  <c:v>46.65</c:v>
                </c:pt>
                <c:pt idx="22">
                  <c:v>46.87</c:v>
                </c:pt>
                <c:pt idx="23">
                  <c:v>47.35</c:v>
                </c:pt>
                <c:pt idx="24">
                  <c:v>47.67</c:v>
                </c:pt>
                <c:pt idx="25">
                  <c:v>47.87</c:v>
                </c:pt>
                <c:pt idx="26">
                  <c:v>49.01</c:v>
                </c:pt>
                <c:pt idx="27">
                  <c:v>49.69</c:v>
                </c:pt>
                <c:pt idx="28">
                  <c:v>50.31</c:v>
                </c:pt>
                <c:pt idx="29">
                  <c:v>51.37</c:v>
                </c:pt>
                <c:pt idx="30">
                  <c:v>52.73</c:v>
                </c:pt>
                <c:pt idx="31">
                  <c:v>54.89</c:v>
                </c:pt>
                <c:pt idx="32">
                  <c:v>56.53</c:v>
                </c:pt>
                <c:pt idx="33">
                  <c:v>58.27</c:v>
                </c:pt>
                <c:pt idx="34">
                  <c:v>58.51</c:v>
                </c:pt>
                <c:pt idx="35">
                  <c:v>58.19</c:v>
                </c:pt>
                <c:pt idx="36">
                  <c:v>58.13</c:v>
                </c:pt>
                <c:pt idx="37">
                  <c:v>56.79</c:v>
                </c:pt>
                <c:pt idx="38">
                  <c:v>55.57</c:v>
                </c:pt>
                <c:pt idx="39">
                  <c:v>54.03</c:v>
                </c:pt>
                <c:pt idx="40">
                  <c:v>53.33</c:v>
                </c:pt>
                <c:pt idx="41">
                  <c:v>52.19</c:v>
                </c:pt>
                <c:pt idx="42">
                  <c:v>51.51</c:v>
                </c:pt>
                <c:pt idx="43">
                  <c:v>50.89</c:v>
                </c:pt>
                <c:pt idx="44">
                  <c:v>50.41</c:v>
                </c:pt>
                <c:pt idx="45">
                  <c:v>49.99</c:v>
                </c:pt>
                <c:pt idx="46">
                  <c:v>49.91</c:v>
                </c:pt>
                <c:pt idx="47">
                  <c:v>49.53</c:v>
                </c:pt>
                <c:pt idx="48">
                  <c:v>49.45</c:v>
                </c:pt>
                <c:pt idx="49">
                  <c:v>49.41</c:v>
                </c:pt>
                <c:pt idx="50">
                  <c:v>49.49</c:v>
                </c:pt>
                <c:pt idx="51">
                  <c:v>49.91</c:v>
                </c:pt>
                <c:pt idx="52">
                  <c:v>49.39</c:v>
                </c:pt>
                <c:pt idx="53">
                  <c:v>49.49</c:v>
                </c:pt>
                <c:pt idx="54">
                  <c:v>50.11</c:v>
                </c:pt>
                <c:pt idx="55">
                  <c:v>50.59</c:v>
                </c:pt>
                <c:pt idx="56">
                  <c:v>50.53</c:v>
                </c:pt>
                <c:pt idx="57">
                  <c:v>51.11</c:v>
                </c:pt>
                <c:pt idx="58">
                  <c:v>51.73</c:v>
                </c:pt>
                <c:pt idx="59">
                  <c:v>52.23</c:v>
                </c:pt>
                <c:pt idx="60">
                  <c:v>53.01</c:v>
                </c:pt>
                <c:pt idx="61">
                  <c:v>53.05</c:v>
                </c:pt>
                <c:pt idx="62">
                  <c:v>53.29</c:v>
                </c:pt>
                <c:pt idx="63">
                  <c:v>53.91</c:v>
                </c:pt>
                <c:pt idx="64">
                  <c:v>53.53</c:v>
                </c:pt>
                <c:pt idx="65">
                  <c:v>53.87</c:v>
                </c:pt>
                <c:pt idx="66">
                  <c:v>54.35</c:v>
                </c:pt>
                <c:pt idx="67">
                  <c:v>54.39</c:v>
                </c:pt>
                <c:pt idx="68">
                  <c:v>54.25</c:v>
                </c:pt>
                <c:pt idx="69">
                  <c:v>54.17</c:v>
                </c:pt>
                <c:pt idx="70">
                  <c:v>54.07</c:v>
                </c:pt>
                <c:pt idx="71">
                  <c:v>53.31</c:v>
                </c:pt>
                <c:pt idx="72">
                  <c:v>52.61</c:v>
                </c:pt>
                <c:pt idx="73">
                  <c:v>52.43</c:v>
                </c:pt>
                <c:pt idx="74">
                  <c:v>52.19</c:v>
                </c:pt>
                <c:pt idx="75">
                  <c:v>51.77</c:v>
                </c:pt>
                <c:pt idx="76">
                  <c:v>52.83</c:v>
                </c:pt>
                <c:pt idx="77">
                  <c:v>53.01</c:v>
                </c:pt>
                <c:pt idx="78">
                  <c:v>52.89</c:v>
                </c:pt>
                <c:pt idx="79">
                  <c:v>53.31</c:v>
                </c:pt>
                <c:pt idx="80">
                  <c:v>54.21</c:v>
                </c:pt>
                <c:pt idx="81">
                  <c:v>54.91</c:v>
                </c:pt>
                <c:pt idx="82">
                  <c:v>54.69</c:v>
                </c:pt>
                <c:pt idx="83">
                  <c:v>54.73</c:v>
                </c:pt>
                <c:pt idx="84">
                  <c:v>54.75</c:v>
                </c:pt>
                <c:pt idx="85">
                  <c:v>54.59</c:v>
                </c:pt>
                <c:pt idx="86">
                  <c:v>54.59</c:v>
                </c:pt>
                <c:pt idx="87">
                  <c:v>53.91</c:v>
                </c:pt>
                <c:pt idx="88">
                  <c:v>53.03</c:v>
                </c:pt>
                <c:pt idx="89">
                  <c:v>52.85</c:v>
                </c:pt>
                <c:pt idx="90">
                  <c:v>51.83</c:v>
                </c:pt>
                <c:pt idx="91">
                  <c:v>51.17</c:v>
                </c:pt>
                <c:pt idx="92">
                  <c:v>51.37</c:v>
                </c:pt>
                <c:pt idx="93">
                  <c:v>50.69</c:v>
                </c:pt>
                <c:pt idx="94">
                  <c:v>50.67</c:v>
                </c:pt>
                <c:pt idx="95">
                  <c:v>50.11</c:v>
                </c:pt>
                <c:pt idx="96">
                  <c:v>49.73</c:v>
                </c:pt>
                <c:pt idx="97">
                  <c:v>49.51</c:v>
                </c:pt>
                <c:pt idx="98">
                  <c:v>49.45</c:v>
                </c:pt>
                <c:pt idx="99">
                  <c:v>49.39</c:v>
                </c:pt>
                <c:pt idx="100">
                  <c:v>49.69</c:v>
                </c:pt>
                <c:pt idx="101">
                  <c:v>49.99</c:v>
                </c:pt>
                <c:pt idx="102">
                  <c:v>50.11</c:v>
                </c:pt>
                <c:pt idx="103">
                  <c:v>50.73</c:v>
                </c:pt>
                <c:pt idx="104">
                  <c:v>51.43</c:v>
                </c:pt>
                <c:pt idx="105">
                  <c:v>52.09</c:v>
                </c:pt>
                <c:pt idx="106">
                  <c:v>52.89</c:v>
                </c:pt>
                <c:pt idx="107">
                  <c:v>54.07</c:v>
                </c:pt>
                <c:pt idx="108">
                  <c:v>55.19</c:v>
                </c:pt>
                <c:pt idx="109">
                  <c:v>56.35</c:v>
                </c:pt>
                <c:pt idx="110">
                  <c:v>57.97</c:v>
                </c:pt>
                <c:pt idx="111">
                  <c:v>59.23</c:v>
                </c:pt>
                <c:pt idx="112">
                  <c:v>60.05</c:v>
                </c:pt>
                <c:pt idx="113">
                  <c:v>60.95</c:v>
                </c:pt>
                <c:pt idx="114">
                  <c:v>61.57</c:v>
                </c:pt>
                <c:pt idx="115">
                  <c:v>61.87</c:v>
                </c:pt>
                <c:pt idx="116">
                  <c:v>60.99</c:v>
                </c:pt>
                <c:pt idx="117">
                  <c:v>59.77</c:v>
                </c:pt>
                <c:pt idx="118">
                  <c:v>58.73</c:v>
                </c:pt>
                <c:pt idx="119">
                  <c:v>56.93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3-492F-AE17-93AF07E1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-7.6396589346217922</c:v>
                </c:pt>
                <c:pt idx="1">
                  <c:v>-6.0231703424913619</c:v>
                </c:pt>
                <c:pt idx="2">
                  <c:v>-2.7414340127893269</c:v>
                </c:pt>
                <c:pt idx="3">
                  <c:v>-0.1912106054391316</c:v>
                </c:pt>
                <c:pt idx="4">
                  <c:v>4.4251491936260337</c:v>
                </c:pt>
                <c:pt idx="5">
                  <c:v>7.3020560242898895</c:v>
                </c:pt>
                <c:pt idx="6">
                  <c:v>10.076634290037056</c:v>
                </c:pt>
                <c:pt idx="7">
                  <c:v>11.695735631667915</c:v>
                </c:pt>
                <c:pt idx="8">
                  <c:v>13.957544955976367</c:v>
                </c:pt>
                <c:pt idx="9">
                  <c:v>13.293624616028211</c:v>
                </c:pt>
                <c:pt idx="10">
                  <c:v>13.809199361250819</c:v>
                </c:pt>
                <c:pt idx="11">
                  <c:v>12.260338796783522</c:v>
                </c:pt>
                <c:pt idx="12">
                  <c:v>10.233837146640496</c:v>
                </c:pt>
                <c:pt idx="13">
                  <c:v>7.5074492221667626</c:v>
                </c:pt>
                <c:pt idx="14">
                  <c:v>4.5887651510566343</c:v>
                </c:pt>
                <c:pt idx="15">
                  <c:v>2.9822181190290848</c:v>
                </c:pt>
                <c:pt idx="16">
                  <c:v>1.7132822865381172</c:v>
                </c:pt>
                <c:pt idx="17">
                  <c:v>1.1829092804732113</c:v>
                </c:pt>
                <c:pt idx="18">
                  <c:v>-0.54761471011066476</c:v>
                </c:pt>
                <c:pt idx="19">
                  <c:v>-1.3538891651970744</c:v>
                </c:pt>
                <c:pt idx="20">
                  <c:v>-1.7692647287344485</c:v>
                </c:pt>
                <c:pt idx="21">
                  <c:v>-2.6896405138162862</c:v>
                </c:pt>
                <c:pt idx="22">
                  <c:v>-2.4099238088811319</c:v>
                </c:pt>
                <c:pt idx="23">
                  <c:v>-3.9713340017409351</c:v>
                </c:pt>
                <c:pt idx="24">
                  <c:v>-4.880247916449882</c:v>
                </c:pt>
                <c:pt idx="25">
                  <c:v>-5.0026520935317791</c:v>
                </c:pt>
                <c:pt idx="26">
                  <c:v>-6.3297940091652052</c:v>
                </c:pt>
                <c:pt idx="27">
                  <c:v>-6.6002304948368646</c:v>
                </c:pt>
                <c:pt idx="28">
                  <c:v>-7.0949051904787623</c:v>
                </c:pt>
                <c:pt idx="29">
                  <c:v>-7.3175259233347134</c:v>
                </c:pt>
                <c:pt idx="30">
                  <c:v>-7.3129826628318284</c:v>
                </c:pt>
                <c:pt idx="31">
                  <c:v>-7.9738556807702352</c:v>
                </c:pt>
                <c:pt idx="32">
                  <c:v>-7.6824669910006165</c:v>
                </c:pt>
                <c:pt idx="33">
                  <c:v>-6.5985292256815455</c:v>
                </c:pt>
                <c:pt idx="34">
                  <c:v>-6.0517468162135302</c:v>
                </c:pt>
                <c:pt idx="35">
                  <c:v>-2.8363905834178524</c:v>
                </c:pt>
                <c:pt idx="36">
                  <c:v>-0.89175141479992703</c:v>
                </c:pt>
                <c:pt idx="37">
                  <c:v>5.2930304288297094</c:v>
                </c:pt>
                <c:pt idx="38">
                  <c:v>9.620041746179659</c:v>
                </c:pt>
                <c:pt idx="39">
                  <c:v>12.876904713089644</c:v>
                </c:pt>
                <c:pt idx="40">
                  <c:v>14.44077798995572</c:v>
                </c:pt>
                <c:pt idx="41">
                  <c:v>14.240352767909187</c:v>
                </c:pt>
                <c:pt idx="42">
                  <c:v>14.234830942049477</c:v>
                </c:pt>
                <c:pt idx="43">
                  <c:v>11.317928431081519</c:v>
                </c:pt>
                <c:pt idx="44">
                  <c:v>9.1833622131164603</c:v>
                </c:pt>
                <c:pt idx="45">
                  <c:v>6.1049033264431927</c:v>
                </c:pt>
                <c:pt idx="46">
                  <c:v>3.5956291294990308</c:v>
                </c:pt>
                <c:pt idx="47">
                  <c:v>2.3939745680154303</c:v>
                </c:pt>
                <c:pt idx="48">
                  <c:v>1.1038959825464829</c:v>
                </c:pt>
                <c:pt idx="49">
                  <c:v>-0.2062864014399679</c:v>
                </c:pt>
                <c:pt idx="50">
                  <c:v>-1.5903529252572923</c:v>
                </c:pt>
                <c:pt idx="51">
                  <c:v>-3.0730309796979398</c:v>
                </c:pt>
                <c:pt idx="52">
                  <c:v>-2.6377041288267478</c:v>
                </c:pt>
                <c:pt idx="53">
                  <c:v>-3.0044203672856185</c:v>
                </c:pt>
                <c:pt idx="54">
                  <c:v>-3.6200586618979784</c:v>
                </c:pt>
                <c:pt idx="55">
                  <c:v>-4.3119779137873593</c:v>
                </c:pt>
                <c:pt idx="56">
                  <c:v>-4.5309123977752748</c:v>
                </c:pt>
                <c:pt idx="57">
                  <c:v>0</c:v>
                </c:pt>
                <c:pt idx="58">
                  <c:v>-21.346321467367524</c:v>
                </c:pt>
                <c:pt idx="59">
                  <c:v>-5.1697685436925909</c:v>
                </c:pt>
                <c:pt idx="60">
                  <c:v>-5.1888235746468823</c:v>
                </c:pt>
                <c:pt idx="61">
                  <c:v>-3.2345525559145898</c:v>
                </c:pt>
                <c:pt idx="62">
                  <c:v>3.3320827722938517</c:v>
                </c:pt>
                <c:pt idx="63">
                  <c:v>-1.6235446759604812</c:v>
                </c:pt>
                <c:pt idx="64">
                  <c:v>-0.34726743058929088</c:v>
                </c:pt>
                <c:pt idx="65">
                  <c:v>1.4951357733175925</c:v>
                </c:pt>
                <c:pt idx="66">
                  <c:v>0.67727021788309116</c:v>
                </c:pt>
                <c:pt idx="67">
                  <c:v>0.71075349945469668</c:v>
                </c:pt>
                <c:pt idx="68">
                  <c:v>1.090701186439297</c:v>
                </c:pt>
                <c:pt idx="69">
                  <c:v>1.1366445560562539</c:v>
                </c:pt>
                <c:pt idx="70">
                  <c:v>2.1043378551413738</c:v>
                </c:pt>
                <c:pt idx="71">
                  <c:v>2.4221862909516645</c:v>
                </c:pt>
                <c:pt idx="72">
                  <c:v>75.163330337691107</c:v>
                </c:pt>
                <c:pt idx="73">
                  <c:v>4.5196323309533426</c:v>
                </c:pt>
                <c:pt idx="74">
                  <c:v>3.9124139198583521</c:v>
                </c:pt>
                <c:pt idx="75">
                  <c:v>4.3217666967120252</c:v>
                </c:pt>
                <c:pt idx="76">
                  <c:v>3.2320936920156669</c:v>
                </c:pt>
                <c:pt idx="77">
                  <c:v>2.2593475342112512</c:v>
                </c:pt>
                <c:pt idx="78">
                  <c:v>0.6041824848383186</c:v>
                </c:pt>
                <c:pt idx="79">
                  <c:v>-1.0405372213165478</c:v>
                </c:pt>
                <c:pt idx="80">
                  <c:v>-1.8861140912292385</c:v>
                </c:pt>
                <c:pt idx="81">
                  <c:v>-3.8323855739708605</c:v>
                </c:pt>
                <c:pt idx="82">
                  <c:v>-2.1471587418607783</c:v>
                </c:pt>
                <c:pt idx="83">
                  <c:v>-1.7113362672726637</c:v>
                </c:pt>
                <c:pt idx="84">
                  <c:v>-1.4787001591586275</c:v>
                </c:pt>
                <c:pt idx="85">
                  <c:v>-0.1538867357373519</c:v>
                </c:pt>
                <c:pt idx="86">
                  <c:v>0.90443293895166477</c:v>
                </c:pt>
                <c:pt idx="87">
                  <c:v>2.3367177219732937</c:v>
                </c:pt>
                <c:pt idx="88">
                  <c:v>2.4478561078734558</c:v>
                </c:pt>
                <c:pt idx="89">
                  <c:v>2.2950225482537903</c:v>
                </c:pt>
                <c:pt idx="90">
                  <c:v>3.4216139107172907</c:v>
                </c:pt>
                <c:pt idx="91">
                  <c:v>4.2375900196312699</c:v>
                </c:pt>
                <c:pt idx="92">
                  <c:v>3.7968521027395141</c:v>
                </c:pt>
                <c:pt idx="93">
                  <c:v>4.1426841497125793</c:v>
                </c:pt>
                <c:pt idx="94">
                  <c:v>3.7060914656847572</c:v>
                </c:pt>
                <c:pt idx="95">
                  <c:v>2.956849760089213</c:v>
                </c:pt>
                <c:pt idx="96">
                  <c:v>2.4690734916755659</c:v>
                </c:pt>
                <c:pt idx="97">
                  <c:v>1.8817655745027579</c:v>
                </c:pt>
                <c:pt idx="98">
                  <c:v>0.63818213066151941</c:v>
                </c:pt>
                <c:pt idx="99">
                  <c:v>-0.14711424356050173</c:v>
                </c:pt>
                <c:pt idx="100">
                  <c:v>-1.0658683527868575</c:v>
                </c:pt>
                <c:pt idx="101">
                  <c:v>-1.17642207202843</c:v>
                </c:pt>
                <c:pt idx="102">
                  <c:v>-2.3335213538328858</c:v>
                </c:pt>
                <c:pt idx="103">
                  <c:v>-2.9208312544830406</c:v>
                </c:pt>
                <c:pt idx="104">
                  <c:v>-4.2418397522573486</c:v>
                </c:pt>
                <c:pt idx="105">
                  <c:v>-5.1221509530643914</c:v>
                </c:pt>
                <c:pt idx="106">
                  <c:v>-5.9884960998718242</c:v>
                </c:pt>
                <c:pt idx="107">
                  <c:v>-7.0117155235628701</c:v>
                </c:pt>
                <c:pt idx="108">
                  <c:v>-7.4707876356763236</c:v>
                </c:pt>
                <c:pt idx="109">
                  <c:v>-8.4316316803430738</c:v>
                </c:pt>
                <c:pt idx="110">
                  <c:v>-8.2247663769385042</c:v>
                </c:pt>
                <c:pt idx="111">
                  <c:v>-7.413746606577206</c:v>
                </c:pt>
                <c:pt idx="112">
                  <c:v>-5.6362775644453578</c:v>
                </c:pt>
                <c:pt idx="113">
                  <c:v>-3.7791922486720821</c:v>
                </c:pt>
                <c:pt idx="114">
                  <c:v>-1.1645234131241367</c:v>
                </c:pt>
                <c:pt idx="115">
                  <c:v>0.4259519333378492</c:v>
                </c:pt>
                <c:pt idx="116">
                  <c:v>5.56537004039739</c:v>
                </c:pt>
                <c:pt idx="117">
                  <c:v>8.3473971788318053</c:v>
                </c:pt>
                <c:pt idx="118">
                  <c:v>9.6404846312834351</c:v>
                </c:pt>
                <c:pt idx="119">
                  <c:v>13.311754989122299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0-4841-9F6A-6664AEF6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10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956D26E-8EA9-4DF4-B790-43CC8CC395D0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545878</xdr:colOff>
      <xdr:row>5</xdr:row>
      <xdr:rowOff>167105</xdr:rowOff>
    </xdr:from>
    <xdr:to>
      <xdr:col>37</xdr:col>
      <xdr:colOff>846668</xdr:colOff>
      <xdr:row>18</xdr:row>
      <xdr:rowOff>213003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AFA8F-D451-4CD2-9920-48CD7E3C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545877</xdr:colOff>
      <xdr:row>19</xdr:row>
      <xdr:rowOff>133685</xdr:rowOff>
    </xdr:from>
    <xdr:to>
      <xdr:col>37</xdr:col>
      <xdr:colOff>776482</xdr:colOff>
      <xdr:row>34</xdr:row>
      <xdr:rowOff>34758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B89190-016A-42C0-B1C2-ED6491D63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  <row r="8">
          <cell r="AB8">
            <v>54.128937979996692</v>
          </cell>
          <cell r="AC8">
            <v>63.79</v>
          </cell>
          <cell r="AD8">
            <v>-9.6610620200033068</v>
          </cell>
        </row>
        <row r="9">
          <cell r="AB9">
            <v>55.2990640860775</v>
          </cell>
          <cell r="AC9">
            <v>65.11</v>
          </cell>
          <cell r="AD9">
            <v>-9.8109359139224992</v>
          </cell>
        </row>
        <row r="10">
          <cell r="AB10">
            <v>56.020561290833406</v>
          </cell>
          <cell r="AC10">
            <v>67.23</v>
          </cell>
          <cell r="AD10">
            <v>-11.209438709166598</v>
          </cell>
        </row>
        <row r="11">
          <cell r="AB11">
            <v>57.773777625002879</v>
          </cell>
          <cell r="AC11">
            <v>68.23</v>
          </cell>
          <cell r="AD11">
            <v>-10.456222374997125</v>
          </cell>
        </row>
        <row r="12">
          <cell r="AB12">
            <v>59.022367885434363</v>
          </cell>
          <cell r="AC12">
            <v>69.45</v>
          </cell>
          <cell r="AD12">
            <v>-10.42763211456564</v>
          </cell>
        </row>
        <row r="13">
          <cell r="AB13">
            <v>61.836588938748314</v>
          </cell>
          <cell r="AC13">
            <v>69.349999999999994</v>
          </cell>
          <cell r="AD13">
            <v>-7.5134110612516807</v>
          </cell>
        </row>
        <row r="14">
          <cell r="AB14">
            <v>63.771215892665516</v>
          </cell>
          <cell r="AC14">
            <v>69.55</v>
          </cell>
          <cell r="AD14">
            <v>-5.7787841073344808</v>
          </cell>
        </row>
        <row r="15">
          <cell r="AB15">
            <v>66.199236642540782</v>
          </cell>
          <cell r="AC15">
            <v>69.930000000000007</v>
          </cell>
          <cell r="AD15">
            <v>-3.7307633574592245</v>
          </cell>
        </row>
        <row r="16">
          <cell r="AB16">
            <v>69.143216414007213</v>
          </cell>
          <cell r="AC16">
            <v>70.19</v>
          </cell>
          <cell r="AD16">
            <v>-1.0467835859927845</v>
          </cell>
        </row>
        <row r="17">
          <cell r="AB17">
            <v>72.778437396452745</v>
          </cell>
          <cell r="AC17">
            <v>69.73</v>
          </cell>
          <cell r="AD17">
            <v>3.0484373964527407</v>
          </cell>
        </row>
        <row r="18">
          <cell r="AB18">
            <v>75.790960157280367</v>
          </cell>
          <cell r="AC18">
            <v>69.37</v>
          </cell>
          <cell r="AD18">
            <v>6.4209601572803621</v>
          </cell>
        </row>
        <row r="19">
          <cell r="AB19">
            <v>77.782028344629879</v>
          </cell>
          <cell r="AC19">
            <v>68.13</v>
          </cell>
          <cell r="AD19">
            <v>9.6520283446298833</v>
          </cell>
        </row>
        <row r="20">
          <cell r="AB20">
            <v>78.123981716261611</v>
          </cell>
          <cell r="AC20">
            <v>67.59</v>
          </cell>
          <cell r="AD20">
            <v>10.533981716261607</v>
          </cell>
        </row>
        <row r="21">
          <cell r="AB21">
            <v>77.415008765957239</v>
          </cell>
          <cell r="AC21">
            <v>66.75</v>
          </cell>
          <cell r="AD21">
            <v>10.665008765957239</v>
          </cell>
        </row>
        <row r="22">
          <cell r="AB22">
            <v>77.993946261056877</v>
          </cell>
          <cell r="AC22">
            <v>66.209999999999994</v>
          </cell>
          <cell r="AD22">
            <v>11.783946261056883</v>
          </cell>
        </row>
        <row r="23">
          <cell r="AB23">
            <v>78.532817169299719</v>
          </cell>
          <cell r="AC23">
            <v>65.23</v>
          </cell>
          <cell r="AD23">
            <v>13.302817169299715</v>
          </cell>
        </row>
        <row r="24">
          <cell r="AB24">
            <v>77.892630868973313</v>
          </cell>
          <cell r="AC24">
            <v>64.67</v>
          </cell>
          <cell r="AD24">
            <v>13.222630868973312</v>
          </cell>
        </row>
        <row r="25">
          <cell r="AB25">
            <v>76.080662662935609</v>
          </cell>
          <cell r="AC25">
            <v>63.47</v>
          </cell>
          <cell r="AD25">
            <v>12.61066266293561</v>
          </cell>
        </row>
        <row r="26">
          <cell r="AB26">
            <v>73.751512833483062</v>
          </cell>
          <cell r="AC26">
            <v>62.83</v>
          </cell>
          <cell r="AD26">
            <v>10.921512833483064</v>
          </cell>
        </row>
        <row r="27">
          <cell r="AB27">
            <v>71.803248861823377</v>
          </cell>
          <cell r="AC27">
            <v>61.99</v>
          </cell>
          <cell r="AD27">
            <v>9.8132488618233751</v>
          </cell>
        </row>
        <row r="28">
          <cell r="AB28">
            <v>69.421276812406902</v>
          </cell>
          <cell r="AC28">
            <v>61.77</v>
          </cell>
          <cell r="AD28">
            <v>7.6512768124068984</v>
          </cell>
        </row>
        <row r="29">
          <cell r="AB29">
            <v>67.970874549388284</v>
          </cell>
          <cell r="AC29">
            <v>61.43</v>
          </cell>
          <cell r="AD29">
            <v>6.5408745493882847</v>
          </cell>
        </row>
        <row r="30">
          <cell r="AB30">
            <v>66.399605233209911</v>
          </cell>
          <cell r="AC30">
            <v>61.61</v>
          </cell>
          <cell r="AD30">
            <v>4.7896052332099117</v>
          </cell>
        </row>
        <row r="31">
          <cell r="AB31">
            <v>64.393371458075706</v>
          </cell>
          <cell r="AC31">
            <v>61.69</v>
          </cell>
          <cell r="AD31">
            <v>2.7033714580757078</v>
          </cell>
        </row>
        <row r="32">
          <cell r="AB32">
            <v>63.434833910637131</v>
          </cell>
          <cell r="AC32">
            <v>61.61</v>
          </cell>
          <cell r="AD32">
            <v>1.8248339106371319</v>
          </cell>
        </row>
        <row r="33">
          <cell r="AB33">
            <v>60.76378221178544</v>
          </cell>
          <cell r="AC33">
            <v>61.79</v>
          </cell>
          <cell r="AD33">
            <v>-1.0262177882145593</v>
          </cell>
        </row>
        <row r="34">
          <cell r="AB34">
            <v>59.546818869086984</v>
          </cell>
          <cell r="AC34">
            <v>62.43</v>
          </cell>
          <cell r="AD34">
            <v>-2.883181130913016</v>
          </cell>
        </row>
        <row r="35">
          <cell r="AB35">
            <v>57.90172826564342</v>
          </cell>
          <cell r="AC35">
            <v>62.55</v>
          </cell>
          <cell r="AD35">
            <v>-4.6482717343565767</v>
          </cell>
        </row>
        <row r="36">
          <cell r="AB36">
            <v>57.406702118590097</v>
          </cell>
          <cell r="AC36">
            <v>62.71</v>
          </cell>
          <cell r="AD36">
            <v>-5.3032978814099039</v>
          </cell>
        </row>
        <row r="37">
          <cell r="AB37">
            <v>57.229240254419459</v>
          </cell>
          <cell r="AC37">
            <v>63.43</v>
          </cell>
          <cell r="AD37">
            <v>-6.200759745580541</v>
          </cell>
        </row>
        <row r="38">
          <cell r="AB38">
            <v>57.271065712431415</v>
          </cell>
          <cell r="AC38">
            <v>63.11</v>
          </cell>
          <cell r="AD38">
            <v>-5.8389342875685841</v>
          </cell>
        </row>
        <row r="39">
          <cell r="AB39">
            <v>57.788790123871671</v>
          </cell>
          <cell r="AC39">
            <v>63.15</v>
          </cell>
          <cell r="AD39">
            <v>-5.3612098761283278</v>
          </cell>
        </row>
        <row r="40">
          <cell r="AB40">
            <v>57.470746899875422</v>
          </cell>
          <cell r="AC40">
            <v>62.71</v>
          </cell>
          <cell r="AD40">
            <v>-5.2392531001245786</v>
          </cell>
        </row>
        <row r="41">
          <cell r="AB41">
            <v>57.447395096066039</v>
          </cell>
          <cell r="AC41">
            <v>62.67</v>
          </cell>
          <cell r="AD41">
            <v>-5.2226049039339628</v>
          </cell>
        </row>
        <row r="42">
          <cell r="AB42">
            <v>58.713269904133647</v>
          </cell>
          <cell r="AC42">
            <v>62.59</v>
          </cell>
          <cell r="AD42">
            <v>-3.8767300958663569</v>
          </cell>
        </row>
        <row r="43">
          <cell r="AB43">
            <v>59.199647446448672</v>
          </cell>
          <cell r="AC43">
            <v>62.63</v>
          </cell>
          <cell r="AD43">
            <v>-3.4303525535513302</v>
          </cell>
        </row>
        <row r="44">
          <cell r="AB44">
            <v>59.841794584700004</v>
          </cell>
          <cell r="AC44">
            <v>62.13</v>
          </cell>
          <cell r="AD44">
            <v>-2.2882054152999984</v>
          </cell>
        </row>
        <row r="45">
          <cell r="AB45">
            <v>60.493757684407854</v>
          </cell>
          <cell r="AC45">
            <v>61.69</v>
          </cell>
          <cell r="AD45">
            <v>-1.1962423155921442</v>
          </cell>
        </row>
        <row r="46">
          <cell r="AB46">
            <v>60.642865194109504</v>
          </cell>
          <cell r="AC46">
            <v>61.25</v>
          </cell>
          <cell r="AD46">
            <v>-0.60713480589049595</v>
          </cell>
        </row>
        <row r="47">
          <cell r="AB47">
            <v>61.792449326207326</v>
          </cell>
          <cell r="AC47">
            <v>61.85</v>
          </cell>
          <cell r="AD47">
            <v>-5.7550673792675866E-2</v>
          </cell>
        </row>
        <row r="48">
          <cell r="AB48">
            <v>61.458804592678867</v>
          </cell>
          <cell r="AC48">
            <v>61.71</v>
          </cell>
          <cell r="AD48">
            <v>-0.25119540732113421</v>
          </cell>
        </row>
        <row r="49">
          <cell r="AB49">
            <v>61.851169958857668</v>
          </cell>
          <cell r="AC49">
            <v>61.61</v>
          </cell>
          <cell r="AD49">
            <v>0.24116995885766812</v>
          </cell>
        </row>
        <row r="50">
          <cell r="AB50">
            <v>61.714719465183293</v>
          </cell>
          <cell r="AC50">
            <v>61.55</v>
          </cell>
          <cell r="AD50">
            <v>0.16471946518329617</v>
          </cell>
        </row>
        <row r="51">
          <cell r="AB51">
            <v>61.961064257644331</v>
          </cell>
          <cell r="AC51">
            <v>61.83</v>
          </cell>
          <cell r="AD51">
            <v>0.13106425764433283</v>
          </cell>
        </row>
        <row r="52">
          <cell r="AB52">
            <v>61.530287286210672</v>
          </cell>
          <cell r="AC52">
            <v>62.69</v>
          </cell>
          <cell r="AD52">
            <v>-1.1597127137893253</v>
          </cell>
        </row>
        <row r="53">
          <cell r="AB53">
            <v>61.747576706058339</v>
          </cell>
          <cell r="AC53">
            <v>63.79</v>
          </cell>
          <cell r="AD53">
            <v>-2.0424232939416598</v>
          </cell>
        </row>
        <row r="54">
          <cell r="AB54">
            <v>61.621793487823993</v>
          </cell>
          <cell r="AC54">
            <v>63.49</v>
          </cell>
          <cell r="AD54">
            <v>-1.868206512176009</v>
          </cell>
        </row>
        <row r="55">
          <cell r="AB55">
            <v>60.93103639822926</v>
          </cell>
          <cell r="AC55">
            <v>64.19</v>
          </cell>
          <cell r="AD55">
            <v>-3.2589636017707377</v>
          </cell>
        </row>
        <row r="56">
          <cell r="AB56">
            <v>60.745847871253972</v>
          </cell>
          <cell r="AC56">
            <v>65.11</v>
          </cell>
          <cell r="AD56">
            <v>-4.3641521287460279</v>
          </cell>
        </row>
        <row r="57">
          <cell r="AB57">
            <v>61.825947323670221</v>
          </cell>
          <cell r="AC57">
            <v>66.19</v>
          </cell>
          <cell r="AD57">
            <v>-4.3640526763297771</v>
          </cell>
        </row>
        <row r="58">
          <cell r="AB58">
            <v>61.650415976496525</v>
          </cell>
          <cell r="AC58">
            <v>67.150000000000006</v>
          </cell>
          <cell r="AD58">
            <v>-5.4995840235034805</v>
          </cell>
        </row>
        <row r="59">
          <cell r="AB59">
            <v>61.202737714549983</v>
          </cell>
          <cell r="AC59">
            <v>67.19</v>
          </cell>
          <cell r="AD59">
            <v>-5.987262285450015</v>
          </cell>
        </row>
        <row r="60">
          <cell r="AB60">
            <v>63.743353445760079</v>
          </cell>
          <cell r="AC60">
            <v>67.790000000000006</v>
          </cell>
          <cell r="AD60">
            <v>-4.0466465542399277</v>
          </cell>
        </row>
        <row r="61">
          <cell r="AB61">
            <v>65.480823232774995</v>
          </cell>
          <cell r="AC61">
            <v>68.650000000000006</v>
          </cell>
          <cell r="AD61">
            <v>-3.1691767672250108</v>
          </cell>
        </row>
        <row r="62">
          <cell r="AB62">
            <v>66.019404253429641</v>
          </cell>
          <cell r="AC62">
            <v>69.25</v>
          </cell>
          <cell r="AD62">
            <v>-3.2305957465703585</v>
          </cell>
        </row>
        <row r="63">
          <cell r="AB63">
            <v>67.207452286567204</v>
          </cell>
          <cell r="AC63">
            <v>69.97</v>
          </cell>
          <cell r="AD63">
            <v>-2.7625477134327951</v>
          </cell>
        </row>
        <row r="64">
          <cell r="AB64">
            <v>69.961810247652934</v>
          </cell>
          <cell r="AC64">
            <v>70.95</v>
          </cell>
          <cell r="AD64">
            <v>-0.98818975234706841</v>
          </cell>
        </row>
        <row r="65">
          <cell r="AB65">
            <v>71.159448613614373</v>
          </cell>
          <cell r="AC65">
            <v>71.61</v>
          </cell>
          <cell r="AD65">
            <v>-0.45055138638562653</v>
          </cell>
        </row>
        <row r="66">
          <cell r="AB66">
            <v>73.71630650946453</v>
          </cell>
          <cell r="AC66">
            <v>71.39</v>
          </cell>
          <cell r="AD66">
            <v>2.3263065094645299</v>
          </cell>
        </row>
        <row r="67">
          <cell r="AB67">
            <v>72.907669165778472</v>
          </cell>
          <cell r="AC67">
            <v>71.349999999999994</v>
          </cell>
          <cell r="AD67">
            <v>1.5576691657784778</v>
          </cell>
        </row>
        <row r="68">
          <cell r="AB68">
            <v>74.065457582608431</v>
          </cell>
          <cell r="AC68">
            <v>70.349999999999994</v>
          </cell>
          <cell r="AD68">
            <v>3.7154575826084368</v>
          </cell>
        </row>
        <row r="69">
          <cell r="AB69">
            <v>74.250445958936197</v>
          </cell>
          <cell r="AC69">
            <v>70.209999999999994</v>
          </cell>
          <cell r="AD69">
            <v>4.0404459589362034</v>
          </cell>
        </row>
        <row r="70">
          <cell r="AB70">
            <v>75.339358669929254</v>
          </cell>
          <cell r="AC70">
            <v>69.03</v>
          </cell>
          <cell r="AD70">
            <v>6.309358669929253</v>
          </cell>
        </row>
        <row r="71">
          <cell r="AB71">
            <v>77.128991937468882</v>
          </cell>
          <cell r="AC71">
            <v>67.19</v>
          </cell>
          <cell r="AD71">
            <v>9.9389919374688844</v>
          </cell>
        </row>
        <row r="72">
          <cell r="AB72">
            <v>77.310343208110339</v>
          </cell>
          <cell r="AC72">
            <v>65.53</v>
          </cell>
          <cell r="AD72">
            <v>11.780343208110338</v>
          </cell>
        </row>
        <row r="73">
          <cell r="AB73">
            <v>78.676382306569295</v>
          </cell>
          <cell r="AC73">
            <v>64.73</v>
          </cell>
          <cell r="AD73">
            <v>13.946382306569291</v>
          </cell>
        </row>
        <row r="74">
          <cell r="AB74">
            <v>77.468949774494135</v>
          </cell>
          <cell r="AC74">
            <v>62.99</v>
          </cell>
          <cell r="AD74">
            <v>14.478949774494133</v>
          </cell>
        </row>
        <row r="75">
          <cell r="AB75">
            <v>76.339047157901192</v>
          </cell>
          <cell r="AC75">
            <v>61.91</v>
          </cell>
          <cell r="AD75">
            <v>14.429047157901195</v>
          </cell>
        </row>
        <row r="76">
          <cell r="AB76">
            <v>74.39515081711788</v>
          </cell>
          <cell r="AC76">
            <v>61.11</v>
          </cell>
          <cell r="AD76">
            <v>13.285150817117881</v>
          </cell>
        </row>
        <row r="77">
          <cell r="AB77">
            <v>72.753037340684088</v>
          </cell>
          <cell r="AC77">
            <v>60.63</v>
          </cell>
          <cell r="AD77">
            <v>12.123037340684085</v>
          </cell>
        </row>
        <row r="78">
          <cell r="AB78">
            <v>71.886501034344732</v>
          </cell>
          <cell r="AC78">
            <v>60.23</v>
          </cell>
          <cell r="AD78">
            <v>11.656501034344736</v>
          </cell>
        </row>
        <row r="79">
          <cell r="AB79">
            <v>69.550618710787546</v>
          </cell>
          <cell r="AC79">
            <v>59.97</v>
          </cell>
          <cell r="AD79">
            <v>9.5806187107875473</v>
          </cell>
        </row>
        <row r="80">
          <cell r="AB80">
            <v>67.737653735241494</v>
          </cell>
          <cell r="AC80">
            <v>60.17</v>
          </cell>
          <cell r="AD80">
            <v>7.5676537352414925</v>
          </cell>
        </row>
        <row r="81">
          <cell r="AB81">
            <v>64.310376768573562</v>
          </cell>
          <cell r="AC81">
            <v>60.21</v>
          </cell>
          <cell r="AD81">
            <v>4.100376768573561</v>
          </cell>
        </row>
        <row r="82">
          <cell r="AB82">
            <v>62.506162187432118</v>
          </cell>
          <cell r="AC82">
            <v>59.67</v>
          </cell>
          <cell r="AD82">
            <v>2.8361621874321159</v>
          </cell>
        </row>
        <row r="83">
          <cell r="AB83">
            <v>60.778179113446392</v>
          </cell>
          <cell r="AC83">
            <v>59.53</v>
          </cell>
          <cell r="AD83">
            <v>1.2481791134463904</v>
          </cell>
        </row>
        <row r="84">
          <cell r="AB84">
            <v>58.789659652696876</v>
          </cell>
          <cell r="AC84">
            <v>59.25</v>
          </cell>
          <cell r="AD84">
            <v>-0.46034034730312356</v>
          </cell>
        </row>
        <row r="85">
          <cell r="AB85">
            <v>57.459111056220763</v>
          </cell>
          <cell r="AC85">
            <v>59.01</v>
          </cell>
          <cell r="AD85">
            <v>-1.5508889437792348</v>
          </cell>
        </row>
        <row r="86">
          <cell r="AB86">
            <v>56.583893389343622</v>
          </cell>
          <cell r="AC86">
            <v>59.21</v>
          </cell>
          <cell r="AD86">
            <v>-2.6261066106563788</v>
          </cell>
        </row>
        <row r="87">
          <cell r="AB87">
            <v>55.365313044188134</v>
          </cell>
          <cell r="AC87">
            <v>59.57</v>
          </cell>
          <cell r="AD87">
            <v>-4.2046869558118658</v>
          </cell>
        </row>
        <row r="88">
          <cell r="AB88">
            <v>55.021683691290669</v>
          </cell>
          <cell r="AC88">
            <v>59.49</v>
          </cell>
          <cell r="AD88">
            <v>-4.4683163087093334</v>
          </cell>
        </row>
        <row r="89">
          <cell r="AB89">
            <v>54.7010732242857</v>
          </cell>
          <cell r="AC89">
            <v>59.65</v>
          </cell>
          <cell r="AD89">
            <v>-4.9489267757142983</v>
          </cell>
        </row>
        <row r="90">
          <cell r="AB90">
            <v>54.324239977735239</v>
          </cell>
          <cell r="AC90">
            <v>60.05</v>
          </cell>
          <cell r="AD90">
            <v>-5.7257600222647582</v>
          </cell>
        </row>
        <row r="91">
          <cell r="AB91">
            <v>54.711494239020055</v>
          </cell>
          <cell r="AC91">
            <v>60.57</v>
          </cell>
          <cell r="AD91">
            <v>-5.8585057609799449</v>
          </cell>
        </row>
        <row r="92">
          <cell r="AB92">
            <v>54.625622137811376</v>
          </cell>
          <cell r="AC92">
            <v>61.19</v>
          </cell>
          <cell r="AD92">
            <v>-6.5643778621886213</v>
          </cell>
        </row>
        <row r="93">
          <cell r="AB93">
            <v>54.076905465365591</v>
          </cell>
          <cell r="AC93">
            <v>61.87</v>
          </cell>
          <cell r="AD93">
            <v>-7.793094534634406</v>
          </cell>
        </row>
        <row r="94">
          <cell r="AB94">
            <v>54.629998821741992</v>
          </cell>
          <cell r="AC94">
            <v>62.53</v>
          </cell>
          <cell r="AD94">
            <v>-7.9000011782580088</v>
          </cell>
        </row>
        <row r="95">
          <cell r="AB95">
            <v>54.988465288829552</v>
          </cell>
          <cell r="AC95">
            <v>63.79</v>
          </cell>
          <cell r="AD95">
            <v>-8.8015347111704472</v>
          </cell>
        </row>
        <row r="96">
          <cell r="AB96">
            <v>56.222255630147743</v>
          </cell>
          <cell r="AC96">
            <v>65.97</v>
          </cell>
          <cell r="AD96">
            <v>-9.7477443698522563</v>
          </cell>
        </row>
        <row r="97">
          <cell r="AB97">
            <v>56.837623311958659</v>
          </cell>
          <cell r="AC97">
            <v>67.61</v>
          </cell>
          <cell r="AD97">
            <v>-10.772376688041341</v>
          </cell>
        </row>
        <row r="98">
          <cell r="AB98">
            <v>57.729976245352113</v>
          </cell>
          <cell r="AC98">
            <v>69.73</v>
          </cell>
          <cell r="AD98">
            <v>-12.000023754647891</v>
          </cell>
        </row>
        <row r="99">
          <cell r="AB99">
            <v>59.395332738373419</v>
          </cell>
          <cell r="AC99">
            <v>71.55</v>
          </cell>
          <cell r="AD99">
            <v>-12.154667261626578</v>
          </cell>
        </row>
        <row r="100">
          <cell r="AB100">
            <v>60.862670573632421</v>
          </cell>
          <cell r="AC100">
            <v>72.75</v>
          </cell>
          <cell r="AD100">
            <v>-11.887329426367579</v>
          </cell>
        </row>
        <row r="101">
          <cell r="AB101">
            <v>63.796264684452858</v>
          </cell>
          <cell r="AC101">
            <v>73.97</v>
          </cell>
          <cell r="AD101">
            <v>-10.173735315547141</v>
          </cell>
        </row>
        <row r="102">
          <cell r="AB102">
            <v>66.857846253334969</v>
          </cell>
          <cell r="AC102">
            <v>74.53</v>
          </cell>
          <cell r="AD102">
            <v>-7.6721537466650318</v>
          </cell>
        </row>
        <row r="103">
          <cell r="AB103">
            <v>71.853935273500497</v>
          </cell>
          <cell r="AC103">
            <v>74.69</v>
          </cell>
          <cell r="AD103">
            <v>-2.8360647264995009</v>
          </cell>
        </row>
        <row r="104">
          <cell r="AB104">
            <v>75.282847428358409</v>
          </cell>
          <cell r="AC104">
            <v>73.97</v>
          </cell>
          <cell r="AD104">
            <v>1.3128474283584097</v>
          </cell>
        </row>
        <row r="105">
          <cell r="AB105">
            <v>78.170747605957473</v>
          </cell>
          <cell r="AC105">
            <v>73.349999999999994</v>
          </cell>
          <cell r="AD105">
            <v>4.8207476059574788</v>
          </cell>
        </row>
        <row r="106">
          <cell r="AB106">
            <v>83.472608817145982</v>
          </cell>
          <cell r="AC106">
            <v>72.37</v>
          </cell>
          <cell r="AD106">
            <v>11.102608817145978</v>
          </cell>
        </row>
        <row r="107">
          <cell r="AB107">
            <v>84.94409029273379</v>
          </cell>
          <cell r="AC107">
            <v>71.849999999999994</v>
          </cell>
          <cell r="AD107">
            <v>13.094090292733796</v>
          </cell>
        </row>
        <row r="108">
          <cell r="AB108">
            <v>86.022239946181017</v>
          </cell>
          <cell r="AC108">
            <v>70.89</v>
          </cell>
          <cell r="AD108">
            <v>15.132239946181016</v>
          </cell>
        </row>
        <row r="109">
          <cell r="AB109">
            <v>86.633935168693881</v>
          </cell>
          <cell r="AC109">
            <v>69.930000000000007</v>
          </cell>
          <cell r="AD109">
            <v>16.703935168693874</v>
          </cell>
        </row>
        <row r="110">
          <cell r="AB110">
            <v>86.403209807714873</v>
          </cell>
          <cell r="AC110">
            <v>67.73</v>
          </cell>
          <cell r="AD110">
            <v>18.673209807714869</v>
          </cell>
        </row>
        <row r="111">
          <cell r="AB111">
            <v>84.820192109624017</v>
          </cell>
          <cell r="AC111">
            <v>66.11</v>
          </cell>
          <cell r="AD111">
            <v>18.710192109624018</v>
          </cell>
        </row>
        <row r="112">
          <cell r="AB112">
            <v>82.120785837247567</v>
          </cell>
          <cell r="AC112">
            <v>65.010000000000005</v>
          </cell>
          <cell r="AD112">
            <v>17.110785837247562</v>
          </cell>
        </row>
        <row r="113">
          <cell r="AB113">
            <v>81.01235462490628</v>
          </cell>
          <cell r="AC113">
            <v>64.05</v>
          </cell>
          <cell r="AD113">
            <v>16.962354624906283</v>
          </cell>
        </row>
        <row r="114">
          <cell r="AB114">
            <v>78.375229733228124</v>
          </cell>
          <cell r="AC114">
            <v>62.63</v>
          </cell>
          <cell r="AD114">
            <v>15.745229733228122</v>
          </cell>
        </row>
        <row r="115">
          <cell r="AB115">
            <v>76.864074043742008</v>
          </cell>
          <cell r="AC115">
            <v>61.75</v>
          </cell>
          <cell r="AD115">
            <v>15.114074043742008</v>
          </cell>
        </row>
        <row r="116">
          <cell r="AB116">
            <v>75.586176720963536</v>
          </cell>
          <cell r="AC116">
            <v>61.37</v>
          </cell>
          <cell r="AD116">
            <v>14.216176720963539</v>
          </cell>
        </row>
        <row r="117">
          <cell r="AB117">
            <v>72.85460236471134</v>
          </cell>
          <cell r="AC117">
            <v>60.79</v>
          </cell>
          <cell r="AD117">
            <v>12.064602364711341</v>
          </cell>
        </row>
        <row r="118">
          <cell r="AB118">
            <v>70.580547206997466</v>
          </cell>
          <cell r="AC118">
            <v>61.03</v>
          </cell>
          <cell r="AD118">
            <v>9.5505472069974644</v>
          </cell>
        </row>
        <row r="119">
          <cell r="AB119">
            <v>68.254102017966005</v>
          </cell>
          <cell r="AC119">
            <v>61.27</v>
          </cell>
          <cell r="AD119">
            <v>6.9841020179660021</v>
          </cell>
        </row>
        <row r="120">
          <cell r="AB120">
            <v>64.636308331044489</v>
          </cell>
          <cell r="AC120">
            <v>60.71</v>
          </cell>
          <cell r="AD120">
            <v>3.9263083310444884</v>
          </cell>
        </row>
        <row r="121">
          <cell r="AB121">
            <v>62.226501876635758</v>
          </cell>
          <cell r="AC121">
            <v>60.19</v>
          </cell>
          <cell r="AD121">
            <v>2.0365018766357608</v>
          </cell>
        </row>
        <row r="122">
          <cell r="AB122">
            <v>61.333913056237655</v>
          </cell>
          <cell r="AC122">
            <v>59.83</v>
          </cell>
          <cell r="AD122">
            <v>1.503913056237657</v>
          </cell>
        </row>
        <row r="123">
          <cell r="AB123">
            <v>59.11786779599381</v>
          </cell>
          <cell r="AC123">
            <v>59.85</v>
          </cell>
          <cell r="AD123">
            <v>-0.7321322040061915</v>
          </cell>
        </row>
        <row r="124">
          <cell r="AB124">
            <v>57.848840588241053</v>
          </cell>
          <cell r="AC124">
            <v>59.97</v>
          </cell>
          <cell r="AD124">
            <v>-2.1211594117589456</v>
          </cell>
        </row>
        <row r="125">
          <cell r="AB125">
            <v>55.93045476721926</v>
          </cell>
          <cell r="AC125">
            <v>60.01</v>
          </cell>
          <cell r="AD125">
            <v>-4.0795452327807382</v>
          </cell>
        </row>
        <row r="126">
          <cell r="AB126">
            <v>55.024923839544329</v>
          </cell>
          <cell r="AC126">
            <v>60.61</v>
          </cell>
          <cell r="AD126">
            <v>-5.5850761604556709</v>
          </cell>
        </row>
        <row r="127">
          <cell r="AB127">
            <v>55.039938349594337</v>
          </cell>
          <cell r="AC127">
            <v>61.31</v>
          </cell>
          <cell r="AD127">
            <v>-6.2700616504056654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D127"/>
  <sheetViews>
    <sheetView tabSelected="1" topLeftCell="S10" zoomScale="57" zoomScaleNormal="57" workbookViewId="0">
      <selection activeCell="AF21" sqref="AF21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44775.640554143516</v>
      </c>
      <c r="B5" s="22">
        <v>58.09</v>
      </c>
      <c r="C5" s="22">
        <v>49.19</v>
      </c>
      <c r="D5" s="22">
        <v>43.79</v>
      </c>
      <c r="E5" s="22">
        <v>27.85</v>
      </c>
      <c r="F5" s="22">
        <v>27.95</v>
      </c>
      <c r="G5" s="22">
        <v>28.17</v>
      </c>
      <c r="H5" s="22">
        <v>56.93</v>
      </c>
      <c r="I5" s="22">
        <v>28.25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44775.63985172454</v>
      </c>
      <c r="B8" s="24">
        <v>45.61</v>
      </c>
      <c r="C8" s="24">
        <v>42.35</v>
      </c>
      <c r="D8" s="24">
        <v>42.23</v>
      </c>
      <c r="E8" s="24">
        <v>27.15</v>
      </c>
      <c r="F8" s="24">
        <v>27.25</v>
      </c>
      <c r="G8" s="24">
        <v>27.43</v>
      </c>
      <c r="H8" s="24">
        <v>55.93</v>
      </c>
      <c r="I8" s="24">
        <v>27.47</v>
      </c>
      <c r="J8" s="24"/>
      <c r="K8" s="24"/>
      <c r="M8" s="1">
        <f>5/60</f>
        <v>8.3333333333333329E-2</v>
      </c>
      <c r="N8" s="1">
        <f>0.3</f>
        <v>0.3</v>
      </c>
      <c r="O8" s="1">
        <v>0.6</v>
      </c>
      <c r="P8" s="1">
        <v>0.88</v>
      </c>
      <c r="Q8" s="1">
        <f>AVERAGE(TBL_HST[[#This Row],[CH4]],TBL_HST[[#This Row],[CH5]],TBL_HST[[#This Row],[CH6]])</f>
        <v>27.276666666666667</v>
      </c>
      <c r="R8" s="1">
        <f>(M8/(O8-N8))*LN(((TBL_HST[[#This Row],[CH1]]-Q8)/(TBL_HST[[#This Row],[CH2]]-Q8)))</f>
        <v>5.4387143995179708E-2</v>
      </c>
      <c r="S8" s="1">
        <f>(M8/(P8-O8))*LN(((TBL_HST[[#This Row],[CH2]]-Q8)/(TBL_HST[[#This Row],[CH3]]-Q8)))</f>
        <v>2.3788505231434331E-3</v>
      </c>
      <c r="T8" s="1">
        <f>(M8/(P8-N8))*LN(((TBL_HST[[#This Row],[CH1]]-Q8)/(TBL_HST[[#This Row],[CH3]]-Q8)))</f>
        <v>2.9279691974196661E-2</v>
      </c>
      <c r="U8" s="1">
        <f>(TBL_HST[[#This Row],[CH1]]-Q8)/(EXP(-R8*N8/M8)) + Q8</f>
        <v>49.575059708093761</v>
      </c>
      <c r="V8" s="1">
        <f>(TBL_HST[[#This Row],[CH2]]-Q8)/(EXP(-S8*O8/M8)) + Q8</f>
        <v>42.610395515053838</v>
      </c>
      <c r="W8" s="1">
        <f>(TBL_HST[[#This Row],[CH1]]-Q8)/(EXP(-T8*N8/M8)) + Q8</f>
        <v>47.647981744020434</v>
      </c>
      <c r="X8" s="1">
        <f>IFERROR(U8, " ")</f>
        <v>49.575059708093761</v>
      </c>
      <c r="Y8" s="1">
        <f>IFERROR(W8, " ")</f>
        <v>47.647981744020434</v>
      </c>
      <c r="Z8" s="1">
        <f>IFERROR(W8, " ")</f>
        <v>47.647981744020434</v>
      </c>
      <c r="AB8" s="1">
        <f>AVERAGE(X8,Y8,Z8)</f>
        <v>48.290341065378207</v>
      </c>
      <c r="AC8" s="1">
        <f>TBL_HST[[#This Row],[CH7]]</f>
        <v>55.93</v>
      </c>
      <c r="AD8" s="1">
        <f>AB8-AC8</f>
        <v>-7.6396589346217922</v>
      </c>
    </row>
    <row r="9" spans="1:30" ht="19.5" customHeight="1" x14ac:dyDescent="0.35">
      <c r="A9" s="27">
        <v>44775.639857662034</v>
      </c>
      <c r="B9" s="25">
        <v>46.63</v>
      </c>
      <c r="C9" s="25">
        <v>42.33</v>
      </c>
      <c r="D9" s="25">
        <v>42.05</v>
      </c>
      <c r="E9" s="25">
        <v>27.19</v>
      </c>
      <c r="F9" s="25">
        <v>27.25</v>
      </c>
      <c r="G9" s="25">
        <v>27.39</v>
      </c>
      <c r="H9" s="25">
        <v>56.43</v>
      </c>
      <c r="I9" s="25">
        <v>27.45</v>
      </c>
      <c r="J9" s="25"/>
      <c r="K9" s="25"/>
      <c r="M9" s="1">
        <f t="shared" ref="M9:M72" si="0">5/60</f>
        <v>8.3333333333333329E-2</v>
      </c>
      <c r="N9" s="1">
        <f t="shared" ref="N9:N72" si="1">0.3</f>
        <v>0.3</v>
      </c>
      <c r="O9" s="1">
        <v>0.6</v>
      </c>
      <c r="P9" s="1">
        <v>0.88</v>
      </c>
      <c r="Q9" s="1">
        <f>AVERAGE(TBL_HST[[#This Row],[CH4]],TBL_HST[[#This Row],[CH5]],TBL_HST[[#This Row],[CH6]])</f>
        <v>27.276666666666667</v>
      </c>
      <c r="R9" s="1">
        <f>(M9/(O9-N9))*LN(((TBL_HST[[#This Row],[CH1]]-Q9)/(TBL_HST[[#This Row],[CH2]]-Q9)))</f>
        <v>6.9795894254173027E-2</v>
      </c>
      <c r="S9" s="1">
        <f>(M9/(P9-O9))*LN(((TBL_HST[[#This Row],[CH2]]-Q9)/(TBL_HST[[#This Row],[CH3]]-Q9)))</f>
        <v>5.5880050126288511E-3</v>
      </c>
      <c r="T9" s="1">
        <f>(M9/(P9-N9))*LN(((TBL_HST[[#This Row],[CH1]]-Q9)/(TBL_HST[[#This Row],[CH3]]-Q9)))</f>
        <v>3.8798982206530996E-2</v>
      </c>
      <c r="U9" s="1">
        <f>(TBL_HST[[#This Row],[CH1]]-Q9)/(EXP(-R9*N9/M9)) + Q9</f>
        <v>52.158299379982296</v>
      </c>
      <c r="V9" s="1">
        <f>(TBL_HST[[#This Row],[CH2]]-Q9)/(EXP(-S9*O9/M9)) + Q9</f>
        <v>42.94799914868716</v>
      </c>
      <c r="W9" s="1">
        <f>(TBL_HST[[#This Row],[CH1]]-Q9)/(EXP(-T9*N9/M9)) + Q9</f>
        <v>49.531094796271802</v>
      </c>
      <c r="X9" s="1">
        <f t="shared" ref="X9:X72" si="2">IFERROR(U9, " ")</f>
        <v>52.158299379982296</v>
      </c>
      <c r="Y9" s="1">
        <f t="shared" ref="Y9:Y72" si="3">IFERROR(W9, " ")</f>
        <v>49.531094796271802</v>
      </c>
      <c r="Z9" s="1">
        <f t="shared" ref="Z9:Z72" si="4">IFERROR(W9, " ")</f>
        <v>49.531094796271802</v>
      </c>
      <c r="AB9" s="1">
        <f t="shared" ref="AB9:AB72" si="5">AVERAGE(X9,Y9,Z9)</f>
        <v>50.406829657508638</v>
      </c>
      <c r="AC9" s="1">
        <f>TBL_HST[[#This Row],[CH7]]</f>
        <v>56.43</v>
      </c>
      <c r="AD9" s="1">
        <f t="shared" ref="AD9:AD72" si="6">AB9-AC9</f>
        <v>-6.0231703424913619</v>
      </c>
    </row>
    <row r="10" spans="1:30" ht="19.5" customHeight="1" x14ac:dyDescent="0.35">
      <c r="A10" s="27">
        <v>44775.639863530094</v>
      </c>
      <c r="B10" s="25">
        <v>48.77</v>
      </c>
      <c r="C10" s="25">
        <v>42.45</v>
      </c>
      <c r="D10" s="25">
        <v>41.81</v>
      </c>
      <c r="E10" s="25">
        <v>27.17</v>
      </c>
      <c r="F10" s="25">
        <v>27.27</v>
      </c>
      <c r="G10" s="25">
        <v>27.39</v>
      </c>
      <c r="H10" s="25">
        <v>57.71</v>
      </c>
      <c r="I10" s="25">
        <v>27.49</v>
      </c>
      <c r="J10" s="25"/>
      <c r="K10" s="25"/>
      <c r="M10" s="1">
        <f t="shared" si="0"/>
        <v>8.3333333333333329E-2</v>
      </c>
      <c r="N10" s="1">
        <f t="shared" si="1"/>
        <v>0.3</v>
      </c>
      <c r="O10" s="1">
        <v>0.6</v>
      </c>
      <c r="P10" s="1">
        <v>0.88</v>
      </c>
      <c r="Q10" s="1">
        <f>AVERAGE(TBL_HST[[#This Row],[CH4]],TBL_HST[[#This Row],[CH5]],TBL_HST[[#This Row],[CH6]])</f>
        <v>27.276666666666667</v>
      </c>
      <c r="R10" s="1">
        <f>(M10/(O10-N10))*LN(((TBL_HST[[#This Row],[CH1]]-Q10)/(TBL_HST[[#This Row],[CH2]]-Q10)))</f>
        <v>9.672314121674927E-2</v>
      </c>
      <c r="S10" s="1">
        <f>(M10/(P10-O10))*LN(((TBL_HST[[#This Row],[CH2]]-Q10)/(TBL_HST[[#This Row],[CH3]]-Q10)))</f>
        <v>1.2825785554490132E-2</v>
      </c>
      <c r="T10" s="1">
        <f>(M10/(P10-N10))*LN(((TBL_HST[[#This Row],[CH1]]-Q10)/(TBL_HST[[#This Row],[CH3]]-Q10)))</f>
        <v>5.6220969517727599E-2</v>
      </c>
      <c r="U10" s="1">
        <f>(TBL_HST[[#This Row],[CH1]]-Q10)/(EXP(-R10*N10/M10)) + Q10</f>
        <v>57.722407732864681</v>
      </c>
      <c r="V10" s="1">
        <f>(TBL_HST[[#This Row],[CH2]]-Q10)/(EXP(-S10*O10/M10)) + Q10</f>
        <v>43.917926724280179</v>
      </c>
      <c r="W10" s="1">
        <f>(TBL_HST[[#This Row],[CH1]]-Q10)/(EXP(-T10*N10/M10)) + Q10</f>
        <v>53.591645114383667</v>
      </c>
      <c r="X10" s="1">
        <f t="shared" si="2"/>
        <v>57.722407732864681</v>
      </c>
      <c r="Y10" s="1">
        <f t="shared" si="3"/>
        <v>53.591645114383667</v>
      </c>
      <c r="Z10" s="1">
        <f t="shared" si="4"/>
        <v>53.591645114383667</v>
      </c>
      <c r="AB10" s="1">
        <f t="shared" si="5"/>
        <v>54.968565987210674</v>
      </c>
      <c r="AC10" s="1">
        <f>TBL_HST[[#This Row],[CH7]]</f>
        <v>57.71</v>
      </c>
      <c r="AD10" s="1">
        <f t="shared" si="6"/>
        <v>-2.7414340127893269</v>
      </c>
    </row>
    <row r="11" spans="1:30" ht="19.5" customHeight="1" x14ac:dyDescent="0.35">
      <c r="A11" s="27">
        <v>44775.639869456019</v>
      </c>
      <c r="B11" s="25">
        <v>49.73</v>
      </c>
      <c r="C11" s="25">
        <v>42.73</v>
      </c>
      <c r="D11" s="25">
        <v>41.43</v>
      </c>
      <c r="E11" s="25">
        <v>27.17</v>
      </c>
      <c r="F11" s="25">
        <v>27.29</v>
      </c>
      <c r="G11" s="25">
        <v>27.43</v>
      </c>
      <c r="H11" s="25">
        <v>57.35</v>
      </c>
      <c r="I11" s="25">
        <v>27.47</v>
      </c>
      <c r="J11" s="25"/>
      <c r="K11" s="25"/>
      <c r="M11" s="1">
        <f t="shared" si="0"/>
        <v>8.3333333333333329E-2</v>
      </c>
      <c r="N11" s="1">
        <f t="shared" si="1"/>
        <v>0.3</v>
      </c>
      <c r="O11" s="1">
        <v>0.6</v>
      </c>
      <c r="P11" s="1">
        <v>0.88</v>
      </c>
      <c r="Q11" s="1">
        <f>AVERAGE(TBL_HST[[#This Row],[CH4]],TBL_HST[[#This Row],[CH5]],TBL_HST[[#This Row],[CH6]])</f>
        <v>27.296666666666667</v>
      </c>
      <c r="R11" s="1">
        <f>(M11/(O11-N11))*LN(((TBL_HST[[#This Row],[CH1]]-Q11)/(TBL_HST[[#This Row],[CH2]]-Q11)))</f>
        <v>0.10389396543291492</v>
      </c>
      <c r="S11" s="1">
        <f>(M11/(P11-O11))*LN(((TBL_HST[[#This Row],[CH2]]-Q11)/(TBL_HST[[#This Row],[CH3]]-Q11)))</f>
        <v>2.6188571087582189E-2</v>
      </c>
      <c r="T11" s="1">
        <f>(M11/(P11-N11))*LN(((TBL_HST[[#This Row],[CH1]]-Q11)/(TBL_HST[[#This Row],[CH3]]-Q11)))</f>
        <v>6.6381016438616353E-2</v>
      </c>
      <c r="U11" s="1">
        <f>(TBL_HST[[#This Row],[CH1]]-Q11)/(EXP(-R11*N11/M11)) + Q11</f>
        <v>59.904946004319648</v>
      </c>
      <c r="V11" s="1">
        <f>(TBL_HST[[#This Row],[CH2]]-Q11)/(EXP(-S11*O11/M11)) + Q11</f>
        <v>45.932521125668018</v>
      </c>
      <c r="W11" s="1">
        <f>(TBL_HST[[#This Row],[CH1]]-Q11)/(EXP(-T11*N11/M11)) + Q11</f>
        <v>55.78571108968147</v>
      </c>
      <c r="X11" s="1">
        <f t="shared" si="2"/>
        <v>59.904946004319648</v>
      </c>
      <c r="Y11" s="1">
        <f t="shared" si="3"/>
        <v>55.78571108968147</v>
      </c>
      <c r="Z11" s="1">
        <f t="shared" si="4"/>
        <v>55.78571108968147</v>
      </c>
      <c r="AB11" s="1">
        <f t="shared" si="5"/>
        <v>57.15878939456087</v>
      </c>
      <c r="AC11" s="1">
        <f>TBL_HST[[#This Row],[CH7]]</f>
        <v>57.35</v>
      </c>
      <c r="AD11" s="1">
        <f t="shared" si="6"/>
        <v>-0.1912106054391316</v>
      </c>
    </row>
    <row r="12" spans="1:30" ht="19.5" customHeight="1" x14ac:dyDescent="0.35">
      <c r="A12" s="27">
        <v>44775.639875347224</v>
      </c>
      <c r="B12" s="25">
        <v>51.61</v>
      </c>
      <c r="C12" s="25">
        <v>42.81</v>
      </c>
      <c r="D12" s="25">
        <v>41.01</v>
      </c>
      <c r="E12" s="25">
        <v>27.17</v>
      </c>
      <c r="F12" s="25">
        <v>27.27</v>
      </c>
      <c r="G12" s="25">
        <v>27.45</v>
      </c>
      <c r="H12" s="25">
        <v>57.37</v>
      </c>
      <c r="I12" s="25">
        <v>27.45</v>
      </c>
      <c r="J12" s="25"/>
      <c r="K12" s="25"/>
      <c r="M12" s="1">
        <f t="shared" si="0"/>
        <v>8.3333333333333329E-2</v>
      </c>
      <c r="N12" s="1">
        <f t="shared" si="1"/>
        <v>0.3</v>
      </c>
      <c r="O12" s="1">
        <v>0.6</v>
      </c>
      <c r="P12" s="1">
        <v>0.88</v>
      </c>
      <c r="Q12" s="1">
        <f>AVERAGE(TBL_HST[[#This Row],[CH4]],TBL_HST[[#This Row],[CH5]],TBL_HST[[#This Row],[CH6]])</f>
        <v>27.296666666666667</v>
      </c>
      <c r="R12" s="1">
        <f>(M12/(O12-N12))*LN(((TBL_HST[[#This Row],[CH1]]-Q12)/(TBL_HST[[#This Row],[CH2]]-Q12)))</f>
        <v>0.12481250764066344</v>
      </c>
      <c r="S12" s="1">
        <f>(M12/(P12-O12))*LN(((TBL_HST[[#This Row],[CH2]]-Q12)/(TBL_HST[[#This Row],[CH3]]-Q12)))</f>
        <v>3.6705736205159149E-2</v>
      </c>
      <c r="T12" s="1">
        <f>(M12/(P12-N12))*LN(((TBL_HST[[#This Row],[CH1]]-Q12)/(TBL_HST[[#This Row],[CH3]]-Q12)))</f>
        <v>8.2278204189040652E-2</v>
      </c>
      <c r="U12" s="1">
        <f>(TBL_HST[[#This Row],[CH1]]-Q12)/(EXP(-R12*N12/M12)) + Q12</f>
        <v>65.401834980661789</v>
      </c>
      <c r="V12" s="1">
        <f>(TBL_HST[[#This Row],[CH2]]-Q12)/(EXP(-S12*O12/M12)) + Q12</f>
        <v>47.502698589699506</v>
      </c>
      <c r="W12" s="1">
        <f>(TBL_HST[[#This Row],[CH1]]-Q12)/(EXP(-T12*N12/M12)) + Q12</f>
        <v>59.991806300108159</v>
      </c>
      <c r="X12" s="1">
        <f t="shared" si="2"/>
        <v>65.401834980661789</v>
      </c>
      <c r="Y12" s="1">
        <f t="shared" si="3"/>
        <v>59.991806300108159</v>
      </c>
      <c r="Z12" s="1">
        <f t="shared" si="4"/>
        <v>59.991806300108159</v>
      </c>
      <c r="AB12" s="1">
        <f t="shared" si="5"/>
        <v>61.795149193626031</v>
      </c>
      <c r="AC12" s="1">
        <f>TBL_HST[[#This Row],[CH7]]</f>
        <v>57.37</v>
      </c>
      <c r="AD12" s="1">
        <f t="shared" si="6"/>
        <v>4.4251491936260337</v>
      </c>
    </row>
    <row r="13" spans="1:30" ht="19.5" customHeight="1" x14ac:dyDescent="0.35">
      <c r="A13" s="27">
        <v>44775.639881249997</v>
      </c>
      <c r="B13" s="25">
        <v>52.55</v>
      </c>
      <c r="C13" s="25">
        <v>43.37</v>
      </c>
      <c r="D13" s="25">
        <v>40.83</v>
      </c>
      <c r="E13" s="25">
        <v>27.17</v>
      </c>
      <c r="F13" s="25">
        <v>27.31</v>
      </c>
      <c r="G13" s="25">
        <v>27.45</v>
      </c>
      <c r="H13" s="25">
        <v>56.47</v>
      </c>
      <c r="I13" s="25">
        <v>27.49</v>
      </c>
      <c r="J13" s="25"/>
      <c r="K13" s="25"/>
      <c r="M13" s="1">
        <f t="shared" si="0"/>
        <v>8.3333333333333329E-2</v>
      </c>
      <c r="N13" s="1">
        <f t="shared" si="1"/>
        <v>0.3</v>
      </c>
      <c r="O13" s="1">
        <v>0.6</v>
      </c>
      <c r="P13" s="1">
        <v>0.88</v>
      </c>
      <c r="Q13" s="1">
        <f>AVERAGE(TBL_HST[[#This Row],[CH4]],TBL_HST[[#This Row],[CH5]],TBL_HST[[#This Row],[CH6]])</f>
        <v>27.310000000000002</v>
      </c>
      <c r="R13" s="1">
        <f>(M13/(O13-N13))*LN(((TBL_HST[[#This Row],[CH1]]-Q13)/(TBL_HST[[#This Row],[CH2]]-Q13)))</f>
        <v>0.12558286920955469</v>
      </c>
      <c r="S13" s="1">
        <f>(M13/(P13-O13))*LN(((TBL_HST[[#This Row],[CH2]]-Q13)/(TBL_HST[[#This Row],[CH3]]-Q13)))</f>
        <v>5.1238582709463562E-2</v>
      </c>
      <c r="T13" s="1">
        <f>(M13/(P13-N13))*LN(((TBL_HST[[#This Row],[CH1]]-Q13)/(TBL_HST[[#This Row],[CH3]]-Q13)))</f>
        <v>8.9692524002614113E-2</v>
      </c>
      <c r="U13" s="1">
        <f>(TBL_HST[[#This Row],[CH1]]-Q13)/(EXP(-R13*N13/M13)) + Q13</f>
        <v>66.97734744707347</v>
      </c>
      <c r="V13" s="1">
        <f>(TBL_HST[[#This Row],[CH2]]-Q13)/(EXP(-S13*O13/M13)) + Q13</f>
        <v>50.535469598613574</v>
      </c>
      <c r="W13" s="1">
        <f>(TBL_HST[[#This Row],[CH1]]-Q13)/(EXP(-T13*N13/M13)) + Q13</f>
        <v>62.169410312898101</v>
      </c>
      <c r="X13" s="1">
        <f t="shared" si="2"/>
        <v>66.97734744707347</v>
      </c>
      <c r="Y13" s="1">
        <f t="shared" si="3"/>
        <v>62.169410312898101</v>
      </c>
      <c r="Z13" s="1">
        <f t="shared" si="4"/>
        <v>62.169410312898101</v>
      </c>
      <c r="AB13" s="1">
        <f t="shared" si="5"/>
        <v>63.772056024289888</v>
      </c>
      <c r="AC13" s="1">
        <f>TBL_HST[[#This Row],[CH7]]</f>
        <v>56.47</v>
      </c>
      <c r="AD13" s="1">
        <f t="shared" si="6"/>
        <v>7.3020560242898895</v>
      </c>
    </row>
    <row r="14" spans="1:30" ht="19.5" customHeight="1" x14ac:dyDescent="0.35">
      <c r="A14" s="27">
        <v>44775.639887141202</v>
      </c>
      <c r="B14" s="25">
        <v>53.67</v>
      </c>
      <c r="C14" s="25">
        <v>44.19</v>
      </c>
      <c r="D14" s="25">
        <v>40.99</v>
      </c>
      <c r="E14" s="25">
        <v>27.21</v>
      </c>
      <c r="F14" s="25">
        <v>27.29</v>
      </c>
      <c r="G14" s="25">
        <v>27.47</v>
      </c>
      <c r="H14" s="25">
        <v>55.63</v>
      </c>
      <c r="I14" s="25">
        <v>27.49</v>
      </c>
      <c r="J14" s="25"/>
      <c r="K14" s="25"/>
      <c r="M14" s="1">
        <f t="shared" si="0"/>
        <v>8.3333333333333329E-2</v>
      </c>
      <c r="N14" s="1">
        <f t="shared" si="1"/>
        <v>0.3</v>
      </c>
      <c r="O14" s="1">
        <v>0.6</v>
      </c>
      <c r="P14" s="1">
        <v>0.88</v>
      </c>
      <c r="Q14" s="1">
        <f>AVERAGE(TBL_HST[[#This Row],[CH4]],TBL_HST[[#This Row],[CH5]],TBL_HST[[#This Row],[CH6]])</f>
        <v>27.323333333333334</v>
      </c>
      <c r="R14" s="1">
        <f>(M14/(O14-N14))*LN(((TBL_HST[[#This Row],[CH1]]-Q14)/(TBL_HST[[#This Row],[CH2]]-Q14)))</f>
        <v>0.12388957698505354</v>
      </c>
      <c r="S14" s="1">
        <f>(M14/(P14-O14))*LN(((TBL_HST[[#This Row],[CH2]]-Q14)/(TBL_HST[[#This Row],[CH3]]-Q14)))</f>
        <v>6.2612949282473754E-2</v>
      </c>
      <c r="T14" s="1">
        <f>(M14/(P14-N14))*LN(((TBL_HST[[#This Row],[CH1]]-Q14)/(TBL_HST[[#This Row],[CH3]]-Q14)))</f>
        <v>9.430775671484258E-2</v>
      </c>
      <c r="U14" s="1">
        <f>(TBL_HST[[#This Row],[CH1]]-Q14)/(EXP(-R14*N14/M14)) + Q14</f>
        <v>68.478284584980258</v>
      </c>
      <c r="V14" s="1">
        <f>(TBL_HST[[#This Row],[CH2]]-Q14)/(EXP(-S14*O14/M14)) + Q14</f>
        <v>53.797052794277249</v>
      </c>
      <c r="W14" s="1">
        <f>(TBL_HST[[#This Row],[CH1]]-Q14)/(EXP(-T14*N14/M14)) + Q14</f>
        <v>64.320809142565466</v>
      </c>
      <c r="X14" s="1">
        <f t="shared" si="2"/>
        <v>68.478284584980258</v>
      </c>
      <c r="Y14" s="1">
        <f t="shared" si="3"/>
        <v>64.320809142565466</v>
      </c>
      <c r="Z14" s="1">
        <f t="shared" si="4"/>
        <v>64.320809142565466</v>
      </c>
      <c r="AB14" s="1">
        <f t="shared" si="5"/>
        <v>65.706634290037059</v>
      </c>
      <c r="AC14" s="1">
        <f>TBL_HST[[#This Row],[CH7]]</f>
        <v>55.63</v>
      </c>
      <c r="AD14" s="1">
        <f t="shared" si="6"/>
        <v>10.076634290037056</v>
      </c>
    </row>
    <row r="15" spans="1:30" ht="19.5" customHeight="1" x14ac:dyDescent="0.35">
      <c r="A15" s="27">
        <v>44775.639893067128</v>
      </c>
      <c r="B15" s="25">
        <v>54.01</v>
      </c>
      <c r="C15" s="25">
        <v>45.27</v>
      </c>
      <c r="D15" s="25">
        <v>41.17</v>
      </c>
      <c r="E15" s="25">
        <v>27.19</v>
      </c>
      <c r="F15" s="25">
        <v>27.29</v>
      </c>
      <c r="G15" s="25">
        <v>27.43</v>
      </c>
      <c r="H15" s="25">
        <v>53.83</v>
      </c>
      <c r="I15" s="25">
        <v>27.49</v>
      </c>
      <c r="J15" s="25"/>
      <c r="K15" s="25"/>
      <c r="M15" s="1">
        <f t="shared" si="0"/>
        <v>8.3333333333333329E-2</v>
      </c>
      <c r="N15" s="1">
        <f t="shared" si="1"/>
        <v>0.3</v>
      </c>
      <c r="O15" s="1">
        <v>0.6</v>
      </c>
      <c r="P15" s="1">
        <v>0.88</v>
      </c>
      <c r="Q15" s="1">
        <f>AVERAGE(TBL_HST[[#This Row],[CH4]],TBL_HST[[#This Row],[CH5]],TBL_HST[[#This Row],[CH6]])</f>
        <v>27.303333333333331</v>
      </c>
      <c r="R15" s="1">
        <f>(M15/(O15-N15))*LN(((TBL_HST[[#This Row],[CH1]]-Q15)/(TBL_HST[[#This Row],[CH2]]-Q15)))</f>
        <v>0.11010973135629605</v>
      </c>
      <c r="S15" s="1">
        <f>(M15/(P15-O15))*LN(((TBL_HST[[#This Row],[CH2]]-Q15)/(TBL_HST[[#This Row],[CH3]]-Q15)))</f>
        <v>7.7092354359444587E-2</v>
      </c>
      <c r="T15" s="1">
        <f>(M15/(P15-N15))*LN(((TBL_HST[[#This Row],[CH1]]-Q15)/(TBL_HST[[#This Row],[CH3]]-Q15)))</f>
        <v>9.417030797850566E-2</v>
      </c>
      <c r="U15" s="1">
        <f>(TBL_HST[[#This Row],[CH1]]-Q15)/(EXP(-R15*N15/M15)) + Q15</f>
        <v>67.001628942486079</v>
      </c>
      <c r="V15" s="1">
        <f>(TBL_HST[[#This Row],[CH2]]-Q15)/(EXP(-S15*O15/M15)) + Q15</f>
        <v>58.602239201134608</v>
      </c>
      <c r="W15" s="1">
        <f>(TBL_HST[[#This Row],[CH1]]-Q15)/(EXP(-T15*N15/M15)) + Q15</f>
        <v>64.787788976258838</v>
      </c>
      <c r="X15" s="1">
        <f t="shared" si="2"/>
        <v>67.001628942486079</v>
      </c>
      <c r="Y15" s="1">
        <f t="shared" si="3"/>
        <v>64.787788976258838</v>
      </c>
      <c r="Z15" s="1">
        <f t="shared" si="4"/>
        <v>64.787788976258838</v>
      </c>
      <c r="AB15" s="1">
        <f t="shared" si="5"/>
        <v>65.525735631667914</v>
      </c>
      <c r="AC15" s="1">
        <f>TBL_HST[[#This Row],[CH7]]</f>
        <v>53.83</v>
      </c>
      <c r="AD15" s="1">
        <f t="shared" si="6"/>
        <v>11.695735631667915</v>
      </c>
    </row>
    <row r="16" spans="1:30" ht="19.5" customHeight="1" x14ac:dyDescent="0.35">
      <c r="A16" s="27">
        <v>44775.639898946756</v>
      </c>
      <c r="B16" s="25">
        <v>54.79</v>
      </c>
      <c r="C16" s="25">
        <v>46.93</v>
      </c>
      <c r="D16" s="25">
        <v>41.25</v>
      </c>
      <c r="E16" s="25">
        <v>27.21</v>
      </c>
      <c r="F16" s="25">
        <v>27.31</v>
      </c>
      <c r="G16" s="25">
        <v>27.45</v>
      </c>
      <c r="H16" s="25">
        <v>52.21</v>
      </c>
      <c r="I16" s="25">
        <v>27.53</v>
      </c>
      <c r="J16" s="25"/>
      <c r="K16" s="25"/>
      <c r="M16" s="1">
        <f t="shared" si="0"/>
        <v>8.3333333333333329E-2</v>
      </c>
      <c r="N16" s="1">
        <f t="shared" si="1"/>
        <v>0.3</v>
      </c>
      <c r="O16" s="1">
        <v>0.6</v>
      </c>
      <c r="P16" s="1">
        <v>0.88</v>
      </c>
      <c r="Q16" s="1">
        <f>AVERAGE(TBL_HST[[#This Row],[CH4]],TBL_HST[[#This Row],[CH5]],TBL_HST[[#This Row],[CH6]])</f>
        <v>27.323333333333334</v>
      </c>
      <c r="R16" s="1">
        <f>(M16/(O16-N16))*LN(((TBL_HST[[#This Row],[CH1]]-Q16)/(TBL_HST[[#This Row],[CH2]]-Q16)))</f>
        <v>9.363986216377139E-2</v>
      </c>
      <c r="S16" s="1">
        <f>(M16/(P16-O16))*LN(((TBL_HST[[#This Row],[CH2]]-Q16)/(TBL_HST[[#This Row],[CH3]]-Q16)))</f>
        <v>0.1018048145825682</v>
      </c>
      <c r="T16" s="1">
        <f>(M16/(P16-N16))*LN(((TBL_HST[[#This Row],[CH1]]-Q16)/(TBL_HST[[#This Row],[CH3]]-Q16)))</f>
        <v>9.7581563331466392E-2</v>
      </c>
      <c r="U16" s="1">
        <f>(TBL_HST[[#This Row],[CH1]]-Q16)/(EXP(-R16*N16/M16)) + Q16</f>
        <v>65.800948656919417</v>
      </c>
      <c r="V16" s="1">
        <f>(TBL_HST[[#This Row],[CH2]]-Q16)/(EXP(-S16*O16/M16)) + Q16</f>
        <v>68.130768914916757</v>
      </c>
      <c r="W16" s="1">
        <f>(TBL_HST[[#This Row],[CH1]]-Q16)/(EXP(-T16*N16/M16)) + Q16</f>
        <v>66.35084310550485</v>
      </c>
      <c r="X16" s="1">
        <f t="shared" si="2"/>
        <v>65.800948656919417</v>
      </c>
      <c r="Y16" s="1">
        <f t="shared" si="3"/>
        <v>66.35084310550485</v>
      </c>
      <c r="Z16" s="1">
        <f t="shared" si="4"/>
        <v>66.35084310550485</v>
      </c>
      <c r="AB16" s="1">
        <f t="shared" si="5"/>
        <v>66.167544955976368</v>
      </c>
      <c r="AC16" s="1">
        <f>TBL_HST[[#This Row],[CH7]]</f>
        <v>52.21</v>
      </c>
      <c r="AD16" s="1">
        <f t="shared" si="6"/>
        <v>13.957544955976367</v>
      </c>
    </row>
    <row r="17" spans="1:30" ht="19.5" customHeight="1" x14ac:dyDescent="0.35">
      <c r="A17" s="27">
        <v>44775.639904861113</v>
      </c>
      <c r="B17" s="25">
        <v>54.53</v>
      </c>
      <c r="C17" s="25">
        <v>48.05</v>
      </c>
      <c r="D17" s="25">
        <v>41.39</v>
      </c>
      <c r="E17" s="25">
        <v>27.23</v>
      </c>
      <c r="F17" s="25">
        <v>27.31</v>
      </c>
      <c r="G17" s="25">
        <v>27.47</v>
      </c>
      <c r="H17" s="25">
        <v>51.45</v>
      </c>
      <c r="I17" s="25">
        <v>27.55</v>
      </c>
      <c r="J17" s="25"/>
      <c r="K17" s="25"/>
      <c r="M17" s="1">
        <f t="shared" si="0"/>
        <v>8.3333333333333329E-2</v>
      </c>
      <c r="N17" s="1">
        <f t="shared" si="1"/>
        <v>0.3</v>
      </c>
      <c r="O17" s="1">
        <v>0.6</v>
      </c>
      <c r="P17" s="1">
        <v>0.88</v>
      </c>
      <c r="Q17" s="1">
        <f>AVERAGE(TBL_HST[[#This Row],[CH4]],TBL_HST[[#This Row],[CH5]],TBL_HST[[#This Row],[CH6]])</f>
        <v>27.336666666666662</v>
      </c>
      <c r="R17" s="1">
        <f>(M17/(O17-N17))*LN(((TBL_HST[[#This Row],[CH1]]-Q17)/(TBL_HST[[#This Row],[CH2]]-Q17)))</f>
        <v>7.5609508312364224E-2</v>
      </c>
      <c r="S17" s="1">
        <f>(M17/(P17-O17))*LN(((TBL_HST[[#This Row],[CH2]]-Q17)/(TBL_HST[[#This Row],[CH3]]-Q17)))</f>
        <v>0.11545178563446253</v>
      </c>
      <c r="T17" s="1">
        <f>(M17/(P17-N17))*LN(((TBL_HST[[#This Row],[CH1]]-Q17)/(TBL_HST[[#This Row],[CH3]]-Q17)))</f>
        <v>9.4843711157515123E-2</v>
      </c>
      <c r="U17" s="1">
        <f>(TBL_HST[[#This Row],[CH1]]-Q17)/(EXP(-R17*N17/M17)) + Q17</f>
        <v>63.037215963952377</v>
      </c>
      <c r="V17" s="1">
        <f>(TBL_HST[[#This Row],[CH2]]-Q17)/(EXP(-S17*O17/M17)) + Q17</f>
        <v>74.898493007745955</v>
      </c>
      <c r="W17" s="1">
        <f>(TBL_HST[[#This Row],[CH1]]-Q17)/(EXP(-T17*N17/M17)) + Q17</f>
        <v>65.596828942066139</v>
      </c>
      <c r="X17" s="1">
        <f t="shared" si="2"/>
        <v>63.037215963952377</v>
      </c>
      <c r="Y17" s="1">
        <f t="shared" si="3"/>
        <v>65.596828942066139</v>
      </c>
      <c r="Z17" s="1">
        <f t="shared" si="4"/>
        <v>65.596828942066139</v>
      </c>
      <c r="AB17" s="1">
        <f t="shared" si="5"/>
        <v>64.743624616028214</v>
      </c>
      <c r="AC17" s="1">
        <f>TBL_HST[[#This Row],[CH7]]</f>
        <v>51.45</v>
      </c>
      <c r="AD17" s="1">
        <f t="shared" si="6"/>
        <v>13.293624616028211</v>
      </c>
    </row>
    <row r="18" spans="1:30" ht="19.5" customHeight="1" x14ac:dyDescent="0.35">
      <c r="A18" s="27">
        <v>44775.639910752318</v>
      </c>
      <c r="B18" s="25">
        <v>54.53</v>
      </c>
      <c r="C18" s="25">
        <v>49.13</v>
      </c>
      <c r="D18" s="25">
        <v>41.49</v>
      </c>
      <c r="E18" s="25">
        <v>27.21</v>
      </c>
      <c r="F18" s="25">
        <v>27.31</v>
      </c>
      <c r="G18" s="25">
        <v>27.47</v>
      </c>
      <c r="H18" s="25">
        <v>50.25</v>
      </c>
      <c r="I18" s="25">
        <v>27.51</v>
      </c>
      <c r="J18" s="25"/>
      <c r="K18" s="25"/>
      <c r="M18" s="1">
        <f t="shared" si="0"/>
        <v>8.3333333333333329E-2</v>
      </c>
      <c r="N18" s="1">
        <f t="shared" si="1"/>
        <v>0.3</v>
      </c>
      <c r="O18" s="1">
        <v>0.6</v>
      </c>
      <c r="P18" s="1">
        <v>0.88</v>
      </c>
      <c r="Q18" s="1">
        <f>AVERAGE(TBL_HST[[#This Row],[CH4]],TBL_HST[[#This Row],[CH5]],TBL_HST[[#This Row],[CH6]])</f>
        <v>27.33</v>
      </c>
      <c r="R18" s="1">
        <f>(M18/(O18-N18))*LN(((TBL_HST[[#This Row],[CH1]]-Q18)/(TBL_HST[[#This Row],[CH2]]-Q18)))</f>
        <v>6.1474167640807834E-2</v>
      </c>
      <c r="S18" s="1">
        <f>(M18/(P18-O18))*LN(((TBL_HST[[#This Row],[CH2]]-Q18)/(TBL_HST[[#This Row],[CH3]]-Q18)))</f>
        <v>0.1284193099790088</v>
      </c>
      <c r="T18" s="1">
        <f>(M18/(P18-N18))*LN(((TBL_HST[[#This Row],[CH1]]-Q18)/(TBL_HST[[#This Row],[CH3]]-Q18)))</f>
        <v>9.3792512217870341E-2</v>
      </c>
      <c r="U18" s="1">
        <f>(TBL_HST[[#This Row],[CH1]]-Q18)/(EXP(-R18*N18/M18)) + Q18</f>
        <v>61.267614678899079</v>
      </c>
      <c r="V18" s="1">
        <f>(TBL_HST[[#This Row],[CH2]]-Q18)/(EXP(-S18*O18/M18)) + Q18</f>
        <v>82.285787682421798</v>
      </c>
      <c r="W18" s="1">
        <f>(TBL_HST[[#This Row],[CH1]]-Q18)/(EXP(-T18*N18/M18)) + Q18</f>
        <v>65.454991702426696</v>
      </c>
      <c r="X18" s="1">
        <f t="shared" si="2"/>
        <v>61.267614678899079</v>
      </c>
      <c r="Y18" s="1">
        <f t="shared" si="3"/>
        <v>65.454991702426696</v>
      </c>
      <c r="Z18" s="1">
        <f t="shared" si="4"/>
        <v>65.454991702426696</v>
      </c>
      <c r="AB18" s="1">
        <f t="shared" si="5"/>
        <v>64.059199361250819</v>
      </c>
      <c r="AC18" s="1">
        <f>TBL_HST[[#This Row],[CH7]]</f>
        <v>50.25</v>
      </c>
      <c r="AD18" s="1">
        <f t="shared" si="6"/>
        <v>13.809199361250819</v>
      </c>
    </row>
    <row r="19" spans="1:30" ht="19.5" customHeight="1" x14ac:dyDescent="0.35">
      <c r="A19" s="27">
        <v>44775.639916678243</v>
      </c>
      <c r="B19" s="25">
        <v>53.85</v>
      </c>
      <c r="C19" s="25">
        <v>49.87</v>
      </c>
      <c r="D19" s="25">
        <v>42.09</v>
      </c>
      <c r="E19" s="25">
        <v>27.19</v>
      </c>
      <c r="F19" s="25">
        <v>27.31</v>
      </c>
      <c r="G19" s="25">
        <v>27.49</v>
      </c>
      <c r="H19" s="25">
        <v>49.41</v>
      </c>
      <c r="I19" s="25">
        <v>27.53</v>
      </c>
      <c r="J19" s="25"/>
      <c r="K19" s="25"/>
      <c r="M19" s="1">
        <f t="shared" si="0"/>
        <v>8.3333333333333329E-2</v>
      </c>
      <c r="N19" s="1">
        <f t="shared" si="1"/>
        <v>0.3</v>
      </c>
      <c r="O19" s="1">
        <v>0.6</v>
      </c>
      <c r="P19" s="1">
        <v>0.88</v>
      </c>
      <c r="Q19" s="1">
        <f>AVERAGE(TBL_HST[[#This Row],[CH4]],TBL_HST[[#This Row],[CH5]],TBL_HST[[#This Row],[CH6]])</f>
        <v>27.33</v>
      </c>
      <c r="R19" s="1">
        <f>(M19/(O19-N19))*LN(((TBL_HST[[#This Row],[CH1]]-Q19)/(TBL_HST[[#This Row],[CH2]]-Q19)))</f>
        <v>4.5168793529453258E-2</v>
      </c>
      <c r="S19" s="1">
        <f>(M19/(P19-O19))*LN(((TBL_HST[[#This Row],[CH2]]-Q19)/(TBL_HST[[#This Row],[CH3]]-Q19)))</f>
        <v>0.12600318138074504</v>
      </c>
      <c r="T19" s="1">
        <f>(M19/(P19-N19))*LN(((TBL_HST[[#This Row],[CH1]]-Q19)/(TBL_HST[[#This Row],[CH3]]-Q19)))</f>
        <v>8.4192291112835493E-2</v>
      </c>
      <c r="U19" s="1">
        <f>(TBL_HST[[#This Row],[CH1]]-Q19)/(EXP(-R19*N19/M19)) + Q19</f>
        <v>58.532768411712517</v>
      </c>
      <c r="V19" s="1">
        <f>(TBL_HST[[#This Row],[CH2]]-Q19)/(EXP(-S19*O19/M19)) + Q19</f>
        <v>83.171337724584589</v>
      </c>
      <c r="W19" s="1">
        <f>(TBL_HST[[#This Row],[CH1]]-Q19)/(EXP(-T19*N19/M19)) + Q19</f>
        <v>63.239123989319026</v>
      </c>
      <c r="X19" s="1">
        <f t="shared" si="2"/>
        <v>58.532768411712517</v>
      </c>
      <c r="Y19" s="1">
        <f t="shared" si="3"/>
        <v>63.239123989319026</v>
      </c>
      <c r="Z19" s="1">
        <f t="shared" si="4"/>
        <v>63.239123989319026</v>
      </c>
      <c r="AB19" s="1">
        <f t="shared" si="5"/>
        <v>61.670338796783518</v>
      </c>
      <c r="AC19" s="1">
        <f>TBL_HST[[#This Row],[CH7]]</f>
        <v>49.41</v>
      </c>
      <c r="AD19" s="1">
        <f t="shared" si="6"/>
        <v>12.260338796783522</v>
      </c>
    </row>
    <row r="20" spans="1:30" ht="19.5" customHeight="1" x14ac:dyDescent="0.35">
      <c r="A20" s="27">
        <v>44775.639922546296</v>
      </c>
      <c r="B20" s="25">
        <v>52.87</v>
      </c>
      <c r="C20" s="25">
        <v>50.75</v>
      </c>
      <c r="D20" s="25">
        <v>42.53</v>
      </c>
      <c r="E20" s="25">
        <v>27.21</v>
      </c>
      <c r="F20" s="25">
        <v>27.31</v>
      </c>
      <c r="G20" s="25">
        <v>27.49</v>
      </c>
      <c r="H20" s="25">
        <v>48.65</v>
      </c>
      <c r="I20" s="25">
        <v>27.53</v>
      </c>
      <c r="J20" s="25"/>
      <c r="K20" s="25"/>
      <c r="M20" s="1">
        <f t="shared" si="0"/>
        <v>8.3333333333333329E-2</v>
      </c>
      <c r="N20" s="1">
        <f t="shared" si="1"/>
        <v>0.3</v>
      </c>
      <c r="O20" s="1">
        <v>0.6</v>
      </c>
      <c r="P20" s="1">
        <v>0.88</v>
      </c>
      <c r="Q20" s="1">
        <f>AVERAGE(TBL_HST[[#This Row],[CH4]],TBL_HST[[#This Row],[CH5]],TBL_HST[[#This Row],[CH6]])</f>
        <v>27.336666666666662</v>
      </c>
      <c r="R20" s="1">
        <f>(M20/(O20-N20))*LN(((TBL_HST[[#This Row],[CH1]]-Q20)/(TBL_HST[[#This Row],[CH2]]-Q20)))</f>
        <v>2.4077535394356763E-2</v>
      </c>
      <c r="S20" s="1">
        <f>(M20/(P20-O20))*LN(((TBL_HST[[#This Row],[CH2]]-Q20)/(TBL_HST[[#This Row],[CH3]]-Q20)))</f>
        <v>0.1287050373539651</v>
      </c>
      <c r="T20" s="1">
        <f>(M20/(P20-N20))*LN(((TBL_HST[[#This Row],[CH1]]-Q20)/(TBL_HST[[#This Row],[CH3]]-Q20)))</f>
        <v>7.4587363926581454E-2</v>
      </c>
      <c r="U20" s="1">
        <f>(TBL_HST[[#This Row],[CH1]]-Q20)/(EXP(-R20*N20/M20)) + Q20</f>
        <v>55.181958997722091</v>
      </c>
      <c r="V20" s="1">
        <f>(TBL_HST[[#This Row],[CH2]]-Q20)/(EXP(-S20*O20/M20)) + Q20</f>
        <v>86.481067744338944</v>
      </c>
      <c r="W20" s="1">
        <f>(TBL_HST[[#This Row],[CH1]]-Q20)/(EXP(-T20*N20/M20)) + Q20</f>
        <v>60.734776221099693</v>
      </c>
      <c r="X20" s="1">
        <f t="shared" si="2"/>
        <v>55.181958997722091</v>
      </c>
      <c r="Y20" s="1">
        <f t="shared" si="3"/>
        <v>60.734776221099693</v>
      </c>
      <c r="Z20" s="1">
        <f t="shared" si="4"/>
        <v>60.734776221099693</v>
      </c>
      <c r="AB20" s="1">
        <f t="shared" si="5"/>
        <v>58.883837146640495</v>
      </c>
      <c r="AC20" s="1">
        <f>TBL_HST[[#This Row],[CH7]]</f>
        <v>48.65</v>
      </c>
      <c r="AD20" s="1">
        <f t="shared" si="6"/>
        <v>10.233837146640496</v>
      </c>
    </row>
    <row r="21" spans="1:30" ht="19.5" customHeight="1" x14ac:dyDescent="0.35">
      <c r="A21" s="27">
        <v>44775.639928472221</v>
      </c>
      <c r="B21" s="25">
        <v>51.77</v>
      </c>
      <c r="C21" s="25">
        <v>50.73</v>
      </c>
      <c r="D21" s="25">
        <v>43.37</v>
      </c>
      <c r="E21" s="25">
        <v>27.19</v>
      </c>
      <c r="F21" s="25">
        <v>27.31</v>
      </c>
      <c r="G21" s="25">
        <v>27.49</v>
      </c>
      <c r="H21" s="25">
        <v>48.59</v>
      </c>
      <c r="I21" s="25">
        <v>27.59</v>
      </c>
      <c r="J21" s="25"/>
      <c r="K21" s="25"/>
      <c r="M21" s="1">
        <f t="shared" si="0"/>
        <v>8.3333333333333329E-2</v>
      </c>
      <c r="N21" s="1">
        <f t="shared" si="1"/>
        <v>0.3</v>
      </c>
      <c r="O21" s="1">
        <v>0.6</v>
      </c>
      <c r="P21" s="1">
        <v>0.88</v>
      </c>
      <c r="Q21" s="1">
        <f>AVERAGE(TBL_HST[[#This Row],[CH4]],TBL_HST[[#This Row],[CH5]],TBL_HST[[#This Row],[CH6]])</f>
        <v>27.33</v>
      </c>
      <c r="R21" s="1">
        <f>(M21/(O21-N21))*LN(((TBL_HST[[#This Row],[CH1]]-Q21)/(TBL_HST[[#This Row],[CH2]]-Q21)))</f>
        <v>1.2079197761038642E-2</v>
      </c>
      <c r="S21" s="1">
        <f>(M21/(P21-O21))*LN(((TBL_HST[[#This Row],[CH2]]-Q21)/(TBL_HST[[#This Row],[CH3]]-Q21)))</f>
        <v>0.1123959583110974</v>
      </c>
      <c r="T21" s="1">
        <f>(M21/(P21-N21))*LN(((TBL_HST[[#This Row],[CH1]]-Q21)/(TBL_HST[[#This Row],[CH3]]-Q21)))</f>
        <v>6.0507978716239419E-2</v>
      </c>
      <c r="U21" s="1">
        <f>(TBL_HST[[#This Row],[CH1]]-Q21)/(EXP(-R21*N21/M21)) + Q21</f>
        <v>52.856222222222229</v>
      </c>
      <c r="V21" s="1">
        <f>(TBL_HST[[#This Row],[CH2]]-Q21)/(EXP(-S21*O21/M21)) + Q21</f>
        <v>79.891658190465904</v>
      </c>
      <c r="W21" s="1">
        <f>(TBL_HST[[#This Row],[CH1]]-Q21)/(EXP(-T21*N21/M21)) + Q21</f>
        <v>57.718062722139038</v>
      </c>
      <c r="X21" s="1">
        <f t="shared" si="2"/>
        <v>52.856222222222229</v>
      </c>
      <c r="Y21" s="1">
        <f t="shared" si="3"/>
        <v>57.718062722139038</v>
      </c>
      <c r="Z21" s="1">
        <f t="shared" si="4"/>
        <v>57.718062722139038</v>
      </c>
      <c r="AB21" s="1">
        <f t="shared" si="5"/>
        <v>56.097449222166766</v>
      </c>
      <c r="AC21" s="1">
        <f>TBL_HST[[#This Row],[CH7]]</f>
        <v>48.59</v>
      </c>
      <c r="AD21" s="1">
        <f t="shared" si="6"/>
        <v>7.5074492221667626</v>
      </c>
    </row>
    <row r="22" spans="1:30" ht="19.5" customHeight="1" x14ac:dyDescent="0.35">
      <c r="A22" s="27">
        <v>44775.639934363426</v>
      </c>
      <c r="B22" s="25">
        <v>50.35</v>
      </c>
      <c r="C22" s="25">
        <v>51.35</v>
      </c>
      <c r="D22" s="25">
        <v>44.29</v>
      </c>
      <c r="E22" s="25">
        <v>27.19</v>
      </c>
      <c r="F22" s="25">
        <v>27.37</v>
      </c>
      <c r="G22" s="25">
        <v>27.53</v>
      </c>
      <c r="H22" s="25">
        <v>48.07</v>
      </c>
      <c r="I22" s="25">
        <v>27.55</v>
      </c>
      <c r="J22" s="25"/>
      <c r="K22" s="25"/>
      <c r="M22" s="1">
        <f t="shared" si="0"/>
        <v>8.3333333333333329E-2</v>
      </c>
      <c r="N22" s="1">
        <f t="shared" si="1"/>
        <v>0.3</v>
      </c>
      <c r="O22" s="1">
        <v>0.6</v>
      </c>
      <c r="P22" s="1">
        <v>0.88</v>
      </c>
      <c r="Q22" s="1">
        <f>AVERAGE(TBL_HST[[#This Row],[CH4]],TBL_HST[[#This Row],[CH5]],TBL_HST[[#This Row],[CH6]])</f>
        <v>27.363333333333333</v>
      </c>
      <c r="R22" s="1">
        <f>(M22/(O22-N22))*LN(((TBL_HST[[#This Row],[CH1]]-Q22)/(TBL_HST[[#This Row],[CH2]]-Q22)))</f>
        <v>-1.1828828535248517E-2</v>
      </c>
      <c r="S22" s="1">
        <f>(M22/(P22-O22))*LN(((TBL_HST[[#This Row],[CH2]]-Q22)/(TBL_HST[[#This Row],[CH3]]-Q22)))</f>
        <v>0.1037523311922024</v>
      </c>
      <c r="T22" s="1">
        <f>(M22/(P22-N22))*LN(((TBL_HST[[#This Row],[CH1]]-Q22)/(TBL_HST[[#This Row],[CH3]]-Q22)))</f>
        <v>4.3968972712486391E-2</v>
      </c>
      <c r="U22" s="1">
        <f>(TBL_HST[[#This Row],[CH1]]-Q22)/(EXP(-R22*N22/M22)) + Q22</f>
        <v>49.391689827682043</v>
      </c>
      <c r="V22" s="1">
        <f>(TBL_HST[[#This Row],[CH2]]-Q22)/(EXP(-S22*O22/M22)) + Q22</f>
        <v>77.991845795979444</v>
      </c>
      <c r="W22" s="1">
        <f>(TBL_HST[[#This Row],[CH1]]-Q22)/(EXP(-T22*N22/M22)) + Q22</f>
        <v>54.292302812743934</v>
      </c>
      <c r="X22" s="1">
        <f t="shared" si="2"/>
        <v>49.391689827682043</v>
      </c>
      <c r="Y22" s="1">
        <f t="shared" si="3"/>
        <v>54.292302812743934</v>
      </c>
      <c r="Z22" s="1">
        <f t="shared" si="4"/>
        <v>54.292302812743934</v>
      </c>
      <c r="AB22" s="1">
        <f t="shared" si="5"/>
        <v>52.658765151056635</v>
      </c>
      <c r="AC22" s="1">
        <f>TBL_HST[[#This Row],[CH7]]</f>
        <v>48.07</v>
      </c>
      <c r="AD22" s="1">
        <f t="shared" si="6"/>
        <v>4.5887651510566343</v>
      </c>
    </row>
    <row r="23" spans="1:30" ht="19.5" customHeight="1" x14ac:dyDescent="0.35">
      <c r="A23" s="27">
        <v>44775.639940289351</v>
      </c>
      <c r="B23" s="25">
        <v>49.41</v>
      </c>
      <c r="C23" s="25">
        <v>51.65</v>
      </c>
      <c r="D23" s="25">
        <v>45.59</v>
      </c>
      <c r="E23" s="25">
        <v>27.21</v>
      </c>
      <c r="F23" s="25">
        <v>27.35</v>
      </c>
      <c r="G23" s="25">
        <v>27.51</v>
      </c>
      <c r="H23" s="25">
        <v>47.27</v>
      </c>
      <c r="I23" s="25">
        <v>27.59</v>
      </c>
      <c r="J23" s="25"/>
      <c r="K23" s="25"/>
      <c r="M23" s="1">
        <f t="shared" si="0"/>
        <v>8.3333333333333329E-2</v>
      </c>
      <c r="N23" s="1">
        <f t="shared" si="1"/>
        <v>0.3</v>
      </c>
      <c r="O23" s="1">
        <v>0.6</v>
      </c>
      <c r="P23" s="1">
        <v>0.88</v>
      </c>
      <c r="Q23" s="1">
        <f>AVERAGE(TBL_HST[[#This Row],[CH4]],TBL_HST[[#This Row],[CH5]],TBL_HST[[#This Row],[CH6]])</f>
        <v>27.356666666666669</v>
      </c>
      <c r="R23" s="1">
        <f>(M23/(O23-N23))*LN(((TBL_HST[[#This Row],[CH1]]-Q23)/(TBL_HST[[#This Row],[CH2]]-Q23)))</f>
        <v>-2.6871722843407542E-2</v>
      </c>
      <c r="S23" s="1">
        <f>(M23/(P23-O23))*LN(((TBL_HST[[#This Row],[CH2]]-Q23)/(TBL_HST[[#This Row],[CH3]]-Q23)))</f>
        <v>8.5401947477311613E-2</v>
      </c>
      <c r="T23" s="1">
        <f>(M23/(P23-N23))*LN(((TBL_HST[[#This Row],[CH1]]-Q23)/(TBL_HST[[#This Row],[CH3]]-Q23)))</f>
        <v>2.7329359380387927E-2</v>
      </c>
      <c r="U23" s="1">
        <f>(TBL_HST[[#This Row],[CH1]]-Q23)/(EXP(-R23*N23/M23)) + Q23</f>
        <v>47.376542261251366</v>
      </c>
      <c r="V23" s="1">
        <f>(TBL_HST[[#This Row],[CH2]]-Q23)/(EXP(-S23*O23/M23)) + Q23</f>
        <v>72.286229187101426</v>
      </c>
      <c r="W23" s="1">
        <f>(TBL_HST[[#This Row],[CH1]]-Q23)/(EXP(-T23*N23/M23)) + Q23</f>
        <v>51.690056047917949</v>
      </c>
      <c r="X23" s="1">
        <f t="shared" si="2"/>
        <v>47.376542261251366</v>
      </c>
      <c r="Y23" s="1">
        <f t="shared" si="3"/>
        <v>51.690056047917949</v>
      </c>
      <c r="Z23" s="1">
        <f t="shared" si="4"/>
        <v>51.690056047917949</v>
      </c>
      <c r="AB23" s="1">
        <f t="shared" si="5"/>
        <v>50.252218119029088</v>
      </c>
      <c r="AC23" s="1">
        <f>TBL_HST[[#This Row],[CH7]]</f>
        <v>47.27</v>
      </c>
      <c r="AD23" s="1">
        <f t="shared" si="6"/>
        <v>2.9822181190290848</v>
      </c>
    </row>
    <row r="24" spans="1:30" ht="19.5" customHeight="1" x14ac:dyDescent="0.35">
      <c r="A24" s="27">
        <v>44775.639946157411</v>
      </c>
      <c r="B24" s="25">
        <v>48.61</v>
      </c>
      <c r="C24" s="25">
        <v>51.21</v>
      </c>
      <c r="D24" s="25">
        <v>45.83</v>
      </c>
      <c r="E24" s="25">
        <v>27.19</v>
      </c>
      <c r="F24" s="25">
        <v>27.35</v>
      </c>
      <c r="G24" s="25">
        <v>27.51</v>
      </c>
      <c r="H24" s="25">
        <v>47.19</v>
      </c>
      <c r="I24" s="25">
        <v>27.59</v>
      </c>
      <c r="J24" s="25"/>
      <c r="K24" s="25"/>
      <c r="M24" s="1">
        <f t="shared" si="0"/>
        <v>8.3333333333333329E-2</v>
      </c>
      <c r="N24" s="1">
        <f t="shared" si="1"/>
        <v>0.3</v>
      </c>
      <c r="O24" s="1">
        <v>0.6</v>
      </c>
      <c r="P24" s="1">
        <v>0.88</v>
      </c>
      <c r="Q24" s="1">
        <f>AVERAGE(TBL_HST[[#This Row],[CH4]],TBL_HST[[#This Row],[CH5]],TBL_HST[[#This Row],[CH6]])</f>
        <v>27.350000000000005</v>
      </c>
      <c r="R24" s="1">
        <f>(M24/(O24-N24))*LN(((TBL_HST[[#This Row],[CH1]]-Q24)/(TBL_HST[[#This Row],[CH2]]-Q24)))</f>
        <v>-3.2048901043324522E-2</v>
      </c>
      <c r="S24" s="1">
        <f>(M24/(P24-O24))*LN(((TBL_HST[[#This Row],[CH2]]-Q24)/(TBL_HST[[#This Row],[CH3]]-Q24)))</f>
        <v>7.6045937635783351E-2</v>
      </c>
      <c r="T24" s="1">
        <f>(M24/(P24-N24))*LN(((TBL_HST[[#This Row],[CH1]]-Q24)/(TBL_HST[[#This Row],[CH3]]-Q24)))</f>
        <v>2.0134814181072394E-2</v>
      </c>
      <c r="U24" s="1">
        <f>(TBL_HST[[#This Row],[CH1]]-Q24)/(EXP(-R24*N24/M24)) + Q24</f>
        <v>46.293319362950541</v>
      </c>
      <c r="V24" s="1">
        <f>(TBL_HST[[#This Row],[CH2]]-Q24)/(EXP(-S24*O24/M24)) + Q24</f>
        <v>68.603426155529689</v>
      </c>
      <c r="W24" s="1">
        <f>(TBL_HST[[#This Row],[CH1]]-Q24)/(EXP(-T24*N24/M24)) + Q24</f>
        <v>50.208263748331902</v>
      </c>
      <c r="X24" s="1">
        <f t="shared" si="2"/>
        <v>46.293319362950541</v>
      </c>
      <c r="Y24" s="1">
        <f t="shared" si="3"/>
        <v>50.208263748331902</v>
      </c>
      <c r="Z24" s="1">
        <f t="shared" si="4"/>
        <v>50.208263748331902</v>
      </c>
      <c r="AB24" s="1">
        <f t="shared" si="5"/>
        <v>48.903282286538115</v>
      </c>
      <c r="AC24" s="1">
        <f>TBL_HST[[#This Row],[CH7]]</f>
        <v>47.19</v>
      </c>
      <c r="AD24" s="1">
        <f t="shared" si="6"/>
        <v>1.7132822865381172</v>
      </c>
    </row>
    <row r="25" spans="1:30" ht="19.5" customHeight="1" x14ac:dyDescent="0.35">
      <c r="A25" s="27">
        <v>44775.639952083337</v>
      </c>
      <c r="B25" s="25">
        <v>48.11</v>
      </c>
      <c r="C25" s="25">
        <v>51.11</v>
      </c>
      <c r="D25" s="25">
        <v>46.23</v>
      </c>
      <c r="E25" s="25">
        <v>27.21</v>
      </c>
      <c r="F25" s="25">
        <v>27.37</v>
      </c>
      <c r="G25" s="25">
        <v>27.53</v>
      </c>
      <c r="H25" s="25">
        <v>46.75</v>
      </c>
      <c r="I25" s="25">
        <v>27.59</v>
      </c>
      <c r="J25" s="25"/>
      <c r="K25" s="25"/>
      <c r="M25" s="1">
        <f t="shared" si="0"/>
        <v>8.3333333333333329E-2</v>
      </c>
      <c r="N25" s="1">
        <f t="shared" si="1"/>
        <v>0.3</v>
      </c>
      <c r="O25" s="1">
        <v>0.6</v>
      </c>
      <c r="P25" s="1">
        <v>0.88</v>
      </c>
      <c r="Q25" s="1">
        <f>AVERAGE(TBL_HST[[#This Row],[CH4]],TBL_HST[[#This Row],[CH5]],TBL_HST[[#This Row],[CH6]])</f>
        <v>27.37</v>
      </c>
      <c r="R25" s="1">
        <f>(M25/(O25-N25))*LN(((TBL_HST[[#This Row],[CH1]]-Q25)/(TBL_HST[[#This Row],[CH2]]-Q25)))</f>
        <v>-3.7526996216705771E-2</v>
      </c>
      <c r="S25" s="1">
        <f>(M25/(P25-O25))*LN(((TBL_HST[[#This Row],[CH2]]-Q25)/(TBL_HST[[#This Row],[CH3]]-Q25)))</f>
        <v>6.8487533326253153E-2</v>
      </c>
      <c r="T25" s="1">
        <f>(M25/(P25-N25))*LN(((TBL_HST[[#This Row],[CH1]]-Q25)/(TBL_HST[[#This Row],[CH3]]-Q25)))</f>
        <v>1.3652431838515803E-2</v>
      </c>
      <c r="U25" s="1">
        <f>(TBL_HST[[#This Row],[CH1]]-Q25)/(EXP(-R25*N25/M25)) + Q25</f>
        <v>45.489106992417859</v>
      </c>
      <c r="V25" s="1">
        <f>(TBL_HST[[#This Row],[CH2]]-Q25)/(EXP(-S25*O25/M25)) + Q25</f>
        <v>66.241900177879486</v>
      </c>
      <c r="W25" s="1">
        <f>(TBL_HST[[#This Row],[CH1]]-Q25)/(EXP(-T25*N25/M25)) + Q25</f>
        <v>49.154810424500894</v>
      </c>
      <c r="X25" s="1">
        <f t="shared" si="2"/>
        <v>45.489106992417859</v>
      </c>
      <c r="Y25" s="1">
        <f t="shared" si="3"/>
        <v>49.154810424500894</v>
      </c>
      <c r="Z25" s="1">
        <f t="shared" si="4"/>
        <v>49.154810424500894</v>
      </c>
      <c r="AB25" s="1">
        <f t="shared" si="5"/>
        <v>47.932909280473211</v>
      </c>
      <c r="AC25" s="1">
        <f>TBL_HST[[#This Row],[CH7]]</f>
        <v>46.75</v>
      </c>
      <c r="AD25" s="1">
        <f t="shared" si="6"/>
        <v>1.1829092804732113</v>
      </c>
    </row>
    <row r="26" spans="1:30" ht="19.5" customHeight="1" x14ac:dyDescent="0.35">
      <c r="A26" s="27">
        <v>44775.639957974534</v>
      </c>
      <c r="B26" s="25">
        <v>47.11</v>
      </c>
      <c r="C26" s="25">
        <v>51.03</v>
      </c>
      <c r="D26" s="25">
        <v>46.93</v>
      </c>
      <c r="E26" s="25">
        <v>27.23</v>
      </c>
      <c r="F26" s="25">
        <v>27.39</v>
      </c>
      <c r="G26" s="25">
        <v>27.51</v>
      </c>
      <c r="H26" s="25">
        <v>46.63</v>
      </c>
      <c r="I26" s="25">
        <v>27.61</v>
      </c>
      <c r="J26" s="25"/>
      <c r="K26" s="25"/>
      <c r="M26" s="1">
        <f t="shared" si="0"/>
        <v>8.3333333333333329E-2</v>
      </c>
      <c r="N26" s="1">
        <f t="shared" si="1"/>
        <v>0.3</v>
      </c>
      <c r="O26" s="1">
        <v>0.6</v>
      </c>
      <c r="P26" s="1">
        <v>0.88</v>
      </c>
      <c r="Q26" s="1">
        <f>AVERAGE(TBL_HST[[#This Row],[CH4]],TBL_HST[[#This Row],[CH5]],TBL_HST[[#This Row],[CH6]])</f>
        <v>27.376666666666669</v>
      </c>
      <c r="R26" s="1">
        <f>(M26/(O26-N26))*LN(((TBL_HST[[#This Row],[CH1]]-Q26)/(TBL_HST[[#This Row],[CH2]]-Q26)))</f>
        <v>-5.0331887808712276E-2</v>
      </c>
      <c r="S26" s="1">
        <f>(M26/(P26-O26))*LN(((TBL_HST[[#This Row],[CH2]]-Q26)/(TBL_HST[[#This Row],[CH3]]-Q26)))</f>
        <v>5.6654248348815182E-2</v>
      </c>
      <c r="T26" s="1">
        <f>(M26/(P26-N26))*LN(((TBL_HST[[#This Row],[CH1]]-Q26)/(TBL_HST[[#This Row],[CH3]]-Q26)))</f>
        <v>1.3165917156113599E-3</v>
      </c>
      <c r="U26" s="1">
        <f>(TBL_HST[[#This Row],[CH1]]-Q26)/(EXP(-R26*N26/M26)) + Q26</f>
        <v>43.839650507328074</v>
      </c>
      <c r="V26" s="1">
        <f>(TBL_HST[[#This Row],[CH2]]-Q26)/(EXP(-S26*O26/M26)) + Q26</f>
        <v>62.943538475525827</v>
      </c>
      <c r="W26" s="1">
        <f>(TBL_HST[[#This Row],[CH1]]-Q26)/(EXP(-T26*N26/M26)) + Q26</f>
        <v>47.203752681169959</v>
      </c>
      <c r="X26" s="1">
        <f t="shared" si="2"/>
        <v>43.839650507328074</v>
      </c>
      <c r="Y26" s="1">
        <f t="shared" si="3"/>
        <v>47.203752681169959</v>
      </c>
      <c r="Z26" s="1">
        <f t="shared" si="4"/>
        <v>47.203752681169959</v>
      </c>
      <c r="AB26" s="1">
        <f t="shared" si="5"/>
        <v>46.082385289889338</v>
      </c>
      <c r="AC26" s="1">
        <f>TBL_HST[[#This Row],[CH7]]</f>
        <v>46.63</v>
      </c>
      <c r="AD26" s="1">
        <f t="shared" si="6"/>
        <v>-0.54761471011066476</v>
      </c>
    </row>
    <row r="27" spans="1:30" ht="19.5" customHeight="1" x14ac:dyDescent="0.35">
      <c r="A27" s="27">
        <v>44775.639963900459</v>
      </c>
      <c r="B27" s="25">
        <v>46.57</v>
      </c>
      <c r="C27" s="25">
        <v>50.53</v>
      </c>
      <c r="D27" s="25">
        <v>47.47</v>
      </c>
      <c r="E27" s="25">
        <v>27.21</v>
      </c>
      <c r="F27" s="25">
        <v>27.41</v>
      </c>
      <c r="G27" s="25">
        <v>27.53</v>
      </c>
      <c r="H27" s="25">
        <v>46.53</v>
      </c>
      <c r="I27" s="25">
        <v>27.61</v>
      </c>
      <c r="J27" s="25"/>
      <c r="K27" s="25"/>
      <c r="M27" s="1">
        <f t="shared" si="0"/>
        <v>8.3333333333333329E-2</v>
      </c>
      <c r="N27" s="1">
        <f t="shared" si="1"/>
        <v>0.3</v>
      </c>
      <c r="O27" s="1">
        <v>0.6</v>
      </c>
      <c r="P27" s="1">
        <v>0.88</v>
      </c>
      <c r="Q27" s="1">
        <f>AVERAGE(TBL_HST[[#This Row],[CH4]],TBL_HST[[#This Row],[CH5]],TBL_HST[[#This Row],[CH6]])</f>
        <v>27.383333333333336</v>
      </c>
      <c r="R27" s="1">
        <f>(M27/(O27-N27))*LN(((TBL_HST[[#This Row],[CH1]]-Q27)/(TBL_HST[[#This Row],[CH2]]-Q27)))</f>
        <v>-5.2120885648035471E-2</v>
      </c>
      <c r="S27" s="1">
        <f>(M27/(P27-O27))*LN(((TBL_HST[[#This Row],[CH2]]-Q27)/(TBL_HST[[#This Row],[CH3]]-Q27)))</f>
        <v>4.2200754955339211E-2</v>
      </c>
      <c r="T27" s="1">
        <f>(M27/(P27-N27))*LN(((TBL_HST[[#This Row],[CH1]]-Q27)/(TBL_HST[[#This Row],[CH3]]-Q27)))</f>
        <v>-6.5863005291649443E-3</v>
      </c>
      <c r="U27" s="1">
        <f>(TBL_HST[[#This Row],[CH1]]-Q27)/(EXP(-R27*N27/M27)) + Q27</f>
        <v>43.287488479262677</v>
      </c>
      <c r="V27" s="1">
        <f>(TBL_HST[[#This Row],[CH2]]-Q27)/(EXP(-S27*O27/M27)) + Q27</f>
        <v>58.74844611623346</v>
      </c>
      <c r="W27" s="1">
        <f>(TBL_HST[[#This Row],[CH1]]-Q27)/(EXP(-T27*N27/M27)) + Q27</f>
        <v>46.120422012573052</v>
      </c>
      <c r="X27" s="1">
        <f t="shared" si="2"/>
        <v>43.287488479262677</v>
      </c>
      <c r="Y27" s="1">
        <f t="shared" si="3"/>
        <v>46.120422012573052</v>
      </c>
      <c r="Z27" s="1">
        <f t="shared" si="4"/>
        <v>46.120422012573052</v>
      </c>
      <c r="AB27" s="1">
        <f t="shared" si="5"/>
        <v>45.176110834802927</v>
      </c>
      <c r="AC27" s="1">
        <f>TBL_HST[[#This Row],[CH7]]</f>
        <v>46.53</v>
      </c>
      <c r="AD27" s="1">
        <f t="shared" si="6"/>
        <v>-1.3538891651970744</v>
      </c>
    </row>
    <row r="28" spans="1:30" ht="19.5" customHeight="1" x14ac:dyDescent="0.35">
      <c r="A28" s="27">
        <v>44775.639969768519</v>
      </c>
      <c r="B28" s="25">
        <v>46.19</v>
      </c>
      <c r="C28" s="25">
        <v>50.01</v>
      </c>
      <c r="D28" s="25">
        <v>47.57</v>
      </c>
      <c r="E28" s="25">
        <v>27.23</v>
      </c>
      <c r="F28" s="25">
        <v>27.39</v>
      </c>
      <c r="G28" s="25">
        <v>27.53</v>
      </c>
      <c r="H28" s="25">
        <v>46.45</v>
      </c>
      <c r="I28" s="25">
        <v>27.63</v>
      </c>
      <c r="J28" s="25"/>
      <c r="K28" s="25"/>
      <c r="M28" s="1">
        <f t="shared" si="0"/>
        <v>8.3333333333333329E-2</v>
      </c>
      <c r="N28" s="1">
        <f t="shared" si="1"/>
        <v>0.3</v>
      </c>
      <c r="O28" s="1">
        <v>0.6</v>
      </c>
      <c r="P28" s="1">
        <v>0.88</v>
      </c>
      <c r="Q28" s="1">
        <f>AVERAGE(TBL_HST[[#This Row],[CH4]],TBL_HST[[#This Row],[CH5]],TBL_HST[[#This Row],[CH6]])</f>
        <v>27.383333333333336</v>
      </c>
      <c r="R28" s="1">
        <f>(M28/(O28-N28))*LN(((TBL_HST[[#This Row],[CH1]]-Q28)/(TBL_HST[[#This Row],[CH2]]-Q28)))</f>
        <v>-5.1366037442270938E-2</v>
      </c>
      <c r="S28" s="1">
        <f>(M28/(P28-O28))*LN(((TBL_HST[[#This Row],[CH2]]-Q28)/(TBL_HST[[#This Row],[CH3]]-Q28)))</f>
        <v>3.3960366439533381E-2</v>
      </c>
      <c r="T28" s="1">
        <f>(M28/(P28-N28))*LN(((TBL_HST[[#This Row],[CH1]]-Q28)/(TBL_HST[[#This Row],[CH3]]-Q28)))</f>
        <v>-1.017398039588265E-2</v>
      </c>
      <c r="U28" s="1">
        <f>(TBL_HST[[#This Row],[CH1]]-Q28)/(EXP(-R28*N28/M28)) + Q28</f>
        <v>43.014920447849143</v>
      </c>
      <c r="V28" s="1">
        <f>(TBL_HST[[#This Row],[CH2]]-Q28)/(EXP(-S28*O28/M28)) + Q28</f>
        <v>56.277617332565399</v>
      </c>
      <c r="W28" s="1">
        <f>(TBL_HST[[#This Row],[CH1]]-Q28)/(EXP(-T28*N28/M28)) + Q28</f>
        <v>45.513642682973753</v>
      </c>
      <c r="X28" s="1">
        <f t="shared" si="2"/>
        <v>43.014920447849143</v>
      </c>
      <c r="Y28" s="1">
        <f t="shared" si="3"/>
        <v>45.513642682973753</v>
      </c>
      <c r="Z28" s="1">
        <f t="shared" si="4"/>
        <v>45.513642682973753</v>
      </c>
      <c r="AB28" s="1">
        <f t="shared" si="5"/>
        <v>44.680735271265554</v>
      </c>
      <c r="AC28" s="1">
        <f>TBL_HST[[#This Row],[CH7]]</f>
        <v>46.45</v>
      </c>
      <c r="AD28" s="1">
        <f t="shared" si="6"/>
        <v>-1.7692647287344485</v>
      </c>
    </row>
    <row r="29" spans="1:30" ht="19.5" customHeight="1" x14ac:dyDescent="0.35">
      <c r="A29" s="27">
        <v>44775.639975694445</v>
      </c>
      <c r="B29" s="25">
        <v>45.59</v>
      </c>
      <c r="C29" s="25">
        <v>49.33</v>
      </c>
      <c r="D29" s="25">
        <v>47.45</v>
      </c>
      <c r="E29" s="25">
        <v>27.23</v>
      </c>
      <c r="F29" s="25">
        <v>27.41</v>
      </c>
      <c r="G29" s="25">
        <v>27.55</v>
      </c>
      <c r="H29" s="25">
        <v>46.65</v>
      </c>
      <c r="I29" s="25">
        <v>27.61</v>
      </c>
      <c r="J29" s="25"/>
      <c r="K29" s="25"/>
      <c r="M29" s="1">
        <f t="shared" si="0"/>
        <v>8.3333333333333329E-2</v>
      </c>
      <c r="N29" s="1">
        <f t="shared" si="1"/>
        <v>0.3</v>
      </c>
      <c r="O29" s="1">
        <v>0.6</v>
      </c>
      <c r="P29" s="1">
        <v>0.88</v>
      </c>
      <c r="Q29" s="1">
        <f>AVERAGE(TBL_HST[[#This Row],[CH4]],TBL_HST[[#This Row],[CH5]],TBL_HST[[#This Row],[CH6]])</f>
        <v>27.396666666666665</v>
      </c>
      <c r="R29" s="1">
        <f>(M29/(O29-N29))*LN(((TBL_HST[[#This Row],[CH1]]-Q29)/(TBL_HST[[#This Row],[CH2]]-Q29)))</f>
        <v>-5.1931200847521911E-2</v>
      </c>
      <c r="S29" s="1">
        <f>(M29/(P29-O29))*LN(((TBL_HST[[#This Row],[CH2]]-Q29)/(TBL_HST[[#This Row],[CH3]]-Q29)))</f>
        <v>2.667028532431158E-2</v>
      </c>
      <c r="T29" s="1">
        <f>(M29/(P29-N29))*LN(((TBL_HST[[#This Row],[CH1]]-Q29)/(TBL_HST[[#This Row],[CH3]]-Q29)))</f>
        <v>-1.3985655799050553E-2</v>
      </c>
      <c r="U29" s="1">
        <f>(TBL_HST[[#This Row],[CH1]]-Q29)/(EXP(-R29*N29/M29)) + Q29</f>
        <v>42.487732522796357</v>
      </c>
      <c r="V29" s="1">
        <f>(TBL_HST[[#This Row],[CH2]]-Q29)/(EXP(-S29*O29/M29)) + Q29</f>
        <v>53.973332433763957</v>
      </c>
      <c r="W29" s="1">
        <f>(TBL_HST[[#This Row],[CH1]]-Q29)/(EXP(-T29*N29/M29)) + Q29</f>
        <v>44.69667296787739</v>
      </c>
      <c r="X29" s="1">
        <f t="shared" si="2"/>
        <v>42.487732522796357</v>
      </c>
      <c r="Y29" s="1">
        <f t="shared" si="3"/>
        <v>44.69667296787739</v>
      </c>
      <c r="Z29" s="1">
        <f t="shared" si="4"/>
        <v>44.69667296787739</v>
      </c>
      <c r="AB29" s="1">
        <f t="shared" si="5"/>
        <v>43.960359486183712</v>
      </c>
      <c r="AC29" s="1">
        <f>TBL_HST[[#This Row],[CH7]]</f>
        <v>46.65</v>
      </c>
      <c r="AD29" s="1">
        <f t="shared" si="6"/>
        <v>-2.6896405138162862</v>
      </c>
    </row>
    <row r="30" spans="1:30" ht="19.5" customHeight="1" x14ac:dyDescent="0.35">
      <c r="A30" s="27">
        <v>44775.639981574073</v>
      </c>
      <c r="B30" s="25">
        <v>45.83</v>
      </c>
      <c r="C30" s="25">
        <v>48.37</v>
      </c>
      <c r="D30" s="25">
        <v>47.79</v>
      </c>
      <c r="E30" s="25">
        <v>27.25</v>
      </c>
      <c r="F30" s="25">
        <v>27.39</v>
      </c>
      <c r="G30" s="25">
        <v>27.55</v>
      </c>
      <c r="H30" s="25">
        <v>46.87</v>
      </c>
      <c r="I30" s="25">
        <v>27.61</v>
      </c>
      <c r="J30" s="25"/>
      <c r="K30" s="25"/>
      <c r="M30" s="1">
        <f t="shared" si="0"/>
        <v>8.3333333333333329E-2</v>
      </c>
      <c r="N30" s="1">
        <f t="shared" si="1"/>
        <v>0.3</v>
      </c>
      <c r="O30" s="1">
        <v>0.6</v>
      </c>
      <c r="P30" s="1">
        <v>0.88</v>
      </c>
      <c r="Q30" s="1">
        <f>AVERAGE(TBL_HST[[#This Row],[CH4]],TBL_HST[[#This Row],[CH5]],TBL_HST[[#This Row],[CH6]])</f>
        <v>27.396666666666665</v>
      </c>
      <c r="R30" s="1">
        <f>(M30/(O30-N30))*LN(((TBL_HST[[#This Row],[CH1]]-Q30)/(TBL_HST[[#This Row],[CH2]]-Q30)))</f>
        <v>-3.5858658239385527E-2</v>
      </c>
      <c r="S30" s="1">
        <f>(M30/(P30-O30))*LN(((TBL_HST[[#This Row],[CH2]]-Q30)/(TBL_HST[[#This Row],[CH3]]-Q30)))</f>
        <v>8.3463510319403376E-3</v>
      </c>
      <c r="T30" s="1">
        <f>(M30/(P30-N30))*LN(((TBL_HST[[#This Row],[CH1]]-Q30)/(TBL_HST[[#This Row],[CH3]]-Q30)))</f>
        <v>-1.4518308935986822E-2</v>
      </c>
      <c r="U30" s="1">
        <f>(TBL_HST[[#This Row],[CH1]]-Q30)/(EXP(-R30*N30/M30)) + Q30</f>
        <v>43.597609663064205</v>
      </c>
      <c r="V30" s="1">
        <f>(TBL_HST[[#This Row],[CH2]]-Q30)/(EXP(-S30*O30/M30)) + Q30</f>
        <v>49.66900593417067</v>
      </c>
      <c r="W30" s="1">
        <f>(TBL_HST[[#This Row],[CH1]]-Q30)/(EXP(-T30*N30/M30)) + Q30</f>
        <v>44.891309455146185</v>
      </c>
      <c r="X30" s="1">
        <f t="shared" si="2"/>
        <v>43.597609663064205</v>
      </c>
      <c r="Y30" s="1">
        <f t="shared" si="3"/>
        <v>44.891309455146185</v>
      </c>
      <c r="Z30" s="1">
        <f t="shared" si="4"/>
        <v>44.891309455146185</v>
      </c>
      <c r="AB30" s="1">
        <f t="shared" si="5"/>
        <v>44.460076191118866</v>
      </c>
      <c r="AC30" s="1">
        <f>TBL_HST[[#This Row],[CH7]]</f>
        <v>46.87</v>
      </c>
      <c r="AD30" s="1">
        <f t="shared" si="6"/>
        <v>-2.4099238088811319</v>
      </c>
    </row>
    <row r="31" spans="1:30" ht="19.5" customHeight="1" x14ac:dyDescent="0.35">
      <c r="A31" s="27">
        <v>44775.639987499999</v>
      </c>
      <c r="B31" s="25">
        <v>45.07</v>
      </c>
      <c r="C31" s="25">
        <v>47.53</v>
      </c>
      <c r="D31" s="25">
        <v>48.27</v>
      </c>
      <c r="E31" s="25">
        <v>27.23</v>
      </c>
      <c r="F31" s="25">
        <v>27.43</v>
      </c>
      <c r="G31" s="25">
        <v>27.59</v>
      </c>
      <c r="H31" s="25">
        <v>47.35</v>
      </c>
      <c r="I31" s="25">
        <v>27.61</v>
      </c>
      <c r="J31" s="25"/>
      <c r="K31" s="25"/>
      <c r="M31" s="1">
        <f t="shared" si="0"/>
        <v>8.3333333333333329E-2</v>
      </c>
      <c r="N31" s="1">
        <f t="shared" si="1"/>
        <v>0.3</v>
      </c>
      <c r="O31" s="1">
        <v>0.6</v>
      </c>
      <c r="P31" s="1">
        <v>0.88</v>
      </c>
      <c r="Q31" s="1">
        <f>AVERAGE(TBL_HST[[#This Row],[CH4]],TBL_HST[[#This Row],[CH5]],TBL_HST[[#This Row],[CH6]])</f>
        <v>27.416666666666668</v>
      </c>
      <c r="R31" s="1">
        <f>(M31/(O31-N31))*LN(((TBL_HST[[#This Row],[CH1]]-Q31)/(TBL_HST[[#This Row],[CH2]]-Q31)))</f>
        <v>-3.6238422806156176E-2</v>
      </c>
      <c r="S31" s="1">
        <f>(M31/(P31-O31))*LN(((TBL_HST[[#This Row],[CH2]]-Q31)/(TBL_HST[[#This Row],[CH3]]-Q31)))</f>
        <v>-1.0753232888732358E-2</v>
      </c>
      <c r="T31" s="1">
        <f>(M31/(P31-N31))*LN(((TBL_HST[[#This Row],[CH1]]-Q31)/(TBL_HST[[#This Row],[CH3]]-Q31)))</f>
        <v>-2.3935227673606743E-2</v>
      </c>
      <c r="U31" s="1">
        <f>(TBL_HST[[#This Row],[CH1]]-Q31)/(EXP(-R31*N31/M31)) + Q31</f>
        <v>42.910875041431886</v>
      </c>
      <c r="V31" s="1">
        <f>(TBL_HST[[#This Row],[CH2]]-Q31)/(EXP(-S31*O31/M31)) + Q31</f>
        <v>46.03151702015235</v>
      </c>
      <c r="W31" s="1">
        <f>(TBL_HST[[#This Row],[CH1]]-Q31)/(EXP(-T31*N31/M31)) + Q31</f>
        <v>43.612561476672653</v>
      </c>
      <c r="X31" s="1">
        <f t="shared" si="2"/>
        <v>42.910875041431886</v>
      </c>
      <c r="Y31" s="1">
        <f t="shared" si="3"/>
        <v>43.612561476672653</v>
      </c>
      <c r="Z31" s="1">
        <f t="shared" si="4"/>
        <v>43.612561476672653</v>
      </c>
      <c r="AB31" s="1">
        <f t="shared" si="5"/>
        <v>43.378665998259066</v>
      </c>
      <c r="AC31" s="1">
        <f>TBL_HST[[#This Row],[CH7]]</f>
        <v>47.35</v>
      </c>
      <c r="AD31" s="1">
        <f t="shared" si="6"/>
        <v>-3.9713340017409351</v>
      </c>
    </row>
    <row r="32" spans="1:30" ht="19.5" customHeight="1" x14ac:dyDescent="0.35">
      <c r="A32" s="27">
        <v>44775.639993425924</v>
      </c>
      <c r="B32" s="25">
        <v>44.51</v>
      </c>
      <c r="C32" s="25">
        <v>46.23</v>
      </c>
      <c r="D32" s="25">
        <v>48.61</v>
      </c>
      <c r="E32" s="25">
        <v>27.27</v>
      </c>
      <c r="F32" s="25">
        <v>27.43</v>
      </c>
      <c r="G32" s="25">
        <v>27.55</v>
      </c>
      <c r="H32" s="25">
        <v>47.67</v>
      </c>
      <c r="I32" s="25">
        <v>27.61</v>
      </c>
      <c r="J32" s="25"/>
      <c r="K32" s="25"/>
      <c r="M32" s="1">
        <f t="shared" si="0"/>
        <v>8.3333333333333329E-2</v>
      </c>
      <c r="N32" s="1">
        <f t="shared" si="1"/>
        <v>0.3</v>
      </c>
      <c r="O32" s="1">
        <v>0.6</v>
      </c>
      <c r="P32" s="1">
        <v>0.88</v>
      </c>
      <c r="Q32" s="1">
        <f>AVERAGE(TBL_HST[[#This Row],[CH4]],TBL_HST[[#This Row],[CH5]],TBL_HST[[#This Row],[CH6]])</f>
        <v>27.416666666666668</v>
      </c>
      <c r="R32" s="1">
        <f>(M32/(O32-N32))*LN(((TBL_HST[[#This Row],[CH1]]-Q32)/(TBL_HST[[#This Row],[CH2]]-Q32)))</f>
        <v>-2.6632587325610725E-2</v>
      </c>
      <c r="S32" s="1">
        <f>(M32/(P32-O32))*LN(((TBL_HST[[#This Row],[CH2]]-Q32)/(TBL_HST[[#This Row],[CH3]]-Q32)))</f>
        <v>-3.545262752917961E-2</v>
      </c>
      <c r="T32" s="1">
        <f>(M32/(P32-N32))*LN(((TBL_HST[[#This Row],[CH1]]-Q32)/(TBL_HST[[#This Row],[CH3]]-Q32)))</f>
        <v>-3.0890537768712947E-2</v>
      </c>
      <c r="U32" s="1">
        <f>(TBL_HST[[#This Row],[CH1]]-Q32)/(EXP(-R32*N32/M32)) + Q32</f>
        <v>42.947250177179306</v>
      </c>
      <c r="V32" s="1">
        <f>(TBL_HST[[#This Row],[CH2]]-Q32)/(EXP(-S32*O32/M32)) + Q32</f>
        <v>41.991654829874598</v>
      </c>
      <c r="W32" s="1">
        <f>(TBL_HST[[#This Row],[CH1]]-Q32)/(EXP(-T32*N32/M32)) + Q32</f>
        <v>42.711003036735519</v>
      </c>
      <c r="X32" s="1">
        <f t="shared" si="2"/>
        <v>42.947250177179306</v>
      </c>
      <c r="Y32" s="1">
        <f t="shared" si="3"/>
        <v>42.711003036735519</v>
      </c>
      <c r="Z32" s="1">
        <f t="shared" si="4"/>
        <v>42.711003036735519</v>
      </c>
      <c r="AB32" s="1">
        <f t="shared" si="5"/>
        <v>42.78975208355012</v>
      </c>
      <c r="AC32" s="1">
        <f>TBL_HST[[#This Row],[CH7]]</f>
        <v>47.67</v>
      </c>
      <c r="AD32" s="1">
        <f t="shared" si="6"/>
        <v>-4.880247916449882</v>
      </c>
    </row>
    <row r="33" spans="1:30" ht="19.5" customHeight="1" x14ac:dyDescent="0.35">
      <c r="A33" s="27">
        <v>44775.639999293984</v>
      </c>
      <c r="B33" s="25">
        <v>44.35</v>
      </c>
      <c r="C33" s="25">
        <v>45.61</v>
      </c>
      <c r="D33" s="25">
        <v>48.03</v>
      </c>
      <c r="E33" s="25">
        <v>27.27</v>
      </c>
      <c r="F33" s="25">
        <v>27.41</v>
      </c>
      <c r="G33" s="25">
        <v>27.59</v>
      </c>
      <c r="H33" s="25">
        <v>47.87</v>
      </c>
      <c r="I33" s="25">
        <v>27.61</v>
      </c>
      <c r="J33" s="25"/>
      <c r="K33" s="25"/>
      <c r="M33" s="1">
        <f t="shared" si="0"/>
        <v>8.3333333333333329E-2</v>
      </c>
      <c r="N33" s="1">
        <f t="shared" si="1"/>
        <v>0.3</v>
      </c>
      <c r="O33" s="1">
        <v>0.6</v>
      </c>
      <c r="P33" s="1">
        <v>0.88</v>
      </c>
      <c r="Q33" s="1">
        <f>AVERAGE(TBL_HST[[#This Row],[CH4]],TBL_HST[[#This Row],[CH5]],TBL_HST[[#This Row],[CH6]])</f>
        <v>27.423333333333332</v>
      </c>
      <c r="R33" s="1">
        <f>(M33/(O33-N33))*LN(((TBL_HST[[#This Row],[CH1]]-Q33)/(TBL_HST[[#This Row],[CH2]]-Q33)))</f>
        <v>-1.9944010349631728E-2</v>
      </c>
      <c r="S33" s="1">
        <f>(M33/(P33-O33))*LN(((TBL_HST[[#This Row],[CH2]]-Q33)/(TBL_HST[[#This Row],[CH3]]-Q33)))</f>
        <v>-3.7180334276417752E-2</v>
      </c>
      <c r="T33" s="1">
        <f>(M33/(P33-N33))*LN(((TBL_HST[[#This Row],[CH1]]-Q33)/(TBL_HST[[#This Row],[CH3]]-Q33)))</f>
        <v>-2.8264994314287032E-2</v>
      </c>
      <c r="U33" s="1">
        <f>(TBL_HST[[#This Row],[CH1]]-Q33)/(EXP(-R33*N33/M33)) + Q33</f>
        <v>43.177294721407627</v>
      </c>
      <c r="V33" s="1">
        <f>(TBL_HST[[#This Row],[CH2]]-Q33)/(EXP(-S33*O33/M33)) + Q33</f>
        <v>41.338652311912384</v>
      </c>
      <c r="W33" s="1">
        <f>(TBL_HST[[#This Row],[CH1]]-Q33)/(EXP(-T33*N33/M33)) + Q33</f>
        <v>42.712374498998514</v>
      </c>
      <c r="X33" s="1">
        <f t="shared" si="2"/>
        <v>43.177294721407627</v>
      </c>
      <c r="Y33" s="1">
        <f t="shared" si="3"/>
        <v>42.712374498998514</v>
      </c>
      <c r="Z33" s="1">
        <f t="shared" si="4"/>
        <v>42.712374498998514</v>
      </c>
      <c r="AB33" s="1">
        <f t="shared" si="5"/>
        <v>42.867347906468218</v>
      </c>
      <c r="AC33" s="1">
        <f>TBL_HST[[#This Row],[CH7]]</f>
        <v>47.87</v>
      </c>
      <c r="AD33" s="1">
        <f t="shared" si="6"/>
        <v>-5.0026520935317791</v>
      </c>
    </row>
    <row r="34" spans="1:30" ht="19.5" customHeight="1" x14ac:dyDescent="0.35">
      <c r="A34" s="27">
        <v>44775.64000521991</v>
      </c>
      <c r="B34" s="25">
        <v>44.13</v>
      </c>
      <c r="C34" s="25">
        <v>45.13</v>
      </c>
      <c r="D34" s="25">
        <v>47.99</v>
      </c>
      <c r="E34" s="25">
        <v>27.27</v>
      </c>
      <c r="F34" s="25">
        <v>27.43</v>
      </c>
      <c r="G34" s="25">
        <v>27.59</v>
      </c>
      <c r="H34" s="25">
        <v>49.01</v>
      </c>
      <c r="I34" s="25">
        <v>27.63</v>
      </c>
      <c r="J34" s="25"/>
      <c r="K34" s="25"/>
      <c r="M34" s="1">
        <f t="shared" si="0"/>
        <v>8.3333333333333329E-2</v>
      </c>
      <c r="N34" s="1">
        <f t="shared" si="1"/>
        <v>0.3</v>
      </c>
      <c r="O34" s="1">
        <v>0.6</v>
      </c>
      <c r="P34" s="1">
        <v>0.88</v>
      </c>
      <c r="Q34" s="1">
        <f>AVERAGE(TBL_HST[[#This Row],[CH4]],TBL_HST[[#This Row],[CH5]],TBL_HST[[#This Row],[CH6]])</f>
        <v>27.430000000000003</v>
      </c>
      <c r="R34" s="1">
        <f>(M34/(O34-N34))*LN(((TBL_HST[[#This Row],[CH1]]-Q34)/(TBL_HST[[#This Row],[CH2]]-Q34)))</f>
        <v>-1.615442226585391E-2</v>
      </c>
      <c r="S34" s="1">
        <f>(M34/(P34-O34))*LN(((TBL_HST[[#This Row],[CH2]]-Q34)/(TBL_HST[[#This Row],[CH3]]-Q34)))</f>
        <v>-4.4578214585470476E-2</v>
      </c>
      <c r="T34" s="1">
        <f>(M34/(P34-N34))*LN(((TBL_HST[[#This Row],[CH1]]-Q34)/(TBL_HST[[#This Row],[CH3]]-Q34)))</f>
        <v>-2.9876253040841218E-2</v>
      </c>
      <c r="U34" s="1">
        <f>(TBL_HST[[#This Row],[CH1]]-Q34)/(EXP(-R34*N34/M34)) + Q34</f>
        <v>43.186497175141241</v>
      </c>
      <c r="V34" s="1">
        <f>(TBL_HST[[#This Row],[CH2]]-Q34)/(EXP(-S34*O34/M34)) + Q34</f>
        <v>40.270464768936549</v>
      </c>
      <c r="W34" s="1">
        <f>(TBL_HST[[#This Row],[CH1]]-Q34)/(EXP(-T34*N34/M34)) + Q34</f>
        <v>42.427060398681569</v>
      </c>
      <c r="X34" s="1">
        <f t="shared" si="2"/>
        <v>43.186497175141241</v>
      </c>
      <c r="Y34" s="1">
        <f t="shared" si="3"/>
        <v>42.427060398681569</v>
      </c>
      <c r="Z34" s="1">
        <f t="shared" si="4"/>
        <v>42.427060398681569</v>
      </c>
      <c r="AB34" s="1">
        <f t="shared" si="5"/>
        <v>42.680205990834793</v>
      </c>
      <c r="AC34" s="1">
        <f>TBL_HST[[#This Row],[CH7]]</f>
        <v>49.01</v>
      </c>
      <c r="AD34" s="1">
        <f t="shared" si="6"/>
        <v>-6.3297940091652052</v>
      </c>
    </row>
    <row r="35" spans="1:30" ht="19.5" customHeight="1" x14ac:dyDescent="0.35">
      <c r="A35" s="27">
        <v>44775.640011111114</v>
      </c>
      <c r="B35" s="25">
        <v>44.21</v>
      </c>
      <c r="C35" s="25">
        <v>44.41</v>
      </c>
      <c r="D35" s="25">
        <v>47.75</v>
      </c>
      <c r="E35" s="25">
        <v>27.29</v>
      </c>
      <c r="F35" s="25">
        <v>27.45</v>
      </c>
      <c r="G35" s="25">
        <v>27.61</v>
      </c>
      <c r="H35" s="25">
        <v>49.69</v>
      </c>
      <c r="I35" s="25">
        <v>27.59</v>
      </c>
      <c r="J35" s="25"/>
      <c r="K35" s="25"/>
      <c r="M35" s="1">
        <f t="shared" si="0"/>
        <v>8.3333333333333329E-2</v>
      </c>
      <c r="N35" s="1">
        <f t="shared" si="1"/>
        <v>0.3</v>
      </c>
      <c r="O35" s="1">
        <v>0.6</v>
      </c>
      <c r="P35" s="1">
        <v>0.88</v>
      </c>
      <c r="Q35" s="1">
        <f>AVERAGE(TBL_HST[[#This Row],[CH4]],TBL_HST[[#This Row],[CH5]],TBL_HST[[#This Row],[CH6]])</f>
        <v>27.45</v>
      </c>
      <c r="R35" s="1">
        <f>(M35/(O35-N35))*LN(((TBL_HST[[#This Row],[CH1]]-Q35)/(TBL_HST[[#This Row],[CH2]]-Q35)))</f>
        <v>-3.2951486971721758E-3</v>
      </c>
      <c r="S35" s="1">
        <f>(M35/(P35-O35))*LN(((TBL_HST[[#This Row],[CH2]]-Q35)/(TBL_HST[[#This Row],[CH3]]-Q35)))</f>
        <v>-5.3500968953566902E-2</v>
      </c>
      <c r="T35" s="1">
        <f>(M35/(P35-N35))*LN(((TBL_HST[[#This Row],[CH1]]-Q35)/(TBL_HST[[#This Row],[CH3]]-Q35)))</f>
        <v>-2.7532441234742026E-2</v>
      </c>
      <c r="U35" s="1">
        <f>(TBL_HST[[#This Row],[CH1]]-Q35)/(EXP(-R35*N35/M35)) + Q35</f>
        <v>44.012358490566044</v>
      </c>
      <c r="V35" s="1">
        <f>(TBL_HST[[#This Row],[CH2]]-Q35)/(EXP(-S35*O35/M35)) + Q35</f>
        <v>38.988054437143667</v>
      </c>
      <c r="W35" s="1">
        <f>(TBL_HST[[#This Row],[CH1]]-Q35)/(EXP(-T35*N35/M35)) + Q35</f>
        <v>42.628475012461671</v>
      </c>
      <c r="X35" s="1">
        <f t="shared" si="2"/>
        <v>44.012358490566044</v>
      </c>
      <c r="Y35" s="1">
        <f t="shared" si="3"/>
        <v>42.628475012461671</v>
      </c>
      <c r="Z35" s="1">
        <f t="shared" si="4"/>
        <v>42.628475012461671</v>
      </c>
      <c r="AB35" s="1">
        <f t="shared" si="5"/>
        <v>43.089769505163133</v>
      </c>
      <c r="AC35" s="1">
        <f>TBL_HST[[#This Row],[CH7]]</f>
        <v>49.69</v>
      </c>
      <c r="AD35" s="1">
        <f t="shared" si="6"/>
        <v>-6.6002304948368646</v>
      </c>
    </row>
    <row r="36" spans="1:30" ht="19.5" customHeight="1" x14ac:dyDescent="0.35">
      <c r="A36" s="27">
        <v>44775.64001703704</v>
      </c>
      <c r="B36" s="25">
        <v>44.07</v>
      </c>
      <c r="C36" s="25">
        <v>44.03</v>
      </c>
      <c r="D36" s="25">
        <v>46.91</v>
      </c>
      <c r="E36" s="25">
        <v>27.27</v>
      </c>
      <c r="F36" s="25">
        <v>27.45</v>
      </c>
      <c r="G36" s="25">
        <v>27.59</v>
      </c>
      <c r="H36" s="25">
        <v>50.31</v>
      </c>
      <c r="I36" s="25">
        <v>27.61</v>
      </c>
      <c r="J36" s="25"/>
      <c r="K36" s="25"/>
      <c r="M36" s="1">
        <f t="shared" si="0"/>
        <v>8.3333333333333329E-2</v>
      </c>
      <c r="N36" s="1">
        <f t="shared" si="1"/>
        <v>0.3</v>
      </c>
      <c r="O36" s="1">
        <v>0.6</v>
      </c>
      <c r="P36" s="1">
        <v>0.88</v>
      </c>
      <c r="Q36" s="1">
        <f>AVERAGE(TBL_HST[[#This Row],[CH4]],TBL_HST[[#This Row],[CH5]],TBL_HST[[#This Row],[CH6]])</f>
        <v>27.436666666666667</v>
      </c>
      <c r="R36" s="1">
        <f>(M36/(O36-N36))*LN(((TBL_HST[[#This Row],[CH1]]-Q36)/(TBL_HST[[#This Row],[CH2]]-Q36)))</f>
        <v>6.6880717167414538E-4</v>
      </c>
      <c r="S36" s="1">
        <f>(M36/(P36-O36))*LN(((TBL_HST[[#This Row],[CH2]]-Q36)/(TBL_HST[[#This Row],[CH3]]-Q36)))</f>
        <v>-4.7632440482187115E-2</v>
      </c>
      <c r="T36" s="1">
        <f>(M36/(P36-N36))*LN(((TBL_HST[[#This Row],[CH1]]-Q36)/(TBL_HST[[#This Row],[CH3]]-Q36)))</f>
        <v>-2.2649036523293337E-2</v>
      </c>
      <c r="U36" s="1">
        <f>(TBL_HST[[#This Row],[CH1]]-Q36)/(EXP(-R36*N36/M36)) + Q36</f>
        <v>44.110096424266771</v>
      </c>
      <c r="V36" s="1">
        <f>(TBL_HST[[#This Row],[CH2]]-Q36)/(EXP(-S36*O36/M36)) + Q36</f>
        <v>39.212476777996365</v>
      </c>
      <c r="W36" s="1">
        <f>(TBL_HST[[#This Row],[CH1]]-Q36)/(EXP(-T36*N36/M36)) + Q36</f>
        <v>42.767594002148471</v>
      </c>
      <c r="X36" s="1">
        <f t="shared" si="2"/>
        <v>44.110096424266771</v>
      </c>
      <c r="Y36" s="1">
        <f t="shared" si="3"/>
        <v>42.767594002148471</v>
      </c>
      <c r="Z36" s="1">
        <f t="shared" si="4"/>
        <v>42.767594002148471</v>
      </c>
      <c r="AB36" s="1">
        <f t="shared" si="5"/>
        <v>43.21509480952124</v>
      </c>
      <c r="AC36" s="1">
        <f>TBL_HST[[#This Row],[CH7]]</f>
        <v>50.31</v>
      </c>
      <c r="AD36" s="1">
        <f t="shared" si="6"/>
        <v>-7.0949051904787623</v>
      </c>
    </row>
    <row r="37" spans="1:30" ht="19.5" customHeight="1" x14ac:dyDescent="0.35">
      <c r="A37" s="27">
        <v>44775.640022916668</v>
      </c>
      <c r="B37" s="25">
        <v>44.35</v>
      </c>
      <c r="C37" s="25">
        <v>43.59</v>
      </c>
      <c r="D37" s="25">
        <v>46.11</v>
      </c>
      <c r="E37" s="25">
        <v>27.29</v>
      </c>
      <c r="F37" s="25">
        <v>27.45</v>
      </c>
      <c r="G37" s="25">
        <v>27.61</v>
      </c>
      <c r="H37" s="25">
        <v>51.37</v>
      </c>
      <c r="I37" s="25">
        <v>27.63</v>
      </c>
      <c r="J37" s="25"/>
      <c r="K37" s="25"/>
      <c r="M37" s="1">
        <f t="shared" si="0"/>
        <v>8.3333333333333329E-2</v>
      </c>
      <c r="N37" s="1">
        <f t="shared" si="1"/>
        <v>0.3</v>
      </c>
      <c r="O37" s="1">
        <v>0.6</v>
      </c>
      <c r="P37" s="1">
        <v>0.88</v>
      </c>
      <c r="Q37" s="1">
        <f>AVERAGE(TBL_HST[[#This Row],[CH4]],TBL_HST[[#This Row],[CH5]],TBL_HST[[#This Row],[CH6]])</f>
        <v>27.45</v>
      </c>
      <c r="R37" s="1">
        <f>(M37/(O37-N37))*LN(((TBL_HST[[#This Row],[CH1]]-Q37)/(TBL_HST[[#This Row],[CH2]]-Q37)))</f>
        <v>1.2781377524229122E-2</v>
      </c>
      <c r="S37" s="1">
        <f>(M37/(P37-O37))*LN(((TBL_HST[[#This Row],[CH2]]-Q37)/(TBL_HST[[#This Row],[CH3]]-Q37)))</f>
        <v>-4.3179027552796047E-2</v>
      </c>
      <c r="T37" s="1">
        <f>(M37/(P37-N37))*LN(((TBL_HST[[#This Row],[CH1]]-Q37)/(TBL_HST[[#This Row],[CH3]]-Q37)))</f>
        <v>-1.4233990443989921E-2</v>
      </c>
      <c r="U37" s="1">
        <f>(TBL_HST[[#This Row],[CH1]]-Q37)/(EXP(-R37*N37/M37)) + Q37</f>
        <v>45.145786864931843</v>
      </c>
      <c r="V37" s="1">
        <f>(TBL_HST[[#This Row],[CH2]]-Q37)/(EXP(-S37*O37/M37)) + Q37</f>
        <v>39.277314734763678</v>
      </c>
      <c r="W37" s="1">
        <f>(TBL_HST[[#This Row],[CH1]]-Q37)/(EXP(-T37*N37/M37)) + Q37</f>
        <v>43.505817682532012</v>
      </c>
      <c r="X37" s="1">
        <f t="shared" si="2"/>
        <v>45.145786864931843</v>
      </c>
      <c r="Y37" s="1">
        <f t="shared" si="3"/>
        <v>43.505817682532012</v>
      </c>
      <c r="Z37" s="1">
        <f t="shared" si="4"/>
        <v>43.505817682532012</v>
      </c>
      <c r="AB37" s="1">
        <f t="shared" si="5"/>
        <v>44.052474076665284</v>
      </c>
      <c r="AC37" s="1">
        <f>TBL_HST[[#This Row],[CH7]]</f>
        <v>51.37</v>
      </c>
      <c r="AD37" s="1">
        <f t="shared" si="6"/>
        <v>-7.3175259233347134</v>
      </c>
    </row>
    <row r="38" spans="1:30" ht="19.5" customHeight="1" x14ac:dyDescent="0.35">
      <c r="A38" s="27">
        <v>44775.640028831018</v>
      </c>
      <c r="B38" s="25">
        <v>44.91</v>
      </c>
      <c r="C38" s="25">
        <v>43.39</v>
      </c>
      <c r="D38" s="25">
        <v>45.05</v>
      </c>
      <c r="E38" s="25">
        <v>27.29</v>
      </c>
      <c r="F38" s="25">
        <v>27.49</v>
      </c>
      <c r="G38" s="25">
        <v>27.59</v>
      </c>
      <c r="H38" s="25">
        <v>52.73</v>
      </c>
      <c r="I38" s="25">
        <v>27.65</v>
      </c>
      <c r="J38" s="25"/>
      <c r="K38" s="25"/>
      <c r="M38" s="1">
        <f t="shared" si="0"/>
        <v>8.3333333333333329E-2</v>
      </c>
      <c r="N38" s="1">
        <f t="shared" si="1"/>
        <v>0.3</v>
      </c>
      <c r="O38" s="1">
        <v>0.6</v>
      </c>
      <c r="P38" s="1">
        <v>0.88</v>
      </c>
      <c r="Q38" s="1">
        <f>AVERAGE(TBL_HST[[#This Row],[CH4]],TBL_HST[[#This Row],[CH5]],TBL_HST[[#This Row],[CH6]])</f>
        <v>27.456666666666667</v>
      </c>
      <c r="R38" s="1">
        <f>(M38/(O38-N38))*LN(((TBL_HST[[#This Row],[CH1]]-Q38)/(TBL_HST[[#This Row],[CH2]]-Q38)))</f>
        <v>2.5310361540080182E-2</v>
      </c>
      <c r="S38" s="1">
        <f>(M38/(P38-O38))*LN(((TBL_HST[[#This Row],[CH2]]-Q38)/(TBL_HST[[#This Row],[CH3]]-Q38)))</f>
        <v>-2.9496039160049864E-2</v>
      </c>
      <c r="T38" s="1">
        <f>(M38/(P38-N38))*LN(((TBL_HST[[#This Row],[CH1]]-Q38)/(TBL_HST[[#This Row],[CH3]]-Q38)))</f>
        <v>-1.1479008668791467E-3</v>
      </c>
      <c r="U38" s="1">
        <f>(TBL_HST[[#This Row],[CH1]]-Q38)/(EXP(-R38*N38/M38)) + Q38</f>
        <v>46.575004184100408</v>
      </c>
      <c r="V38" s="1">
        <f>(TBL_HST[[#This Row],[CH2]]-Q38)/(EXP(-S38*O38/M38)) + Q38</f>
        <v>40.341383518972918</v>
      </c>
      <c r="W38" s="1">
        <f>(TBL_HST[[#This Row],[CH1]]-Q38)/(EXP(-T38*N38/M38)) + Q38</f>
        <v>44.838023913702045</v>
      </c>
      <c r="X38" s="1">
        <f t="shared" si="2"/>
        <v>46.575004184100408</v>
      </c>
      <c r="Y38" s="1">
        <f t="shared" si="3"/>
        <v>44.838023913702045</v>
      </c>
      <c r="Z38" s="1">
        <f t="shared" si="4"/>
        <v>44.838023913702045</v>
      </c>
      <c r="AB38" s="1">
        <f t="shared" si="5"/>
        <v>45.417017337168168</v>
      </c>
      <c r="AC38" s="1">
        <f>TBL_HST[[#This Row],[CH7]]</f>
        <v>52.73</v>
      </c>
      <c r="AD38" s="1">
        <f t="shared" si="6"/>
        <v>-7.3129826628318284</v>
      </c>
    </row>
    <row r="39" spans="1:30" ht="19.5" customHeight="1" x14ac:dyDescent="0.35">
      <c r="A39" s="27">
        <v>44775.640034710646</v>
      </c>
      <c r="B39" s="25">
        <v>45.45</v>
      </c>
      <c r="C39" s="25">
        <v>42.73</v>
      </c>
      <c r="D39" s="25">
        <v>44.35</v>
      </c>
      <c r="E39" s="25">
        <v>27.31</v>
      </c>
      <c r="F39" s="25">
        <v>27.49</v>
      </c>
      <c r="G39" s="25">
        <v>27.61</v>
      </c>
      <c r="H39" s="25">
        <v>54.89</v>
      </c>
      <c r="I39" s="25">
        <v>27.63</v>
      </c>
      <c r="J39" s="25"/>
      <c r="K39" s="25"/>
      <c r="M39" s="1">
        <f t="shared" si="0"/>
        <v>8.3333333333333329E-2</v>
      </c>
      <c r="N39" s="1">
        <f t="shared" si="1"/>
        <v>0.3</v>
      </c>
      <c r="O39" s="1">
        <v>0.6</v>
      </c>
      <c r="P39" s="1">
        <v>0.88</v>
      </c>
      <c r="Q39" s="1">
        <f>AVERAGE(TBL_HST[[#This Row],[CH4]],TBL_HST[[#This Row],[CH5]],TBL_HST[[#This Row],[CH6]])</f>
        <v>27.47</v>
      </c>
      <c r="R39" s="1">
        <f>(M39/(O39-N39))*LN(((TBL_HST[[#This Row],[CH1]]-Q39)/(TBL_HST[[#This Row],[CH2]]-Q39)))</f>
        <v>4.5562500885323216E-2</v>
      </c>
      <c r="S39" s="1">
        <f>(M39/(P39-O39))*LN(((TBL_HST[[#This Row],[CH2]]-Q39)/(TBL_HST[[#This Row],[CH3]]-Q39)))</f>
        <v>-3.0028114080803674E-2</v>
      </c>
      <c r="T39" s="1">
        <f>(M39/(P39-N39))*LN(((TBL_HST[[#This Row],[CH1]]-Q39)/(TBL_HST[[#This Row],[CH3]]-Q39)))</f>
        <v>9.0704798671929782E-3</v>
      </c>
      <c r="U39" s="1">
        <f>(TBL_HST[[#This Row],[CH1]]-Q39)/(EXP(-R39*N39/M39)) + Q39</f>
        <v>48.654823066841431</v>
      </c>
      <c r="V39" s="1">
        <f>(TBL_HST[[#This Row],[CH2]]-Q39)/(EXP(-S39*O39/M39)) + Q39</f>
        <v>39.763032082181979</v>
      </c>
      <c r="W39" s="1">
        <f>(TBL_HST[[#This Row],[CH1]]-Q39)/(EXP(-T39*N39/M39)) + Q39</f>
        <v>46.046804945423929</v>
      </c>
      <c r="X39" s="1">
        <f t="shared" si="2"/>
        <v>48.654823066841431</v>
      </c>
      <c r="Y39" s="1">
        <f t="shared" si="3"/>
        <v>46.046804945423929</v>
      </c>
      <c r="Z39" s="1">
        <f t="shared" si="4"/>
        <v>46.046804945423929</v>
      </c>
      <c r="AB39" s="1">
        <f t="shared" si="5"/>
        <v>46.916144319229765</v>
      </c>
      <c r="AC39" s="1">
        <f>TBL_HST[[#This Row],[CH7]]</f>
        <v>54.89</v>
      </c>
      <c r="AD39" s="1">
        <f t="shared" si="6"/>
        <v>-7.9738556807702352</v>
      </c>
    </row>
    <row r="40" spans="1:30" ht="19.5" customHeight="1" x14ac:dyDescent="0.35">
      <c r="A40" s="27">
        <v>44775.640040636572</v>
      </c>
      <c r="B40" s="25">
        <v>46.31</v>
      </c>
      <c r="C40" s="25">
        <v>42.61</v>
      </c>
      <c r="D40" s="25">
        <v>43.71</v>
      </c>
      <c r="E40" s="25">
        <v>27.35</v>
      </c>
      <c r="F40" s="25">
        <v>27.47</v>
      </c>
      <c r="G40" s="25">
        <v>27.59</v>
      </c>
      <c r="H40" s="25">
        <v>56.53</v>
      </c>
      <c r="I40" s="25">
        <v>27.63</v>
      </c>
      <c r="J40" s="25"/>
      <c r="K40" s="25"/>
      <c r="M40" s="1">
        <f t="shared" si="0"/>
        <v>8.3333333333333329E-2</v>
      </c>
      <c r="N40" s="1">
        <f t="shared" si="1"/>
        <v>0.3</v>
      </c>
      <c r="O40" s="1">
        <v>0.6</v>
      </c>
      <c r="P40" s="1">
        <v>0.88</v>
      </c>
      <c r="Q40" s="1">
        <f>AVERAGE(TBL_HST[[#This Row],[CH4]],TBL_HST[[#This Row],[CH5]],TBL_HST[[#This Row],[CH6]])</f>
        <v>27.47</v>
      </c>
      <c r="R40" s="1">
        <f>(M40/(O40-N40))*LN(((TBL_HST[[#This Row],[CH1]]-Q40)/(TBL_HST[[#This Row],[CH2]]-Q40)))</f>
        <v>6.0733894760809572E-2</v>
      </c>
      <c r="S40" s="1">
        <f>(M40/(P40-O40))*LN(((TBL_HST[[#This Row],[CH2]]-Q40)/(TBL_HST[[#This Row],[CH3]]-Q40)))</f>
        <v>-2.0874132953639664E-2</v>
      </c>
      <c r="T40" s="1">
        <f>(M40/(P40-N40))*LN(((TBL_HST[[#This Row],[CH1]]-Q40)/(TBL_HST[[#This Row],[CH3]]-Q40)))</f>
        <v>2.13369158641789E-2</v>
      </c>
      <c r="U40" s="1">
        <f>(TBL_HST[[#This Row],[CH1]]-Q40)/(EXP(-R40*N40/M40)) + Q40</f>
        <v>50.914227212681645</v>
      </c>
      <c r="V40" s="1">
        <f>(TBL_HST[[#This Row],[CH2]]-Q40)/(EXP(-S40*O40/M40)) + Q40</f>
        <v>40.497291339446207</v>
      </c>
      <c r="W40" s="1">
        <f>(TBL_HST[[#This Row],[CH1]]-Q40)/(EXP(-T40*N40/M40)) + Q40</f>
        <v>47.814185907158247</v>
      </c>
      <c r="X40" s="1">
        <f t="shared" si="2"/>
        <v>50.914227212681645</v>
      </c>
      <c r="Y40" s="1">
        <f t="shared" si="3"/>
        <v>47.814185907158247</v>
      </c>
      <c r="Z40" s="1">
        <f t="shared" si="4"/>
        <v>47.814185907158247</v>
      </c>
      <c r="AB40" s="1">
        <f t="shared" si="5"/>
        <v>48.847533008999385</v>
      </c>
      <c r="AC40" s="1">
        <f>TBL_HST[[#This Row],[CH7]]</f>
        <v>56.53</v>
      </c>
      <c r="AD40" s="1">
        <f t="shared" si="6"/>
        <v>-7.6824669910006165</v>
      </c>
    </row>
    <row r="41" spans="1:30" ht="19.5" customHeight="1" x14ac:dyDescent="0.35">
      <c r="A41" s="27">
        <v>44775.640046516201</v>
      </c>
      <c r="B41" s="25">
        <v>47.53</v>
      </c>
      <c r="C41" s="25">
        <v>42.49</v>
      </c>
      <c r="D41" s="25">
        <v>42.99</v>
      </c>
      <c r="E41" s="25">
        <v>27.35</v>
      </c>
      <c r="F41" s="25">
        <v>27.45</v>
      </c>
      <c r="G41" s="25">
        <v>27.59</v>
      </c>
      <c r="H41" s="25">
        <v>58.27</v>
      </c>
      <c r="I41" s="25">
        <v>27.65</v>
      </c>
      <c r="J41" s="25"/>
      <c r="K41" s="25"/>
      <c r="M41" s="1">
        <f t="shared" si="0"/>
        <v>8.3333333333333329E-2</v>
      </c>
      <c r="N41" s="1">
        <f t="shared" si="1"/>
        <v>0.3</v>
      </c>
      <c r="O41" s="1">
        <v>0.6</v>
      </c>
      <c r="P41" s="1">
        <v>0.88</v>
      </c>
      <c r="Q41" s="1">
        <f>AVERAGE(TBL_HST[[#This Row],[CH4]],TBL_HST[[#This Row],[CH5]],TBL_HST[[#This Row],[CH6]])</f>
        <v>27.463333333333335</v>
      </c>
      <c r="R41" s="1">
        <f>(M41/(O41-N41))*LN(((TBL_HST[[#This Row],[CH1]]-Q41)/(TBL_HST[[#This Row],[CH2]]-Q41)))</f>
        <v>8.0342684206444387E-2</v>
      </c>
      <c r="S41" s="1">
        <f>(M41/(P41-O41))*LN(((TBL_HST[[#This Row],[CH2]]-Q41)/(TBL_HST[[#This Row],[CH3]]-Q41)))</f>
        <v>-9.7418378823271954E-3</v>
      </c>
      <c r="T41" s="1">
        <f>(M41/(P41-N41))*LN(((TBL_HST[[#This Row],[CH1]]-Q41)/(TBL_HST[[#This Row],[CH3]]-Q41)))</f>
        <v>3.685360457738223E-2</v>
      </c>
      <c r="U41" s="1">
        <f>(TBL_HST[[#This Row],[CH1]]-Q41)/(EXP(-R41*N41/M41)) + Q41</f>
        <v>54.260434782608698</v>
      </c>
      <c r="V41" s="1">
        <f>(TBL_HST[[#This Row],[CH2]]-Q41)/(EXP(-S41*O41/M41)) + Q41</f>
        <v>41.472125827072276</v>
      </c>
      <c r="W41" s="1">
        <f>(TBL_HST[[#This Row],[CH1]]-Q41)/(EXP(-T41*N41/M41)) + Q41</f>
        <v>50.376988770173341</v>
      </c>
      <c r="X41" s="1">
        <f t="shared" si="2"/>
        <v>54.260434782608698</v>
      </c>
      <c r="Y41" s="1">
        <f t="shared" si="3"/>
        <v>50.376988770173341</v>
      </c>
      <c r="Z41" s="1">
        <f t="shared" si="4"/>
        <v>50.376988770173341</v>
      </c>
      <c r="AB41" s="1">
        <f t="shared" si="5"/>
        <v>51.671470774318458</v>
      </c>
      <c r="AC41" s="1">
        <f>TBL_HST[[#This Row],[CH7]]</f>
        <v>58.27</v>
      </c>
      <c r="AD41" s="1">
        <f t="shared" si="6"/>
        <v>-6.5985292256815455</v>
      </c>
    </row>
    <row r="42" spans="1:30" ht="19.5" customHeight="1" x14ac:dyDescent="0.35">
      <c r="A42" s="27">
        <v>44775.640052442126</v>
      </c>
      <c r="B42" s="25">
        <v>47.87</v>
      </c>
      <c r="C42" s="25">
        <v>42.61</v>
      </c>
      <c r="D42" s="25">
        <v>42.69</v>
      </c>
      <c r="E42" s="25">
        <v>27.35</v>
      </c>
      <c r="F42" s="25">
        <v>27.49</v>
      </c>
      <c r="G42" s="25">
        <v>27.61</v>
      </c>
      <c r="H42" s="25">
        <v>58.51</v>
      </c>
      <c r="I42" s="25">
        <v>27.67</v>
      </c>
      <c r="J42" s="25"/>
      <c r="K42" s="25"/>
      <c r="M42" s="1">
        <f t="shared" si="0"/>
        <v>8.3333333333333329E-2</v>
      </c>
      <c r="N42" s="1">
        <f t="shared" si="1"/>
        <v>0.3</v>
      </c>
      <c r="O42" s="1">
        <v>0.6</v>
      </c>
      <c r="P42" s="1">
        <v>0.88</v>
      </c>
      <c r="Q42" s="1">
        <f>AVERAGE(TBL_HST[[#This Row],[CH4]],TBL_HST[[#This Row],[CH5]],TBL_HST[[#This Row],[CH6]])</f>
        <v>27.483333333333334</v>
      </c>
      <c r="R42" s="1">
        <f>(M42/(O42-N42))*LN(((TBL_HST[[#This Row],[CH1]]-Q42)/(TBL_HST[[#This Row],[CH2]]-Q42)))</f>
        <v>8.2894972696990477E-2</v>
      </c>
      <c r="S42" s="1">
        <f>(M42/(P42-O42))*LN(((TBL_HST[[#This Row],[CH2]]-Q42)/(TBL_HST[[#This Row],[CH3]]-Q42)))</f>
        <v>-1.5698623525434987E-3</v>
      </c>
      <c r="T42" s="1">
        <f>(M42/(P42-N42))*LN(((TBL_HST[[#This Row],[CH1]]-Q42)/(TBL_HST[[#This Row],[CH3]]-Q42)))</f>
        <v>4.2118845431698207E-2</v>
      </c>
      <c r="U42" s="1">
        <f>(TBL_HST[[#This Row],[CH1]]-Q42)/(EXP(-R42*N42/M42)) + Q42</f>
        <v>54.959061260467159</v>
      </c>
      <c r="V42" s="1">
        <f>(TBL_HST[[#This Row],[CH2]]-Q42)/(EXP(-S42*O42/M42)) + Q42</f>
        <v>42.439985797537332</v>
      </c>
      <c r="W42" s="1">
        <f>(TBL_HST[[#This Row],[CH1]]-Q42)/(EXP(-T42*N42/M42)) + Q42</f>
        <v>51.207849145446119</v>
      </c>
      <c r="X42" s="1">
        <f t="shared" si="2"/>
        <v>54.959061260467159</v>
      </c>
      <c r="Y42" s="1">
        <f t="shared" si="3"/>
        <v>51.207849145446119</v>
      </c>
      <c r="Z42" s="1">
        <f t="shared" si="4"/>
        <v>51.207849145446119</v>
      </c>
      <c r="AB42" s="1">
        <f t="shared" si="5"/>
        <v>52.458253183786468</v>
      </c>
      <c r="AC42" s="1">
        <f>TBL_HST[[#This Row],[CH7]]</f>
        <v>58.51</v>
      </c>
      <c r="AD42" s="1">
        <f t="shared" si="6"/>
        <v>-6.0517468162135302</v>
      </c>
    </row>
    <row r="43" spans="1:30" ht="19.5" customHeight="1" x14ac:dyDescent="0.35">
      <c r="A43" s="27">
        <v>44775.640058321762</v>
      </c>
      <c r="B43" s="25">
        <v>49.17</v>
      </c>
      <c r="C43" s="25">
        <v>42.77</v>
      </c>
      <c r="D43" s="25">
        <v>42.29</v>
      </c>
      <c r="E43" s="25">
        <v>27.35</v>
      </c>
      <c r="F43" s="25">
        <v>27.49</v>
      </c>
      <c r="G43" s="25">
        <v>27.67</v>
      </c>
      <c r="H43" s="25">
        <v>58.19</v>
      </c>
      <c r="I43" s="25">
        <v>27.67</v>
      </c>
      <c r="J43" s="25"/>
      <c r="K43" s="25"/>
      <c r="M43" s="1">
        <f t="shared" si="0"/>
        <v>8.3333333333333329E-2</v>
      </c>
      <c r="N43" s="1">
        <f t="shared" si="1"/>
        <v>0.3</v>
      </c>
      <c r="O43" s="1">
        <v>0.6</v>
      </c>
      <c r="P43" s="1">
        <v>0.88</v>
      </c>
      <c r="Q43" s="1">
        <f>AVERAGE(TBL_HST[[#This Row],[CH4]],TBL_HST[[#This Row],[CH5]],TBL_HST[[#This Row],[CH6]])</f>
        <v>27.503333333333334</v>
      </c>
      <c r="R43" s="1">
        <f>(M43/(O43-N43))*LN(((TBL_HST[[#This Row],[CH1]]-Q43)/(TBL_HST[[#This Row],[CH2]]-Q43)))</f>
        <v>9.7250882993193816E-2</v>
      </c>
      <c r="S43" s="1">
        <f>(M43/(P43-O43))*LN(((TBL_HST[[#This Row],[CH2]]-Q43)/(TBL_HST[[#This Row],[CH3]]-Q43)))</f>
        <v>9.5077168565396303E-3</v>
      </c>
      <c r="T43" s="1">
        <f>(M43/(P43-N43))*LN(((TBL_HST[[#This Row],[CH1]]-Q43)/(TBL_HST[[#This Row],[CH3]]-Q43)))</f>
        <v>5.4892113134119382E-2</v>
      </c>
      <c r="U43" s="1">
        <f>(TBL_HST[[#This Row],[CH1]]-Q43)/(EXP(-R43*N43/M43)) + Q43</f>
        <v>58.252969432314416</v>
      </c>
      <c r="V43" s="1">
        <f>(TBL_HST[[#This Row],[CH2]]-Q43)/(EXP(-S43*O43/M43)) + Q43</f>
        <v>43.851689692835393</v>
      </c>
      <c r="W43" s="1">
        <f>(TBL_HST[[#This Row],[CH1]]-Q43)/(EXP(-T43*N43/M43)) + Q43</f>
        <v>53.903929408716003</v>
      </c>
      <c r="X43" s="1">
        <f t="shared" si="2"/>
        <v>58.252969432314416</v>
      </c>
      <c r="Y43" s="1">
        <f t="shared" si="3"/>
        <v>53.903929408716003</v>
      </c>
      <c r="Z43" s="1">
        <f t="shared" si="4"/>
        <v>53.903929408716003</v>
      </c>
      <c r="AB43" s="1">
        <f t="shared" si="5"/>
        <v>55.353609416582145</v>
      </c>
      <c r="AC43" s="1">
        <f>TBL_HST[[#This Row],[CH7]]</f>
        <v>58.19</v>
      </c>
      <c r="AD43" s="1">
        <f t="shared" si="6"/>
        <v>-2.8363905834178524</v>
      </c>
    </row>
    <row r="44" spans="1:30" ht="19.5" customHeight="1" x14ac:dyDescent="0.35">
      <c r="A44" s="27">
        <v>44775.640064247687</v>
      </c>
      <c r="B44" s="25">
        <v>50.01</v>
      </c>
      <c r="C44" s="25">
        <v>42.97</v>
      </c>
      <c r="D44" s="25">
        <v>42.03</v>
      </c>
      <c r="E44" s="25">
        <v>27.39</v>
      </c>
      <c r="F44" s="25">
        <v>27.47</v>
      </c>
      <c r="G44" s="25">
        <v>27.65</v>
      </c>
      <c r="H44" s="25">
        <v>58.13</v>
      </c>
      <c r="I44" s="25">
        <v>27.67</v>
      </c>
      <c r="J44" s="25"/>
      <c r="K44" s="25"/>
      <c r="M44" s="1">
        <f t="shared" si="0"/>
        <v>8.3333333333333329E-2</v>
      </c>
      <c r="N44" s="1">
        <f t="shared" si="1"/>
        <v>0.3</v>
      </c>
      <c r="O44" s="1">
        <v>0.6</v>
      </c>
      <c r="P44" s="1">
        <v>0.88</v>
      </c>
      <c r="Q44" s="1">
        <f>AVERAGE(TBL_HST[[#This Row],[CH4]],TBL_HST[[#This Row],[CH5]],TBL_HST[[#This Row],[CH6]])</f>
        <v>27.50333333333333</v>
      </c>
      <c r="R44" s="1">
        <f>(M44/(O44-N44))*LN(((TBL_HST[[#This Row],[CH1]]-Q44)/(TBL_HST[[#This Row],[CH2]]-Q44)))</f>
        <v>0.10420121973763666</v>
      </c>
      <c r="S44" s="1">
        <f>(M44/(P44-O44))*LN(((TBL_HST[[#This Row],[CH2]]-Q44)/(TBL_HST[[#This Row],[CH3]]-Q44)))</f>
        <v>1.8661050510635623E-2</v>
      </c>
      <c r="T44" s="1">
        <f>(M44/(P44-N44))*LN(((TBL_HST[[#This Row],[CH1]]-Q44)/(TBL_HST[[#This Row],[CH3]]-Q44)))</f>
        <v>6.2905965628049926E-2</v>
      </c>
      <c r="U44" s="1">
        <f>(TBL_HST[[#This Row],[CH1]]-Q44)/(EXP(-R44*N44/M44)) + Q44</f>
        <v>60.254413793103438</v>
      </c>
      <c r="V44" s="1">
        <f>(TBL_HST[[#This Row],[CH2]]-Q44)/(EXP(-S44*O44/M44)) + Q44</f>
        <v>45.194168782220956</v>
      </c>
      <c r="W44" s="1">
        <f>(TBL_HST[[#This Row],[CH1]]-Q44)/(EXP(-T44*N44/M44)) + Q44</f>
        <v>55.730165981248405</v>
      </c>
      <c r="X44" s="1">
        <f t="shared" si="2"/>
        <v>60.254413793103438</v>
      </c>
      <c r="Y44" s="1">
        <f t="shared" si="3"/>
        <v>55.730165981248405</v>
      </c>
      <c r="Z44" s="1">
        <f t="shared" si="4"/>
        <v>55.730165981248405</v>
      </c>
      <c r="AB44" s="1">
        <f t="shared" si="5"/>
        <v>57.238248585200076</v>
      </c>
      <c r="AC44" s="1">
        <f>TBL_HST[[#This Row],[CH7]]</f>
        <v>58.13</v>
      </c>
      <c r="AD44" s="1">
        <f t="shared" si="6"/>
        <v>-0.89175141479992703</v>
      </c>
    </row>
    <row r="45" spans="1:30" ht="19.5" customHeight="1" x14ac:dyDescent="0.35">
      <c r="A45" s="27">
        <v>44775.640070127316</v>
      </c>
      <c r="B45" s="25">
        <v>52.11</v>
      </c>
      <c r="C45" s="25">
        <v>43.53</v>
      </c>
      <c r="D45" s="25">
        <v>41.47</v>
      </c>
      <c r="E45" s="25">
        <v>27.37</v>
      </c>
      <c r="F45" s="25">
        <v>27.47</v>
      </c>
      <c r="G45" s="25">
        <v>27.65</v>
      </c>
      <c r="H45" s="25">
        <v>56.79</v>
      </c>
      <c r="I45" s="25">
        <v>27.67</v>
      </c>
      <c r="J45" s="25"/>
      <c r="K45" s="25"/>
      <c r="M45" s="1">
        <f t="shared" si="0"/>
        <v>8.3333333333333329E-2</v>
      </c>
      <c r="N45" s="1">
        <f t="shared" si="1"/>
        <v>0.3</v>
      </c>
      <c r="O45" s="1">
        <v>0.6</v>
      </c>
      <c r="P45" s="1">
        <v>0.88</v>
      </c>
      <c r="Q45" s="1">
        <f>AVERAGE(TBL_HST[[#This Row],[CH4]],TBL_HST[[#This Row],[CH5]],TBL_HST[[#This Row],[CH6]])</f>
        <v>27.49666666666667</v>
      </c>
      <c r="R45" s="1">
        <f>(M45/(O45-N45))*LN(((TBL_HST[[#This Row],[CH1]]-Q45)/(TBL_HST[[#This Row],[CH2]]-Q45)))</f>
        <v>0.11906067030080032</v>
      </c>
      <c r="S45" s="1">
        <f>(M45/(P45-O45))*LN(((TBL_HST[[#This Row],[CH2]]-Q45)/(TBL_HST[[#This Row],[CH3]]-Q45)))</f>
        <v>4.0928314612776462E-2</v>
      </c>
      <c r="T45" s="1">
        <f>(M45/(P45-N45))*LN(((TBL_HST[[#This Row],[CH1]]-Q45)/(TBL_HST[[#This Row],[CH3]]-Q45)))</f>
        <v>8.1341602037616381E-2</v>
      </c>
      <c r="U45" s="1">
        <f>(TBL_HST[[#This Row],[CH1]]-Q45)/(EXP(-R45*N45/M45)) + Q45</f>
        <v>65.281459459459455</v>
      </c>
      <c r="V45" s="1">
        <f>(TBL_HST[[#This Row],[CH2]]-Q45)/(EXP(-S45*O45/M45)) + Q45</f>
        <v>49.024652463164145</v>
      </c>
      <c r="W45" s="1">
        <f>(TBL_HST[[#This Row],[CH1]]-Q45)/(EXP(-T45*N45/M45)) + Q45</f>
        <v>60.483815913514832</v>
      </c>
      <c r="X45" s="1">
        <f t="shared" si="2"/>
        <v>65.281459459459455</v>
      </c>
      <c r="Y45" s="1">
        <f t="shared" si="3"/>
        <v>60.483815913514832</v>
      </c>
      <c r="Z45" s="1">
        <f t="shared" si="4"/>
        <v>60.483815913514832</v>
      </c>
      <c r="AB45" s="1">
        <f t="shared" si="5"/>
        <v>62.083030428829709</v>
      </c>
      <c r="AC45" s="1">
        <f>TBL_HST[[#This Row],[CH7]]</f>
        <v>56.79</v>
      </c>
      <c r="AD45" s="1">
        <f t="shared" si="6"/>
        <v>5.2930304288297094</v>
      </c>
    </row>
    <row r="46" spans="1:30" ht="19.5" customHeight="1" x14ac:dyDescent="0.35">
      <c r="A46" s="27">
        <v>44775.640076041665</v>
      </c>
      <c r="B46" s="25">
        <v>53.67</v>
      </c>
      <c r="C46" s="25">
        <v>44.39</v>
      </c>
      <c r="D46" s="25">
        <v>41.43</v>
      </c>
      <c r="E46" s="25">
        <v>27.39</v>
      </c>
      <c r="F46" s="25">
        <v>27.47</v>
      </c>
      <c r="G46" s="25">
        <v>27.63</v>
      </c>
      <c r="H46" s="25">
        <v>55.57</v>
      </c>
      <c r="I46" s="25">
        <v>27.67</v>
      </c>
      <c r="J46" s="25"/>
      <c r="K46" s="25"/>
      <c r="M46" s="1">
        <f t="shared" si="0"/>
        <v>8.3333333333333329E-2</v>
      </c>
      <c r="N46" s="1">
        <f t="shared" si="1"/>
        <v>0.3</v>
      </c>
      <c r="O46" s="1">
        <v>0.6</v>
      </c>
      <c r="P46" s="1">
        <v>0.88</v>
      </c>
      <c r="Q46" s="1">
        <f>AVERAGE(TBL_HST[[#This Row],[CH4]],TBL_HST[[#This Row],[CH5]],TBL_HST[[#This Row],[CH6]])</f>
        <v>27.496666666666666</v>
      </c>
      <c r="R46" s="1">
        <f>(M46/(O46-N46))*LN(((TBL_HST[[#This Row],[CH1]]-Q46)/(TBL_HST[[#This Row],[CH2]]-Q46)))</f>
        <v>0.12161722609870057</v>
      </c>
      <c r="S46" s="1">
        <f>(M46/(P46-O46))*LN(((TBL_HST[[#This Row],[CH2]]-Q46)/(TBL_HST[[#This Row],[CH3]]-Q46)))</f>
        <v>5.7331849976853456E-2</v>
      </c>
      <c r="T46" s="1">
        <f>(M46/(P46-N46))*LN(((TBL_HST[[#This Row],[CH1]]-Q46)/(TBL_HST[[#This Row],[CH3]]-Q46)))</f>
        <v>9.0582906591601967E-2</v>
      </c>
      <c r="U46" s="1">
        <f>(TBL_HST[[#This Row],[CH1]]-Q46)/(EXP(-R46*N46/M46)) + Q46</f>
        <v>68.047774269928965</v>
      </c>
      <c r="V46" s="1">
        <f>(TBL_HST[[#This Row],[CH2]]-Q46)/(EXP(-S46*O46/M46)) + Q46</f>
        <v>53.022943524636275</v>
      </c>
      <c r="W46" s="1">
        <f>(TBL_HST[[#This Row],[CH1]]-Q46)/(EXP(-T46*N46/M46)) + Q46</f>
        <v>63.761175484305014</v>
      </c>
      <c r="X46" s="1">
        <f t="shared" si="2"/>
        <v>68.047774269928965</v>
      </c>
      <c r="Y46" s="1">
        <f t="shared" si="3"/>
        <v>63.761175484305014</v>
      </c>
      <c r="Z46" s="1">
        <f t="shared" si="4"/>
        <v>63.761175484305014</v>
      </c>
      <c r="AB46" s="1">
        <f t="shared" si="5"/>
        <v>65.190041746179659</v>
      </c>
      <c r="AC46" s="1">
        <f>TBL_HST[[#This Row],[CH7]]</f>
        <v>55.57</v>
      </c>
      <c r="AD46" s="1">
        <f t="shared" si="6"/>
        <v>9.620041746179659</v>
      </c>
    </row>
    <row r="47" spans="1:30" ht="19.5" customHeight="1" x14ac:dyDescent="0.35">
      <c r="A47" s="27">
        <v>44775.64008193287</v>
      </c>
      <c r="B47" s="25">
        <v>54.81</v>
      </c>
      <c r="C47" s="25">
        <v>45.63</v>
      </c>
      <c r="D47" s="25">
        <v>41.53</v>
      </c>
      <c r="E47" s="25">
        <v>27.37</v>
      </c>
      <c r="F47" s="25">
        <v>27.47</v>
      </c>
      <c r="G47" s="25">
        <v>27.65</v>
      </c>
      <c r="H47" s="25">
        <v>54.03</v>
      </c>
      <c r="I47" s="25">
        <v>27.69</v>
      </c>
      <c r="J47" s="25"/>
      <c r="K47" s="25"/>
      <c r="M47" s="1">
        <f t="shared" si="0"/>
        <v>8.3333333333333329E-2</v>
      </c>
      <c r="N47" s="1">
        <f t="shared" si="1"/>
        <v>0.3</v>
      </c>
      <c r="O47" s="1">
        <v>0.6</v>
      </c>
      <c r="P47" s="1">
        <v>0.88</v>
      </c>
      <c r="Q47" s="1">
        <f>AVERAGE(TBL_HST[[#This Row],[CH4]],TBL_HST[[#This Row],[CH5]],TBL_HST[[#This Row],[CH6]])</f>
        <v>27.49666666666667</v>
      </c>
      <c r="R47" s="1">
        <f>(M47/(O47-N47))*LN(((TBL_HST[[#This Row],[CH1]]-Q47)/(TBL_HST[[#This Row],[CH2]]-Q47)))</f>
        <v>0.1137841995157856</v>
      </c>
      <c r="S47" s="1">
        <f>(M47/(P47-O47))*LN(((TBL_HST[[#This Row],[CH2]]-Q47)/(TBL_HST[[#This Row],[CH3]]-Q47)))</f>
        <v>7.6284646777845605E-2</v>
      </c>
      <c r="T47" s="1">
        <f>(M47/(P47-N47))*LN(((TBL_HST[[#This Row],[CH1]]-Q47)/(TBL_HST[[#This Row],[CH3]]-Q47)))</f>
        <v>9.568096715953868E-2</v>
      </c>
      <c r="U47" s="1">
        <f>(TBL_HST[[#This Row],[CH1]]-Q47)/(EXP(-R47*N47/M47)) + Q47</f>
        <v>68.637375000000006</v>
      </c>
      <c r="V47" s="1">
        <f>(TBL_HST[[#This Row],[CH2]]-Q47)/(EXP(-S47*O47/M47)) + Q47</f>
        <v>58.902740927231179</v>
      </c>
      <c r="W47" s="1">
        <f>(TBL_HST[[#This Row],[CH1]]-Q47)/(EXP(-T47*N47/M47)) + Q47</f>
        <v>66.041669569634465</v>
      </c>
      <c r="X47" s="1">
        <f t="shared" si="2"/>
        <v>68.637375000000006</v>
      </c>
      <c r="Y47" s="1">
        <f t="shared" si="3"/>
        <v>66.041669569634465</v>
      </c>
      <c r="Z47" s="1">
        <f t="shared" si="4"/>
        <v>66.041669569634465</v>
      </c>
      <c r="AB47" s="1">
        <f t="shared" si="5"/>
        <v>66.906904713089645</v>
      </c>
      <c r="AC47" s="1">
        <f>TBL_HST[[#This Row],[CH7]]</f>
        <v>54.03</v>
      </c>
      <c r="AD47" s="1">
        <f t="shared" si="6"/>
        <v>12.876904713089644</v>
      </c>
    </row>
    <row r="48" spans="1:30" ht="19.5" customHeight="1" x14ac:dyDescent="0.35">
      <c r="A48" s="27">
        <v>44775.640087858796</v>
      </c>
      <c r="B48" s="25">
        <v>55.13</v>
      </c>
      <c r="C48" s="25">
        <v>45.73</v>
      </c>
      <c r="D48" s="25">
        <v>41.37</v>
      </c>
      <c r="E48" s="25">
        <v>27.37</v>
      </c>
      <c r="F48" s="25">
        <v>27.51</v>
      </c>
      <c r="G48" s="25">
        <v>27.65</v>
      </c>
      <c r="H48" s="25">
        <v>53.33</v>
      </c>
      <c r="I48" s="25">
        <v>27.69</v>
      </c>
      <c r="J48" s="25"/>
      <c r="K48" s="25"/>
      <c r="M48" s="1">
        <f t="shared" si="0"/>
        <v>8.3333333333333329E-2</v>
      </c>
      <c r="N48" s="1">
        <f t="shared" si="1"/>
        <v>0.3</v>
      </c>
      <c r="O48" s="1">
        <v>0.6</v>
      </c>
      <c r="P48" s="1">
        <v>0.88</v>
      </c>
      <c r="Q48" s="1">
        <f>AVERAGE(TBL_HST[[#This Row],[CH4]],TBL_HST[[#This Row],[CH5]],TBL_HST[[#This Row],[CH6]])</f>
        <v>27.51</v>
      </c>
      <c r="R48" s="1">
        <f>(M48/(O48-N48))*LN(((TBL_HST[[#This Row],[CH1]]-Q48)/(TBL_HST[[#This Row],[CH2]]-Q48)))</f>
        <v>0.11556118226370393</v>
      </c>
      <c r="S48" s="1">
        <f>(M48/(P48-O48))*LN(((TBL_HST[[#This Row],[CH2]]-Q48)/(TBL_HST[[#This Row],[CH3]]-Q48)))</f>
        <v>8.1402648235135461E-2</v>
      </c>
      <c r="T48" s="1">
        <f>(M48/(P48-N48))*LN(((TBL_HST[[#This Row],[CH1]]-Q48)/(TBL_HST[[#This Row],[CH3]]-Q48)))</f>
        <v>9.9070855491291535E-2</v>
      </c>
      <c r="U48" s="1">
        <f>(TBL_HST[[#This Row],[CH1]]-Q48)/(EXP(-R48*N48/M48)) + Q48</f>
        <v>69.379615806805731</v>
      </c>
      <c r="V48" s="1">
        <f>(TBL_HST[[#This Row],[CH2]]-Q48)/(EXP(-S48*O48/M48)) + Q48</f>
        <v>60.250700223819962</v>
      </c>
      <c r="W48" s="1">
        <f>(TBL_HST[[#This Row],[CH1]]-Q48)/(EXP(-T48*N48/M48)) + Q48</f>
        <v>66.966359081530712</v>
      </c>
      <c r="X48" s="1">
        <f t="shared" si="2"/>
        <v>69.379615806805731</v>
      </c>
      <c r="Y48" s="1">
        <f t="shared" si="3"/>
        <v>66.966359081530712</v>
      </c>
      <c r="Z48" s="1">
        <f t="shared" si="4"/>
        <v>66.966359081530712</v>
      </c>
      <c r="AB48" s="1">
        <f t="shared" si="5"/>
        <v>67.770777989955718</v>
      </c>
      <c r="AC48" s="1">
        <f>TBL_HST[[#This Row],[CH7]]</f>
        <v>53.33</v>
      </c>
      <c r="AD48" s="1">
        <f t="shared" si="6"/>
        <v>14.44077798995572</v>
      </c>
    </row>
    <row r="49" spans="1:30" ht="19.5" customHeight="1" x14ac:dyDescent="0.35">
      <c r="A49" s="27">
        <v>44775.640093738424</v>
      </c>
      <c r="B49" s="25">
        <v>54.85</v>
      </c>
      <c r="C49" s="25">
        <v>46.57</v>
      </c>
      <c r="D49" s="25">
        <v>41.43</v>
      </c>
      <c r="E49" s="25">
        <v>27.41</v>
      </c>
      <c r="F49" s="25">
        <v>27.51</v>
      </c>
      <c r="G49" s="25">
        <v>27.67</v>
      </c>
      <c r="H49" s="25">
        <v>52.19</v>
      </c>
      <c r="I49" s="25">
        <v>27.69</v>
      </c>
      <c r="J49" s="25"/>
      <c r="K49" s="25"/>
      <c r="M49" s="1">
        <f t="shared" si="0"/>
        <v>8.3333333333333329E-2</v>
      </c>
      <c r="N49" s="1">
        <f t="shared" si="1"/>
        <v>0.3</v>
      </c>
      <c r="O49" s="1">
        <v>0.6</v>
      </c>
      <c r="P49" s="1">
        <v>0.88</v>
      </c>
      <c r="Q49" s="1">
        <f>AVERAGE(TBL_HST[[#This Row],[CH4]],TBL_HST[[#This Row],[CH5]],TBL_HST[[#This Row],[CH6]])</f>
        <v>27.53</v>
      </c>
      <c r="R49" s="1">
        <f>(M49/(O49-N49))*LN(((TBL_HST[[#This Row],[CH1]]-Q49)/(TBL_HST[[#This Row],[CH2]]-Q49)))</f>
        <v>0.10029916814982502</v>
      </c>
      <c r="S49" s="1">
        <f>(M49/(P49-O49))*LN(((TBL_HST[[#This Row],[CH2]]-Q49)/(TBL_HST[[#This Row],[CH3]]-Q49)))</f>
        <v>9.3646782507908713E-2</v>
      </c>
      <c r="T49" s="1">
        <f>(M49/(P49-N49))*LN(((TBL_HST[[#This Row],[CH1]]-Q49)/(TBL_HST[[#This Row],[CH3]]-Q49)))</f>
        <v>9.7087671633037803E-2</v>
      </c>
      <c r="U49" s="1">
        <f>(TBL_HST[[#This Row],[CH1]]-Q49)/(EXP(-R49*N49/M49)) + Q49</f>
        <v>66.730756302521002</v>
      </c>
      <c r="V49" s="1">
        <f>(TBL_HST[[#This Row],[CH2]]-Q49)/(EXP(-S49*O49/M49)) + Q49</f>
        <v>64.89740735645384</v>
      </c>
      <c r="W49" s="1">
        <f>(TBL_HST[[#This Row],[CH1]]-Q49)/(EXP(-T49*N49/M49)) + Q49</f>
        <v>66.280151000603269</v>
      </c>
      <c r="X49" s="1">
        <f t="shared" si="2"/>
        <v>66.730756302521002</v>
      </c>
      <c r="Y49" s="1">
        <f t="shared" si="3"/>
        <v>66.280151000603269</v>
      </c>
      <c r="Z49" s="1">
        <f t="shared" si="4"/>
        <v>66.280151000603269</v>
      </c>
      <c r="AB49" s="1">
        <f t="shared" si="5"/>
        <v>66.430352767909184</v>
      </c>
      <c r="AC49" s="1">
        <f>TBL_HST[[#This Row],[CH7]]</f>
        <v>52.19</v>
      </c>
      <c r="AD49" s="1">
        <f t="shared" si="6"/>
        <v>14.240352767909187</v>
      </c>
    </row>
    <row r="50" spans="1:30" ht="19.5" customHeight="1" x14ac:dyDescent="0.35">
      <c r="A50" s="27">
        <v>44775.64009966435</v>
      </c>
      <c r="B50" s="25">
        <v>54.99</v>
      </c>
      <c r="C50" s="25">
        <v>47.57</v>
      </c>
      <c r="D50" s="25">
        <v>41.81</v>
      </c>
      <c r="E50" s="25">
        <v>27.39</v>
      </c>
      <c r="F50" s="25">
        <v>27.49</v>
      </c>
      <c r="G50" s="25">
        <v>27.69</v>
      </c>
      <c r="H50" s="25">
        <v>51.51</v>
      </c>
      <c r="I50" s="25">
        <v>27.69</v>
      </c>
      <c r="J50" s="25"/>
      <c r="K50" s="25"/>
      <c r="M50" s="1">
        <f t="shared" si="0"/>
        <v>8.3333333333333329E-2</v>
      </c>
      <c r="N50" s="1">
        <f t="shared" si="1"/>
        <v>0.3</v>
      </c>
      <c r="O50" s="1">
        <v>0.6</v>
      </c>
      <c r="P50" s="1">
        <v>0.88</v>
      </c>
      <c r="Q50" s="1">
        <f>AVERAGE(TBL_HST[[#This Row],[CH4]],TBL_HST[[#This Row],[CH5]],TBL_HST[[#This Row],[CH6]])</f>
        <v>27.52333333333333</v>
      </c>
      <c r="R50" s="1">
        <f>(M50/(O50-N50))*LN(((TBL_HST[[#This Row],[CH1]]-Q50)/(TBL_HST[[#This Row],[CH2]]-Q50)))</f>
        <v>8.7475072043067495E-2</v>
      </c>
      <c r="S50" s="1">
        <f>(M50/(P50-O50))*LN(((TBL_HST[[#This Row],[CH2]]-Q50)/(TBL_HST[[#This Row],[CH3]]-Q50)))</f>
        <v>0.10081434152230706</v>
      </c>
      <c r="T50" s="1">
        <f>(M50/(P50-N50))*LN(((TBL_HST[[#This Row],[CH1]]-Q50)/(TBL_HST[[#This Row],[CH3]]-Q50)))</f>
        <v>9.3914719377872796E-2</v>
      </c>
      <c r="U50" s="1">
        <f>(TBL_HST[[#This Row],[CH1]]-Q50)/(EXP(-R50*N50/M50)) + Q50</f>
        <v>65.156411706019298</v>
      </c>
      <c r="V50" s="1">
        <f>(TBL_HST[[#This Row],[CH2]]-Q50)/(EXP(-S50*O50/M50)) + Q50</f>
        <v>68.950056008731593</v>
      </c>
      <c r="W50" s="1">
        <f>(TBL_HST[[#This Row],[CH1]]-Q50)/(EXP(-T50*N50/M50)) + Q50</f>
        <v>66.039040560064549</v>
      </c>
      <c r="X50" s="1">
        <f t="shared" si="2"/>
        <v>65.156411706019298</v>
      </c>
      <c r="Y50" s="1">
        <f t="shared" si="3"/>
        <v>66.039040560064549</v>
      </c>
      <c r="Z50" s="1">
        <f t="shared" si="4"/>
        <v>66.039040560064549</v>
      </c>
      <c r="AB50" s="1">
        <f t="shared" si="5"/>
        <v>65.744830942049475</v>
      </c>
      <c r="AC50" s="1">
        <f>TBL_HST[[#This Row],[CH7]]</f>
        <v>51.51</v>
      </c>
      <c r="AD50" s="1">
        <f t="shared" si="6"/>
        <v>14.234830942049477</v>
      </c>
    </row>
    <row r="51" spans="1:30" ht="19.5" customHeight="1" x14ac:dyDescent="0.35">
      <c r="A51" s="27">
        <v>44775.64010553241</v>
      </c>
      <c r="B51" s="25">
        <v>53.89</v>
      </c>
      <c r="C51" s="25">
        <v>48.93</v>
      </c>
      <c r="D51" s="25">
        <v>42.13</v>
      </c>
      <c r="E51" s="25">
        <v>27.41</v>
      </c>
      <c r="F51" s="25">
        <v>27.49</v>
      </c>
      <c r="G51" s="25">
        <v>27.69</v>
      </c>
      <c r="H51" s="25">
        <v>50.89</v>
      </c>
      <c r="I51" s="25">
        <v>27.69</v>
      </c>
      <c r="J51" s="25"/>
      <c r="K51" s="25"/>
      <c r="M51" s="1">
        <f t="shared" si="0"/>
        <v>8.3333333333333329E-2</v>
      </c>
      <c r="N51" s="1">
        <f t="shared" si="1"/>
        <v>0.3</v>
      </c>
      <c r="O51" s="1">
        <v>0.6</v>
      </c>
      <c r="P51" s="1">
        <v>0.88</v>
      </c>
      <c r="Q51" s="1">
        <f>AVERAGE(TBL_HST[[#This Row],[CH4]],TBL_HST[[#This Row],[CH5]],TBL_HST[[#This Row],[CH6]])</f>
        <v>27.53</v>
      </c>
      <c r="R51" s="1">
        <f>(M51/(O51-N51))*LN(((TBL_HST[[#This Row],[CH1]]-Q51)/(TBL_HST[[#This Row],[CH2]]-Q51)))</f>
        <v>5.7904663224027993E-2</v>
      </c>
      <c r="S51" s="1">
        <f>(M51/(P51-O51))*LN(((TBL_HST[[#This Row],[CH2]]-Q51)/(TBL_HST[[#This Row],[CH3]]-Q51)))</f>
        <v>0.11380041467664133</v>
      </c>
      <c r="T51" s="1">
        <f>(M51/(P51-N51))*LN(((TBL_HST[[#This Row],[CH1]]-Q51)/(TBL_HST[[#This Row],[CH3]]-Q51)))</f>
        <v>8.4888819097703364E-2</v>
      </c>
      <c r="U51" s="1">
        <f>(TBL_HST[[#This Row],[CH1]]-Q51)/(EXP(-R51*N51/M51)) + Q51</f>
        <v>59.999607476635518</v>
      </c>
      <c r="V51" s="1">
        <f>(TBL_HST[[#This Row],[CH2]]-Q51)/(EXP(-S51*O51/M51)) + Q51</f>
        <v>76.087754683564413</v>
      </c>
      <c r="W51" s="1">
        <f>(TBL_HST[[#This Row],[CH1]]-Q51)/(EXP(-T51*N51/M51)) + Q51</f>
        <v>63.312088908304517</v>
      </c>
      <c r="X51" s="1">
        <f t="shared" si="2"/>
        <v>59.999607476635518</v>
      </c>
      <c r="Y51" s="1">
        <f t="shared" si="3"/>
        <v>63.312088908304517</v>
      </c>
      <c r="Z51" s="1">
        <f t="shared" si="4"/>
        <v>63.312088908304517</v>
      </c>
      <c r="AB51" s="1">
        <f t="shared" si="5"/>
        <v>62.20792843108152</v>
      </c>
      <c r="AC51" s="1">
        <f>TBL_HST[[#This Row],[CH7]]</f>
        <v>50.89</v>
      </c>
      <c r="AD51" s="1">
        <f t="shared" si="6"/>
        <v>11.317928431081519</v>
      </c>
    </row>
    <row r="52" spans="1:30" ht="19.5" customHeight="1" x14ac:dyDescent="0.35">
      <c r="A52" s="27">
        <v>44775.640111469904</v>
      </c>
      <c r="B52" s="25">
        <v>53.13</v>
      </c>
      <c r="C52" s="25">
        <v>49.95</v>
      </c>
      <c r="D52" s="25">
        <v>42.77</v>
      </c>
      <c r="E52" s="25">
        <v>27.39</v>
      </c>
      <c r="F52" s="25">
        <v>27.53</v>
      </c>
      <c r="G52" s="25">
        <v>27.71</v>
      </c>
      <c r="H52" s="25">
        <v>50.41</v>
      </c>
      <c r="I52" s="25">
        <v>27.71</v>
      </c>
      <c r="J52" s="25"/>
      <c r="K52" s="25"/>
      <c r="M52" s="1">
        <f t="shared" si="0"/>
        <v>8.3333333333333329E-2</v>
      </c>
      <c r="N52" s="1">
        <f t="shared" si="1"/>
        <v>0.3</v>
      </c>
      <c r="O52" s="1">
        <v>0.6</v>
      </c>
      <c r="P52" s="1">
        <v>0.88</v>
      </c>
      <c r="Q52" s="1">
        <f>AVERAGE(TBL_HST[[#This Row],[CH4]],TBL_HST[[#This Row],[CH5]],TBL_HST[[#This Row],[CH6]])</f>
        <v>27.543333333333333</v>
      </c>
      <c r="R52" s="1">
        <f>(M52/(O52-N52))*LN(((TBL_HST[[#This Row],[CH1]]-Q52)/(TBL_HST[[#This Row],[CH2]]-Q52)))</f>
        <v>3.686468023403873E-2</v>
      </c>
      <c r="S52" s="1">
        <f>(M52/(P52-O52))*LN(((TBL_HST[[#This Row],[CH2]]-Q52)/(TBL_HST[[#This Row],[CH3]]-Q52)))</f>
        <v>0.11497329075869187</v>
      </c>
      <c r="T52" s="1">
        <f>(M52/(P52-N52))*LN(((TBL_HST[[#This Row],[CH1]]-Q52)/(TBL_HST[[#This Row],[CH3]]-Q52)))</f>
        <v>7.457228531490577E-2</v>
      </c>
      <c r="U52" s="1">
        <f>(TBL_HST[[#This Row],[CH1]]-Q52)/(EXP(-R52*N52/M52)) + Q52</f>
        <v>56.761312109491222</v>
      </c>
      <c r="V52" s="1">
        <f>(TBL_HST[[#This Row],[CH2]]-Q52)/(EXP(-S52*O52/M52)) + Q52</f>
        <v>78.816432252220537</v>
      </c>
      <c r="W52" s="1">
        <f>(TBL_HST[[#This Row],[CH1]]-Q52)/(EXP(-T52*N52/M52)) + Q52</f>
        <v>61.009387264929074</v>
      </c>
      <c r="X52" s="1">
        <f t="shared" si="2"/>
        <v>56.761312109491222</v>
      </c>
      <c r="Y52" s="1">
        <f t="shared" si="3"/>
        <v>61.009387264929074</v>
      </c>
      <c r="Z52" s="1">
        <f t="shared" si="4"/>
        <v>61.009387264929074</v>
      </c>
      <c r="AB52" s="1">
        <f t="shared" si="5"/>
        <v>59.593362213116457</v>
      </c>
      <c r="AC52" s="1">
        <f>TBL_HST[[#This Row],[CH7]]</f>
        <v>50.41</v>
      </c>
      <c r="AD52" s="1">
        <f t="shared" si="6"/>
        <v>9.1833622131164603</v>
      </c>
    </row>
    <row r="53" spans="1:30" ht="19.5" customHeight="1" x14ac:dyDescent="0.35">
      <c r="A53" s="27">
        <v>44775.64011734954</v>
      </c>
      <c r="B53" s="25">
        <v>51.91</v>
      </c>
      <c r="C53" s="25">
        <v>51.43</v>
      </c>
      <c r="D53" s="25">
        <v>43.43</v>
      </c>
      <c r="E53" s="25">
        <v>27.39</v>
      </c>
      <c r="F53" s="25">
        <v>27.51</v>
      </c>
      <c r="G53" s="25">
        <v>27.69</v>
      </c>
      <c r="H53" s="25">
        <v>49.99</v>
      </c>
      <c r="I53" s="25">
        <v>27.69</v>
      </c>
      <c r="J53" s="25"/>
      <c r="K53" s="25"/>
      <c r="M53" s="1">
        <f t="shared" si="0"/>
        <v>8.3333333333333329E-2</v>
      </c>
      <c r="N53" s="1">
        <f t="shared" si="1"/>
        <v>0.3</v>
      </c>
      <c r="O53" s="1">
        <v>0.6</v>
      </c>
      <c r="P53" s="1">
        <v>0.88</v>
      </c>
      <c r="Q53" s="1">
        <f>AVERAGE(TBL_HST[[#This Row],[CH4]],TBL_HST[[#This Row],[CH5]],TBL_HST[[#This Row],[CH6]])</f>
        <v>27.53</v>
      </c>
      <c r="R53" s="1">
        <f>(M53/(O53-N53))*LN(((TBL_HST[[#This Row],[CH1]]-Q53)/(TBL_HST[[#This Row],[CH2]]-Q53)))</f>
        <v>5.5235180876834333E-3</v>
      </c>
      <c r="S53" s="1">
        <f>(M53/(P53-O53))*LN(((TBL_HST[[#This Row],[CH2]]-Q53)/(TBL_HST[[#This Row],[CH3]]-Q53)))</f>
        <v>0.12129742550930926</v>
      </c>
      <c r="T53" s="1">
        <f>(M53/(P53-N53))*LN(((TBL_HST[[#This Row],[CH1]]-Q53)/(TBL_HST[[#This Row],[CH3]]-Q53)))</f>
        <v>6.1414369946399344E-2</v>
      </c>
      <c r="U53" s="1">
        <f>(TBL_HST[[#This Row],[CH1]]-Q53)/(EXP(-R53*N53/M53)) + Q53</f>
        <v>52.399640167364012</v>
      </c>
      <c r="V53" s="1">
        <f>(TBL_HST[[#This Row],[CH2]]-Q53)/(EXP(-S53*O53/M53)) + Q53</f>
        <v>84.76810927475313</v>
      </c>
      <c r="W53" s="1">
        <f>(TBL_HST[[#This Row],[CH1]]-Q53)/(EXP(-T53*N53/M53)) + Q53</f>
        <v>57.942534905982782</v>
      </c>
      <c r="X53" s="1">
        <f t="shared" si="2"/>
        <v>52.399640167364012</v>
      </c>
      <c r="Y53" s="1">
        <f t="shared" si="3"/>
        <v>57.942534905982782</v>
      </c>
      <c r="Z53" s="1">
        <f t="shared" si="4"/>
        <v>57.942534905982782</v>
      </c>
      <c r="AB53" s="1">
        <f t="shared" si="5"/>
        <v>56.094903326443195</v>
      </c>
      <c r="AC53" s="1">
        <f>TBL_HST[[#This Row],[CH7]]</f>
        <v>49.99</v>
      </c>
      <c r="AD53" s="1">
        <f t="shared" si="6"/>
        <v>6.1049033264431927</v>
      </c>
    </row>
    <row r="54" spans="1:30" ht="19.5" customHeight="1" x14ac:dyDescent="0.35">
      <c r="A54" s="27">
        <v>44775.640123263889</v>
      </c>
      <c r="B54" s="25">
        <v>50.87</v>
      </c>
      <c r="C54" s="25">
        <v>52.21</v>
      </c>
      <c r="D54" s="25">
        <v>44.03</v>
      </c>
      <c r="E54" s="25">
        <v>27.41</v>
      </c>
      <c r="F54" s="25">
        <v>27.53</v>
      </c>
      <c r="G54" s="25">
        <v>27.71</v>
      </c>
      <c r="H54" s="25">
        <v>49.91</v>
      </c>
      <c r="I54" s="25">
        <v>27.71</v>
      </c>
      <c r="J54" s="25"/>
      <c r="K54" s="25"/>
      <c r="M54" s="1">
        <f t="shared" si="0"/>
        <v>8.3333333333333329E-2</v>
      </c>
      <c r="N54" s="1">
        <f t="shared" si="1"/>
        <v>0.3</v>
      </c>
      <c r="O54" s="1">
        <v>0.6</v>
      </c>
      <c r="P54" s="1">
        <v>0.88</v>
      </c>
      <c r="Q54" s="1">
        <f>AVERAGE(TBL_HST[[#This Row],[CH4]],TBL_HST[[#This Row],[CH5]],TBL_HST[[#This Row],[CH6]])</f>
        <v>27.55</v>
      </c>
      <c r="R54" s="1">
        <f>(M54/(O54-N54))*LN(((TBL_HST[[#This Row],[CH1]]-Q54)/(TBL_HST[[#This Row],[CH2]]-Q54)))</f>
        <v>-1.5519760070529671E-2</v>
      </c>
      <c r="S54" s="1">
        <f>(M54/(P54-O54))*LN(((TBL_HST[[#This Row],[CH2]]-Q54)/(TBL_HST[[#This Row],[CH3]]-Q54)))</f>
        <v>0.11995088489728349</v>
      </c>
      <c r="T54" s="1">
        <f>(M54/(P54-N54))*LN(((TBL_HST[[#This Row],[CH1]]-Q54)/(TBL_HST[[#This Row],[CH3]]-Q54)))</f>
        <v>4.9879861638069782E-2</v>
      </c>
      <c r="U54" s="1">
        <f>(TBL_HST[[#This Row],[CH1]]-Q54)/(EXP(-R54*N54/M54)) + Q54</f>
        <v>49.602814274128136</v>
      </c>
      <c r="V54" s="1">
        <f>(TBL_HST[[#This Row],[CH2]]-Q54)/(EXP(-S54*O54/M54)) + Q54</f>
        <v>86.038424858704062</v>
      </c>
      <c r="W54" s="1">
        <f>(TBL_HST[[#This Row],[CH1]]-Q54)/(EXP(-T54*N54/M54)) + Q54</f>
        <v>55.457036557184473</v>
      </c>
      <c r="X54" s="1">
        <f t="shared" si="2"/>
        <v>49.602814274128136</v>
      </c>
      <c r="Y54" s="1">
        <f t="shared" si="3"/>
        <v>55.457036557184473</v>
      </c>
      <c r="Z54" s="1">
        <f t="shared" si="4"/>
        <v>55.457036557184473</v>
      </c>
      <c r="AB54" s="1">
        <f t="shared" si="5"/>
        <v>53.505629129499027</v>
      </c>
      <c r="AC54" s="1">
        <f>TBL_HST[[#This Row],[CH7]]</f>
        <v>49.91</v>
      </c>
      <c r="AD54" s="1">
        <f t="shared" si="6"/>
        <v>3.5956291294990308</v>
      </c>
    </row>
    <row r="55" spans="1:30" ht="19.5" customHeight="1" x14ac:dyDescent="0.35">
      <c r="A55" s="27">
        <v>44775.640129155094</v>
      </c>
      <c r="B55" s="25">
        <v>50.07</v>
      </c>
      <c r="C55" s="25">
        <v>52.35</v>
      </c>
      <c r="D55" s="25">
        <v>44.19</v>
      </c>
      <c r="E55" s="25">
        <v>27.41</v>
      </c>
      <c r="F55" s="25">
        <v>27.57</v>
      </c>
      <c r="G55" s="25">
        <v>27.71</v>
      </c>
      <c r="H55" s="25">
        <v>49.53</v>
      </c>
      <c r="I55" s="25">
        <v>27.71</v>
      </c>
      <c r="J55" s="25"/>
      <c r="K55" s="25"/>
      <c r="M55" s="1">
        <f t="shared" si="0"/>
        <v>8.3333333333333329E-2</v>
      </c>
      <c r="N55" s="1">
        <f t="shared" si="1"/>
        <v>0.3</v>
      </c>
      <c r="O55" s="1">
        <v>0.6</v>
      </c>
      <c r="P55" s="1">
        <v>0.88</v>
      </c>
      <c r="Q55" s="1">
        <f>AVERAGE(TBL_HST[[#This Row],[CH4]],TBL_HST[[#This Row],[CH5]],TBL_HST[[#This Row],[CH6]])</f>
        <v>27.563333333333333</v>
      </c>
      <c r="R55" s="1">
        <f>(M55/(O55-N55))*LN(((TBL_HST[[#This Row],[CH1]]-Q55)/(TBL_HST[[#This Row],[CH2]]-Q55)))</f>
        <v>-2.6803975712650436E-2</v>
      </c>
      <c r="S55" s="1">
        <f>(M55/(P55-O55))*LN(((TBL_HST[[#This Row],[CH2]]-Q55)/(TBL_HST[[#This Row],[CH3]]-Q55)))</f>
        <v>0.11883870298851416</v>
      </c>
      <c r="T55" s="1">
        <f>(M55/(P55-N55))*LN(((TBL_HST[[#This Row],[CH1]]-Q55)/(TBL_HST[[#This Row],[CH3]]-Q55)))</f>
        <v>4.3506282970670399E-2</v>
      </c>
      <c r="U55" s="1">
        <f>(TBL_HST[[#This Row],[CH1]]-Q55)/(EXP(-R55*N55/M55)) + Q55</f>
        <v>47.999725658956436</v>
      </c>
      <c r="V55" s="1">
        <f>(TBL_HST[[#This Row],[CH2]]-Q55)/(EXP(-S55*O55/M55)) + Q55</f>
        <v>85.883301140820777</v>
      </c>
      <c r="W55" s="1">
        <f>(TBL_HST[[#This Row],[CH1]]-Q55)/(EXP(-T55*N55/M55)) + Q55</f>
        <v>53.886099022544926</v>
      </c>
      <c r="X55" s="1">
        <f t="shared" si="2"/>
        <v>47.999725658956436</v>
      </c>
      <c r="Y55" s="1">
        <f t="shared" si="3"/>
        <v>53.886099022544926</v>
      </c>
      <c r="Z55" s="1">
        <f t="shared" si="4"/>
        <v>53.886099022544926</v>
      </c>
      <c r="AB55" s="1">
        <f t="shared" si="5"/>
        <v>51.923974568015431</v>
      </c>
      <c r="AC55" s="1">
        <f>TBL_HST[[#This Row],[CH7]]</f>
        <v>49.53</v>
      </c>
      <c r="AD55" s="1">
        <f t="shared" si="6"/>
        <v>2.3939745680154303</v>
      </c>
    </row>
    <row r="56" spans="1:30" ht="19.5" customHeight="1" x14ac:dyDescent="0.35">
      <c r="A56" s="27">
        <v>44775.640135069443</v>
      </c>
      <c r="B56" s="25">
        <v>49.51</v>
      </c>
      <c r="C56" s="25">
        <v>51.95</v>
      </c>
      <c r="D56" s="25">
        <v>45.15</v>
      </c>
      <c r="E56" s="25">
        <v>27.41</v>
      </c>
      <c r="F56" s="25">
        <v>27.53</v>
      </c>
      <c r="G56" s="25">
        <v>27.75</v>
      </c>
      <c r="H56" s="25">
        <v>49.45</v>
      </c>
      <c r="I56" s="25">
        <v>27.73</v>
      </c>
      <c r="J56" s="25"/>
      <c r="K56" s="25"/>
      <c r="M56" s="1">
        <f t="shared" si="0"/>
        <v>8.3333333333333329E-2</v>
      </c>
      <c r="N56" s="1">
        <f t="shared" si="1"/>
        <v>0.3</v>
      </c>
      <c r="O56" s="1">
        <v>0.6</v>
      </c>
      <c r="P56" s="1">
        <v>0.88</v>
      </c>
      <c r="Q56" s="1">
        <f>AVERAGE(TBL_HST[[#This Row],[CH4]],TBL_HST[[#This Row],[CH5]],TBL_HST[[#This Row],[CH6]])</f>
        <v>27.563333333333333</v>
      </c>
      <c r="R56" s="1">
        <f>(M56/(O56-N56))*LN(((TBL_HST[[#This Row],[CH1]]-Q56)/(TBL_HST[[#This Row],[CH2]]-Q56)))</f>
        <v>-2.9283685320514122E-2</v>
      </c>
      <c r="S56" s="1">
        <f>(M56/(P56-O56))*LN(((TBL_HST[[#This Row],[CH2]]-Q56)/(TBL_HST[[#This Row],[CH3]]-Q56)))</f>
        <v>9.7290326093318821E-2</v>
      </c>
      <c r="T56" s="1">
        <f>(M56/(P56-N56))*LN(((TBL_HST[[#This Row],[CH1]]-Q56)/(TBL_HST[[#This Row],[CH3]]-Q56)))</f>
        <v>3.1821009844784552E-2</v>
      </c>
      <c r="U56" s="1">
        <f>(TBL_HST[[#This Row],[CH1]]-Q56)/(EXP(-R56*N56/M56)) + Q56</f>
        <v>47.314133406232905</v>
      </c>
      <c r="V56" s="1">
        <f>(TBL_HST[[#This Row],[CH2]]-Q56)/(EXP(-S56*O56/M56)) + Q56</f>
        <v>76.696135618748684</v>
      </c>
      <c r="W56" s="1">
        <f>(TBL_HST[[#This Row],[CH1]]-Q56)/(EXP(-T56*N56/M56)) + Q56</f>
        <v>52.173777270703269</v>
      </c>
      <c r="X56" s="1">
        <f t="shared" si="2"/>
        <v>47.314133406232905</v>
      </c>
      <c r="Y56" s="1">
        <f t="shared" si="3"/>
        <v>52.173777270703269</v>
      </c>
      <c r="Z56" s="1">
        <f t="shared" si="4"/>
        <v>52.173777270703269</v>
      </c>
      <c r="AB56" s="1">
        <f t="shared" si="5"/>
        <v>50.553895982546486</v>
      </c>
      <c r="AC56" s="1">
        <f>TBL_HST[[#This Row],[CH7]]</f>
        <v>49.45</v>
      </c>
      <c r="AD56" s="1">
        <f t="shared" si="6"/>
        <v>1.1038959825464829</v>
      </c>
    </row>
    <row r="57" spans="1:30" ht="19.5" customHeight="1" x14ac:dyDescent="0.35">
      <c r="A57" s="27">
        <v>44775.640140960648</v>
      </c>
      <c r="B57" s="25">
        <v>48.89</v>
      </c>
      <c r="C57" s="25">
        <v>52.15</v>
      </c>
      <c r="D57" s="25">
        <v>45.67</v>
      </c>
      <c r="E57" s="25">
        <v>27.41</v>
      </c>
      <c r="F57" s="25">
        <v>27.57</v>
      </c>
      <c r="G57" s="25">
        <v>27.75</v>
      </c>
      <c r="H57" s="25">
        <v>49.41</v>
      </c>
      <c r="I57" s="25">
        <v>27.73</v>
      </c>
      <c r="J57" s="25"/>
      <c r="K57" s="25"/>
      <c r="M57" s="1">
        <f t="shared" si="0"/>
        <v>8.3333333333333329E-2</v>
      </c>
      <c r="N57" s="1">
        <f t="shared" si="1"/>
        <v>0.3</v>
      </c>
      <c r="O57" s="1">
        <v>0.6</v>
      </c>
      <c r="P57" s="1">
        <v>0.88</v>
      </c>
      <c r="Q57" s="1">
        <f>AVERAGE(TBL_HST[[#This Row],[CH4]],TBL_HST[[#This Row],[CH5]],TBL_HST[[#This Row],[CH6]])</f>
        <v>27.576666666666668</v>
      </c>
      <c r="R57" s="1">
        <f>(M57/(O57-N57))*LN(((TBL_HST[[#This Row],[CH1]]-Q57)/(TBL_HST[[#This Row],[CH2]]-Q57)))</f>
        <v>-3.9535830324979759E-2</v>
      </c>
      <c r="S57" s="1">
        <f>(M57/(P57-O57))*LN(((TBL_HST[[#This Row],[CH2]]-Q57)/(TBL_HST[[#This Row],[CH3]]-Q57)))</f>
        <v>9.1106636260402968E-2</v>
      </c>
      <c r="T57" s="1">
        <f>(M57/(P57-N57))*LN(((TBL_HST[[#This Row],[CH1]]-Q57)/(TBL_HST[[#This Row],[CH3]]-Q57)))</f>
        <v>2.3532946647273983E-2</v>
      </c>
      <c r="U57" s="1">
        <f>(TBL_HST[[#This Row],[CH1]]-Q57)/(EXP(-R57*N57/M57)) + Q57</f>
        <v>46.062485078676076</v>
      </c>
      <c r="V57" s="1">
        <f>(TBL_HST[[#This Row],[CH2]]-Q57)/(EXP(-S57*O57/M57)) + Q57</f>
        <v>74.929640604094686</v>
      </c>
      <c r="W57" s="1">
        <f>(TBL_HST[[#This Row],[CH1]]-Q57)/(EXP(-T57*N57/M57)) + Q57</f>
        <v>50.774327858502012</v>
      </c>
      <c r="X57" s="1">
        <f t="shared" si="2"/>
        <v>46.062485078676076</v>
      </c>
      <c r="Y57" s="1">
        <f t="shared" si="3"/>
        <v>50.774327858502012</v>
      </c>
      <c r="Z57" s="1">
        <f t="shared" si="4"/>
        <v>50.774327858502012</v>
      </c>
      <c r="AB57" s="1">
        <f t="shared" si="5"/>
        <v>49.203713598560029</v>
      </c>
      <c r="AC57" s="1">
        <f>TBL_HST[[#This Row],[CH7]]</f>
        <v>49.41</v>
      </c>
      <c r="AD57" s="1">
        <f t="shared" si="6"/>
        <v>-0.2062864014399679</v>
      </c>
    </row>
    <row r="58" spans="1:30" ht="19.5" customHeight="1" x14ac:dyDescent="0.35">
      <c r="A58" s="27">
        <v>44775.640146874997</v>
      </c>
      <c r="B58" s="25">
        <v>48.35</v>
      </c>
      <c r="C58" s="25">
        <v>51.69</v>
      </c>
      <c r="D58" s="25">
        <v>46.95</v>
      </c>
      <c r="E58" s="25">
        <v>27.41</v>
      </c>
      <c r="F58" s="25">
        <v>27.53</v>
      </c>
      <c r="G58" s="25">
        <v>27.73</v>
      </c>
      <c r="H58" s="25">
        <v>49.49</v>
      </c>
      <c r="I58" s="25">
        <v>27.71</v>
      </c>
      <c r="J58" s="25"/>
      <c r="K58" s="25"/>
      <c r="M58" s="1">
        <f t="shared" si="0"/>
        <v>8.3333333333333329E-2</v>
      </c>
      <c r="N58" s="1">
        <f t="shared" si="1"/>
        <v>0.3</v>
      </c>
      <c r="O58" s="1">
        <v>0.6</v>
      </c>
      <c r="P58" s="1">
        <v>0.88</v>
      </c>
      <c r="Q58" s="1">
        <f>AVERAGE(TBL_HST[[#This Row],[CH4]],TBL_HST[[#This Row],[CH5]],TBL_HST[[#This Row],[CH6]])</f>
        <v>27.556666666666668</v>
      </c>
      <c r="R58" s="1">
        <f>(M58/(O58-N58))*LN(((TBL_HST[[#This Row],[CH1]]-Q58)/(TBL_HST[[#This Row],[CH2]]-Q58)))</f>
        <v>-4.1378218947781466E-2</v>
      </c>
      <c r="S58" s="1">
        <f>(M58/(P58-O58))*LN(((TBL_HST[[#This Row],[CH2]]-Q58)/(TBL_HST[[#This Row],[CH3]]-Q58)))</f>
        <v>6.5078763787087754E-2</v>
      </c>
      <c r="T58" s="1">
        <f>(M58/(P58-N58))*LN(((TBL_HST[[#This Row],[CH1]]-Q58)/(TBL_HST[[#This Row],[CH3]]-Q58)))</f>
        <v>1.0014807200086431E-2</v>
      </c>
      <c r="U58" s="1">
        <f>(TBL_HST[[#This Row],[CH1]]-Q58)/(EXP(-R58*N58/M58)) + Q58</f>
        <v>45.472248618784533</v>
      </c>
      <c r="V58" s="1">
        <f>(TBL_HST[[#This Row],[CH2]]-Q58)/(EXP(-S58*O58/M58)) + Q58</f>
        <v>66.114570611610134</v>
      </c>
      <c r="W58" s="1">
        <f>(TBL_HST[[#This Row],[CH1]]-Q58)/(EXP(-T58*N58/M58)) + Q58</f>
        <v>49.113346302721794</v>
      </c>
      <c r="X58" s="1">
        <f t="shared" si="2"/>
        <v>45.472248618784533</v>
      </c>
      <c r="Y58" s="1">
        <f t="shared" si="3"/>
        <v>49.113346302721794</v>
      </c>
      <c r="Z58" s="1">
        <f t="shared" si="4"/>
        <v>49.113346302721794</v>
      </c>
      <c r="AB58" s="1">
        <f t="shared" si="5"/>
        <v>47.89964707474271</v>
      </c>
      <c r="AC58" s="1">
        <f>TBL_HST[[#This Row],[CH7]]</f>
        <v>49.49</v>
      </c>
      <c r="AD58" s="1">
        <f t="shared" si="6"/>
        <v>-1.5903529252572923</v>
      </c>
    </row>
    <row r="59" spans="1:30" ht="19.5" customHeight="1" x14ac:dyDescent="0.35">
      <c r="A59" s="27">
        <v>44775.640152754633</v>
      </c>
      <c r="B59" s="25">
        <v>47.73</v>
      </c>
      <c r="C59" s="25">
        <v>50.55</v>
      </c>
      <c r="D59" s="25">
        <v>47.93</v>
      </c>
      <c r="E59" s="25">
        <v>27.41</v>
      </c>
      <c r="F59" s="25">
        <v>27.59</v>
      </c>
      <c r="G59" s="25">
        <v>27.75</v>
      </c>
      <c r="H59" s="25">
        <v>49.91</v>
      </c>
      <c r="I59" s="25">
        <v>27.73</v>
      </c>
      <c r="J59" s="25"/>
      <c r="K59" s="25"/>
      <c r="M59" s="1">
        <f t="shared" si="0"/>
        <v>8.3333333333333329E-2</v>
      </c>
      <c r="N59" s="1">
        <f t="shared" si="1"/>
        <v>0.3</v>
      </c>
      <c r="O59" s="1">
        <v>0.6</v>
      </c>
      <c r="P59" s="1">
        <v>0.88</v>
      </c>
      <c r="Q59" s="1">
        <f>AVERAGE(TBL_HST[[#This Row],[CH4]],TBL_HST[[#This Row],[CH5]],TBL_HST[[#This Row],[CH6]])</f>
        <v>27.583333333333332</v>
      </c>
      <c r="R59" s="1">
        <f>(M59/(O59-N59))*LN(((TBL_HST[[#This Row],[CH1]]-Q59)/(TBL_HST[[#This Row],[CH2]]-Q59)))</f>
        <v>-3.6390289059742814E-2</v>
      </c>
      <c r="S59" s="1">
        <f>(M59/(P59-O59))*LN(((TBL_HST[[#This Row],[CH2]]-Q59)/(TBL_HST[[#This Row],[CH3]]-Q59)))</f>
        <v>3.60496401914914E-2</v>
      </c>
      <c r="T59" s="1">
        <f>(M59/(P59-N59))*LN(((TBL_HST[[#This Row],[CH1]]-Q59)/(TBL_HST[[#This Row],[CH3]]-Q59)))</f>
        <v>-1.4192887315607648E-3</v>
      </c>
      <c r="U59" s="1">
        <f>(TBL_HST[[#This Row],[CH1]]-Q59)/(EXP(-R59*N59/M59)) + Q59</f>
        <v>45.256258345428151</v>
      </c>
      <c r="V59" s="1">
        <f>(TBL_HST[[#This Row],[CH2]]-Q59)/(EXP(-S59*O59/M59)) + Q59</f>
        <v>57.3563141651819</v>
      </c>
      <c r="W59" s="1">
        <f>(TBL_HST[[#This Row],[CH1]]-Q59)/(EXP(-T59*N59/M59)) + Q59</f>
        <v>47.627324357739013</v>
      </c>
      <c r="X59" s="1">
        <f t="shared" si="2"/>
        <v>45.256258345428151</v>
      </c>
      <c r="Y59" s="1">
        <f t="shared" si="3"/>
        <v>47.627324357739013</v>
      </c>
      <c r="Z59" s="1">
        <f t="shared" si="4"/>
        <v>47.627324357739013</v>
      </c>
      <c r="AB59" s="1">
        <f t="shared" si="5"/>
        <v>46.836969020302057</v>
      </c>
      <c r="AC59" s="1">
        <f>TBL_HST[[#This Row],[CH7]]</f>
        <v>49.91</v>
      </c>
      <c r="AD59" s="1">
        <f t="shared" si="6"/>
        <v>-3.0730309796979398</v>
      </c>
    </row>
    <row r="60" spans="1:30" ht="19.5" customHeight="1" x14ac:dyDescent="0.35">
      <c r="A60" s="27">
        <v>44775.640158680559</v>
      </c>
      <c r="B60" s="25">
        <v>47.75</v>
      </c>
      <c r="C60" s="25">
        <v>49.71</v>
      </c>
      <c r="D60" s="25">
        <v>48.97</v>
      </c>
      <c r="E60" s="25">
        <v>27.45</v>
      </c>
      <c r="F60" s="25">
        <v>27.61</v>
      </c>
      <c r="G60" s="25">
        <v>27.75</v>
      </c>
      <c r="H60" s="25">
        <v>49.39</v>
      </c>
      <c r="I60" s="25">
        <v>27.75</v>
      </c>
      <c r="J60" s="25"/>
      <c r="K60" s="25"/>
      <c r="M60" s="1">
        <f t="shared" si="0"/>
        <v>8.3333333333333329E-2</v>
      </c>
      <c r="N60" s="1">
        <f t="shared" si="1"/>
        <v>0.3</v>
      </c>
      <c r="O60" s="1">
        <v>0.6</v>
      </c>
      <c r="P60" s="1">
        <v>0.88</v>
      </c>
      <c r="Q60" s="1">
        <f>AVERAGE(TBL_HST[[#This Row],[CH4]],TBL_HST[[#This Row],[CH5]],TBL_HST[[#This Row],[CH6]])</f>
        <v>27.603333333333335</v>
      </c>
      <c r="R60" s="1">
        <f>(M60/(O60-N60))*LN(((TBL_HST[[#This Row],[CH1]]-Q60)/(TBL_HST[[#This Row],[CH2]]-Q60)))</f>
        <v>-2.5788992617361322E-2</v>
      </c>
      <c r="S60" s="1">
        <f>(M60/(P60-O60))*LN(((TBL_HST[[#This Row],[CH2]]-Q60)/(TBL_HST[[#This Row],[CH3]]-Q60)))</f>
        <v>1.0133079434647394E-2</v>
      </c>
      <c r="T60" s="1">
        <f>(M60/(P60-N60))*LN(((TBL_HST[[#This Row],[CH1]]-Q60)/(TBL_HST[[#This Row],[CH3]]-Q60)))</f>
        <v>-8.4473026612191734E-3</v>
      </c>
      <c r="U60" s="1">
        <f>(TBL_HST[[#This Row],[CH1]]-Q60)/(EXP(-R60*N60/M60)) + Q60</f>
        <v>45.963775633293125</v>
      </c>
      <c r="V60" s="1">
        <f>(TBL_HST[[#This Row],[CH2]]-Q60)/(EXP(-S60*O60/M60)) + Q60</f>
        <v>51.383155051198102</v>
      </c>
      <c r="W60" s="1">
        <f>(TBL_HST[[#This Row],[CH1]]-Q60)/(EXP(-T60*N60/M60)) + Q60</f>
        <v>47.146555990113313</v>
      </c>
      <c r="X60" s="1">
        <f t="shared" si="2"/>
        <v>45.963775633293125</v>
      </c>
      <c r="Y60" s="1">
        <f t="shared" si="3"/>
        <v>47.146555990113313</v>
      </c>
      <c r="Z60" s="1">
        <f t="shared" si="4"/>
        <v>47.146555990113313</v>
      </c>
      <c r="AB60" s="1">
        <f t="shared" si="5"/>
        <v>46.752295871173253</v>
      </c>
      <c r="AC60" s="1">
        <f>TBL_HST[[#This Row],[CH7]]</f>
        <v>49.39</v>
      </c>
      <c r="AD60" s="1">
        <f t="shared" si="6"/>
        <v>-2.6377041288267478</v>
      </c>
    </row>
    <row r="61" spans="1:30" ht="19.5" customHeight="1" x14ac:dyDescent="0.35">
      <c r="A61" s="27">
        <v>44775.640164571756</v>
      </c>
      <c r="B61" s="25">
        <v>47.51</v>
      </c>
      <c r="C61" s="25">
        <v>48.69</v>
      </c>
      <c r="D61" s="25">
        <v>49.55</v>
      </c>
      <c r="E61" s="25">
        <v>27.43</v>
      </c>
      <c r="F61" s="25">
        <v>27.61</v>
      </c>
      <c r="G61" s="25">
        <v>27.75</v>
      </c>
      <c r="H61" s="25">
        <v>49.49</v>
      </c>
      <c r="I61" s="25">
        <v>27.73</v>
      </c>
      <c r="J61" s="25"/>
      <c r="K61" s="25"/>
      <c r="M61" s="1">
        <f t="shared" si="0"/>
        <v>8.3333333333333329E-2</v>
      </c>
      <c r="N61" s="1">
        <f t="shared" si="1"/>
        <v>0.3</v>
      </c>
      <c r="O61" s="1">
        <v>0.6</v>
      </c>
      <c r="P61" s="1">
        <v>0.88</v>
      </c>
      <c r="Q61" s="1">
        <f>AVERAGE(TBL_HST[[#This Row],[CH4]],TBL_HST[[#This Row],[CH5]],TBL_HST[[#This Row],[CH6]])</f>
        <v>27.596666666666664</v>
      </c>
      <c r="R61" s="1">
        <f>(M61/(O61-N61))*LN(((TBL_HST[[#This Row],[CH1]]-Q61)/(TBL_HST[[#This Row],[CH2]]-Q61)))</f>
        <v>-1.5990975186509639E-2</v>
      </c>
      <c r="S61" s="1">
        <f>(M61/(P61-O61))*LN(((TBL_HST[[#This Row],[CH2]]-Q61)/(TBL_HST[[#This Row],[CH3]]-Q61)))</f>
        <v>-1.1893438538339208E-2</v>
      </c>
      <c r="T61" s="1">
        <f>(M61/(P61-N61))*LN(((TBL_HST[[#This Row],[CH1]]-Q61)/(TBL_HST[[#This Row],[CH3]]-Q61)))</f>
        <v>-1.4012854046013571E-2</v>
      </c>
      <c r="U61" s="1">
        <f>(TBL_HST[[#This Row],[CH1]]-Q61)/(EXP(-R61*N61/M61)) + Q61</f>
        <v>46.396011378002527</v>
      </c>
      <c r="V61" s="1">
        <f>(TBL_HST[[#This Row],[CH2]]-Q61)/(EXP(-S61*O61/M61)) + Q61</f>
        <v>46.958896979362706</v>
      </c>
      <c r="W61" s="1">
        <f>(TBL_HST[[#This Row],[CH1]]-Q61)/(EXP(-T61*N61/M61)) + Q61</f>
        <v>46.530363760070315</v>
      </c>
      <c r="X61" s="1">
        <f t="shared" si="2"/>
        <v>46.396011378002527</v>
      </c>
      <c r="Y61" s="1">
        <f t="shared" si="3"/>
        <v>46.530363760070315</v>
      </c>
      <c r="Z61" s="1">
        <f t="shared" si="4"/>
        <v>46.530363760070315</v>
      </c>
      <c r="AB61" s="1">
        <f t="shared" si="5"/>
        <v>46.485579632714384</v>
      </c>
      <c r="AC61" s="1">
        <f>TBL_HST[[#This Row],[CH7]]</f>
        <v>49.49</v>
      </c>
      <c r="AD61" s="1">
        <f t="shared" si="6"/>
        <v>-3.0044203672856185</v>
      </c>
    </row>
    <row r="62" spans="1:30" ht="19.5" customHeight="1" x14ac:dyDescent="0.35">
      <c r="A62" s="27">
        <v>44775.640170486113</v>
      </c>
      <c r="B62" s="25">
        <v>47.39</v>
      </c>
      <c r="C62" s="25">
        <v>47.99</v>
      </c>
      <c r="D62" s="25">
        <v>49.61</v>
      </c>
      <c r="E62" s="25">
        <v>27.45</v>
      </c>
      <c r="F62" s="25">
        <v>27.61</v>
      </c>
      <c r="G62" s="25">
        <v>27.75</v>
      </c>
      <c r="H62" s="25">
        <v>50.11</v>
      </c>
      <c r="I62" s="25">
        <v>27.75</v>
      </c>
      <c r="J62" s="25"/>
      <c r="K62" s="25"/>
      <c r="M62" s="1">
        <f t="shared" si="0"/>
        <v>8.3333333333333329E-2</v>
      </c>
      <c r="N62" s="1">
        <f t="shared" si="1"/>
        <v>0.3</v>
      </c>
      <c r="O62" s="1">
        <v>0.6</v>
      </c>
      <c r="P62" s="1">
        <v>0.88</v>
      </c>
      <c r="Q62" s="1">
        <f>AVERAGE(TBL_HST[[#This Row],[CH4]],TBL_HST[[#This Row],[CH5]],TBL_HST[[#This Row],[CH6]])</f>
        <v>27.603333333333335</v>
      </c>
      <c r="R62" s="1">
        <f>(M62/(O62-N62))*LN(((TBL_HST[[#This Row],[CH1]]-Q62)/(TBL_HST[[#This Row],[CH2]]-Q62)))</f>
        <v>-8.2979950560379372E-3</v>
      </c>
      <c r="S62" s="1">
        <f>(M62/(P62-O62))*LN(((TBL_HST[[#This Row],[CH2]]-Q62)/(TBL_HST[[#This Row],[CH3]]-Q62)))</f>
        <v>-2.2757245644102742E-2</v>
      </c>
      <c r="T62" s="1">
        <f>(M62/(P62-N62))*LN(((TBL_HST[[#This Row],[CH1]]-Q62)/(TBL_HST[[#This Row],[CH3]]-Q62)))</f>
        <v>-1.5278322926138194E-2</v>
      </c>
      <c r="U62" s="1">
        <f>(TBL_HST[[#This Row],[CH1]]-Q62)/(EXP(-R62*N62/M62)) + Q62</f>
        <v>46.807658600392415</v>
      </c>
      <c r="V62" s="1">
        <f>(TBL_HST[[#This Row],[CH2]]-Q62)/(EXP(-S62*O62/M62)) + Q62</f>
        <v>44.908912137600907</v>
      </c>
      <c r="W62" s="1">
        <f>(TBL_HST[[#This Row],[CH1]]-Q62)/(EXP(-T62*N62/M62)) + Q62</f>
        <v>46.331082706956821</v>
      </c>
      <c r="X62" s="1">
        <f t="shared" si="2"/>
        <v>46.807658600392415</v>
      </c>
      <c r="Y62" s="1">
        <f t="shared" si="3"/>
        <v>46.331082706956821</v>
      </c>
      <c r="Z62" s="1">
        <f t="shared" si="4"/>
        <v>46.331082706956821</v>
      </c>
      <c r="AB62" s="1">
        <f t="shared" si="5"/>
        <v>46.489941338102021</v>
      </c>
      <c r="AC62" s="1">
        <f>TBL_HST[[#This Row],[CH7]]</f>
        <v>50.11</v>
      </c>
      <c r="AD62" s="1">
        <f t="shared" si="6"/>
        <v>-3.6200586618979784</v>
      </c>
    </row>
    <row r="63" spans="1:30" ht="19.5" customHeight="1" x14ac:dyDescent="0.35">
      <c r="A63" s="27">
        <v>44775.640176365741</v>
      </c>
      <c r="B63" s="25">
        <v>47.03</v>
      </c>
      <c r="C63" s="25">
        <v>47.19</v>
      </c>
      <c r="D63" s="25">
        <v>49.23</v>
      </c>
      <c r="E63" s="25">
        <v>27.45</v>
      </c>
      <c r="F63" s="25">
        <v>27.59</v>
      </c>
      <c r="G63" s="25">
        <v>27.77</v>
      </c>
      <c r="H63" s="25">
        <v>50.59</v>
      </c>
      <c r="I63" s="25">
        <v>27.75</v>
      </c>
      <c r="J63" s="25"/>
      <c r="K63" s="25"/>
      <c r="M63" s="1">
        <f t="shared" si="0"/>
        <v>8.3333333333333329E-2</v>
      </c>
      <c r="N63" s="1">
        <f t="shared" si="1"/>
        <v>0.3</v>
      </c>
      <c r="O63" s="1">
        <v>0.6</v>
      </c>
      <c r="P63" s="1">
        <v>0.88</v>
      </c>
      <c r="Q63" s="1">
        <f>AVERAGE(TBL_HST[[#This Row],[CH4]],TBL_HST[[#This Row],[CH5]],TBL_HST[[#This Row],[CH6]])</f>
        <v>27.603333333333335</v>
      </c>
      <c r="R63" s="1">
        <f>(M63/(O63-N63))*LN(((TBL_HST[[#This Row],[CH1]]-Q63)/(TBL_HST[[#This Row],[CH2]]-Q63)))</f>
        <v>-2.2784361051867586E-3</v>
      </c>
      <c r="S63" s="1">
        <f>(M63/(P63-O63))*LN(((TBL_HST[[#This Row],[CH2]]-Q63)/(TBL_HST[[#This Row],[CH3]]-Q63)))</f>
        <v>-2.9487517411155018E-2</v>
      </c>
      <c r="T63" s="1">
        <f>(M63/(P63-N63))*LN(((TBL_HST[[#This Row],[CH1]]-Q63)/(TBL_HST[[#This Row],[CH3]]-Q63)))</f>
        <v>-1.5413854666688678E-2</v>
      </c>
      <c r="U63" s="1">
        <f>(TBL_HST[[#This Row],[CH1]]-Q63)/(EXP(-R63*N63/M63)) + Q63</f>
        <v>46.871307011572505</v>
      </c>
      <c r="V63" s="1">
        <f>(TBL_HST[[#This Row],[CH2]]-Q63)/(EXP(-S63*O63/M63)) + Q63</f>
        <v>43.443342059448717</v>
      </c>
      <c r="W63" s="1">
        <f>(TBL_HST[[#This Row],[CH1]]-Q63)/(EXP(-T63*N63/M63)) + Q63</f>
        <v>45.981379623532717</v>
      </c>
      <c r="X63" s="1">
        <f t="shared" si="2"/>
        <v>46.871307011572505</v>
      </c>
      <c r="Y63" s="1">
        <f t="shared" si="3"/>
        <v>45.981379623532717</v>
      </c>
      <c r="Z63" s="1">
        <f t="shared" si="4"/>
        <v>45.981379623532717</v>
      </c>
      <c r="AB63" s="1">
        <f t="shared" si="5"/>
        <v>46.278022086212644</v>
      </c>
      <c r="AC63" s="1">
        <f>TBL_HST[[#This Row],[CH7]]</f>
        <v>50.59</v>
      </c>
      <c r="AD63" s="1">
        <f t="shared" si="6"/>
        <v>-4.3119779137873593</v>
      </c>
    </row>
    <row r="64" spans="1:30" ht="19.5" customHeight="1" x14ac:dyDescent="0.35">
      <c r="A64" s="27">
        <v>44775.640182291667</v>
      </c>
      <c r="B64" s="25">
        <v>46.83</v>
      </c>
      <c r="C64" s="25">
        <v>46.83</v>
      </c>
      <c r="D64" s="25">
        <v>49.49</v>
      </c>
      <c r="E64" s="25">
        <v>27.47</v>
      </c>
      <c r="F64" s="25">
        <v>27.59</v>
      </c>
      <c r="G64" s="25">
        <v>27.77</v>
      </c>
      <c r="H64" s="25">
        <v>50.53</v>
      </c>
      <c r="I64" s="25">
        <v>27.75</v>
      </c>
      <c r="J64" s="25"/>
      <c r="K64" s="25"/>
      <c r="M64" s="1">
        <f t="shared" si="0"/>
        <v>8.3333333333333329E-2</v>
      </c>
      <c r="N64" s="1">
        <f t="shared" si="1"/>
        <v>0.3</v>
      </c>
      <c r="O64" s="1">
        <v>0.6</v>
      </c>
      <c r="P64" s="1">
        <v>0.88</v>
      </c>
      <c r="Q64" s="1">
        <f>AVERAGE(TBL_HST[[#This Row],[CH4]],TBL_HST[[#This Row],[CH5]],TBL_HST[[#This Row],[CH6]])</f>
        <v>27.61</v>
      </c>
      <c r="R64" s="1">
        <f>(M64/(O64-N64))*LN(((TBL_HST[[#This Row],[CH1]]-Q64)/(TBL_HST[[#This Row],[CH2]]-Q64)))</f>
        <v>0</v>
      </c>
      <c r="S64" s="1">
        <f>(M64/(P64-O64))*LN(((TBL_HST[[#This Row],[CH2]]-Q64)/(TBL_HST[[#This Row],[CH3]]-Q64)))</f>
        <v>-3.8577849408224459E-2</v>
      </c>
      <c r="T64" s="1">
        <f>(M64/(P64-N64))*LN(((TBL_HST[[#This Row],[CH1]]-Q64)/(TBL_HST[[#This Row],[CH3]]-Q64)))</f>
        <v>-1.8623789369487668E-2</v>
      </c>
      <c r="U64" s="1">
        <f>(TBL_HST[[#This Row],[CH1]]-Q64)/(EXP(-R64*N64/M64)) + Q64</f>
        <v>46.83</v>
      </c>
      <c r="V64" s="1">
        <f>(TBL_HST[[#This Row],[CH2]]-Q64)/(EXP(-S64*O64/M64)) + Q64</f>
        <v>42.168731078997908</v>
      </c>
      <c r="W64" s="1">
        <f>(TBL_HST[[#This Row],[CH1]]-Q64)/(EXP(-T64*N64/M64)) + Q64</f>
        <v>45.583631403337087</v>
      </c>
      <c r="X64" s="1">
        <f t="shared" si="2"/>
        <v>46.83</v>
      </c>
      <c r="Y64" s="1">
        <f t="shared" si="3"/>
        <v>45.583631403337087</v>
      </c>
      <c r="Z64" s="1">
        <f t="shared" si="4"/>
        <v>45.583631403337087</v>
      </c>
      <c r="AB64" s="1">
        <f t="shared" si="5"/>
        <v>45.999087602224726</v>
      </c>
      <c r="AC64" s="1">
        <f>TBL_HST[[#This Row],[CH7]]</f>
        <v>50.53</v>
      </c>
      <c r="AD64" s="1">
        <f t="shared" si="6"/>
        <v>-4.5309123977752748</v>
      </c>
    </row>
    <row r="65" spans="1:30" ht="19.5" customHeight="1" x14ac:dyDescent="0.35">
      <c r="A65" s="27">
        <v>44775.640188171295</v>
      </c>
      <c r="B65" s="25">
        <v>26.71</v>
      </c>
      <c r="C65" s="25">
        <v>46.27</v>
      </c>
      <c r="D65" s="25">
        <v>48.67</v>
      </c>
      <c r="E65" s="25">
        <v>27.45</v>
      </c>
      <c r="F65" s="25">
        <v>27.61</v>
      </c>
      <c r="G65" s="25">
        <v>27.81</v>
      </c>
      <c r="H65" s="25">
        <v>51.11</v>
      </c>
      <c r="I65" s="25">
        <v>27.77</v>
      </c>
      <c r="J65" s="25"/>
      <c r="K65" s="25"/>
      <c r="M65" s="1">
        <f t="shared" si="0"/>
        <v>8.3333333333333329E-2</v>
      </c>
      <c r="N65" s="1">
        <f t="shared" si="1"/>
        <v>0.3</v>
      </c>
      <c r="O65" s="1">
        <v>0.6</v>
      </c>
      <c r="P65" s="1">
        <v>0.88</v>
      </c>
      <c r="Q65" s="1">
        <f>AVERAGE(TBL_HST[[#This Row],[CH4]],TBL_HST[[#This Row],[CH5]],TBL_HST[[#This Row],[CH6]])</f>
        <v>27.623333333333335</v>
      </c>
      <c r="R65" s="1" t="e">
        <f>(M65/(O65-N65))*LN(((TBL_HST[[#This Row],[CH1]]-Q65)/(TBL_HST[[#This Row],[CH2]]-Q65)))</f>
        <v>#NUM!</v>
      </c>
      <c r="S65" s="1">
        <f>(M65/(P65-O65))*LN(((TBL_HST[[#This Row],[CH2]]-Q65)/(TBL_HST[[#This Row],[CH3]]-Q65)))</f>
        <v>-3.6034165284533286E-2</v>
      </c>
      <c r="T65" s="1" t="e">
        <f>(M65/(P65-N65))*LN(((TBL_HST[[#This Row],[CH1]]-Q65)/(TBL_HST[[#This Row],[CH3]]-Q65)))</f>
        <v>#NUM!</v>
      </c>
      <c r="U65" s="1" t="e">
        <f>(TBL_HST[[#This Row],[CH1]]-Q65)/(EXP(-R65*N65/M65)) + Q65</f>
        <v>#NUM!</v>
      </c>
      <c r="V65" s="1">
        <f>(TBL_HST[[#This Row],[CH2]]-Q65)/(EXP(-S65*O65/M65)) + Q65</f>
        <v>42.008842744743291</v>
      </c>
      <c r="W65" s="1" t="e">
        <f>(TBL_HST[[#This Row],[CH1]]-Q65)/(EXP(-T65*N65/M65)) + Q65</f>
        <v>#NUM!</v>
      </c>
      <c r="X65" s="1" t="str">
        <f t="shared" si="2"/>
        <v xml:space="preserve"> </v>
      </c>
      <c r="Y65" s="1" t="str">
        <f t="shared" si="3"/>
        <v xml:space="preserve"> </v>
      </c>
      <c r="Z65" s="1" t="str">
        <f t="shared" si="4"/>
        <v xml:space="preserve"> </v>
      </c>
      <c r="AB65" s="1" t="e">
        <f t="shared" si="5"/>
        <v>#DIV/0!</v>
      </c>
      <c r="AC65" s="1">
        <f>TBL_HST[[#This Row],[CH7]]</f>
        <v>51.11</v>
      </c>
      <c r="AD65" s="1" t="e">
        <f t="shared" si="6"/>
        <v>#DIV/0!</v>
      </c>
    </row>
    <row r="66" spans="1:30" ht="19.5" customHeight="1" x14ac:dyDescent="0.35">
      <c r="A66" s="27">
        <v>44775.640194097221</v>
      </c>
      <c r="B66" s="25">
        <v>33.57</v>
      </c>
      <c r="C66" s="25">
        <v>45.49</v>
      </c>
      <c r="D66" s="25">
        <v>48.01</v>
      </c>
      <c r="E66" s="25">
        <v>27.45</v>
      </c>
      <c r="F66" s="25">
        <v>27.65</v>
      </c>
      <c r="G66" s="25">
        <v>27.81</v>
      </c>
      <c r="H66" s="25">
        <v>51.73</v>
      </c>
      <c r="I66" s="25">
        <v>27.75</v>
      </c>
      <c r="J66" s="25"/>
      <c r="K66" s="25"/>
      <c r="M66" s="1">
        <f t="shared" si="0"/>
        <v>8.3333333333333329E-2</v>
      </c>
      <c r="N66" s="1">
        <f t="shared" si="1"/>
        <v>0.3</v>
      </c>
      <c r="O66" s="1">
        <v>0.6</v>
      </c>
      <c r="P66" s="1">
        <v>0.88</v>
      </c>
      <c r="Q66" s="1">
        <f>AVERAGE(TBL_HST[[#This Row],[CH4]],TBL_HST[[#This Row],[CH5]],TBL_HST[[#This Row],[CH6]])</f>
        <v>27.636666666666667</v>
      </c>
      <c r="R66" s="1">
        <f>(M66/(O66-N66))*LN(((TBL_HST[[#This Row],[CH1]]-Q66)/(TBL_HST[[#This Row],[CH2]]-Q66)))</f>
        <v>-0.3060011287569257</v>
      </c>
      <c r="S66" s="1">
        <f>(M66/(P66-O66))*LN(((TBL_HST[[#This Row],[CH2]]-Q66)/(TBL_HST[[#This Row],[CH3]]-Q66)))</f>
        <v>-3.9296614296218182E-2</v>
      </c>
      <c r="T66" s="1">
        <f>(M66/(P66-N66))*LN(((TBL_HST[[#This Row],[CH1]]-Q66)/(TBL_HST[[#This Row],[CH3]]-Q66)))</f>
        <v>-0.17724722522417027</v>
      </c>
      <c r="U66" s="1">
        <f>(TBL_HST[[#This Row],[CH1]]-Q66)/(EXP(-R66*N66/M66)) + Q66</f>
        <v>29.608536221060493</v>
      </c>
      <c r="V66" s="1">
        <f>(TBL_HST[[#This Row],[CH2]]-Q66)/(EXP(-S66*O66/M66)) + Q66</f>
        <v>41.090372694848057</v>
      </c>
      <c r="W66" s="1">
        <f>(TBL_HST[[#This Row],[CH1]]-Q66)/(EXP(-T66*N66/M66)) + Q66</f>
        <v>30.771249688418457</v>
      </c>
      <c r="X66" s="1">
        <f t="shared" si="2"/>
        <v>29.608536221060493</v>
      </c>
      <c r="Y66" s="1">
        <f t="shared" si="3"/>
        <v>30.771249688418457</v>
      </c>
      <c r="Z66" s="1">
        <f t="shared" si="4"/>
        <v>30.771249688418457</v>
      </c>
      <c r="AB66" s="1">
        <f t="shared" si="5"/>
        <v>30.383678532632473</v>
      </c>
      <c r="AC66" s="1">
        <f>TBL_HST[[#This Row],[CH7]]</f>
        <v>51.73</v>
      </c>
      <c r="AD66" s="1">
        <f t="shared" si="6"/>
        <v>-21.346321467367524</v>
      </c>
    </row>
    <row r="67" spans="1:30" ht="19.5" customHeight="1" x14ac:dyDescent="0.35">
      <c r="A67" s="27">
        <v>44775.64019997685</v>
      </c>
      <c r="B67" s="25">
        <v>46.75</v>
      </c>
      <c r="C67" s="25">
        <v>45.57</v>
      </c>
      <c r="D67" s="25">
        <v>47.07</v>
      </c>
      <c r="E67" s="25">
        <v>27.47</v>
      </c>
      <c r="F67" s="25">
        <v>27.63</v>
      </c>
      <c r="G67" s="25">
        <v>27.77</v>
      </c>
      <c r="H67" s="25">
        <v>52.23</v>
      </c>
      <c r="I67" s="25">
        <v>27.75</v>
      </c>
      <c r="J67" s="25"/>
      <c r="K67" s="25"/>
      <c r="M67" s="1">
        <f t="shared" si="0"/>
        <v>8.3333333333333329E-2</v>
      </c>
      <c r="N67" s="1">
        <f t="shared" si="1"/>
        <v>0.3</v>
      </c>
      <c r="O67" s="1">
        <v>0.6</v>
      </c>
      <c r="P67" s="1">
        <v>0.88</v>
      </c>
      <c r="Q67" s="1">
        <f>AVERAGE(TBL_HST[[#This Row],[CH4]],TBL_HST[[#This Row],[CH5]],TBL_HST[[#This Row],[CH6]])</f>
        <v>27.623333333333331</v>
      </c>
      <c r="R67" s="1">
        <f>(M67/(O67-N67))*LN(((TBL_HST[[#This Row],[CH1]]-Q67)/(TBL_HST[[#This Row],[CH2]]-Q67)))</f>
        <v>1.7688645893540657E-2</v>
      </c>
      <c r="S67" s="1">
        <f>(M67/(P67-O67))*LN(((TBL_HST[[#This Row],[CH2]]-Q67)/(TBL_HST[[#This Row],[CH3]]-Q67)))</f>
        <v>-2.3890261637828272E-2</v>
      </c>
      <c r="T67" s="1">
        <f>(M67/(P67-N67))*LN(((TBL_HST[[#This Row],[CH1]]-Q67)/(TBL_HST[[#This Row],[CH3]]-Q67)))</f>
        <v>-2.3839301560857266E-3</v>
      </c>
      <c r="U67" s="1">
        <f>(TBL_HST[[#This Row],[CH1]]-Q67)/(EXP(-R67*N67/M67)) + Q67</f>
        <v>48.007585438335809</v>
      </c>
      <c r="V67" s="1">
        <f>(TBL_HST[[#This Row],[CH2]]-Q67)/(EXP(-S67*O67/M67)) + Q67</f>
        <v>42.733903543987481</v>
      </c>
      <c r="W67" s="1">
        <f>(TBL_HST[[#This Row],[CH1]]-Q67)/(EXP(-T67*N67/M67)) + Q67</f>
        <v>46.586554465293204</v>
      </c>
      <c r="X67" s="1">
        <f t="shared" si="2"/>
        <v>48.007585438335809</v>
      </c>
      <c r="Y67" s="1">
        <f t="shared" si="3"/>
        <v>46.586554465293204</v>
      </c>
      <c r="Z67" s="1">
        <f t="shared" si="4"/>
        <v>46.586554465293204</v>
      </c>
      <c r="AB67" s="1">
        <f t="shared" si="5"/>
        <v>47.060231456307406</v>
      </c>
      <c r="AC67" s="1">
        <f>TBL_HST[[#This Row],[CH7]]</f>
        <v>52.23</v>
      </c>
      <c r="AD67" s="1">
        <f t="shared" si="6"/>
        <v>-5.1697685436925909</v>
      </c>
    </row>
    <row r="68" spans="1:30" ht="19.5" customHeight="1" x14ac:dyDescent="0.35">
      <c r="A68" s="27">
        <v>44775.640205891206</v>
      </c>
      <c r="B68" s="25">
        <v>47.35</v>
      </c>
      <c r="C68" s="25">
        <v>26.85</v>
      </c>
      <c r="D68" s="25">
        <v>46.47</v>
      </c>
      <c r="E68" s="25">
        <v>27.45</v>
      </c>
      <c r="F68" s="25">
        <v>27.61</v>
      </c>
      <c r="G68" s="25">
        <v>27.81</v>
      </c>
      <c r="H68" s="25">
        <v>53.01</v>
      </c>
      <c r="I68" s="25">
        <v>27.77</v>
      </c>
      <c r="J68" s="25"/>
      <c r="K68" s="25"/>
      <c r="M68" s="1">
        <f t="shared" si="0"/>
        <v>8.3333333333333329E-2</v>
      </c>
      <c r="N68" s="1">
        <f t="shared" si="1"/>
        <v>0.3</v>
      </c>
      <c r="O68" s="1">
        <v>0.6</v>
      </c>
      <c r="P68" s="1">
        <v>0.88</v>
      </c>
      <c r="Q68" s="1">
        <f>AVERAGE(TBL_HST[[#This Row],[CH4]],TBL_HST[[#This Row],[CH5]],TBL_HST[[#This Row],[CH6]])</f>
        <v>27.623333333333335</v>
      </c>
      <c r="R68" s="1" t="e">
        <f>(M68/(O68-N68))*LN(((TBL_HST[[#This Row],[CH1]]-Q68)/(TBL_HST[[#This Row],[CH2]]-Q68)))</f>
        <v>#NUM!</v>
      </c>
      <c r="S68" s="1" t="e">
        <f>(M68/(P68-O68))*LN(((TBL_HST[[#This Row],[CH2]]-Q68)/(TBL_HST[[#This Row],[CH3]]-Q68)))</f>
        <v>#NUM!</v>
      </c>
      <c r="T68" s="1">
        <f>(M68/(P68-N68))*LN(((TBL_HST[[#This Row],[CH1]]-Q68)/(TBL_HST[[#This Row],[CH3]]-Q68)))</f>
        <v>6.5567952164682971E-3</v>
      </c>
      <c r="U68" s="1" t="e">
        <f>(TBL_HST[[#This Row],[CH1]]-Q68)/(EXP(-R68*N68/M68)) + Q68</f>
        <v>#NUM!</v>
      </c>
      <c r="V68" s="1" t="e">
        <f>(TBL_HST[[#This Row],[CH2]]-Q68)/(EXP(-S68*O68/M68)) + Q68</f>
        <v>#NUM!</v>
      </c>
      <c r="W68" s="1">
        <f>(TBL_HST[[#This Row],[CH1]]-Q68)/(EXP(-T68*N68/M68)) + Q68</f>
        <v>47.821176425353116</v>
      </c>
      <c r="X68" s="1" t="str">
        <f t="shared" si="2"/>
        <v xml:space="preserve"> </v>
      </c>
      <c r="Y68" s="1">
        <f t="shared" si="3"/>
        <v>47.821176425353116</v>
      </c>
      <c r="Z68" s="1">
        <f t="shared" si="4"/>
        <v>47.821176425353116</v>
      </c>
      <c r="AB68" s="1">
        <f t="shared" si="5"/>
        <v>47.821176425353116</v>
      </c>
      <c r="AC68" s="1">
        <f>TBL_HST[[#This Row],[CH7]]</f>
        <v>53.01</v>
      </c>
      <c r="AD68" s="1">
        <f t="shared" si="6"/>
        <v>-5.1888235746468823</v>
      </c>
    </row>
    <row r="69" spans="1:30" ht="19.5" customHeight="1" x14ac:dyDescent="0.35">
      <c r="A69" s="27">
        <v>44775.640211770835</v>
      </c>
      <c r="B69" s="25">
        <v>47.79</v>
      </c>
      <c r="C69" s="25">
        <v>44.67</v>
      </c>
      <c r="D69" s="25">
        <v>45.67</v>
      </c>
      <c r="E69" s="25">
        <v>27.47</v>
      </c>
      <c r="F69" s="25">
        <v>27.65</v>
      </c>
      <c r="G69" s="25">
        <v>27.77</v>
      </c>
      <c r="H69" s="25">
        <v>53.05</v>
      </c>
      <c r="I69" s="25">
        <v>27.77</v>
      </c>
      <c r="J69" s="25"/>
      <c r="K69" s="25"/>
      <c r="M69" s="1">
        <f t="shared" si="0"/>
        <v>8.3333333333333329E-2</v>
      </c>
      <c r="N69" s="1">
        <f t="shared" si="1"/>
        <v>0.3</v>
      </c>
      <c r="O69" s="1">
        <v>0.6</v>
      </c>
      <c r="P69" s="1">
        <v>0.88</v>
      </c>
      <c r="Q69" s="1">
        <f>AVERAGE(TBL_HST[[#This Row],[CH4]],TBL_HST[[#This Row],[CH5]],TBL_HST[[#This Row],[CH6]])</f>
        <v>27.63</v>
      </c>
      <c r="R69" s="1">
        <f>(M69/(O69-N69))*LN(((TBL_HST[[#This Row],[CH1]]-Q69)/(TBL_HST[[#This Row],[CH2]]-Q69)))</f>
        <v>4.6704700500555002E-2</v>
      </c>
      <c r="S69" s="1">
        <f>(M69/(P69-O69))*LN(((TBL_HST[[#This Row],[CH2]]-Q69)/(TBL_HST[[#This Row],[CH3]]-Q69)))</f>
        <v>-1.697261703372259E-2</v>
      </c>
      <c r="T69" s="1">
        <f>(M69/(P69-N69))*LN(((TBL_HST[[#This Row],[CH1]]-Q69)/(TBL_HST[[#This Row],[CH3]]-Q69)))</f>
        <v>1.5963926518489966E-2</v>
      </c>
      <c r="U69" s="1">
        <f>(TBL_HST[[#This Row],[CH1]]-Q69)/(EXP(-R69*N69/M69)) + Q69</f>
        <v>51.481267605633803</v>
      </c>
      <c r="V69" s="1">
        <f>(TBL_HST[[#This Row],[CH2]]-Q69)/(EXP(-S69*O69/M69)) + Q69</f>
        <v>42.709869048541222</v>
      </c>
      <c r="W69" s="1">
        <f>(TBL_HST[[#This Row],[CH1]]-Q69)/(EXP(-T69*N69/M69)) + Q69</f>
        <v>48.982537363311209</v>
      </c>
      <c r="X69" s="1">
        <f t="shared" si="2"/>
        <v>51.481267605633803</v>
      </c>
      <c r="Y69" s="1">
        <f t="shared" si="3"/>
        <v>48.982537363311209</v>
      </c>
      <c r="Z69" s="1">
        <f t="shared" si="4"/>
        <v>48.982537363311209</v>
      </c>
      <c r="AB69" s="1">
        <f t="shared" si="5"/>
        <v>49.815447444085407</v>
      </c>
      <c r="AC69" s="1">
        <f>TBL_HST[[#This Row],[CH7]]</f>
        <v>53.05</v>
      </c>
      <c r="AD69" s="1">
        <f t="shared" si="6"/>
        <v>-3.2345525559145898</v>
      </c>
    </row>
    <row r="70" spans="1:30" ht="19.5" customHeight="1" x14ac:dyDescent="0.35">
      <c r="A70" s="27">
        <v>44775.64021769676</v>
      </c>
      <c r="B70" s="25">
        <v>47.93</v>
      </c>
      <c r="C70" s="25">
        <v>37.21</v>
      </c>
      <c r="D70" s="25">
        <v>45.05</v>
      </c>
      <c r="E70" s="25">
        <v>27.45</v>
      </c>
      <c r="F70" s="25">
        <v>27.65</v>
      </c>
      <c r="G70" s="25">
        <v>27.83</v>
      </c>
      <c r="H70" s="25">
        <v>53.29</v>
      </c>
      <c r="I70" s="25">
        <v>27.77</v>
      </c>
      <c r="J70" s="25"/>
      <c r="K70" s="25"/>
      <c r="M70" s="1">
        <f t="shared" si="0"/>
        <v>8.3333333333333329E-2</v>
      </c>
      <c r="N70" s="1">
        <f t="shared" si="1"/>
        <v>0.3</v>
      </c>
      <c r="O70" s="1">
        <v>0.6</v>
      </c>
      <c r="P70" s="1">
        <v>0.88</v>
      </c>
      <c r="Q70" s="1">
        <f>AVERAGE(TBL_HST[[#This Row],[CH4]],TBL_HST[[#This Row],[CH5]],TBL_HST[[#This Row],[CH6]])</f>
        <v>27.643333333333331</v>
      </c>
      <c r="R70" s="1">
        <f>(M70/(O70-N70))*LN(((TBL_HST[[#This Row],[CH1]]-Q70)/(TBL_HST[[#This Row],[CH2]]-Q70)))</f>
        <v>0.20879972825090259</v>
      </c>
      <c r="S70" s="1">
        <f>(M70/(P70-O70))*LN(((TBL_HST[[#This Row],[CH2]]-Q70)/(TBL_HST[[#This Row],[CH3]]-Q70)))</f>
        <v>-0.17814536919803775</v>
      </c>
      <c r="T70" s="1">
        <f>(M70/(P70-N70))*LN(((TBL_HST[[#This Row],[CH1]]-Q70)/(TBL_HST[[#This Row],[CH3]]-Q70)))</f>
        <v>2.1998646723827908E-2</v>
      </c>
      <c r="U70" s="1">
        <f>(TBL_HST[[#This Row],[CH1]]-Q70)/(EXP(-R70*N70/M70)) + Q70</f>
        <v>70.662376306620189</v>
      </c>
      <c r="V70" s="1">
        <f>(TBL_HST[[#This Row],[CH2]]-Q70)/(EXP(-S70*O70/M70)) + Q70</f>
        <v>30.29619299524478</v>
      </c>
      <c r="W70" s="1">
        <f>(TBL_HST[[#This Row],[CH1]]-Q70)/(EXP(-T70*N70/M70)) + Q70</f>
        <v>49.601936005130682</v>
      </c>
      <c r="X70" s="1">
        <f t="shared" si="2"/>
        <v>70.662376306620189</v>
      </c>
      <c r="Y70" s="1">
        <f t="shared" si="3"/>
        <v>49.601936005130682</v>
      </c>
      <c r="Z70" s="1">
        <f t="shared" si="4"/>
        <v>49.601936005130682</v>
      </c>
      <c r="AB70" s="1">
        <f t="shared" si="5"/>
        <v>56.622082772293851</v>
      </c>
      <c r="AC70" s="1">
        <f>TBL_HST[[#This Row],[CH7]]</f>
        <v>53.29</v>
      </c>
      <c r="AD70" s="1">
        <f t="shared" si="6"/>
        <v>3.3320827722938517</v>
      </c>
    </row>
    <row r="71" spans="1:30" ht="19.5" customHeight="1" x14ac:dyDescent="0.35">
      <c r="A71" s="27">
        <v>44775.640223587965</v>
      </c>
      <c r="B71" s="25">
        <v>48.17</v>
      </c>
      <c r="C71" s="25">
        <v>42.45</v>
      </c>
      <c r="D71" s="25">
        <v>44.49</v>
      </c>
      <c r="E71" s="25">
        <v>27.47</v>
      </c>
      <c r="F71" s="25">
        <v>27.67</v>
      </c>
      <c r="G71" s="25">
        <v>27.83</v>
      </c>
      <c r="H71" s="25">
        <v>53.91</v>
      </c>
      <c r="I71" s="25">
        <v>27.81</v>
      </c>
      <c r="J71" s="25"/>
      <c r="K71" s="25"/>
      <c r="M71" s="1">
        <f t="shared" si="0"/>
        <v>8.3333333333333329E-2</v>
      </c>
      <c r="N71" s="1">
        <f t="shared" si="1"/>
        <v>0.3</v>
      </c>
      <c r="O71" s="1">
        <v>0.6</v>
      </c>
      <c r="P71" s="1">
        <v>0.88</v>
      </c>
      <c r="Q71" s="1">
        <f>AVERAGE(TBL_HST[[#This Row],[CH4]],TBL_HST[[#This Row],[CH5]],TBL_HST[[#This Row],[CH6]])</f>
        <v>27.656666666666666</v>
      </c>
      <c r="R71" s="1">
        <f>(M71/(O71-N71))*LN(((TBL_HST[[#This Row],[CH1]]-Q71)/(TBL_HST[[#This Row],[CH2]]-Q71)))</f>
        <v>9.0805125663735525E-2</v>
      </c>
      <c r="S71" s="1">
        <f>(M71/(P71-O71))*LN(((TBL_HST[[#This Row],[CH2]]-Q71)/(TBL_HST[[#This Row],[CH3]]-Q71)))</f>
        <v>-3.8447743683591107E-2</v>
      </c>
      <c r="T71" s="1">
        <f>(M71/(P71-N71))*LN(((TBL_HST[[#This Row],[CH1]]-Q71)/(TBL_HST[[#This Row],[CH3]]-Q71)))</f>
        <v>2.840718873743988E-2</v>
      </c>
      <c r="U71" s="1">
        <f>(TBL_HST[[#This Row],[CH1]]-Q71)/(EXP(-R71*N71/M71)) + Q71</f>
        <v>56.101698963497071</v>
      </c>
      <c r="V71" s="1">
        <f>(TBL_HST[[#This Row],[CH2]]-Q71)/(EXP(-S71*O71/M71)) + Q71</f>
        <v>38.872796145167555</v>
      </c>
      <c r="W71" s="1">
        <f>(TBL_HST[[#This Row],[CH1]]-Q71)/(EXP(-T71*N71/M71)) + Q71</f>
        <v>50.378833504310748</v>
      </c>
      <c r="X71" s="1">
        <f t="shared" si="2"/>
        <v>56.101698963497071</v>
      </c>
      <c r="Y71" s="1">
        <f t="shared" si="3"/>
        <v>50.378833504310748</v>
      </c>
      <c r="Z71" s="1">
        <f t="shared" si="4"/>
        <v>50.378833504310748</v>
      </c>
      <c r="AB71" s="1">
        <f t="shared" si="5"/>
        <v>52.286455324039515</v>
      </c>
      <c r="AC71" s="1">
        <f>TBL_HST[[#This Row],[CH7]]</f>
        <v>53.91</v>
      </c>
      <c r="AD71" s="1">
        <f t="shared" si="6"/>
        <v>-1.6235446759604812</v>
      </c>
    </row>
    <row r="72" spans="1:30" ht="19.5" customHeight="1" x14ac:dyDescent="0.35">
      <c r="A72" s="27">
        <v>44775.640229502314</v>
      </c>
      <c r="B72" s="25">
        <v>49.01</v>
      </c>
      <c r="C72" s="25">
        <v>44.19</v>
      </c>
      <c r="D72" s="25">
        <v>44.03</v>
      </c>
      <c r="E72" s="25">
        <v>27.57</v>
      </c>
      <c r="F72" s="25">
        <v>27.65</v>
      </c>
      <c r="G72" s="25">
        <v>27.85</v>
      </c>
      <c r="H72" s="25">
        <v>53.53</v>
      </c>
      <c r="I72" s="25">
        <v>27.81</v>
      </c>
      <c r="J72" s="25"/>
      <c r="K72" s="25"/>
      <c r="M72" s="1">
        <f t="shared" si="0"/>
        <v>8.3333333333333329E-2</v>
      </c>
      <c r="N72" s="1">
        <f t="shared" si="1"/>
        <v>0.3</v>
      </c>
      <c r="O72" s="1">
        <v>0.6</v>
      </c>
      <c r="P72" s="1">
        <v>0.88</v>
      </c>
      <c r="Q72" s="1">
        <f>AVERAGE(TBL_HST[[#This Row],[CH4]],TBL_HST[[#This Row],[CH5]],TBL_HST[[#This Row],[CH6]])</f>
        <v>27.689999999999998</v>
      </c>
      <c r="R72" s="1">
        <f>(M72/(O72-N72))*LN(((TBL_HST[[#This Row],[CH1]]-Q72)/(TBL_HST[[#This Row],[CH2]]-Q72)))</f>
        <v>7.1190338441974713E-2</v>
      </c>
      <c r="S72" s="1">
        <f>(M72/(P72-O72))*LN(((TBL_HST[[#This Row],[CH2]]-Q72)/(TBL_HST[[#This Row],[CH3]]-Q72)))</f>
        <v>2.900086748416048E-3</v>
      </c>
      <c r="T72" s="1">
        <f>(M72/(P72-N72))*LN(((TBL_HST[[#This Row],[CH1]]-Q72)/(TBL_HST[[#This Row],[CH3]]-Q72)))</f>
        <v>3.8222630727842918E-2</v>
      </c>
      <c r="U72" s="1">
        <f>(TBL_HST[[#This Row],[CH1]]-Q72)/(EXP(-R72*N72/M72)) + Q72</f>
        <v>55.238024242424245</v>
      </c>
      <c r="V72" s="1">
        <f>(TBL_HST[[#This Row],[CH2]]-Q72)/(EXP(-S72*O72/M72)) + Q72</f>
        <v>44.538152476833915</v>
      </c>
      <c r="W72" s="1">
        <f>(TBL_HST[[#This Row],[CH1]]-Q72)/(EXP(-T72*N72/M72)) + Q72</f>
        <v>52.155086732903939</v>
      </c>
      <c r="X72" s="1">
        <f t="shared" si="2"/>
        <v>55.238024242424245</v>
      </c>
      <c r="Y72" s="1">
        <f t="shared" si="3"/>
        <v>52.155086732903939</v>
      </c>
      <c r="Z72" s="1">
        <f t="shared" si="4"/>
        <v>52.155086732903939</v>
      </c>
      <c r="AB72" s="1">
        <f t="shared" si="5"/>
        <v>53.18273256941071</v>
      </c>
      <c r="AC72" s="1">
        <f>TBL_HST[[#This Row],[CH7]]</f>
        <v>53.53</v>
      </c>
      <c r="AD72" s="1">
        <f t="shared" si="6"/>
        <v>-0.34726743058929088</v>
      </c>
    </row>
    <row r="73" spans="1:30" ht="19.5" customHeight="1" x14ac:dyDescent="0.35">
      <c r="A73" s="27">
        <v>44775.640235393519</v>
      </c>
      <c r="B73" s="25">
        <v>49.33</v>
      </c>
      <c r="C73" s="25">
        <v>44.61</v>
      </c>
      <c r="D73" s="25">
        <v>27.35</v>
      </c>
      <c r="E73" s="25">
        <v>27.51</v>
      </c>
      <c r="F73" s="25">
        <v>27.65</v>
      </c>
      <c r="G73" s="25">
        <v>27.85</v>
      </c>
      <c r="H73" s="25">
        <v>53.87</v>
      </c>
      <c r="I73" s="25">
        <v>27.77</v>
      </c>
      <c r="J73" s="25"/>
      <c r="K73" s="25"/>
      <c r="M73" s="1">
        <f t="shared" ref="M73:M127" si="7">5/60</f>
        <v>8.3333333333333329E-2</v>
      </c>
      <c r="N73" s="1">
        <f t="shared" ref="N73:N127" si="8">0.3</f>
        <v>0.3</v>
      </c>
      <c r="O73" s="1">
        <v>0.6</v>
      </c>
      <c r="P73" s="1">
        <v>0.88</v>
      </c>
      <c r="Q73" s="1">
        <f>AVERAGE(TBL_HST[[#This Row],[CH4]],TBL_HST[[#This Row],[CH5]],TBL_HST[[#This Row],[CH6]])</f>
        <v>27.669999999999998</v>
      </c>
      <c r="R73" s="1">
        <f>(M73/(O73-N73))*LN(((TBL_HST[[#This Row],[CH1]]-Q73)/(TBL_HST[[#This Row],[CH2]]-Q73)))</f>
        <v>6.8274875652482289E-2</v>
      </c>
      <c r="S73" s="1" t="e">
        <f>(M73/(P73-O73))*LN(((TBL_HST[[#This Row],[CH2]]-Q73)/(TBL_HST[[#This Row],[CH3]]-Q73)))</f>
        <v>#NUM!</v>
      </c>
      <c r="T73" s="1" t="e">
        <f>(M73/(P73-N73))*LN(((TBL_HST[[#This Row],[CH1]]-Q73)/(TBL_HST[[#This Row],[CH3]]-Q73)))</f>
        <v>#NUM!</v>
      </c>
      <c r="U73" s="1">
        <f>(TBL_HST[[#This Row],[CH1]]-Q73)/(EXP(-R73*N73/M73)) + Q73</f>
        <v>55.36513577331759</v>
      </c>
      <c r="V73" s="1" t="e">
        <f>(TBL_HST[[#This Row],[CH2]]-Q73)/(EXP(-S73*O73/M73)) + Q73</f>
        <v>#NUM!</v>
      </c>
      <c r="W73" s="1" t="e">
        <f>(TBL_HST[[#This Row],[CH1]]-Q73)/(EXP(-T73*N73/M73)) + Q73</f>
        <v>#NUM!</v>
      </c>
      <c r="X73" s="1">
        <f t="shared" ref="X73:X127" si="9">IFERROR(U73, " ")</f>
        <v>55.36513577331759</v>
      </c>
      <c r="Y73" s="1" t="str">
        <f t="shared" ref="Y73:Y127" si="10">IFERROR(W73, " ")</f>
        <v xml:space="preserve"> </v>
      </c>
      <c r="Z73" s="1" t="str">
        <f t="shared" ref="Z73:Z127" si="11">IFERROR(W73, " ")</f>
        <v xml:space="preserve"> </v>
      </c>
      <c r="AB73" s="1">
        <f t="shared" ref="AB73:AB127" si="12">AVERAGE(X73,Y73,Z73)</f>
        <v>55.36513577331759</v>
      </c>
      <c r="AC73" s="1">
        <f>TBL_HST[[#This Row],[CH7]]</f>
        <v>53.87</v>
      </c>
      <c r="AD73" s="1">
        <f t="shared" ref="AD73:AD127" si="13">AB73-AC73</f>
        <v>1.4951357733175925</v>
      </c>
    </row>
    <row r="74" spans="1:30" ht="19.5" customHeight="1" x14ac:dyDescent="0.35">
      <c r="A74" s="27">
        <v>44775.640241319445</v>
      </c>
      <c r="B74" s="25">
        <v>49.91</v>
      </c>
      <c r="C74" s="25">
        <v>45.03</v>
      </c>
      <c r="D74" s="25">
        <v>43.19</v>
      </c>
      <c r="E74" s="25">
        <v>27.51</v>
      </c>
      <c r="F74" s="25">
        <v>27.69</v>
      </c>
      <c r="G74" s="25">
        <v>27.85</v>
      </c>
      <c r="H74" s="25">
        <v>54.35</v>
      </c>
      <c r="I74" s="25">
        <v>27.81</v>
      </c>
      <c r="J74" s="25"/>
      <c r="K74" s="25"/>
      <c r="M74" s="1">
        <f t="shared" si="7"/>
        <v>8.3333333333333329E-2</v>
      </c>
      <c r="N74" s="1">
        <f t="shared" si="8"/>
        <v>0.3</v>
      </c>
      <c r="O74" s="1">
        <v>0.6</v>
      </c>
      <c r="P74" s="1">
        <v>0.88</v>
      </c>
      <c r="Q74" s="1">
        <f>AVERAGE(TBL_HST[[#This Row],[CH4]],TBL_HST[[#This Row],[CH5]],TBL_HST[[#This Row],[CH6]])</f>
        <v>27.683333333333337</v>
      </c>
      <c r="R74" s="1">
        <f>(M74/(O74-N74))*LN(((TBL_HST[[#This Row],[CH1]]-Q74)/(TBL_HST[[#This Row],[CH2]]-Q74)))</f>
        <v>6.8859001177302398E-2</v>
      </c>
      <c r="S74" s="1">
        <f>(M74/(P74-O74))*LN(((TBL_HST[[#This Row],[CH2]]-Q74)/(TBL_HST[[#This Row],[CH3]]-Q74)))</f>
        <v>3.3372120831500332E-2</v>
      </c>
      <c r="T74" s="1">
        <f>(M74/(P74-N74))*LN(((TBL_HST[[#This Row],[CH1]]-Q74)/(TBL_HST[[#This Row],[CH3]]-Q74)))</f>
        <v>5.1727403768984118E-2</v>
      </c>
      <c r="U74" s="1">
        <f>(TBL_HST[[#This Row],[CH1]]-Q74)/(EXP(-R74*N74/M74)) + Q74</f>
        <v>56.162851652574929</v>
      </c>
      <c r="V74" s="1">
        <f>(TBL_HST[[#This Row],[CH2]]-Q74)/(EXP(-S74*O74/M74)) + Q74</f>
        <v>49.741427897925547</v>
      </c>
      <c r="W74" s="1">
        <f>(TBL_HST[[#This Row],[CH1]]-Q74)/(EXP(-T74*N74/M74)) + Q74</f>
        <v>54.459479500537178</v>
      </c>
      <c r="X74" s="1">
        <f t="shared" si="9"/>
        <v>56.162851652574929</v>
      </c>
      <c r="Y74" s="1">
        <f t="shared" si="10"/>
        <v>54.459479500537178</v>
      </c>
      <c r="Z74" s="1">
        <f t="shared" si="11"/>
        <v>54.459479500537178</v>
      </c>
      <c r="AB74" s="1">
        <f t="shared" si="12"/>
        <v>55.027270217883093</v>
      </c>
      <c r="AC74" s="1">
        <f>TBL_HST[[#This Row],[CH7]]</f>
        <v>54.35</v>
      </c>
      <c r="AD74" s="1">
        <f t="shared" si="13"/>
        <v>0.67727021788309116</v>
      </c>
    </row>
    <row r="75" spans="1:30" ht="19.5" customHeight="1" x14ac:dyDescent="0.35">
      <c r="A75" s="27">
        <v>44775.640247187497</v>
      </c>
      <c r="B75" s="25">
        <v>50.05</v>
      </c>
      <c r="C75" s="25">
        <v>45.19</v>
      </c>
      <c r="D75" s="25">
        <v>43.41</v>
      </c>
      <c r="E75" s="25">
        <v>27.57</v>
      </c>
      <c r="F75" s="25">
        <v>27.69</v>
      </c>
      <c r="G75" s="25">
        <v>27.85</v>
      </c>
      <c r="H75" s="25">
        <v>54.39</v>
      </c>
      <c r="I75" s="25">
        <v>27.81</v>
      </c>
      <c r="J75" s="25"/>
      <c r="K75" s="25"/>
      <c r="M75" s="1">
        <f t="shared" si="7"/>
        <v>8.3333333333333329E-2</v>
      </c>
      <c r="N75" s="1">
        <f t="shared" si="8"/>
        <v>0.3</v>
      </c>
      <c r="O75" s="1">
        <v>0.6</v>
      </c>
      <c r="P75" s="1">
        <v>0.88</v>
      </c>
      <c r="Q75" s="1">
        <f>AVERAGE(TBL_HST[[#This Row],[CH4]],TBL_HST[[#This Row],[CH5]],TBL_HST[[#This Row],[CH6]])</f>
        <v>27.703333333333337</v>
      </c>
      <c r="R75" s="1">
        <f>(M75/(O75-N75))*LN(((TBL_HST[[#This Row],[CH1]]-Q75)/(TBL_HST[[#This Row],[CH2]]-Q75)))</f>
        <v>6.812180048197225E-2</v>
      </c>
      <c r="S75" s="1">
        <f>(M75/(P75-O75))*LN(((TBL_HST[[#This Row],[CH2]]-Q75)/(TBL_HST[[#This Row],[CH3]]-Q75)))</f>
        <v>3.1950427111725126E-2</v>
      </c>
      <c r="T75" s="1">
        <f>(M75/(P75-N75))*LN(((TBL_HST[[#This Row],[CH1]]-Q75)/(TBL_HST[[#This Row],[CH3]]-Q75)))</f>
        <v>5.0659758165301216E-2</v>
      </c>
      <c r="U75" s="1">
        <f>(TBL_HST[[#This Row],[CH1]]-Q75)/(EXP(-R75*N75/M75)) + Q75</f>
        <v>56.260720548989703</v>
      </c>
      <c r="V75" s="1">
        <f>(TBL_HST[[#This Row],[CH2]]-Q75)/(EXP(-S75*O75/M75)) + Q75</f>
        <v>49.713000224115142</v>
      </c>
      <c r="W75" s="1">
        <f>(TBL_HST[[#This Row],[CH1]]-Q75)/(EXP(-T75*N75/M75)) + Q75</f>
        <v>54.520769974687184</v>
      </c>
      <c r="X75" s="1">
        <f t="shared" si="9"/>
        <v>56.260720548989703</v>
      </c>
      <c r="Y75" s="1">
        <f t="shared" si="10"/>
        <v>54.520769974687184</v>
      </c>
      <c r="Z75" s="1">
        <f t="shared" si="11"/>
        <v>54.520769974687184</v>
      </c>
      <c r="AB75" s="1">
        <f t="shared" si="12"/>
        <v>55.100753499454697</v>
      </c>
      <c r="AC75" s="1">
        <f>TBL_HST[[#This Row],[CH7]]</f>
        <v>54.39</v>
      </c>
      <c r="AD75" s="1">
        <f t="shared" si="13"/>
        <v>0.71075349945469668</v>
      </c>
    </row>
    <row r="76" spans="1:30" ht="19.5" customHeight="1" x14ac:dyDescent="0.35">
      <c r="A76" s="27">
        <v>44775.640253113423</v>
      </c>
      <c r="B76" s="25">
        <v>50.35</v>
      </c>
      <c r="C76" s="25">
        <v>26.87</v>
      </c>
      <c r="D76" s="25">
        <v>43.11</v>
      </c>
      <c r="E76" s="25">
        <v>27.51</v>
      </c>
      <c r="F76" s="25">
        <v>27.65</v>
      </c>
      <c r="G76" s="25">
        <v>27.85</v>
      </c>
      <c r="H76" s="25">
        <v>54.25</v>
      </c>
      <c r="I76" s="25">
        <v>27.85</v>
      </c>
      <c r="J76" s="25"/>
      <c r="K76" s="25"/>
      <c r="M76" s="1">
        <f t="shared" si="7"/>
        <v>8.3333333333333329E-2</v>
      </c>
      <c r="N76" s="1">
        <f t="shared" si="8"/>
        <v>0.3</v>
      </c>
      <c r="O76" s="1">
        <v>0.6</v>
      </c>
      <c r="P76" s="1">
        <v>0.88</v>
      </c>
      <c r="Q76" s="1">
        <f>AVERAGE(TBL_HST[[#This Row],[CH4]],TBL_HST[[#This Row],[CH5]],TBL_HST[[#This Row],[CH6]])</f>
        <v>27.669999999999998</v>
      </c>
      <c r="R76" s="1" t="e">
        <f>(M76/(O76-N76))*LN(((TBL_HST[[#This Row],[CH1]]-Q76)/(TBL_HST[[#This Row],[CH2]]-Q76)))</f>
        <v>#NUM!</v>
      </c>
      <c r="S76" s="1" t="e">
        <f>(M76/(P76-O76))*LN(((TBL_HST[[#This Row],[CH2]]-Q76)/(TBL_HST[[#This Row],[CH3]]-Q76)))</f>
        <v>#NUM!</v>
      </c>
      <c r="T76" s="1">
        <f>(M76/(P76-N76))*LN(((TBL_HST[[#This Row],[CH1]]-Q76)/(TBL_HST[[#This Row],[CH3]]-Q76)))</f>
        <v>5.5247404348120865E-2</v>
      </c>
      <c r="U76" s="1" t="e">
        <f>(TBL_HST[[#This Row],[CH1]]-Q76)/(EXP(-R76*N76/M76)) + Q76</f>
        <v>#NUM!</v>
      </c>
      <c r="V76" s="1" t="e">
        <f>(TBL_HST[[#This Row],[CH2]]-Q76)/(EXP(-S76*O76/M76)) + Q76</f>
        <v>#NUM!</v>
      </c>
      <c r="W76" s="1">
        <f>(TBL_HST[[#This Row],[CH1]]-Q76)/(EXP(-T76*N76/M76)) + Q76</f>
        <v>55.340701186439297</v>
      </c>
      <c r="X76" s="1" t="str">
        <f t="shared" si="9"/>
        <v xml:space="preserve"> </v>
      </c>
      <c r="Y76" s="1">
        <f t="shared" si="10"/>
        <v>55.340701186439297</v>
      </c>
      <c r="Z76" s="1">
        <f t="shared" si="11"/>
        <v>55.340701186439297</v>
      </c>
      <c r="AB76" s="1">
        <f t="shared" si="12"/>
        <v>55.340701186439297</v>
      </c>
      <c r="AC76" s="1">
        <f>TBL_HST[[#This Row],[CH7]]</f>
        <v>54.25</v>
      </c>
      <c r="AD76" s="1">
        <f t="shared" si="13"/>
        <v>1.090701186439297</v>
      </c>
    </row>
    <row r="77" spans="1:30" ht="19.5" customHeight="1" x14ac:dyDescent="0.35">
      <c r="A77" s="27">
        <v>44775.640259004627</v>
      </c>
      <c r="B77" s="25">
        <v>50.27</v>
      </c>
      <c r="C77" s="25">
        <v>26.99</v>
      </c>
      <c r="D77" s="25">
        <v>42.99</v>
      </c>
      <c r="E77" s="25">
        <v>27.57</v>
      </c>
      <c r="F77" s="25">
        <v>27.69</v>
      </c>
      <c r="G77" s="25">
        <v>27.85</v>
      </c>
      <c r="H77" s="25">
        <v>54.17</v>
      </c>
      <c r="I77" s="25">
        <v>27.81</v>
      </c>
      <c r="J77" s="25"/>
      <c r="K77" s="25"/>
      <c r="M77" s="1">
        <f t="shared" si="7"/>
        <v>8.3333333333333329E-2</v>
      </c>
      <c r="N77" s="1">
        <f t="shared" si="8"/>
        <v>0.3</v>
      </c>
      <c r="O77" s="1">
        <v>0.6</v>
      </c>
      <c r="P77" s="1">
        <v>0.88</v>
      </c>
      <c r="Q77" s="1">
        <f>AVERAGE(TBL_HST[[#This Row],[CH4]],TBL_HST[[#This Row],[CH5]],TBL_HST[[#This Row],[CH6]])</f>
        <v>27.703333333333337</v>
      </c>
      <c r="R77" s="1" t="e">
        <f>(M77/(O77-N77))*LN(((TBL_HST[[#This Row],[CH1]]-Q77)/(TBL_HST[[#This Row],[CH2]]-Q77)))</f>
        <v>#NUM!</v>
      </c>
      <c r="S77" s="1" t="e">
        <f>(M77/(P77-O77))*LN(((TBL_HST[[#This Row],[CH2]]-Q77)/(TBL_HST[[#This Row],[CH3]]-Q77)))</f>
        <v>#NUM!</v>
      </c>
      <c r="T77" s="1">
        <f>(M77/(P77-N77))*LN(((TBL_HST[[#This Row],[CH1]]-Q77)/(TBL_HST[[#This Row],[CH3]]-Q77)))</f>
        <v>5.5961623920757327E-2</v>
      </c>
      <c r="U77" s="1" t="e">
        <f>(TBL_HST[[#This Row],[CH1]]-Q77)/(EXP(-R77*N77/M77)) + Q77</f>
        <v>#NUM!</v>
      </c>
      <c r="V77" s="1" t="e">
        <f>(TBL_HST[[#This Row],[CH2]]-Q77)/(EXP(-S77*O77/M77)) + Q77</f>
        <v>#NUM!</v>
      </c>
      <c r="W77" s="1">
        <f>(TBL_HST[[#This Row],[CH1]]-Q77)/(EXP(-T77*N77/M77)) + Q77</f>
        <v>55.306644556056256</v>
      </c>
      <c r="X77" s="1" t="str">
        <f t="shared" si="9"/>
        <v xml:space="preserve"> </v>
      </c>
      <c r="Y77" s="1">
        <f t="shared" si="10"/>
        <v>55.306644556056256</v>
      </c>
      <c r="Z77" s="1">
        <f t="shared" si="11"/>
        <v>55.306644556056256</v>
      </c>
      <c r="AB77" s="1">
        <f t="shared" si="12"/>
        <v>55.306644556056256</v>
      </c>
      <c r="AC77" s="1">
        <f>TBL_HST[[#This Row],[CH7]]</f>
        <v>54.17</v>
      </c>
      <c r="AD77" s="1">
        <f t="shared" si="13"/>
        <v>1.1366445560562539</v>
      </c>
    </row>
    <row r="78" spans="1:30" ht="19.5" customHeight="1" x14ac:dyDescent="0.35">
      <c r="A78" s="27">
        <v>44775.640264918984</v>
      </c>
      <c r="B78" s="25">
        <v>50.53</v>
      </c>
      <c r="C78" s="25">
        <v>46.03</v>
      </c>
      <c r="D78" s="25">
        <v>42.57</v>
      </c>
      <c r="E78" s="25">
        <v>27.53</v>
      </c>
      <c r="F78" s="25">
        <v>27.65</v>
      </c>
      <c r="G78" s="25">
        <v>27.83</v>
      </c>
      <c r="H78" s="25">
        <v>54.07</v>
      </c>
      <c r="I78" s="25">
        <v>27.87</v>
      </c>
      <c r="J78" s="25"/>
      <c r="K78" s="25"/>
      <c r="M78" s="1">
        <f t="shared" si="7"/>
        <v>8.3333333333333329E-2</v>
      </c>
      <c r="N78" s="1">
        <f t="shared" si="8"/>
        <v>0.3</v>
      </c>
      <c r="O78" s="1">
        <v>0.6</v>
      </c>
      <c r="P78" s="1">
        <v>0.88</v>
      </c>
      <c r="Q78" s="1">
        <f>AVERAGE(TBL_HST[[#This Row],[CH4]],TBL_HST[[#This Row],[CH5]],TBL_HST[[#This Row],[CH6]])</f>
        <v>27.669999999999998</v>
      </c>
      <c r="R78" s="1">
        <f>(M78/(O78-N78))*LN(((TBL_HST[[#This Row],[CH1]]-Q78)/(TBL_HST[[#This Row],[CH2]]-Q78)))</f>
        <v>6.0892853659533397E-2</v>
      </c>
      <c r="S78" s="1">
        <f>(M78/(P78-O78))*LN(((TBL_HST[[#This Row],[CH2]]-Q78)/(TBL_HST[[#This Row],[CH3]]-Q78)))</f>
        <v>6.2146777452658022E-2</v>
      </c>
      <c r="T78" s="1">
        <f>(M78/(P78-N78))*LN(((TBL_HST[[#This Row],[CH1]]-Q78)/(TBL_HST[[#This Row],[CH3]]-Q78)))</f>
        <v>6.1498196180352155E-2</v>
      </c>
      <c r="U78" s="1">
        <f>(TBL_HST[[#This Row],[CH1]]-Q78)/(EXP(-R78*N78/M78)) + Q78</f>
        <v>56.132941176470588</v>
      </c>
      <c r="V78" s="1">
        <f>(TBL_HST[[#This Row],[CH2]]-Q78)/(EXP(-S78*O78/M78)) + Q78</f>
        <v>56.391075258772304</v>
      </c>
      <c r="W78" s="1">
        <f>(TBL_HST[[#This Row],[CH1]]-Q78)/(EXP(-T78*N78/M78)) + Q78</f>
        <v>56.195036194476764</v>
      </c>
      <c r="X78" s="1">
        <f t="shared" si="9"/>
        <v>56.132941176470588</v>
      </c>
      <c r="Y78" s="1">
        <f t="shared" si="10"/>
        <v>56.195036194476764</v>
      </c>
      <c r="Z78" s="1">
        <f t="shared" si="11"/>
        <v>56.195036194476764</v>
      </c>
      <c r="AB78" s="1">
        <f t="shared" si="12"/>
        <v>56.174337855141374</v>
      </c>
      <c r="AC78" s="1">
        <f>TBL_HST[[#This Row],[CH7]]</f>
        <v>54.07</v>
      </c>
      <c r="AD78" s="1">
        <f t="shared" si="13"/>
        <v>2.1043378551413738</v>
      </c>
    </row>
    <row r="79" spans="1:30" ht="19.5" customHeight="1" x14ac:dyDescent="0.35">
      <c r="A79" s="27">
        <v>44775.640270798613</v>
      </c>
      <c r="B79" s="25">
        <v>50.41</v>
      </c>
      <c r="C79" s="25">
        <v>46.39</v>
      </c>
      <c r="D79" s="25">
        <v>42.59</v>
      </c>
      <c r="E79" s="25">
        <v>27.57</v>
      </c>
      <c r="F79" s="25">
        <v>27.67</v>
      </c>
      <c r="G79" s="25">
        <v>27.85</v>
      </c>
      <c r="H79" s="25">
        <v>53.31</v>
      </c>
      <c r="I79" s="25">
        <v>27.87</v>
      </c>
      <c r="J79" s="25"/>
      <c r="K79" s="25"/>
      <c r="M79" s="1">
        <f t="shared" si="7"/>
        <v>8.3333333333333329E-2</v>
      </c>
      <c r="N79" s="1">
        <f t="shared" si="8"/>
        <v>0.3</v>
      </c>
      <c r="O79" s="1">
        <v>0.6</v>
      </c>
      <c r="P79" s="1">
        <v>0.88</v>
      </c>
      <c r="Q79" s="1">
        <f>AVERAGE(TBL_HST[[#This Row],[CH4]],TBL_HST[[#This Row],[CH5]],TBL_HST[[#This Row],[CH6]])</f>
        <v>27.696666666666669</v>
      </c>
      <c r="R79" s="1">
        <f>(M79/(O79-N79))*LN(((TBL_HST[[#This Row],[CH1]]-Q79)/(TBL_HST[[#This Row],[CH2]]-Q79)))</f>
        <v>5.410699152957936E-2</v>
      </c>
      <c r="S79" s="1">
        <f>(M79/(P79-O79))*LN(((TBL_HST[[#This Row],[CH2]]-Q79)/(TBL_HST[[#This Row],[CH3]]-Q79)))</f>
        <v>6.7634901346825718E-2</v>
      </c>
      <c r="T79" s="1">
        <f>(M79/(P79-N79))*LN(((TBL_HST[[#This Row],[CH1]]-Q79)/(TBL_HST[[#This Row],[CH3]]-Q79)))</f>
        <v>6.0637706613767266E-2</v>
      </c>
      <c r="U79" s="1">
        <f>(TBL_HST[[#This Row],[CH1]]-Q79)/(EXP(-R79*N79/M79)) + Q79</f>
        <v>55.29450071326675</v>
      </c>
      <c r="V79" s="1">
        <f>(TBL_HST[[#This Row],[CH2]]-Q79)/(EXP(-S79*O79/M79)) + Q79</f>
        <v>58.117821338215293</v>
      </c>
      <c r="W79" s="1">
        <f>(TBL_HST[[#This Row],[CH1]]-Q79)/(EXP(-T79*N79/M79)) + Q79</f>
        <v>55.951029079794125</v>
      </c>
      <c r="X79" s="1">
        <f t="shared" si="9"/>
        <v>55.29450071326675</v>
      </c>
      <c r="Y79" s="1">
        <f t="shared" si="10"/>
        <v>55.951029079794125</v>
      </c>
      <c r="Z79" s="1">
        <f t="shared" si="11"/>
        <v>55.951029079794125</v>
      </c>
      <c r="AB79" s="1">
        <f t="shared" si="12"/>
        <v>55.732186290951667</v>
      </c>
      <c r="AC79" s="1">
        <f>TBL_HST[[#This Row],[CH7]]</f>
        <v>53.31</v>
      </c>
      <c r="AD79" s="1">
        <f t="shared" si="13"/>
        <v>2.4221862909516645</v>
      </c>
    </row>
    <row r="80" spans="1:30" ht="19.5" customHeight="1" x14ac:dyDescent="0.35">
      <c r="A80" s="27">
        <v>44775.640276724538</v>
      </c>
      <c r="B80" s="25">
        <v>50.79</v>
      </c>
      <c r="C80" s="25">
        <v>29.89</v>
      </c>
      <c r="D80" s="25">
        <v>43.03</v>
      </c>
      <c r="E80" s="25">
        <v>27.57</v>
      </c>
      <c r="F80" s="25">
        <v>27.65</v>
      </c>
      <c r="G80" s="25">
        <v>27.87</v>
      </c>
      <c r="H80" s="25">
        <v>52.61</v>
      </c>
      <c r="I80" s="25">
        <v>27.85</v>
      </c>
      <c r="J80" s="25"/>
      <c r="K80" s="25"/>
      <c r="M80" s="1">
        <f t="shared" si="7"/>
        <v>8.3333333333333329E-2</v>
      </c>
      <c r="N80" s="1">
        <f t="shared" si="8"/>
        <v>0.3</v>
      </c>
      <c r="O80" s="1">
        <v>0.6</v>
      </c>
      <c r="P80" s="1">
        <v>0.88</v>
      </c>
      <c r="Q80" s="1">
        <f>AVERAGE(TBL_HST[[#This Row],[CH4]],TBL_HST[[#This Row],[CH5]],TBL_HST[[#This Row],[CH6]])</f>
        <v>27.696666666666669</v>
      </c>
      <c r="R80" s="1">
        <f>(M80/(O80-N80))*LN(((TBL_HST[[#This Row],[CH1]]-Q80)/(TBL_HST[[#This Row],[CH2]]-Q80)))</f>
        <v>0.65392264414359846</v>
      </c>
      <c r="S80" s="1">
        <f>(M80/(P80-O80))*LN(((TBL_HST[[#This Row],[CH2]]-Q80)/(TBL_HST[[#This Row],[CH3]]-Q80)))</f>
        <v>-0.57875197950948498</v>
      </c>
      <c r="T80" s="1">
        <f>(M80/(P80-N80))*LN(((TBL_HST[[#This Row],[CH1]]-Q80)/(TBL_HST[[#This Row],[CH3]]-Q80)))</f>
        <v>5.8838343069696049E-2</v>
      </c>
      <c r="U80" s="1">
        <f>(TBL_HST[[#This Row],[CH1]]-Q80)/(EXP(-R80*N80/M80)) + Q80</f>
        <v>270.84349544072967</v>
      </c>
      <c r="V80" s="1">
        <f>(TBL_HST[[#This Row],[CH2]]-Q80)/(EXP(-S80*O80/M80)) + Q80</f>
        <v>27.730659967917926</v>
      </c>
      <c r="W80" s="1">
        <f>(TBL_HST[[#This Row],[CH1]]-Q80)/(EXP(-T80*N80/M80)) + Q80</f>
        <v>56.238247786171819</v>
      </c>
      <c r="X80" s="1">
        <f t="shared" si="9"/>
        <v>270.84349544072967</v>
      </c>
      <c r="Y80" s="1">
        <f t="shared" si="10"/>
        <v>56.238247786171819</v>
      </c>
      <c r="Z80" s="1">
        <f t="shared" si="11"/>
        <v>56.238247786171819</v>
      </c>
      <c r="AB80" s="1">
        <f t="shared" si="12"/>
        <v>127.77333033769111</v>
      </c>
      <c r="AC80" s="1">
        <f>TBL_HST[[#This Row],[CH7]]</f>
        <v>52.61</v>
      </c>
      <c r="AD80" s="1">
        <f t="shared" si="13"/>
        <v>75.163330337691107</v>
      </c>
    </row>
    <row r="81" spans="1:30" ht="19.5" customHeight="1" x14ac:dyDescent="0.35">
      <c r="A81" s="27">
        <v>44775.640282604167</v>
      </c>
      <c r="B81" s="25">
        <v>51.25</v>
      </c>
      <c r="C81" s="25">
        <v>27.03</v>
      </c>
      <c r="D81" s="25">
        <v>43.19</v>
      </c>
      <c r="E81" s="25">
        <v>27.59</v>
      </c>
      <c r="F81" s="25">
        <v>27.69</v>
      </c>
      <c r="G81" s="25">
        <v>27.87</v>
      </c>
      <c r="H81" s="25">
        <v>52.43</v>
      </c>
      <c r="I81" s="25">
        <v>27.87</v>
      </c>
      <c r="J81" s="25"/>
      <c r="K81" s="25"/>
      <c r="M81" s="1">
        <f t="shared" si="7"/>
        <v>8.3333333333333329E-2</v>
      </c>
      <c r="N81" s="1">
        <f t="shared" si="8"/>
        <v>0.3</v>
      </c>
      <c r="O81" s="1">
        <v>0.6</v>
      </c>
      <c r="P81" s="1">
        <v>0.88</v>
      </c>
      <c r="Q81" s="1">
        <f>AVERAGE(TBL_HST[[#This Row],[CH4]],TBL_HST[[#This Row],[CH5]],TBL_HST[[#This Row],[CH6]])</f>
        <v>27.716666666666669</v>
      </c>
      <c r="R81" s="1" t="e">
        <f>(M81/(O81-N81))*LN(((TBL_HST[[#This Row],[CH1]]-Q81)/(TBL_HST[[#This Row],[CH2]]-Q81)))</f>
        <v>#NUM!</v>
      </c>
      <c r="S81" s="1" t="e">
        <f>(M81/(P81-O81))*LN(((TBL_HST[[#This Row],[CH2]]-Q81)/(TBL_HST[[#This Row],[CH3]]-Q81)))</f>
        <v>#NUM!</v>
      </c>
      <c r="T81" s="1">
        <f>(M81/(P81-N81))*LN(((TBL_HST[[#This Row],[CH1]]-Q81)/(TBL_HST[[#This Row],[CH3]]-Q81)))</f>
        <v>6.0244216042084124E-2</v>
      </c>
      <c r="U81" s="1" t="e">
        <f>(TBL_HST[[#This Row],[CH1]]-Q81)/(EXP(-R81*N81/M81)) + Q81</f>
        <v>#NUM!</v>
      </c>
      <c r="V81" s="1" t="e">
        <f>(TBL_HST[[#This Row],[CH2]]-Q81)/(EXP(-S81*O81/M81)) + Q81</f>
        <v>#NUM!</v>
      </c>
      <c r="W81" s="1">
        <f>(TBL_HST[[#This Row],[CH1]]-Q81)/(EXP(-T81*N81/M81)) + Q81</f>
        <v>56.949632330953342</v>
      </c>
      <c r="X81" s="1" t="str">
        <f t="shared" si="9"/>
        <v xml:space="preserve"> </v>
      </c>
      <c r="Y81" s="1">
        <f t="shared" si="10"/>
        <v>56.949632330953342</v>
      </c>
      <c r="Z81" s="1">
        <f t="shared" si="11"/>
        <v>56.949632330953342</v>
      </c>
      <c r="AB81" s="1">
        <f t="shared" si="12"/>
        <v>56.949632330953342</v>
      </c>
      <c r="AC81" s="1">
        <f>TBL_HST[[#This Row],[CH7]]</f>
        <v>52.43</v>
      </c>
      <c r="AD81" s="1">
        <f t="shared" si="13"/>
        <v>4.5196323309533426</v>
      </c>
    </row>
    <row r="82" spans="1:30" ht="19.5" customHeight="1" x14ac:dyDescent="0.35">
      <c r="A82" s="27">
        <v>44775.640288530092</v>
      </c>
      <c r="B82" s="25">
        <v>51.07</v>
      </c>
      <c r="C82" s="25">
        <v>26.91</v>
      </c>
      <c r="D82" s="25">
        <v>43.73</v>
      </c>
      <c r="E82" s="25">
        <v>27.59</v>
      </c>
      <c r="F82" s="25">
        <v>27.67</v>
      </c>
      <c r="G82" s="25">
        <v>27.87</v>
      </c>
      <c r="H82" s="25">
        <v>52.19</v>
      </c>
      <c r="I82" s="25">
        <v>27.87</v>
      </c>
      <c r="J82" s="25"/>
      <c r="K82" s="25"/>
      <c r="M82" s="1">
        <f t="shared" si="7"/>
        <v>8.3333333333333329E-2</v>
      </c>
      <c r="N82" s="1">
        <f t="shared" si="8"/>
        <v>0.3</v>
      </c>
      <c r="O82" s="1">
        <v>0.6</v>
      </c>
      <c r="P82" s="1">
        <v>0.88</v>
      </c>
      <c r="Q82" s="1">
        <f>AVERAGE(TBL_HST[[#This Row],[CH4]],TBL_HST[[#This Row],[CH5]],TBL_HST[[#This Row],[CH6]])</f>
        <v>27.710000000000004</v>
      </c>
      <c r="R82" s="1" t="e">
        <f>(M82/(O82-N82))*LN(((TBL_HST[[#This Row],[CH1]]-Q82)/(TBL_HST[[#This Row],[CH2]]-Q82)))</f>
        <v>#NUM!</v>
      </c>
      <c r="S82" s="1" t="e">
        <f>(M82/(P82-O82))*LN(((TBL_HST[[#This Row],[CH2]]-Q82)/(TBL_HST[[#This Row],[CH3]]-Q82)))</f>
        <v>#NUM!</v>
      </c>
      <c r="T82" s="1">
        <f>(M82/(P82-N82))*LN(((TBL_HST[[#This Row],[CH1]]-Q82)/(TBL_HST[[#This Row],[CH3]]-Q82)))</f>
        <v>5.4193565563191576E-2</v>
      </c>
      <c r="U82" s="1" t="e">
        <f>(TBL_HST[[#This Row],[CH1]]-Q82)/(EXP(-R82*N82/M82)) + Q82</f>
        <v>#NUM!</v>
      </c>
      <c r="V82" s="1" t="e">
        <f>(TBL_HST[[#This Row],[CH2]]-Q82)/(EXP(-S82*O82/M82)) + Q82</f>
        <v>#NUM!</v>
      </c>
      <c r="W82" s="1">
        <f>(TBL_HST[[#This Row],[CH1]]-Q82)/(EXP(-T82*N82/M82)) + Q82</f>
        <v>56.10241391985835</v>
      </c>
      <c r="X82" s="1" t="str">
        <f t="shared" si="9"/>
        <v xml:space="preserve"> </v>
      </c>
      <c r="Y82" s="1">
        <f t="shared" si="10"/>
        <v>56.10241391985835</v>
      </c>
      <c r="Z82" s="1">
        <f t="shared" si="11"/>
        <v>56.10241391985835</v>
      </c>
      <c r="AB82" s="1">
        <f t="shared" si="12"/>
        <v>56.10241391985835</v>
      </c>
      <c r="AC82" s="1">
        <f>TBL_HST[[#This Row],[CH7]]</f>
        <v>52.19</v>
      </c>
      <c r="AD82" s="1">
        <f t="shared" si="13"/>
        <v>3.9124139198583521</v>
      </c>
    </row>
    <row r="83" spans="1:30" ht="19.5" customHeight="1" x14ac:dyDescent="0.35">
      <c r="A83" s="27">
        <v>44775.640294409721</v>
      </c>
      <c r="B83" s="25">
        <v>51.29</v>
      </c>
      <c r="C83" s="25">
        <v>26.87</v>
      </c>
      <c r="D83" s="25">
        <v>44.19</v>
      </c>
      <c r="E83" s="25">
        <v>27.61</v>
      </c>
      <c r="F83" s="25">
        <v>27.69</v>
      </c>
      <c r="G83" s="25">
        <v>27.89</v>
      </c>
      <c r="H83" s="25">
        <v>51.77</v>
      </c>
      <c r="I83" s="25">
        <v>27.87</v>
      </c>
      <c r="J83" s="25"/>
      <c r="K83" s="25"/>
      <c r="M83" s="1">
        <f t="shared" si="7"/>
        <v>8.3333333333333329E-2</v>
      </c>
      <c r="N83" s="1">
        <f t="shared" si="8"/>
        <v>0.3</v>
      </c>
      <c r="O83" s="1">
        <v>0.6</v>
      </c>
      <c r="P83" s="1">
        <v>0.88</v>
      </c>
      <c r="Q83" s="1">
        <f>AVERAGE(TBL_HST[[#This Row],[CH4]],TBL_HST[[#This Row],[CH5]],TBL_HST[[#This Row],[CH6]])</f>
        <v>27.73</v>
      </c>
      <c r="R83" s="1" t="e">
        <f>(M83/(O83-N83))*LN(((TBL_HST[[#This Row],[CH1]]-Q83)/(TBL_HST[[#This Row],[CH2]]-Q83)))</f>
        <v>#NUM!</v>
      </c>
      <c r="S83" s="1" t="e">
        <f>(M83/(P83-O83))*LN(((TBL_HST[[#This Row],[CH2]]-Q83)/(TBL_HST[[#This Row],[CH3]]-Q83)))</f>
        <v>#NUM!</v>
      </c>
      <c r="T83" s="1">
        <f>(M83/(P83-N83))*LN(((TBL_HST[[#This Row],[CH1]]-Q83)/(TBL_HST[[#This Row],[CH3]]-Q83)))</f>
        <v>5.152545453081353E-2</v>
      </c>
      <c r="U83" s="1" t="e">
        <f>(TBL_HST[[#This Row],[CH1]]-Q83)/(EXP(-R83*N83/M83)) + Q83</f>
        <v>#NUM!</v>
      </c>
      <c r="V83" s="1" t="e">
        <f>(TBL_HST[[#This Row],[CH2]]-Q83)/(EXP(-S83*O83/M83)) + Q83</f>
        <v>#NUM!</v>
      </c>
      <c r="W83" s="1">
        <f>(TBL_HST[[#This Row],[CH1]]-Q83)/(EXP(-T83*N83/M83)) + Q83</f>
        <v>56.091766696712028</v>
      </c>
      <c r="X83" s="1" t="str">
        <f t="shared" si="9"/>
        <v xml:space="preserve"> </v>
      </c>
      <c r="Y83" s="1">
        <f t="shared" si="10"/>
        <v>56.091766696712028</v>
      </c>
      <c r="Z83" s="1">
        <f t="shared" si="11"/>
        <v>56.091766696712028</v>
      </c>
      <c r="AB83" s="1">
        <f t="shared" si="12"/>
        <v>56.091766696712028</v>
      </c>
      <c r="AC83" s="1">
        <f>TBL_HST[[#This Row],[CH7]]</f>
        <v>51.77</v>
      </c>
      <c r="AD83" s="1">
        <f t="shared" si="13"/>
        <v>4.3217666967120252</v>
      </c>
    </row>
    <row r="84" spans="1:30" ht="19.5" customHeight="1" x14ac:dyDescent="0.35">
      <c r="A84" s="27">
        <v>44775.640300324078</v>
      </c>
      <c r="B84" s="25">
        <v>51.39</v>
      </c>
      <c r="C84" s="25">
        <v>27.05</v>
      </c>
      <c r="D84" s="25">
        <v>44.43</v>
      </c>
      <c r="E84" s="25">
        <v>27.63</v>
      </c>
      <c r="F84" s="25">
        <v>27.69</v>
      </c>
      <c r="G84" s="25">
        <v>27.89</v>
      </c>
      <c r="H84" s="25">
        <v>52.83</v>
      </c>
      <c r="I84" s="25">
        <v>27.87</v>
      </c>
      <c r="J84" s="25"/>
      <c r="K84" s="25"/>
      <c r="M84" s="1">
        <f t="shared" si="7"/>
        <v>8.3333333333333329E-2</v>
      </c>
      <c r="N84" s="1">
        <f t="shared" si="8"/>
        <v>0.3</v>
      </c>
      <c r="O84" s="1">
        <v>0.6</v>
      </c>
      <c r="P84" s="1">
        <v>0.88</v>
      </c>
      <c r="Q84" s="1">
        <f>AVERAGE(TBL_HST[[#This Row],[CH4]],TBL_HST[[#This Row],[CH5]],TBL_HST[[#This Row],[CH6]])</f>
        <v>27.736666666666668</v>
      </c>
      <c r="R84" s="1" t="e">
        <f>(M84/(O84-N84))*LN(((TBL_HST[[#This Row],[CH1]]-Q84)/(TBL_HST[[#This Row],[CH2]]-Q84)))</f>
        <v>#NUM!</v>
      </c>
      <c r="S84" s="1" t="e">
        <f>(M84/(P84-O84))*LN(((TBL_HST[[#This Row],[CH2]]-Q84)/(TBL_HST[[#This Row],[CH3]]-Q84)))</f>
        <v>#NUM!</v>
      </c>
      <c r="T84" s="1">
        <f>(M84/(P84-N84))*LN(((TBL_HST[[#This Row],[CH1]]-Q84)/(TBL_HST[[#This Row],[CH3]]-Q84)))</f>
        <v>5.0071064828948408E-2</v>
      </c>
      <c r="U84" s="1" t="e">
        <f>(TBL_HST[[#This Row],[CH1]]-Q84)/(EXP(-R84*N84/M84)) + Q84</f>
        <v>#NUM!</v>
      </c>
      <c r="V84" s="1" t="e">
        <f>(TBL_HST[[#This Row],[CH2]]-Q84)/(EXP(-S84*O84/M84)) + Q84</f>
        <v>#NUM!</v>
      </c>
      <c r="W84" s="1">
        <f>(TBL_HST[[#This Row],[CH1]]-Q84)/(EXP(-T84*N84/M84)) + Q84</f>
        <v>56.062093692015665</v>
      </c>
      <c r="X84" s="1" t="str">
        <f t="shared" si="9"/>
        <v xml:space="preserve"> </v>
      </c>
      <c r="Y84" s="1">
        <f t="shared" si="10"/>
        <v>56.062093692015665</v>
      </c>
      <c r="Z84" s="1">
        <f t="shared" si="11"/>
        <v>56.062093692015665</v>
      </c>
      <c r="AB84" s="1">
        <f t="shared" si="12"/>
        <v>56.062093692015665</v>
      </c>
      <c r="AC84" s="1">
        <f>TBL_HST[[#This Row],[CH7]]</f>
        <v>52.83</v>
      </c>
      <c r="AD84" s="1">
        <f t="shared" si="13"/>
        <v>3.2320936920156669</v>
      </c>
    </row>
    <row r="85" spans="1:30" ht="19.5" customHeight="1" x14ac:dyDescent="0.35">
      <c r="A85" s="27">
        <v>44775.640306250003</v>
      </c>
      <c r="B85" s="25">
        <v>51.11</v>
      </c>
      <c r="C85" s="25">
        <v>48.05</v>
      </c>
      <c r="D85" s="25">
        <v>44.39</v>
      </c>
      <c r="E85" s="25">
        <v>27.61</v>
      </c>
      <c r="F85" s="25">
        <v>27.67</v>
      </c>
      <c r="G85" s="25">
        <v>27.89</v>
      </c>
      <c r="H85" s="25">
        <v>53.01</v>
      </c>
      <c r="I85" s="25">
        <v>27.89</v>
      </c>
      <c r="J85" s="25"/>
      <c r="K85" s="25"/>
      <c r="M85" s="1">
        <f t="shared" si="7"/>
        <v>8.3333333333333329E-2</v>
      </c>
      <c r="N85" s="1">
        <f t="shared" si="8"/>
        <v>0.3</v>
      </c>
      <c r="O85" s="1">
        <v>0.6</v>
      </c>
      <c r="P85" s="1">
        <v>0.88</v>
      </c>
      <c r="Q85" s="1">
        <f>AVERAGE(TBL_HST[[#This Row],[CH4]],TBL_HST[[#This Row],[CH5]],TBL_HST[[#This Row],[CH6]])</f>
        <v>27.723333333333333</v>
      </c>
      <c r="R85" s="1">
        <f>(M85/(O85-N85))*LN(((TBL_HST[[#This Row],[CH1]]-Q85)/(TBL_HST[[#This Row],[CH2]]-Q85)))</f>
        <v>3.8953446251060848E-2</v>
      </c>
      <c r="S85" s="1">
        <f>(M85/(P85-O85))*LN(((TBL_HST[[#This Row],[CH2]]-Q85)/(TBL_HST[[#This Row],[CH3]]-Q85)))</f>
        <v>5.9084207182131684E-2</v>
      </c>
      <c r="T85" s="1">
        <f>(M85/(P85-N85))*LN(((TBL_HST[[#This Row],[CH1]]-Q85)/(TBL_HST[[#This Row],[CH3]]-Q85)))</f>
        <v>4.86717446315778E-2</v>
      </c>
      <c r="U85" s="1">
        <f>(TBL_HST[[#This Row],[CH1]]-Q85)/(EXP(-R85*N85/M85)) + Q85</f>
        <v>54.630655952771406</v>
      </c>
      <c r="V85" s="1">
        <f>(TBL_HST[[#This Row],[CH2]]-Q85)/(EXP(-S85*O85/M85)) + Q85</f>
        <v>58.827442705308329</v>
      </c>
      <c r="W85" s="1">
        <f>(TBL_HST[[#This Row],[CH1]]-Q85)/(EXP(-T85*N85/M85)) + Q85</f>
        <v>55.588693324931178</v>
      </c>
      <c r="X85" s="1">
        <f t="shared" si="9"/>
        <v>54.630655952771406</v>
      </c>
      <c r="Y85" s="1">
        <f t="shared" si="10"/>
        <v>55.588693324931178</v>
      </c>
      <c r="Z85" s="1">
        <f t="shared" si="11"/>
        <v>55.588693324931178</v>
      </c>
      <c r="AB85" s="1">
        <f t="shared" si="12"/>
        <v>55.269347534211249</v>
      </c>
      <c r="AC85" s="1">
        <f>TBL_HST[[#This Row],[CH7]]</f>
        <v>53.01</v>
      </c>
      <c r="AD85" s="1">
        <f t="shared" si="13"/>
        <v>2.2593475342112512</v>
      </c>
    </row>
    <row r="86" spans="1:30" ht="19.5" customHeight="1" x14ac:dyDescent="0.35">
      <c r="A86" s="27">
        <v>44775.6403121412</v>
      </c>
      <c r="B86" s="25">
        <v>50.39</v>
      </c>
      <c r="C86" s="25">
        <v>48.07</v>
      </c>
      <c r="D86" s="25">
        <v>45.07</v>
      </c>
      <c r="E86" s="25">
        <v>27.61</v>
      </c>
      <c r="F86" s="25">
        <v>27.71</v>
      </c>
      <c r="G86" s="25">
        <v>27.89</v>
      </c>
      <c r="H86" s="25">
        <v>52.89</v>
      </c>
      <c r="I86" s="25">
        <v>27.89</v>
      </c>
      <c r="J86" s="25"/>
      <c r="K86" s="25"/>
      <c r="M86" s="1">
        <f t="shared" si="7"/>
        <v>8.3333333333333329E-2</v>
      </c>
      <c r="N86" s="1">
        <f t="shared" si="8"/>
        <v>0.3</v>
      </c>
      <c r="O86" s="1">
        <v>0.6</v>
      </c>
      <c r="P86" s="1">
        <v>0.88</v>
      </c>
      <c r="Q86" s="1">
        <f>AVERAGE(TBL_HST[[#This Row],[CH4]],TBL_HST[[#This Row],[CH5]],TBL_HST[[#This Row],[CH6]])</f>
        <v>27.736666666666668</v>
      </c>
      <c r="R86" s="1">
        <f>(M86/(O86-N86))*LN(((TBL_HST[[#This Row],[CH1]]-Q86)/(TBL_HST[[#This Row],[CH2]]-Q86)))</f>
        <v>3.0012620175116689E-2</v>
      </c>
      <c r="S86" s="1">
        <f>(M86/(P86-O86))*LN(((TBL_HST[[#This Row],[CH2]]-Q86)/(TBL_HST[[#This Row],[CH3]]-Q86)))</f>
        <v>4.7508971902346396E-2</v>
      </c>
      <c r="T86" s="1">
        <f>(M86/(P86-N86))*LN(((TBL_HST[[#This Row],[CH1]]-Q86)/(TBL_HST[[#This Row],[CH3]]-Q86)))</f>
        <v>3.8459134802055144E-2</v>
      </c>
      <c r="U86" s="1">
        <f>(TBL_HST[[#This Row],[CH1]]-Q86)/(EXP(-R86*N86/M86)) + Q86</f>
        <v>52.974708196721309</v>
      </c>
      <c r="V86" s="1">
        <f>(TBL_HST[[#This Row],[CH2]]-Q86)/(EXP(-S86*O86/M86)) + Q86</f>
        <v>56.362975183328636</v>
      </c>
      <c r="W86" s="1">
        <f>(TBL_HST[[#This Row],[CH1]]-Q86)/(EXP(-T86*N86/M86)) + Q86</f>
        <v>53.753919628896831</v>
      </c>
      <c r="X86" s="1">
        <f t="shared" si="9"/>
        <v>52.974708196721309</v>
      </c>
      <c r="Y86" s="1">
        <f t="shared" si="10"/>
        <v>53.753919628896831</v>
      </c>
      <c r="Z86" s="1">
        <f t="shared" si="11"/>
        <v>53.753919628896831</v>
      </c>
      <c r="AB86" s="1">
        <f t="shared" si="12"/>
        <v>53.494182484838319</v>
      </c>
      <c r="AC86" s="1">
        <f>TBL_HST[[#This Row],[CH7]]</f>
        <v>52.89</v>
      </c>
      <c r="AD86" s="1">
        <f t="shared" si="13"/>
        <v>0.6041824848383186</v>
      </c>
    </row>
    <row r="87" spans="1:30" ht="19.5" customHeight="1" x14ac:dyDescent="0.35">
      <c r="A87" s="27">
        <v>44775.640318055557</v>
      </c>
      <c r="B87" s="25">
        <v>49.93</v>
      </c>
      <c r="C87" s="25">
        <v>48.63</v>
      </c>
      <c r="D87" s="25">
        <v>45.35</v>
      </c>
      <c r="E87" s="25">
        <v>27.63</v>
      </c>
      <c r="F87" s="25">
        <v>27.71</v>
      </c>
      <c r="G87" s="25">
        <v>27.91</v>
      </c>
      <c r="H87" s="25">
        <v>53.31</v>
      </c>
      <c r="I87" s="25">
        <v>27.91</v>
      </c>
      <c r="J87" s="25"/>
      <c r="K87" s="25"/>
      <c r="M87" s="1">
        <f t="shared" si="7"/>
        <v>8.3333333333333329E-2</v>
      </c>
      <c r="N87" s="1">
        <f t="shared" si="8"/>
        <v>0.3</v>
      </c>
      <c r="O87" s="1">
        <v>0.6</v>
      </c>
      <c r="P87" s="1">
        <v>0.88</v>
      </c>
      <c r="Q87" s="1">
        <f>AVERAGE(TBL_HST[[#This Row],[CH4]],TBL_HST[[#This Row],[CH5]],TBL_HST[[#This Row],[CH6]])</f>
        <v>27.75</v>
      </c>
      <c r="R87" s="1">
        <f>(M87/(O87-N87))*LN(((TBL_HST[[#This Row],[CH1]]-Q87)/(TBL_HST[[#This Row],[CH2]]-Q87)))</f>
        <v>1.6777560807717438E-2</v>
      </c>
      <c r="S87" s="1">
        <f>(M87/(P87-O87))*LN(((TBL_HST[[#This Row],[CH2]]-Q87)/(TBL_HST[[#This Row],[CH3]]-Q87)))</f>
        <v>5.0860970526884514E-2</v>
      </c>
      <c r="T87" s="1">
        <f>(M87/(P87-N87))*LN(((TBL_HST[[#This Row],[CH1]]-Q87)/(TBL_HST[[#This Row],[CH3]]-Q87)))</f>
        <v>3.3231620672142914E-2</v>
      </c>
      <c r="U87" s="1">
        <f>(TBL_HST[[#This Row],[CH1]]-Q87)/(EXP(-R87*N87/M87)) + Q87</f>
        <v>51.310938697318001</v>
      </c>
      <c r="V87" s="1">
        <f>(TBL_HST[[#This Row],[CH2]]-Q87)/(EXP(-S87*O87/M87)) + Q87</f>
        <v>57.864017192302974</v>
      </c>
      <c r="W87" s="1">
        <f>(TBL_HST[[#This Row],[CH1]]-Q87)/(EXP(-T87*N87/M87)) + Q87</f>
        <v>52.748724819366188</v>
      </c>
      <c r="X87" s="1">
        <f t="shared" si="9"/>
        <v>51.310938697318001</v>
      </c>
      <c r="Y87" s="1">
        <f t="shared" si="10"/>
        <v>52.748724819366188</v>
      </c>
      <c r="Z87" s="1">
        <f t="shared" si="11"/>
        <v>52.748724819366188</v>
      </c>
      <c r="AB87" s="1">
        <f t="shared" si="12"/>
        <v>52.269462778683454</v>
      </c>
      <c r="AC87" s="1">
        <f>TBL_HST[[#This Row],[CH7]]</f>
        <v>53.31</v>
      </c>
      <c r="AD87" s="1">
        <f t="shared" si="13"/>
        <v>-1.0405372213165478</v>
      </c>
    </row>
    <row r="88" spans="1:30" ht="19.5" customHeight="1" x14ac:dyDescent="0.35">
      <c r="A88" s="27">
        <v>44775.640323935186</v>
      </c>
      <c r="B88" s="25">
        <v>50.15</v>
      </c>
      <c r="C88" s="25">
        <v>48.77</v>
      </c>
      <c r="D88" s="25">
        <v>45.97</v>
      </c>
      <c r="E88" s="25">
        <v>27.63</v>
      </c>
      <c r="F88" s="25">
        <v>27.69</v>
      </c>
      <c r="G88" s="25">
        <v>27.93</v>
      </c>
      <c r="H88" s="25">
        <v>54.21</v>
      </c>
      <c r="I88" s="25">
        <v>27.91</v>
      </c>
      <c r="J88" s="25"/>
      <c r="K88" s="25"/>
      <c r="M88" s="1">
        <f t="shared" si="7"/>
        <v>8.3333333333333329E-2</v>
      </c>
      <c r="N88" s="1">
        <f t="shared" si="8"/>
        <v>0.3</v>
      </c>
      <c r="O88" s="1">
        <v>0.6</v>
      </c>
      <c r="P88" s="1">
        <v>0.88</v>
      </c>
      <c r="Q88" s="1">
        <f>AVERAGE(TBL_HST[[#This Row],[CH4]],TBL_HST[[#This Row],[CH5]],TBL_HST[[#This Row],[CH6]])</f>
        <v>27.75</v>
      </c>
      <c r="R88" s="1">
        <f>(M88/(O88-N88))*LN(((TBL_HST[[#This Row],[CH1]]-Q88)/(TBL_HST[[#This Row],[CH2]]-Q88)))</f>
        <v>1.7662942614496916E-2</v>
      </c>
      <c r="S88" s="1">
        <f>(M88/(P88-O88))*LN(((TBL_HST[[#This Row],[CH2]]-Q88)/(TBL_HST[[#This Row],[CH3]]-Q88)))</f>
        <v>4.2545974290771719E-2</v>
      </c>
      <c r="T88" s="1">
        <f>(M88/(P88-N88))*LN(((TBL_HST[[#This Row],[CH1]]-Q88)/(TBL_HST[[#This Row],[CH3]]-Q88)))</f>
        <v>2.9675440665112338E-2</v>
      </c>
      <c r="U88" s="1">
        <f>(TBL_HST[[#This Row],[CH1]]-Q88)/(EXP(-R88*N88/M88)) + Q88</f>
        <v>51.620599429115117</v>
      </c>
      <c r="V88" s="1">
        <f>(TBL_HST[[#This Row],[CH2]]-Q88)/(EXP(-S88*O88/M88)) + Q88</f>
        <v>56.304238397636851</v>
      </c>
      <c r="W88" s="1">
        <f>(TBL_HST[[#This Row],[CH1]]-Q88)/(EXP(-T88*N88/M88)) + Q88</f>
        <v>52.675529148598585</v>
      </c>
      <c r="X88" s="1">
        <f t="shared" si="9"/>
        <v>51.620599429115117</v>
      </c>
      <c r="Y88" s="1">
        <f t="shared" si="10"/>
        <v>52.675529148598585</v>
      </c>
      <c r="Z88" s="1">
        <f t="shared" si="11"/>
        <v>52.675529148598585</v>
      </c>
      <c r="AB88" s="1">
        <f t="shared" si="12"/>
        <v>52.323885908770762</v>
      </c>
      <c r="AC88" s="1">
        <f>TBL_HST[[#This Row],[CH7]]</f>
        <v>54.21</v>
      </c>
      <c r="AD88" s="1">
        <f t="shared" si="13"/>
        <v>-1.8861140912292385</v>
      </c>
    </row>
    <row r="89" spans="1:30" ht="19.5" customHeight="1" x14ac:dyDescent="0.35">
      <c r="A89" s="27">
        <v>44775.640329861111</v>
      </c>
      <c r="B89" s="25">
        <v>49.57</v>
      </c>
      <c r="C89" s="25">
        <v>49.03</v>
      </c>
      <c r="D89" s="25">
        <v>46.19</v>
      </c>
      <c r="E89" s="25">
        <v>27.61</v>
      </c>
      <c r="F89" s="25">
        <v>27.69</v>
      </c>
      <c r="G89" s="25">
        <v>27.93</v>
      </c>
      <c r="H89" s="25">
        <v>54.91</v>
      </c>
      <c r="I89" s="25">
        <v>27.91</v>
      </c>
      <c r="J89" s="25"/>
      <c r="K89" s="25"/>
      <c r="M89" s="1">
        <f t="shared" si="7"/>
        <v>8.3333333333333329E-2</v>
      </c>
      <c r="N89" s="1">
        <f t="shared" si="8"/>
        <v>0.3</v>
      </c>
      <c r="O89" s="1">
        <v>0.6</v>
      </c>
      <c r="P89" s="1">
        <v>0.88</v>
      </c>
      <c r="Q89" s="1">
        <f>AVERAGE(TBL_HST[[#This Row],[CH4]],TBL_HST[[#This Row],[CH5]],TBL_HST[[#This Row],[CH6]])</f>
        <v>27.743333333333329</v>
      </c>
      <c r="R89" s="1">
        <f>(M89/(O89-N89))*LN(((TBL_HST[[#This Row],[CH1]]-Q89)/(TBL_HST[[#This Row],[CH2]]-Q89)))</f>
        <v>6.9587681156383658E-3</v>
      </c>
      <c r="S89" s="1">
        <f>(M89/(P89-O89))*LN(((TBL_HST[[#This Row],[CH2]]-Q89)/(TBL_HST[[#This Row],[CH3]]-Q89)))</f>
        <v>4.2618218133290552E-2</v>
      </c>
      <c r="T89" s="1">
        <f>(M89/(P89-N89))*LN(((TBL_HST[[#This Row],[CH1]]-Q89)/(TBL_HST[[#This Row],[CH3]]-Q89)))</f>
        <v>2.417367502071182E-2</v>
      </c>
      <c r="U89" s="1">
        <f>(TBL_HST[[#This Row],[CH1]]-Q89)/(EXP(-R89*N89/M89)) + Q89</f>
        <v>50.123698715941117</v>
      </c>
      <c r="V89" s="1">
        <f>(TBL_HST[[#This Row],[CH2]]-Q89)/(EXP(-S89*O89/M89)) + Q89</f>
        <v>56.674865222891654</v>
      </c>
      <c r="W89" s="1">
        <f>(TBL_HST[[#This Row],[CH1]]-Q89)/(EXP(-T89*N89/M89)) + Q89</f>
        <v>51.554572281073149</v>
      </c>
      <c r="X89" s="1">
        <f t="shared" si="9"/>
        <v>50.123698715941117</v>
      </c>
      <c r="Y89" s="1">
        <f t="shared" si="10"/>
        <v>51.554572281073149</v>
      </c>
      <c r="Z89" s="1">
        <f t="shared" si="11"/>
        <v>51.554572281073149</v>
      </c>
      <c r="AB89" s="1">
        <f t="shared" si="12"/>
        <v>51.077614426029136</v>
      </c>
      <c r="AC89" s="1">
        <f>TBL_HST[[#This Row],[CH7]]</f>
        <v>54.91</v>
      </c>
      <c r="AD89" s="1">
        <f t="shared" si="13"/>
        <v>-3.8323855739708605</v>
      </c>
    </row>
    <row r="90" spans="1:30" ht="19.5" customHeight="1" x14ac:dyDescent="0.35">
      <c r="A90" s="27">
        <v>44775.64033574074</v>
      </c>
      <c r="B90" s="25">
        <v>50.41</v>
      </c>
      <c r="C90" s="25">
        <v>49.03</v>
      </c>
      <c r="D90" s="25">
        <v>46.31</v>
      </c>
      <c r="E90" s="25">
        <v>27.63</v>
      </c>
      <c r="F90" s="25">
        <v>27.71</v>
      </c>
      <c r="G90" s="25">
        <v>27.93</v>
      </c>
      <c r="H90" s="25">
        <v>54.69</v>
      </c>
      <c r="I90" s="25">
        <v>27.93</v>
      </c>
      <c r="J90" s="25"/>
      <c r="K90" s="25"/>
      <c r="M90" s="1">
        <f t="shared" si="7"/>
        <v>8.3333333333333329E-2</v>
      </c>
      <c r="N90" s="1">
        <f t="shared" si="8"/>
        <v>0.3</v>
      </c>
      <c r="O90" s="1">
        <v>0.6</v>
      </c>
      <c r="P90" s="1">
        <v>0.88</v>
      </c>
      <c r="Q90" s="1">
        <f>AVERAGE(TBL_HST[[#This Row],[CH4]],TBL_HST[[#This Row],[CH5]],TBL_HST[[#This Row],[CH6]])</f>
        <v>27.756666666666671</v>
      </c>
      <c r="R90" s="1">
        <f>(M90/(O90-N90))*LN(((TBL_HST[[#This Row],[CH1]]-Q90)/(TBL_HST[[#This Row],[CH2]]-Q90)))</f>
        <v>1.7459076653787122E-2</v>
      </c>
      <c r="S90" s="1">
        <f>(M90/(P90-O90))*LN(((TBL_HST[[#This Row],[CH2]]-Q90)/(TBL_HST[[#This Row],[CH3]]-Q90)))</f>
        <v>4.0715733557247849E-2</v>
      </c>
      <c r="T90" s="1">
        <f>(M90/(P90-N90))*LN(((TBL_HST[[#This Row],[CH1]]-Q90)/(TBL_HST[[#This Row],[CH3]]-Q90)))</f>
        <v>2.868642826235436E-2</v>
      </c>
      <c r="U90" s="1">
        <f>(TBL_HST[[#This Row],[CH1]]-Q90)/(EXP(-R90*N90/M90)) + Q90</f>
        <v>51.879520526480718</v>
      </c>
      <c r="V90" s="1">
        <f>(TBL_HST[[#This Row],[CH2]]-Q90)/(EXP(-S90*O90/M90)) + Q90</f>
        <v>56.27672422715991</v>
      </c>
      <c r="W90" s="1">
        <f>(TBL_HST[[#This Row],[CH1]]-Q90)/(EXP(-T90*N90/M90)) + Q90</f>
        <v>52.87450162396847</v>
      </c>
      <c r="X90" s="1">
        <f t="shared" si="9"/>
        <v>51.879520526480718</v>
      </c>
      <c r="Y90" s="1">
        <f t="shared" si="10"/>
        <v>52.87450162396847</v>
      </c>
      <c r="Z90" s="1">
        <f t="shared" si="11"/>
        <v>52.87450162396847</v>
      </c>
      <c r="AB90" s="1">
        <f t="shared" si="12"/>
        <v>52.542841258139219</v>
      </c>
      <c r="AC90" s="1">
        <f>TBL_HST[[#This Row],[CH7]]</f>
        <v>54.69</v>
      </c>
      <c r="AD90" s="1">
        <f t="shared" si="13"/>
        <v>-2.1471587418607783</v>
      </c>
    </row>
    <row r="91" spans="1:30" ht="19.5" customHeight="1" x14ac:dyDescent="0.35">
      <c r="A91" s="27">
        <v>44775.640341655089</v>
      </c>
      <c r="B91" s="25">
        <v>50.69</v>
      </c>
      <c r="C91" s="25">
        <v>49.01</v>
      </c>
      <c r="D91" s="25">
        <v>46.41</v>
      </c>
      <c r="E91" s="25">
        <v>27.67</v>
      </c>
      <c r="F91" s="25">
        <v>27.75</v>
      </c>
      <c r="G91" s="25">
        <v>27.93</v>
      </c>
      <c r="H91" s="25">
        <v>54.73</v>
      </c>
      <c r="I91" s="25">
        <v>27.91</v>
      </c>
      <c r="J91" s="25"/>
      <c r="K91" s="25"/>
      <c r="M91" s="1">
        <f t="shared" si="7"/>
        <v>8.3333333333333329E-2</v>
      </c>
      <c r="N91" s="1">
        <f t="shared" si="8"/>
        <v>0.3</v>
      </c>
      <c r="O91" s="1">
        <v>0.6</v>
      </c>
      <c r="P91" s="1">
        <v>0.88</v>
      </c>
      <c r="Q91" s="1">
        <f>AVERAGE(TBL_HST[[#This Row],[CH4]],TBL_HST[[#This Row],[CH5]],TBL_HST[[#This Row],[CH6]])</f>
        <v>27.783333333333331</v>
      </c>
      <c r="R91" s="1">
        <f>(M91/(O91-N91))*LN(((TBL_HST[[#This Row],[CH1]]-Q91)/(TBL_HST[[#This Row],[CH2]]-Q91)))</f>
        <v>2.1158260038853412E-2</v>
      </c>
      <c r="S91" s="1">
        <f>(M91/(P91-O91))*LN(((TBL_HST[[#This Row],[CH2]]-Q91)/(TBL_HST[[#This Row],[CH3]]-Q91)))</f>
        <v>3.8888097365287685E-2</v>
      </c>
      <c r="T91" s="1">
        <f>(M91/(P91-N91))*LN(((TBL_HST[[#This Row],[CH1]]-Q91)/(TBL_HST[[#This Row],[CH3]]-Q91)))</f>
        <v>2.9717491851614788E-2</v>
      </c>
      <c r="U91" s="1">
        <f>(TBL_HST[[#This Row],[CH1]]-Q91)/(EXP(-R91*N91/M91)) + Q91</f>
        <v>52.502964824120596</v>
      </c>
      <c r="V91" s="1">
        <f>(TBL_HST[[#This Row],[CH2]]-Q91)/(EXP(-S91*O91/M91)) + Q91</f>
        <v>55.868808757813369</v>
      </c>
      <c r="W91" s="1">
        <f>(TBL_HST[[#This Row],[CH1]]-Q91)/(EXP(-T91*N91/M91)) + Q91</f>
        <v>53.276513187030702</v>
      </c>
      <c r="X91" s="1">
        <f t="shared" si="9"/>
        <v>52.502964824120596</v>
      </c>
      <c r="Y91" s="1">
        <f t="shared" si="10"/>
        <v>53.276513187030702</v>
      </c>
      <c r="Z91" s="1">
        <f t="shared" si="11"/>
        <v>53.276513187030702</v>
      </c>
      <c r="AB91" s="1">
        <f t="shared" si="12"/>
        <v>53.018663732727333</v>
      </c>
      <c r="AC91" s="1">
        <f>TBL_HST[[#This Row],[CH7]]</f>
        <v>54.73</v>
      </c>
      <c r="AD91" s="1">
        <f t="shared" si="13"/>
        <v>-1.7113362672726637</v>
      </c>
    </row>
    <row r="92" spans="1:30" ht="19.5" customHeight="1" x14ac:dyDescent="0.35">
      <c r="A92" s="27">
        <v>44775.640347546294</v>
      </c>
      <c r="B92" s="25">
        <v>50.75</v>
      </c>
      <c r="C92" s="25">
        <v>48.31</v>
      </c>
      <c r="D92" s="25">
        <v>46.71</v>
      </c>
      <c r="E92" s="25">
        <v>27.65</v>
      </c>
      <c r="F92" s="25">
        <v>27.71</v>
      </c>
      <c r="G92" s="25">
        <v>27.95</v>
      </c>
      <c r="H92" s="25">
        <v>54.75</v>
      </c>
      <c r="I92" s="25">
        <v>27.95</v>
      </c>
      <c r="J92" s="25"/>
      <c r="K92" s="25"/>
      <c r="M92" s="1">
        <f t="shared" si="7"/>
        <v>8.3333333333333329E-2</v>
      </c>
      <c r="N92" s="1">
        <f t="shared" si="8"/>
        <v>0.3</v>
      </c>
      <c r="O92" s="1">
        <v>0.6</v>
      </c>
      <c r="P92" s="1">
        <v>0.88</v>
      </c>
      <c r="Q92" s="1">
        <f>AVERAGE(TBL_HST[[#This Row],[CH4]],TBL_HST[[#This Row],[CH5]],TBL_HST[[#This Row],[CH6]])</f>
        <v>27.77</v>
      </c>
      <c r="R92" s="1">
        <f>(M92/(O92-N92))*LN(((TBL_HST[[#This Row],[CH1]]-Q92)/(TBL_HST[[#This Row],[CH2]]-Q92)))</f>
        <v>3.1180574422277042E-2</v>
      </c>
      <c r="S92" s="1">
        <f>(M92/(P92-O92))*LN(((TBL_HST[[#This Row],[CH2]]-Q92)/(TBL_HST[[#This Row],[CH3]]-Q92)))</f>
        <v>2.4136344268595251E-2</v>
      </c>
      <c r="T92" s="1">
        <f>(M92/(P92-N92))*LN(((TBL_HST[[#This Row],[CH1]]-Q92)/(TBL_HST[[#This Row],[CH3]]-Q92)))</f>
        <v>2.7779911589465144E-2</v>
      </c>
      <c r="U92" s="1">
        <f>(TBL_HST[[#This Row],[CH1]]-Q92)/(EXP(-R92*N92/M92)) + Q92</f>
        <v>53.47985394352483</v>
      </c>
      <c r="V92" s="1">
        <f>(TBL_HST[[#This Row],[CH2]]-Q92)/(EXP(-S92*O92/M92)) + Q92</f>
        <v>52.20840531589927</v>
      </c>
      <c r="W92" s="1">
        <f>(TBL_HST[[#This Row],[CH1]]-Q92)/(EXP(-T92*N92/M92)) + Q92</f>
        <v>53.167022789499647</v>
      </c>
      <c r="X92" s="1">
        <f t="shared" si="9"/>
        <v>53.47985394352483</v>
      </c>
      <c r="Y92" s="1">
        <f t="shared" si="10"/>
        <v>53.167022789499647</v>
      </c>
      <c r="Z92" s="1">
        <f t="shared" si="11"/>
        <v>53.167022789499647</v>
      </c>
      <c r="AB92" s="1">
        <f t="shared" si="12"/>
        <v>53.271299840841372</v>
      </c>
      <c r="AC92" s="1">
        <f>TBL_HST[[#This Row],[CH7]]</f>
        <v>54.75</v>
      </c>
      <c r="AD92" s="1">
        <f t="shared" si="13"/>
        <v>-1.4787001591586275</v>
      </c>
    </row>
    <row r="93" spans="1:30" ht="19.5" customHeight="1" x14ac:dyDescent="0.35">
      <c r="A93" s="27">
        <v>44775.640353472219</v>
      </c>
      <c r="B93" s="25">
        <v>51.39</v>
      </c>
      <c r="C93" s="25">
        <v>48.27</v>
      </c>
      <c r="D93" s="25">
        <v>46.83</v>
      </c>
      <c r="E93" s="25">
        <v>27.65</v>
      </c>
      <c r="F93" s="25">
        <v>27.73</v>
      </c>
      <c r="G93" s="25">
        <v>27.95</v>
      </c>
      <c r="H93" s="25">
        <v>54.59</v>
      </c>
      <c r="I93" s="25">
        <v>27.95</v>
      </c>
      <c r="J93" s="25"/>
      <c r="K93" s="25"/>
      <c r="M93" s="1">
        <f t="shared" si="7"/>
        <v>8.3333333333333329E-2</v>
      </c>
      <c r="N93" s="1">
        <f t="shared" si="8"/>
        <v>0.3</v>
      </c>
      <c r="O93" s="1">
        <v>0.6</v>
      </c>
      <c r="P93" s="1">
        <v>0.88</v>
      </c>
      <c r="Q93" s="1">
        <f>AVERAGE(TBL_HST[[#This Row],[CH4]],TBL_HST[[#This Row],[CH5]],TBL_HST[[#This Row],[CH6]])</f>
        <v>27.776666666666667</v>
      </c>
      <c r="R93" s="1">
        <f>(M93/(O93-N93))*LN(((TBL_HST[[#This Row],[CH1]]-Q93)/(TBL_HST[[#This Row],[CH2]]-Q93)))</f>
        <v>3.9364415067843786E-2</v>
      </c>
      <c r="S93" s="1">
        <f>(M93/(P93-O93))*LN(((TBL_HST[[#This Row],[CH2]]-Q93)/(TBL_HST[[#This Row],[CH3]]-Q93)))</f>
        <v>2.1683799288312124E-2</v>
      </c>
      <c r="T93" s="1">
        <f>(M93/(P93-N93))*LN(((TBL_HST[[#This Row],[CH1]]-Q93)/(TBL_HST[[#This Row],[CH3]]-Q93)))</f>
        <v>3.0828945381173315E-2</v>
      </c>
      <c r="U93" s="1">
        <f>(TBL_HST[[#This Row],[CH1]]-Q93)/(EXP(-R93*N93/M93)) + Q93</f>
        <v>54.98500325309044</v>
      </c>
      <c r="V93" s="1">
        <f>(TBL_HST[[#This Row],[CH2]]-Q93)/(EXP(-S93*O93/M93)) + Q93</f>
        <v>51.732766574796059</v>
      </c>
      <c r="W93" s="1">
        <f>(TBL_HST[[#This Row],[CH1]]-Q93)/(EXP(-T93*N93/M93)) + Q93</f>
        <v>54.161668269848761</v>
      </c>
      <c r="X93" s="1">
        <f t="shared" si="9"/>
        <v>54.98500325309044</v>
      </c>
      <c r="Y93" s="1">
        <f t="shared" si="10"/>
        <v>54.161668269848761</v>
      </c>
      <c r="Z93" s="1">
        <f t="shared" si="11"/>
        <v>54.161668269848761</v>
      </c>
      <c r="AB93" s="1">
        <f t="shared" si="12"/>
        <v>54.436113264262652</v>
      </c>
      <c r="AC93" s="1">
        <f>TBL_HST[[#This Row],[CH7]]</f>
        <v>54.59</v>
      </c>
      <c r="AD93" s="1">
        <f t="shared" si="13"/>
        <v>-0.1538867357373519</v>
      </c>
    </row>
    <row r="94" spans="1:30" ht="19.5" customHeight="1" x14ac:dyDescent="0.35">
      <c r="A94" s="27">
        <v>44775.640359351855</v>
      </c>
      <c r="B94" s="25">
        <v>51.95</v>
      </c>
      <c r="C94" s="25">
        <v>48.05</v>
      </c>
      <c r="D94" s="25">
        <v>47.07</v>
      </c>
      <c r="E94" s="25">
        <v>27.67</v>
      </c>
      <c r="F94" s="25">
        <v>27.75</v>
      </c>
      <c r="G94" s="25">
        <v>27.99</v>
      </c>
      <c r="H94" s="25">
        <v>54.59</v>
      </c>
      <c r="I94" s="25">
        <v>27.95</v>
      </c>
      <c r="J94" s="25"/>
      <c r="K94" s="25"/>
      <c r="M94" s="1">
        <f t="shared" si="7"/>
        <v>8.3333333333333329E-2</v>
      </c>
      <c r="N94" s="1">
        <f t="shared" si="8"/>
        <v>0.3</v>
      </c>
      <c r="O94" s="1">
        <v>0.6</v>
      </c>
      <c r="P94" s="1">
        <v>0.88</v>
      </c>
      <c r="Q94" s="1">
        <f>AVERAGE(TBL_HST[[#This Row],[CH4]],TBL_HST[[#This Row],[CH5]],TBL_HST[[#This Row],[CH6]])</f>
        <v>27.803333333333331</v>
      </c>
      <c r="R94" s="1">
        <f>(M94/(O94-N94))*LN(((TBL_HST[[#This Row],[CH1]]-Q94)/(TBL_HST[[#This Row],[CH2]]-Q94)))</f>
        <v>4.8932270388225028E-2</v>
      </c>
      <c r="S94" s="1">
        <f>(M94/(P94-O94))*LN(((TBL_HST[[#This Row],[CH2]]-Q94)/(TBL_HST[[#This Row],[CH3]]-Q94)))</f>
        <v>1.4765977362878185E-2</v>
      </c>
      <c r="T94" s="1">
        <f>(M94/(P94-N94))*LN(((TBL_HST[[#This Row],[CH1]]-Q94)/(TBL_HST[[#This Row],[CH3]]-Q94)))</f>
        <v>3.2438197893230013E-2</v>
      </c>
      <c r="U94" s="1">
        <f>(TBL_HST[[#This Row],[CH1]]-Q94)/(EXP(-R94*N94/M94)) + Q94</f>
        <v>56.60123477115576</v>
      </c>
      <c r="V94" s="1">
        <f>(TBL_HST[[#This Row],[CH2]]-Q94)/(EXP(-S94*O94/M94)) + Q94</f>
        <v>50.321113076423742</v>
      </c>
      <c r="W94" s="1">
        <f>(TBL_HST[[#This Row],[CH1]]-Q94)/(EXP(-T94*N94/M94)) + Q94</f>
        <v>54.941032022849626</v>
      </c>
      <c r="X94" s="1">
        <f t="shared" si="9"/>
        <v>56.60123477115576</v>
      </c>
      <c r="Y94" s="1">
        <f t="shared" si="10"/>
        <v>54.941032022849626</v>
      </c>
      <c r="Z94" s="1">
        <f t="shared" si="11"/>
        <v>54.941032022849626</v>
      </c>
      <c r="AB94" s="1">
        <f t="shared" si="12"/>
        <v>55.494432938951668</v>
      </c>
      <c r="AC94" s="1">
        <f>TBL_HST[[#This Row],[CH7]]</f>
        <v>54.59</v>
      </c>
      <c r="AD94" s="1">
        <f t="shared" si="13"/>
        <v>0.90443293895166477</v>
      </c>
    </row>
    <row r="95" spans="1:30" ht="19.5" customHeight="1" x14ac:dyDescent="0.35">
      <c r="A95" s="27">
        <v>44775.640365277781</v>
      </c>
      <c r="B95" s="25">
        <v>52.21</v>
      </c>
      <c r="C95" s="25">
        <v>47.51</v>
      </c>
      <c r="D95" s="25">
        <v>47.11</v>
      </c>
      <c r="E95" s="25">
        <v>27.65</v>
      </c>
      <c r="F95" s="25">
        <v>27.69</v>
      </c>
      <c r="G95" s="25">
        <v>27.99</v>
      </c>
      <c r="H95" s="25">
        <v>53.91</v>
      </c>
      <c r="I95" s="25">
        <v>27.97</v>
      </c>
      <c r="J95" s="25"/>
      <c r="K95" s="25"/>
      <c r="M95" s="1">
        <f t="shared" si="7"/>
        <v>8.3333333333333329E-2</v>
      </c>
      <c r="N95" s="1">
        <f t="shared" si="8"/>
        <v>0.3</v>
      </c>
      <c r="O95" s="1">
        <v>0.6</v>
      </c>
      <c r="P95" s="1">
        <v>0.88</v>
      </c>
      <c r="Q95" s="1">
        <f>AVERAGE(TBL_HST[[#This Row],[CH4]],TBL_HST[[#This Row],[CH5]],TBL_HST[[#This Row],[CH6]])</f>
        <v>27.776666666666667</v>
      </c>
      <c r="R95" s="1">
        <f>(M95/(O95-N95))*LN(((TBL_HST[[#This Row],[CH1]]-Q95)/(TBL_HST[[#This Row],[CH2]]-Q95)))</f>
        <v>5.9344185278512776E-2</v>
      </c>
      <c r="S95" s="1">
        <f>(M95/(P95-O95))*LN(((TBL_HST[[#This Row],[CH2]]-Q95)/(TBL_HST[[#This Row],[CH3]]-Q95)))</f>
        <v>6.0948009951013338E-3</v>
      </c>
      <c r="T95" s="1">
        <f>(M95/(P95-N95))*LN(((TBL_HST[[#This Row],[CH1]]-Q95)/(TBL_HST[[#This Row],[CH3]]-Q95)))</f>
        <v>3.3637585969279661E-2</v>
      </c>
      <c r="U95" s="1">
        <f>(TBL_HST[[#This Row],[CH1]]-Q95)/(EXP(-R95*N95/M95)) + Q95</f>
        <v>58.029425675675682</v>
      </c>
      <c r="V95" s="1">
        <f>(TBL_HST[[#This Row],[CH2]]-Q95)/(EXP(-S95*O95/M95)) + Q95</f>
        <v>48.395230364562295</v>
      </c>
      <c r="W95" s="1">
        <f>(TBL_HST[[#This Row],[CH1]]-Q95)/(EXP(-T95*N95/M95)) + Q95</f>
        <v>55.355363745122091</v>
      </c>
      <c r="X95" s="1">
        <f t="shared" si="9"/>
        <v>58.029425675675682</v>
      </c>
      <c r="Y95" s="1">
        <f t="shared" si="10"/>
        <v>55.355363745122091</v>
      </c>
      <c r="Z95" s="1">
        <f t="shared" si="11"/>
        <v>55.355363745122091</v>
      </c>
      <c r="AB95" s="1">
        <f t="shared" si="12"/>
        <v>56.24671772197329</v>
      </c>
      <c r="AC95" s="1">
        <f>TBL_HST[[#This Row],[CH7]]</f>
        <v>53.91</v>
      </c>
      <c r="AD95" s="1">
        <f t="shared" si="13"/>
        <v>2.3367177219732937</v>
      </c>
    </row>
    <row r="96" spans="1:30" ht="19.5" customHeight="1" x14ac:dyDescent="0.35">
      <c r="A96" s="27">
        <v>44775.640371157409</v>
      </c>
      <c r="B96" s="25">
        <v>52.03</v>
      </c>
      <c r="C96" s="25">
        <v>48.27</v>
      </c>
      <c r="D96" s="25">
        <v>47.21</v>
      </c>
      <c r="E96" s="25">
        <v>27.71</v>
      </c>
      <c r="F96" s="25">
        <v>27.79</v>
      </c>
      <c r="G96" s="25">
        <v>27.97</v>
      </c>
      <c r="H96" s="25">
        <v>53.03</v>
      </c>
      <c r="I96" s="25">
        <v>27.93</v>
      </c>
      <c r="J96" s="25"/>
      <c r="K96" s="25"/>
      <c r="M96" s="1">
        <f t="shared" si="7"/>
        <v>8.3333333333333329E-2</v>
      </c>
      <c r="N96" s="1">
        <f t="shared" si="8"/>
        <v>0.3</v>
      </c>
      <c r="O96" s="1">
        <v>0.6</v>
      </c>
      <c r="P96" s="1">
        <v>0.88</v>
      </c>
      <c r="Q96" s="1">
        <f>AVERAGE(TBL_HST[[#This Row],[CH4]],TBL_HST[[#This Row],[CH5]],TBL_HST[[#This Row],[CH6]])</f>
        <v>27.823333333333334</v>
      </c>
      <c r="R96" s="1">
        <f>(M96/(O96-N96))*LN(((TBL_HST[[#This Row],[CH1]]-Q96)/(TBL_HST[[#This Row],[CH2]]-Q96)))</f>
        <v>4.6891168694467807E-2</v>
      </c>
      <c r="S96" s="1">
        <f>(M96/(P96-O96))*LN(((TBL_HST[[#This Row],[CH2]]-Q96)/(TBL_HST[[#This Row],[CH3]]-Q96)))</f>
        <v>1.5843549244298125E-2</v>
      </c>
      <c r="T96" s="1">
        <f>(M96/(P96-N96))*LN(((TBL_HST[[#This Row],[CH1]]-Q96)/(TBL_HST[[#This Row],[CH3]]-Q96)))</f>
        <v>3.1902662753006579E-2</v>
      </c>
      <c r="U96" s="1">
        <f>(TBL_HST[[#This Row],[CH1]]-Q96)/(EXP(-R96*N96/M96)) + Q96</f>
        <v>56.481437887186175</v>
      </c>
      <c r="V96" s="1">
        <f>(TBL_HST[[#This Row],[CH2]]-Q96)/(EXP(-S96*O96/M96)) + Q96</f>
        <v>50.74066405895875</v>
      </c>
      <c r="W96" s="1">
        <f>(TBL_HST[[#This Row],[CH1]]-Q96)/(EXP(-T96*N96/M96)) + Q96</f>
        <v>54.976065218217101</v>
      </c>
      <c r="X96" s="1">
        <f t="shared" si="9"/>
        <v>56.481437887186175</v>
      </c>
      <c r="Y96" s="1">
        <f t="shared" si="10"/>
        <v>54.976065218217101</v>
      </c>
      <c r="Z96" s="1">
        <f t="shared" si="11"/>
        <v>54.976065218217101</v>
      </c>
      <c r="AB96" s="1">
        <f t="shared" si="12"/>
        <v>55.477856107873457</v>
      </c>
      <c r="AC96" s="1">
        <f>TBL_HST[[#This Row],[CH7]]</f>
        <v>53.03</v>
      </c>
      <c r="AD96" s="1">
        <f t="shared" si="13"/>
        <v>2.4478561078734558</v>
      </c>
    </row>
    <row r="97" spans="1:30" ht="19.5" customHeight="1" x14ac:dyDescent="0.35">
      <c r="A97" s="27">
        <v>44775.640377083335</v>
      </c>
      <c r="B97" s="25">
        <v>51.89</v>
      </c>
      <c r="C97" s="25">
        <v>48.43</v>
      </c>
      <c r="D97" s="25">
        <v>47.19</v>
      </c>
      <c r="E97" s="25">
        <v>27.69</v>
      </c>
      <c r="F97" s="25">
        <v>27.73</v>
      </c>
      <c r="G97" s="25">
        <v>28.01</v>
      </c>
      <c r="H97" s="25">
        <v>52.85</v>
      </c>
      <c r="I97" s="25">
        <v>27.97</v>
      </c>
      <c r="J97" s="25"/>
      <c r="K97" s="25"/>
      <c r="M97" s="1">
        <f t="shared" si="7"/>
        <v>8.3333333333333329E-2</v>
      </c>
      <c r="N97" s="1">
        <f t="shared" si="8"/>
        <v>0.3</v>
      </c>
      <c r="O97" s="1">
        <v>0.6</v>
      </c>
      <c r="P97" s="1">
        <v>0.88</v>
      </c>
      <c r="Q97" s="1">
        <f>AVERAGE(TBL_HST[[#This Row],[CH4]],TBL_HST[[#This Row],[CH5]],TBL_HST[[#This Row],[CH6]])</f>
        <v>27.810000000000002</v>
      </c>
      <c r="R97" s="1">
        <f>(M97/(O97-N97))*LN(((TBL_HST[[#This Row],[CH1]]-Q97)/(TBL_HST[[#This Row],[CH2]]-Q97)))</f>
        <v>4.3088928292168489E-2</v>
      </c>
      <c r="S97" s="1">
        <f>(M97/(P97-O97))*LN(((TBL_HST[[#This Row],[CH2]]-Q97)/(TBL_HST[[#This Row],[CH3]]-Q97)))</f>
        <v>1.8458295275652924E-2</v>
      </c>
      <c r="T97" s="1">
        <f>(M97/(P97-N97))*LN(((TBL_HST[[#This Row],[CH1]]-Q97)/(TBL_HST[[#This Row],[CH3]]-Q97)))</f>
        <v>3.119827787040234E-2</v>
      </c>
      <c r="U97" s="1">
        <f>(TBL_HST[[#This Row],[CH1]]-Q97)/(EXP(-R97*N97/M97)) + Q97</f>
        <v>55.930581959262859</v>
      </c>
      <c r="V97" s="1">
        <f>(TBL_HST[[#This Row],[CH2]]-Q97)/(EXP(-S97*O97/M97)) + Q97</f>
        <v>51.360833310559016</v>
      </c>
      <c r="W97" s="1">
        <f>(TBL_HST[[#This Row],[CH1]]-Q97)/(EXP(-T97*N97/M97)) + Q97</f>
        <v>54.752242842749261</v>
      </c>
      <c r="X97" s="1">
        <f t="shared" si="9"/>
        <v>55.930581959262859</v>
      </c>
      <c r="Y97" s="1">
        <f t="shared" si="10"/>
        <v>54.752242842749261</v>
      </c>
      <c r="Z97" s="1">
        <f t="shared" si="11"/>
        <v>54.752242842749261</v>
      </c>
      <c r="AB97" s="1">
        <f t="shared" si="12"/>
        <v>55.145022548253792</v>
      </c>
      <c r="AC97" s="1">
        <f>TBL_HST[[#This Row],[CH7]]</f>
        <v>52.85</v>
      </c>
      <c r="AD97" s="1">
        <f t="shared" si="13"/>
        <v>2.2950225482537903</v>
      </c>
    </row>
    <row r="98" spans="1:30" ht="19.5" customHeight="1" x14ac:dyDescent="0.35">
      <c r="A98" s="27">
        <v>44775.640382962963</v>
      </c>
      <c r="B98" s="25">
        <v>51.77</v>
      </c>
      <c r="C98" s="25">
        <v>48.27</v>
      </c>
      <c r="D98" s="25">
        <v>46.65</v>
      </c>
      <c r="E98" s="25">
        <v>27.69</v>
      </c>
      <c r="F98" s="25">
        <v>27.81</v>
      </c>
      <c r="G98" s="25">
        <v>27.97</v>
      </c>
      <c r="H98" s="25">
        <v>51.83</v>
      </c>
      <c r="I98" s="25">
        <v>27.97</v>
      </c>
      <c r="J98" s="25"/>
      <c r="K98" s="25"/>
      <c r="M98" s="1">
        <f t="shared" si="7"/>
        <v>8.3333333333333329E-2</v>
      </c>
      <c r="N98" s="1">
        <f t="shared" si="8"/>
        <v>0.3</v>
      </c>
      <c r="O98" s="1">
        <v>0.6</v>
      </c>
      <c r="P98" s="1">
        <v>0.88</v>
      </c>
      <c r="Q98" s="1">
        <f>AVERAGE(TBL_HST[[#This Row],[CH4]],TBL_HST[[#This Row],[CH5]],TBL_HST[[#This Row],[CH6]])</f>
        <v>27.823333333333334</v>
      </c>
      <c r="R98" s="1">
        <f>(M98/(O98-N98))*LN(((TBL_HST[[#This Row],[CH1]]-Q98)/(TBL_HST[[#This Row],[CH2]]-Q98)))</f>
        <v>4.389146258551075E-2</v>
      </c>
      <c r="S98" s="1">
        <f>(M98/(P98-O98))*LN(((TBL_HST[[#This Row],[CH2]]-Q98)/(TBL_HST[[#This Row],[CH3]]-Q98)))</f>
        <v>2.4567132589618759E-2</v>
      </c>
      <c r="T98" s="1">
        <f>(M98/(P98-N98))*LN(((TBL_HST[[#This Row],[CH1]]-Q98)/(TBL_HST[[#This Row],[CH3]]-Q98)))</f>
        <v>3.4562475690942208E-2</v>
      </c>
      <c r="U98" s="1">
        <f>(TBL_HST[[#This Row],[CH1]]-Q98)/(EXP(-R98*N98/M98)) + Q98</f>
        <v>55.869119660906428</v>
      </c>
      <c r="V98" s="1">
        <f>(TBL_HST[[#This Row],[CH2]]-Q98)/(EXP(-S98*O98/M98)) + Q98</f>
        <v>52.226263762974838</v>
      </c>
      <c r="W98" s="1">
        <f>(TBL_HST[[#This Row],[CH1]]-Q98)/(EXP(-T98*N98/M98)) + Q98</f>
        <v>54.94286103562272</v>
      </c>
      <c r="X98" s="1">
        <f t="shared" si="9"/>
        <v>55.869119660906428</v>
      </c>
      <c r="Y98" s="1">
        <f t="shared" si="10"/>
        <v>54.94286103562272</v>
      </c>
      <c r="Z98" s="1">
        <f t="shared" si="11"/>
        <v>54.94286103562272</v>
      </c>
      <c r="AB98" s="1">
        <f t="shared" si="12"/>
        <v>55.251613910717289</v>
      </c>
      <c r="AC98" s="1">
        <f>TBL_HST[[#This Row],[CH7]]</f>
        <v>51.83</v>
      </c>
      <c r="AD98" s="1">
        <f t="shared" si="13"/>
        <v>3.4216139107172907</v>
      </c>
    </row>
    <row r="99" spans="1:30" ht="19.5" customHeight="1" x14ac:dyDescent="0.35">
      <c r="A99" s="27">
        <v>44775.640388888889</v>
      </c>
      <c r="B99" s="25">
        <v>51.77</v>
      </c>
      <c r="C99" s="25">
        <v>48.65</v>
      </c>
      <c r="D99" s="25">
        <v>46.01</v>
      </c>
      <c r="E99" s="25">
        <v>27.69</v>
      </c>
      <c r="F99" s="25">
        <v>27.81</v>
      </c>
      <c r="G99" s="25">
        <v>27.99</v>
      </c>
      <c r="H99" s="25">
        <v>51.17</v>
      </c>
      <c r="I99" s="25">
        <v>27.97</v>
      </c>
      <c r="J99" s="25"/>
      <c r="K99" s="25"/>
      <c r="M99" s="1">
        <f t="shared" si="7"/>
        <v>8.3333333333333329E-2</v>
      </c>
      <c r="N99" s="1">
        <f t="shared" si="8"/>
        <v>0.3</v>
      </c>
      <c r="O99" s="1">
        <v>0.6</v>
      </c>
      <c r="P99" s="1">
        <v>0.88</v>
      </c>
      <c r="Q99" s="1">
        <f>AVERAGE(TBL_HST[[#This Row],[CH4]],TBL_HST[[#This Row],[CH5]],TBL_HST[[#This Row],[CH6]])</f>
        <v>27.83</v>
      </c>
      <c r="R99" s="1">
        <f>(M99/(O99-N99))*LN(((TBL_HST[[#This Row],[CH1]]-Q99)/(TBL_HST[[#This Row],[CH2]]-Q99)))</f>
        <v>3.8787954706390119E-2</v>
      </c>
      <c r="S99" s="1">
        <f>(M99/(P99-O99))*LN(((TBL_HST[[#This Row],[CH2]]-Q99)/(TBL_HST[[#This Row],[CH3]]-Q99)))</f>
        <v>4.035475429687202E-2</v>
      </c>
      <c r="T99" s="1">
        <f>(M99/(P99-N99))*LN(((TBL_HST[[#This Row],[CH1]]-Q99)/(TBL_HST[[#This Row],[CH3]]-Q99)))</f>
        <v>3.9544340715588287E-2</v>
      </c>
      <c r="U99" s="1">
        <f>(TBL_HST[[#This Row],[CH1]]-Q99)/(EXP(-R99*N99/M99)) + Q99</f>
        <v>55.357550432276668</v>
      </c>
      <c r="V99" s="1">
        <f>(TBL_HST[[#This Row],[CH2]]-Q99)/(EXP(-S99*O99/M99)) + Q99</f>
        <v>55.669845729468449</v>
      </c>
      <c r="W99" s="1">
        <f>(TBL_HST[[#This Row],[CH1]]-Q99)/(EXP(-T99*N99/M99)) + Q99</f>
        <v>55.432609813308581</v>
      </c>
      <c r="X99" s="1">
        <f t="shared" si="9"/>
        <v>55.357550432276668</v>
      </c>
      <c r="Y99" s="1">
        <f t="shared" si="10"/>
        <v>55.432609813308581</v>
      </c>
      <c r="Z99" s="1">
        <f t="shared" si="11"/>
        <v>55.432609813308581</v>
      </c>
      <c r="AB99" s="1">
        <f t="shared" si="12"/>
        <v>55.407590019631272</v>
      </c>
      <c r="AC99" s="1">
        <f>TBL_HST[[#This Row],[CH7]]</f>
        <v>51.17</v>
      </c>
      <c r="AD99" s="1">
        <f t="shared" si="13"/>
        <v>4.2375900196312699</v>
      </c>
    </row>
    <row r="100" spans="1:30" ht="19.5" customHeight="1" x14ac:dyDescent="0.35">
      <c r="A100" s="27">
        <v>44775.640394756942</v>
      </c>
      <c r="B100" s="25">
        <v>51.55</v>
      </c>
      <c r="C100" s="25">
        <v>48.59</v>
      </c>
      <c r="D100" s="25">
        <v>45.71</v>
      </c>
      <c r="E100" s="25">
        <v>27.69</v>
      </c>
      <c r="F100" s="25">
        <v>27.81</v>
      </c>
      <c r="G100" s="25">
        <v>28.01</v>
      </c>
      <c r="H100" s="25">
        <v>51.37</v>
      </c>
      <c r="I100" s="25">
        <v>27.97</v>
      </c>
      <c r="J100" s="25"/>
      <c r="K100" s="25"/>
      <c r="M100" s="1">
        <f t="shared" si="7"/>
        <v>8.3333333333333329E-2</v>
      </c>
      <c r="N100" s="1">
        <f t="shared" si="8"/>
        <v>0.3</v>
      </c>
      <c r="O100" s="1">
        <v>0.6</v>
      </c>
      <c r="P100" s="1">
        <v>0.88</v>
      </c>
      <c r="Q100" s="1">
        <f>AVERAGE(TBL_HST[[#This Row],[CH4]],TBL_HST[[#This Row],[CH5]],TBL_HST[[#This Row],[CH6]])</f>
        <v>27.83666666666667</v>
      </c>
      <c r="R100" s="1">
        <f>(M100/(O100-N100))*LN(((TBL_HST[[#This Row],[CH1]]-Q100)/(TBL_HST[[#This Row],[CH2]]-Q100)))</f>
        <v>3.7036278196346348E-2</v>
      </c>
      <c r="S100" s="1">
        <f>(M100/(P100-O100))*LN(((TBL_HST[[#This Row],[CH2]]-Q100)/(TBL_HST[[#This Row],[CH3]]-Q100)))</f>
        <v>4.4463402442157428E-2</v>
      </c>
      <c r="T100" s="1">
        <f>(M100/(P100-N100))*LN(((TBL_HST[[#This Row],[CH1]]-Q100)/(TBL_HST[[#This Row],[CH3]]-Q100)))</f>
        <v>4.0621786452944793E-2</v>
      </c>
      <c r="U100" s="1">
        <f>(TBL_HST[[#This Row],[CH1]]-Q100)/(EXP(-R100*N100/M100)) + Q100</f>
        <v>54.932177963379374</v>
      </c>
      <c r="V100" s="1">
        <f>(TBL_HST[[#This Row],[CH2]]-Q100)/(EXP(-S100*O100/M100)) + Q100</f>
        <v>56.420559568558417</v>
      </c>
      <c r="W100" s="1">
        <f>(TBL_HST[[#This Row],[CH1]]-Q100)/(EXP(-T100*N100/M100)) + Q100</f>
        <v>55.28418917241958</v>
      </c>
      <c r="X100" s="1">
        <f t="shared" si="9"/>
        <v>54.932177963379374</v>
      </c>
      <c r="Y100" s="1">
        <f t="shared" si="10"/>
        <v>55.28418917241958</v>
      </c>
      <c r="Z100" s="1">
        <f t="shared" si="11"/>
        <v>55.28418917241958</v>
      </c>
      <c r="AB100" s="1">
        <f t="shared" si="12"/>
        <v>55.166852102739512</v>
      </c>
      <c r="AC100" s="1">
        <f>TBL_HST[[#This Row],[CH7]]</f>
        <v>51.37</v>
      </c>
      <c r="AD100" s="1">
        <f t="shared" si="13"/>
        <v>3.7968521027395141</v>
      </c>
    </row>
    <row r="101" spans="1:30" ht="19.5" customHeight="1" x14ac:dyDescent="0.35">
      <c r="A101" s="27">
        <v>44775.640400682867</v>
      </c>
      <c r="B101" s="25">
        <v>51.45</v>
      </c>
      <c r="C101" s="25">
        <v>48.87</v>
      </c>
      <c r="D101" s="25">
        <v>45.75</v>
      </c>
      <c r="E101" s="25">
        <v>27.69</v>
      </c>
      <c r="F101" s="25">
        <v>27.75</v>
      </c>
      <c r="G101" s="25">
        <v>27.97</v>
      </c>
      <c r="H101" s="25">
        <v>50.69</v>
      </c>
      <c r="I101" s="25">
        <v>27.95</v>
      </c>
      <c r="J101" s="25"/>
      <c r="K101" s="25"/>
      <c r="M101" s="1">
        <f t="shared" si="7"/>
        <v>8.3333333333333329E-2</v>
      </c>
      <c r="N101" s="1">
        <f t="shared" si="8"/>
        <v>0.3</v>
      </c>
      <c r="O101" s="1">
        <v>0.6</v>
      </c>
      <c r="P101" s="1">
        <v>0.88</v>
      </c>
      <c r="Q101" s="1">
        <f>AVERAGE(TBL_HST[[#This Row],[CH4]],TBL_HST[[#This Row],[CH5]],TBL_HST[[#This Row],[CH6]])</f>
        <v>27.803333333333331</v>
      </c>
      <c r="R101" s="1">
        <f>(M101/(O101-N101))*LN(((TBL_HST[[#This Row],[CH1]]-Q101)/(TBL_HST[[#This Row],[CH2]]-Q101)))</f>
        <v>3.209170783129562E-2</v>
      </c>
      <c r="S101" s="1">
        <f>(M101/(P101-O101))*LN(((TBL_HST[[#This Row],[CH2]]-Q101)/(TBL_HST[[#This Row],[CH3]]-Q101)))</f>
        <v>4.7704647564386658E-2</v>
      </c>
      <c r="T101" s="1">
        <f>(M101/(P101-N101))*LN(((TBL_HST[[#This Row],[CH1]]-Q101)/(TBL_HST[[#This Row],[CH3]]-Q101)))</f>
        <v>3.9628989081753371E-2</v>
      </c>
      <c r="U101" s="1">
        <f>(TBL_HST[[#This Row],[CH1]]-Q101)/(EXP(-R101*N101/M101)) + Q101</f>
        <v>54.34596835443039</v>
      </c>
      <c r="V101" s="1">
        <f>(TBL_HST[[#This Row],[CH2]]-Q101)/(EXP(-S101*O101/M101)) + Q101</f>
        <v>57.503880683823986</v>
      </c>
      <c r="W101" s="1">
        <f>(TBL_HST[[#This Row],[CH1]]-Q101)/(EXP(-T101*N101/M101)) + Q101</f>
        <v>55.076042047353681</v>
      </c>
      <c r="X101" s="1">
        <f t="shared" si="9"/>
        <v>54.34596835443039</v>
      </c>
      <c r="Y101" s="1">
        <f t="shared" si="10"/>
        <v>55.076042047353681</v>
      </c>
      <c r="Z101" s="1">
        <f t="shared" si="11"/>
        <v>55.076042047353681</v>
      </c>
      <c r="AB101" s="1">
        <f t="shared" si="12"/>
        <v>54.832684149712577</v>
      </c>
      <c r="AC101" s="1">
        <f>TBL_HST[[#This Row],[CH7]]</f>
        <v>50.69</v>
      </c>
      <c r="AD101" s="1">
        <f t="shared" si="13"/>
        <v>4.1426841497125793</v>
      </c>
    </row>
    <row r="102" spans="1:30" ht="19.5" customHeight="1" x14ac:dyDescent="0.35">
      <c r="A102" s="27">
        <v>44775.640406574072</v>
      </c>
      <c r="B102" s="25">
        <v>51.17</v>
      </c>
      <c r="C102" s="25">
        <v>48.91</v>
      </c>
      <c r="D102" s="25">
        <v>45.57</v>
      </c>
      <c r="E102" s="25">
        <v>27.71</v>
      </c>
      <c r="F102" s="25">
        <v>27.75</v>
      </c>
      <c r="G102" s="25">
        <v>27.99</v>
      </c>
      <c r="H102" s="25">
        <v>50.67</v>
      </c>
      <c r="I102" s="25">
        <v>28.03</v>
      </c>
      <c r="J102" s="25"/>
      <c r="K102" s="25"/>
      <c r="M102" s="1">
        <f t="shared" si="7"/>
        <v>8.3333333333333329E-2</v>
      </c>
      <c r="N102" s="1">
        <f t="shared" si="8"/>
        <v>0.3</v>
      </c>
      <c r="O102" s="1">
        <v>0.6</v>
      </c>
      <c r="P102" s="1">
        <v>0.88</v>
      </c>
      <c r="Q102" s="1">
        <f>AVERAGE(TBL_HST[[#This Row],[CH4]],TBL_HST[[#This Row],[CH5]],TBL_HST[[#This Row],[CH6]])</f>
        <v>27.816666666666666</v>
      </c>
      <c r="R102" s="1">
        <f>(M102/(O102-N102))*LN(((TBL_HST[[#This Row],[CH1]]-Q102)/(TBL_HST[[#This Row],[CH2]]-Q102)))</f>
        <v>2.8272970641650717E-2</v>
      </c>
      <c r="S102" s="1">
        <f>(M102/(P102-O102))*LN(((TBL_HST[[#This Row],[CH2]]-Q102)/(TBL_HST[[#This Row],[CH3]]-Q102)))</f>
        <v>5.1304685438574985E-2</v>
      </c>
      <c r="T102" s="1">
        <f>(M102/(P102-N102))*LN(((TBL_HST[[#This Row],[CH1]]-Q102)/(TBL_HST[[#This Row],[CH3]]-Q102)))</f>
        <v>3.9391729509131418E-2</v>
      </c>
      <c r="U102" s="1">
        <f>(TBL_HST[[#This Row],[CH1]]-Q102)/(EXP(-R102*N102/M102)) + Q102</f>
        <v>53.672142857142866</v>
      </c>
      <c r="V102" s="1">
        <f>(TBL_HST[[#This Row],[CH2]]-Q102)/(EXP(-S102*O102/M102)) + Q102</f>
        <v>58.335707240767434</v>
      </c>
      <c r="W102" s="1">
        <f>(TBL_HST[[#This Row],[CH1]]-Q102)/(EXP(-T102*N102/M102)) + Q102</f>
        <v>54.728065769955705</v>
      </c>
      <c r="X102" s="1">
        <f t="shared" si="9"/>
        <v>53.672142857142866</v>
      </c>
      <c r="Y102" s="1">
        <f t="shared" si="10"/>
        <v>54.728065769955705</v>
      </c>
      <c r="Z102" s="1">
        <f t="shared" si="11"/>
        <v>54.728065769955705</v>
      </c>
      <c r="AB102" s="1">
        <f t="shared" si="12"/>
        <v>54.376091465684759</v>
      </c>
      <c r="AC102" s="1">
        <f>TBL_HST[[#This Row],[CH7]]</f>
        <v>50.67</v>
      </c>
      <c r="AD102" s="1">
        <f t="shared" si="13"/>
        <v>3.7060914656847572</v>
      </c>
    </row>
    <row r="103" spans="1:30" ht="19.5" customHeight="1" x14ac:dyDescent="0.35">
      <c r="A103" s="27">
        <v>44775.640412488428</v>
      </c>
      <c r="B103" s="25">
        <v>50.51</v>
      </c>
      <c r="C103" s="25">
        <v>49.19</v>
      </c>
      <c r="D103" s="25">
        <v>45.49</v>
      </c>
      <c r="E103" s="25">
        <v>27.73</v>
      </c>
      <c r="F103" s="25">
        <v>27.83</v>
      </c>
      <c r="G103" s="25">
        <v>28.05</v>
      </c>
      <c r="H103" s="25">
        <v>50.11</v>
      </c>
      <c r="I103" s="25">
        <v>27.97</v>
      </c>
      <c r="J103" s="25"/>
      <c r="K103" s="25"/>
      <c r="M103" s="1">
        <f t="shared" si="7"/>
        <v>8.3333333333333329E-2</v>
      </c>
      <c r="N103" s="1">
        <f t="shared" si="8"/>
        <v>0.3</v>
      </c>
      <c r="O103" s="1">
        <v>0.6</v>
      </c>
      <c r="P103" s="1">
        <v>0.88</v>
      </c>
      <c r="Q103" s="1">
        <f>AVERAGE(TBL_HST[[#This Row],[CH4]],TBL_HST[[#This Row],[CH5]],TBL_HST[[#This Row],[CH6]])</f>
        <v>27.87</v>
      </c>
      <c r="R103" s="1">
        <f>(M103/(O103-N103))*LN(((TBL_HST[[#This Row],[CH1]]-Q103)/(TBL_HST[[#This Row],[CH2]]-Q103)))</f>
        <v>1.6686848343705103E-2</v>
      </c>
      <c r="S103" s="1">
        <f>(M103/(P103-O103))*LN(((TBL_HST[[#This Row],[CH2]]-Q103)/(TBL_HST[[#This Row],[CH3]]-Q103)))</f>
        <v>5.6729457973098252E-2</v>
      </c>
      <c r="T103" s="1">
        <f>(M103/(P103-N103))*LN(((TBL_HST[[#This Row],[CH1]]-Q103)/(TBL_HST[[#This Row],[CH3]]-Q103)))</f>
        <v>3.6017763337205251E-2</v>
      </c>
      <c r="U103" s="1">
        <f>(TBL_HST[[#This Row],[CH1]]-Q103)/(EXP(-R103*N103/M103)) + Q103</f>
        <v>51.911726078799248</v>
      </c>
      <c r="V103" s="1">
        <f>(TBL_HST[[#This Row],[CH2]]-Q103)/(EXP(-S103*O103/M103)) + Q103</f>
        <v>59.945666724366504</v>
      </c>
      <c r="W103" s="1">
        <f>(TBL_HST[[#This Row],[CH1]]-Q103)/(EXP(-T103*N103/M103)) + Q103</f>
        <v>53.644411600734188</v>
      </c>
      <c r="X103" s="1">
        <f t="shared" si="9"/>
        <v>51.911726078799248</v>
      </c>
      <c r="Y103" s="1">
        <f t="shared" si="10"/>
        <v>53.644411600734188</v>
      </c>
      <c r="Z103" s="1">
        <f t="shared" si="11"/>
        <v>53.644411600734188</v>
      </c>
      <c r="AB103" s="1">
        <f t="shared" si="12"/>
        <v>53.066849760089212</v>
      </c>
      <c r="AC103" s="1">
        <f>TBL_HST[[#This Row],[CH7]]</f>
        <v>50.11</v>
      </c>
      <c r="AD103" s="1">
        <f t="shared" si="13"/>
        <v>2.956849760089213</v>
      </c>
    </row>
    <row r="104" spans="1:30" ht="19.5" customHeight="1" x14ac:dyDescent="0.35">
      <c r="A104" s="27">
        <v>44775.640418368057</v>
      </c>
      <c r="B104" s="25">
        <v>50.13</v>
      </c>
      <c r="C104" s="25">
        <v>49.01</v>
      </c>
      <c r="D104" s="25">
        <v>45.97</v>
      </c>
      <c r="E104" s="25">
        <v>27.71</v>
      </c>
      <c r="F104" s="25">
        <v>27.81</v>
      </c>
      <c r="G104" s="25">
        <v>28.07</v>
      </c>
      <c r="H104" s="25">
        <v>49.73</v>
      </c>
      <c r="I104" s="25">
        <v>27.99</v>
      </c>
      <c r="J104" s="25"/>
      <c r="K104" s="25"/>
      <c r="M104" s="1">
        <f t="shared" si="7"/>
        <v>8.3333333333333329E-2</v>
      </c>
      <c r="N104" s="1">
        <f t="shared" si="8"/>
        <v>0.3</v>
      </c>
      <c r="O104" s="1">
        <v>0.6</v>
      </c>
      <c r="P104" s="1">
        <v>0.88</v>
      </c>
      <c r="Q104" s="1">
        <f>AVERAGE(TBL_HST[[#This Row],[CH4]],TBL_HST[[#This Row],[CH5]],TBL_HST[[#This Row],[CH6]])</f>
        <v>27.863333333333333</v>
      </c>
      <c r="R104" s="1">
        <f>(M104/(O104-N104))*LN(((TBL_HST[[#This Row],[CH1]]-Q104)/(TBL_HST[[#This Row],[CH2]]-Q104)))</f>
        <v>1.4335695337779904E-2</v>
      </c>
      <c r="S104" s="1">
        <f>(M104/(P104-O104))*LN(((TBL_HST[[#This Row],[CH2]]-Q104)/(TBL_HST[[#This Row],[CH3]]-Q104)))</f>
        <v>4.6191099427426163E-2</v>
      </c>
      <c r="T104" s="1">
        <f>(M104/(P104-N104))*LN(((TBL_HST[[#This Row],[CH1]]-Q104)/(TBL_HST[[#This Row],[CH3]]-Q104)))</f>
        <v>2.9714166277609127E-2</v>
      </c>
      <c r="U104" s="1">
        <f>(TBL_HST[[#This Row],[CH1]]-Q104)/(EXP(-R104*N104/M104)) + Q104</f>
        <v>51.309319041614131</v>
      </c>
      <c r="V104" s="1">
        <f>(TBL_HST[[#This Row],[CH2]]-Q104)/(EXP(-S104*O104/M104)) + Q104</f>
        <v>57.353539224643583</v>
      </c>
      <c r="W104" s="1">
        <f>(TBL_HST[[#This Row],[CH1]]-Q104)/(EXP(-T104*N104/M104)) + Q104</f>
        <v>52.643950716706271</v>
      </c>
      <c r="X104" s="1">
        <f t="shared" si="9"/>
        <v>51.309319041614131</v>
      </c>
      <c r="Y104" s="1">
        <f t="shared" si="10"/>
        <v>52.643950716706271</v>
      </c>
      <c r="Z104" s="1">
        <f t="shared" si="11"/>
        <v>52.643950716706271</v>
      </c>
      <c r="AB104" s="1">
        <f t="shared" si="12"/>
        <v>52.199073491675563</v>
      </c>
      <c r="AC104" s="1">
        <f>TBL_HST[[#This Row],[CH7]]</f>
        <v>49.73</v>
      </c>
      <c r="AD104" s="1">
        <f t="shared" si="13"/>
        <v>2.4690734916755659</v>
      </c>
    </row>
    <row r="105" spans="1:30" ht="19.5" customHeight="1" x14ac:dyDescent="0.35">
      <c r="A105" s="27">
        <v>44775.640424293983</v>
      </c>
      <c r="B105" s="25">
        <v>49.77</v>
      </c>
      <c r="C105" s="25">
        <v>48.81</v>
      </c>
      <c r="D105" s="25">
        <v>46.47</v>
      </c>
      <c r="E105" s="25">
        <v>27.71</v>
      </c>
      <c r="F105" s="25">
        <v>27.85</v>
      </c>
      <c r="G105" s="25">
        <v>28.09</v>
      </c>
      <c r="H105" s="25">
        <v>49.51</v>
      </c>
      <c r="I105" s="25">
        <v>27.99</v>
      </c>
      <c r="J105" s="25"/>
      <c r="K105" s="25"/>
      <c r="M105" s="1">
        <f t="shared" si="7"/>
        <v>8.3333333333333329E-2</v>
      </c>
      <c r="N105" s="1">
        <f t="shared" si="8"/>
        <v>0.3</v>
      </c>
      <c r="O105" s="1">
        <v>0.6</v>
      </c>
      <c r="P105" s="1">
        <v>0.88</v>
      </c>
      <c r="Q105" s="1">
        <f>AVERAGE(TBL_HST[[#This Row],[CH4]],TBL_HST[[#This Row],[CH5]],TBL_HST[[#This Row],[CH6]])</f>
        <v>27.883333333333336</v>
      </c>
      <c r="R105" s="1">
        <f>(M105/(O105-N105))*LN(((TBL_HST[[#This Row],[CH1]]-Q105)/(TBL_HST[[#This Row],[CH2]]-Q105)))</f>
        <v>1.2459266849899737E-2</v>
      </c>
      <c r="S105" s="1">
        <f>(M105/(P105-O105))*LN(((TBL_HST[[#This Row],[CH2]]-Q105)/(TBL_HST[[#This Row],[CH3]]-Q105)))</f>
        <v>3.5291602667124791E-2</v>
      </c>
      <c r="T105" s="1">
        <f>(M105/(P105-N105))*LN(((TBL_HST[[#This Row],[CH1]]-Q105)/(TBL_HST[[#This Row],[CH3]]-Q105)))</f>
        <v>2.3481773796146303E-2</v>
      </c>
      <c r="U105" s="1">
        <f>(TBL_HST[[#This Row],[CH1]]-Q105)/(EXP(-R105*N105/M105)) + Q105</f>
        <v>50.774039503026444</v>
      </c>
      <c r="V105" s="1">
        <f>(TBL_HST[[#This Row],[CH2]]-Q105)/(EXP(-S105*O105/M105)) + Q105</f>
        <v>54.864087466422788</v>
      </c>
      <c r="W105" s="1">
        <f>(TBL_HST[[#This Row],[CH1]]-Q105)/(EXP(-T105*N105/M105)) + Q105</f>
        <v>51.700628610240912</v>
      </c>
      <c r="X105" s="1">
        <f t="shared" si="9"/>
        <v>50.774039503026444</v>
      </c>
      <c r="Y105" s="1">
        <f t="shared" si="10"/>
        <v>51.700628610240912</v>
      </c>
      <c r="Z105" s="1">
        <f t="shared" si="11"/>
        <v>51.700628610240912</v>
      </c>
      <c r="AB105" s="1">
        <f t="shared" si="12"/>
        <v>51.391765574502756</v>
      </c>
      <c r="AC105" s="1">
        <f>TBL_HST[[#This Row],[CH7]]</f>
        <v>49.51</v>
      </c>
      <c r="AD105" s="1">
        <f t="shared" si="13"/>
        <v>1.8817655745027579</v>
      </c>
    </row>
    <row r="106" spans="1:30" ht="19.5" customHeight="1" x14ac:dyDescent="0.35">
      <c r="A106" s="27">
        <v>44775.640430173611</v>
      </c>
      <c r="B106" s="25">
        <v>48.89</v>
      </c>
      <c r="C106" s="25">
        <v>48.73</v>
      </c>
      <c r="D106" s="25">
        <v>45.93</v>
      </c>
      <c r="E106" s="25">
        <v>27.73</v>
      </c>
      <c r="F106" s="25">
        <v>27.81</v>
      </c>
      <c r="G106" s="25">
        <v>28.07</v>
      </c>
      <c r="H106" s="25">
        <v>49.45</v>
      </c>
      <c r="I106" s="25">
        <v>27.99</v>
      </c>
      <c r="J106" s="25"/>
      <c r="K106" s="25"/>
      <c r="M106" s="1">
        <f t="shared" si="7"/>
        <v>8.3333333333333329E-2</v>
      </c>
      <c r="N106" s="1">
        <f t="shared" si="8"/>
        <v>0.3</v>
      </c>
      <c r="O106" s="1">
        <v>0.6</v>
      </c>
      <c r="P106" s="1">
        <v>0.88</v>
      </c>
      <c r="Q106" s="1">
        <f>AVERAGE(TBL_HST[[#This Row],[CH4]],TBL_HST[[#This Row],[CH5]],TBL_HST[[#This Row],[CH6]])</f>
        <v>27.87</v>
      </c>
      <c r="R106" s="1">
        <f>(M106/(O106-N106))*LN(((TBL_HST[[#This Row],[CH1]]-Q106)/(TBL_HST[[#This Row],[CH2]]-Q106)))</f>
        <v>2.1224766322718875E-3</v>
      </c>
      <c r="S106" s="1">
        <f>(M106/(P106-O106))*LN(((TBL_HST[[#This Row],[CH2]]-Q106)/(TBL_HST[[#This Row],[CH3]]-Q106)))</f>
        <v>4.2896994518984183E-2</v>
      </c>
      <c r="T106" s="1">
        <f>(M106/(P106-N106))*LN(((TBL_HST[[#This Row],[CH1]]-Q106)/(TBL_HST[[#This Row],[CH3]]-Q106)))</f>
        <v>2.1806726646546797E-2</v>
      </c>
      <c r="U106" s="1">
        <f>(TBL_HST[[#This Row],[CH1]]-Q106)/(EXP(-R106*N106/M106)) + Q106</f>
        <v>49.05122722914669</v>
      </c>
      <c r="V106" s="1">
        <f>(TBL_HST[[#This Row],[CH2]]-Q106)/(EXP(-S106*O106/M106)) + Q106</f>
        <v>56.278596985294513</v>
      </c>
      <c r="W106" s="1">
        <f>(TBL_HST[[#This Row],[CH1]]-Q106)/(EXP(-T106*N106/M106)) + Q106</f>
        <v>50.606659581418938</v>
      </c>
      <c r="X106" s="1">
        <f t="shared" si="9"/>
        <v>49.05122722914669</v>
      </c>
      <c r="Y106" s="1">
        <f t="shared" si="10"/>
        <v>50.606659581418938</v>
      </c>
      <c r="Z106" s="1">
        <f t="shared" si="11"/>
        <v>50.606659581418938</v>
      </c>
      <c r="AB106" s="1">
        <f t="shared" si="12"/>
        <v>50.088182130661522</v>
      </c>
      <c r="AC106" s="1">
        <f>TBL_HST[[#This Row],[CH7]]</f>
        <v>49.45</v>
      </c>
      <c r="AD106" s="1">
        <f t="shared" si="13"/>
        <v>0.63818213066151941</v>
      </c>
    </row>
    <row r="107" spans="1:30" ht="19.5" customHeight="1" x14ac:dyDescent="0.35">
      <c r="A107" s="27">
        <v>44775.640436099537</v>
      </c>
      <c r="B107" s="25">
        <v>48.41</v>
      </c>
      <c r="C107" s="25">
        <v>48.59</v>
      </c>
      <c r="D107" s="25">
        <v>46.05</v>
      </c>
      <c r="E107" s="25">
        <v>27.75</v>
      </c>
      <c r="F107" s="25">
        <v>27.81</v>
      </c>
      <c r="G107" s="25">
        <v>28.07</v>
      </c>
      <c r="H107" s="25">
        <v>49.39</v>
      </c>
      <c r="I107" s="25">
        <v>27.97</v>
      </c>
      <c r="J107" s="25"/>
      <c r="K107" s="25"/>
      <c r="M107" s="1">
        <f t="shared" si="7"/>
        <v>8.3333333333333329E-2</v>
      </c>
      <c r="N107" s="1">
        <f t="shared" si="8"/>
        <v>0.3</v>
      </c>
      <c r="O107" s="1">
        <v>0.6</v>
      </c>
      <c r="P107" s="1">
        <v>0.88</v>
      </c>
      <c r="Q107" s="1">
        <f>AVERAGE(TBL_HST[[#This Row],[CH4]],TBL_HST[[#This Row],[CH5]],TBL_HST[[#This Row],[CH6]])</f>
        <v>27.876666666666665</v>
      </c>
      <c r="R107" s="1">
        <f>(M107/(O107-N107))*LN(((TBL_HST[[#This Row],[CH1]]-Q107)/(TBL_HST[[#This Row],[CH2]]-Q107)))</f>
        <v>-2.4244537292854268E-3</v>
      </c>
      <c r="S107" s="1">
        <f>(M107/(P107-O107))*LN(((TBL_HST[[#This Row],[CH2]]-Q107)/(TBL_HST[[#This Row],[CH3]]-Q107)))</f>
        <v>3.8935207481121961E-2</v>
      </c>
      <c r="T107" s="1">
        <f>(M107/(P107-N107))*LN(((TBL_HST[[#This Row],[CH1]]-Q107)/(TBL_HST[[#This Row],[CH3]]-Q107)))</f>
        <v>1.7542279268842276E-2</v>
      </c>
      <c r="U107" s="1">
        <f>(TBL_HST[[#This Row],[CH1]]-Q107)/(EXP(-R107*N107/M107)) + Q107</f>
        <v>48.23156420984872</v>
      </c>
      <c r="V107" s="1">
        <f>(TBL_HST[[#This Row],[CH2]]-Q107)/(EXP(-S107*O107/M107)) + Q107</f>
        <v>55.292236912954976</v>
      </c>
      <c r="W107" s="1">
        <f>(TBL_HST[[#This Row],[CH1]]-Q107)/(EXP(-T107*N107/M107)) + Q107</f>
        <v>49.748546529734895</v>
      </c>
      <c r="X107" s="1">
        <f t="shared" si="9"/>
        <v>48.23156420984872</v>
      </c>
      <c r="Y107" s="1">
        <f t="shared" si="10"/>
        <v>49.748546529734895</v>
      </c>
      <c r="Z107" s="1">
        <f t="shared" si="11"/>
        <v>49.748546529734895</v>
      </c>
      <c r="AB107" s="1">
        <f t="shared" si="12"/>
        <v>49.242885756439499</v>
      </c>
      <c r="AC107" s="1">
        <f>TBL_HST[[#This Row],[CH7]]</f>
        <v>49.39</v>
      </c>
      <c r="AD107" s="1">
        <f t="shared" si="13"/>
        <v>-0.14711424356050173</v>
      </c>
    </row>
    <row r="108" spans="1:30" ht="19.5" customHeight="1" x14ac:dyDescent="0.35">
      <c r="A108" s="27">
        <v>44775.640441990741</v>
      </c>
      <c r="B108" s="25">
        <v>48.01</v>
      </c>
      <c r="C108" s="25">
        <v>48.29</v>
      </c>
      <c r="D108" s="25">
        <v>46.11</v>
      </c>
      <c r="E108" s="25">
        <v>27.79</v>
      </c>
      <c r="F108" s="25">
        <v>27.81</v>
      </c>
      <c r="G108" s="25">
        <v>28.09</v>
      </c>
      <c r="H108" s="25">
        <v>49.69</v>
      </c>
      <c r="I108" s="25">
        <v>27.99</v>
      </c>
      <c r="J108" s="25"/>
      <c r="K108" s="25"/>
      <c r="M108" s="1">
        <f t="shared" si="7"/>
        <v>8.3333333333333329E-2</v>
      </c>
      <c r="N108" s="1">
        <f t="shared" si="8"/>
        <v>0.3</v>
      </c>
      <c r="O108" s="1">
        <v>0.6</v>
      </c>
      <c r="P108" s="1">
        <v>0.88</v>
      </c>
      <c r="Q108" s="1">
        <f>AVERAGE(TBL_HST[[#This Row],[CH4]],TBL_HST[[#This Row],[CH5]],TBL_HST[[#This Row],[CH6]])</f>
        <v>27.896666666666665</v>
      </c>
      <c r="R108" s="1">
        <f>(M108/(O108-N108))*LN(((TBL_HST[[#This Row],[CH1]]-Q108)/(TBL_HST[[#This Row],[CH2]]-Q108)))</f>
        <v>-3.8403069421784532E-3</v>
      </c>
      <c r="S108" s="1">
        <f>(M108/(P108-O108))*LN(((TBL_HST[[#This Row],[CH2]]-Q108)/(TBL_HST[[#This Row],[CH3]]-Q108)))</f>
        <v>3.3647060553637746E-2</v>
      </c>
      <c r="T108" s="1">
        <f>(M108/(P108-N108))*LN(((TBL_HST[[#This Row],[CH1]]-Q108)/(TBL_HST[[#This Row],[CH3]]-Q108)))</f>
        <v>1.4257042883387966E-2</v>
      </c>
      <c r="U108" s="1">
        <f>(TBL_HST[[#This Row],[CH1]]-Q108)/(EXP(-R108*N108/M108)) + Q108</f>
        <v>47.733844393592676</v>
      </c>
      <c r="V108" s="1">
        <f>(TBL_HST[[#This Row],[CH2]]-Q108)/(EXP(-S108*O108/M108)) + Q108</f>
        <v>53.880300868089407</v>
      </c>
      <c r="W108" s="1">
        <f>(TBL_HST[[#This Row],[CH1]]-Q108)/(EXP(-T108*N108/M108)) + Q108</f>
        <v>49.069275274023376</v>
      </c>
      <c r="X108" s="1">
        <f t="shared" si="9"/>
        <v>47.733844393592676</v>
      </c>
      <c r="Y108" s="1">
        <f t="shared" si="10"/>
        <v>49.069275274023376</v>
      </c>
      <c r="Z108" s="1">
        <f t="shared" si="11"/>
        <v>49.069275274023376</v>
      </c>
      <c r="AB108" s="1">
        <f t="shared" si="12"/>
        <v>48.62413164721314</v>
      </c>
      <c r="AC108" s="1">
        <f>TBL_HST[[#This Row],[CH7]]</f>
        <v>49.69</v>
      </c>
      <c r="AD108" s="1">
        <f t="shared" si="13"/>
        <v>-1.0658683527868575</v>
      </c>
    </row>
    <row r="109" spans="1:30" ht="19.5" customHeight="1" x14ac:dyDescent="0.35">
      <c r="A109" s="27">
        <v>44775.640447905091</v>
      </c>
      <c r="B109" s="25">
        <v>48.13</v>
      </c>
      <c r="C109" s="25">
        <v>48.27</v>
      </c>
      <c r="D109" s="25">
        <v>46.17</v>
      </c>
      <c r="E109" s="25">
        <v>27.75</v>
      </c>
      <c r="F109" s="25">
        <v>27.83</v>
      </c>
      <c r="G109" s="25">
        <v>28.09</v>
      </c>
      <c r="H109" s="25">
        <v>49.99</v>
      </c>
      <c r="I109" s="25">
        <v>28.03</v>
      </c>
      <c r="J109" s="25"/>
      <c r="K109" s="25"/>
      <c r="M109" s="1">
        <f t="shared" si="7"/>
        <v>8.3333333333333329E-2</v>
      </c>
      <c r="N109" s="1">
        <f t="shared" si="8"/>
        <v>0.3</v>
      </c>
      <c r="O109" s="1">
        <v>0.6</v>
      </c>
      <c r="P109" s="1">
        <v>0.88</v>
      </c>
      <c r="Q109" s="1">
        <f>AVERAGE(TBL_HST[[#This Row],[CH4]],TBL_HST[[#This Row],[CH5]],TBL_HST[[#This Row],[CH6]])</f>
        <v>27.89</v>
      </c>
      <c r="R109" s="1">
        <f>(M109/(O109-N109))*LN(((TBL_HST[[#This Row],[CH1]]-Q109)/(TBL_HST[[#This Row],[CH2]]-Q109)))</f>
        <v>-1.9147731598094415E-3</v>
      </c>
      <c r="S109" s="1">
        <f>(M109/(P109-O109))*LN(((TBL_HST[[#This Row],[CH2]]-Q109)/(TBL_HST[[#This Row],[CH3]]-Q109)))</f>
        <v>3.2365018383504411E-2</v>
      </c>
      <c r="T109" s="1">
        <f>(M109/(P109-N109))*LN(((TBL_HST[[#This Row],[CH1]]-Q109)/(TBL_HST[[#This Row],[CH3]]-Q109)))</f>
        <v>1.4634091723169649E-2</v>
      </c>
      <c r="U109" s="1">
        <f>(TBL_HST[[#This Row],[CH1]]-Q109)/(EXP(-R109*N109/M109)) + Q109</f>
        <v>47.990961727183517</v>
      </c>
      <c r="V109" s="1">
        <f>(TBL_HST[[#This Row],[CH2]]-Q109)/(EXP(-S109*O109/M109)) + Q109</f>
        <v>53.61805832953943</v>
      </c>
      <c r="W109" s="1">
        <f>(TBL_HST[[#This Row],[CH1]]-Q109)/(EXP(-T109*N109/M109)) + Q109</f>
        <v>49.224886028365589</v>
      </c>
      <c r="X109" s="1">
        <f t="shared" si="9"/>
        <v>47.990961727183517</v>
      </c>
      <c r="Y109" s="1">
        <f t="shared" si="10"/>
        <v>49.224886028365589</v>
      </c>
      <c r="Z109" s="1">
        <f t="shared" si="11"/>
        <v>49.224886028365589</v>
      </c>
      <c r="AB109" s="1">
        <f t="shared" si="12"/>
        <v>48.813577927971572</v>
      </c>
      <c r="AC109" s="1">
        <f>TBL_HST[[#This Row],[CH7]]</f>
        <v>49.99</v>
      </c>
      <c r="AD109" s="1">
        <f t="shared" si="13"/>
        <v>-1.17642207202843</v>
      </c>
    </row>
    <row r="110" spans="1:30" ht="19.5" customHeight="1" x14ac:dyDescent="0.35">
      <c r="A110" s="27">
        <v>44775.640453784719</v>
      </c>
      <c r="B110" s="25">
        <v>47.51</v>
      </c>
      <c r="C110" s="25">
        <v>48.05</v>
      </c>
      <c r="D110" s="25">
        <v>46.29</v>
      </c>
      <c r="E110" s="25">
        <v>27.81</v>
      </c>
      <c r="F110" s="25">
        <v>27.81</v>
      </c>
      <c r="G110" s="25">
        <v>28.11</v>
      </c>
      <c r="H110" s="25">
        <v>50.11</v>
      </c>
      <c r="I110" s="25">
        <v>28.03</v>
      </c>
      <c r="J110" s="25"/>
      <c r="K110" s="25"/>
      <c r="M110" s="1">
        <f t="shared" si="7"/>
        <v>8.3333333333333329E-2</v>
      </c>
      <c r="N110" s="1">
        <f t="shared" si="8"/>
        <v>0.3</v>
      </c>
      <c r="O110" s="1">
        <v>0.6</v>
      </c>
      <c r="P110" s="1">
        <v>0.88</v>
      </c>
      <c r="Q110" s="1">
        <f>AVERAGE(TBL_HST[[#This Row],[CH4]],TBL_HST[[#This Row],[CH5]],TBL_HST[[#This Row],[CH6]])</f>
        <v>27.909999999999997</v>
      </c>
      <c r="R110" s="1">
        <f>(M110/(O110-N110))*LN(((TBL_HST[[#This Row],[CH1]]-Q110)/(TBL_HST[[#This Row],[CH2]]-Q110)))</f>
        <v>-7.549533626095741E-3</v>
      </c>
      <c r="S110" s="1">
        <f>(M110/(P110-O110))*LN(((TBL_HST[[#This Row],[CH2]]-Q110)/(TBL_HST[[#This Row],[CH3]]-Q110)))</f>
        <v>2.7215705465141377E-2</v>
      </c>
      <c r="T110" s="1">
        <f>(M110/(P110-N110))*LN(((TBL_HST[[#This Row],[CH1]]-Q110)/(TBL_HST[[#This Row],[CH3]]-Q110)))</f>
        <v>9.2336852455359997E-3</v>
      </c>
      <c r="U110" s="1">
        <f>(TBL_HST[[#This Row],[CH1]]-Q110)/(EXP(-R110*N110/M110)) + Q110</f>
        <v>46.98447864945382</v>
      </c>
      <c r="V110" s="1">
        <f>(TBL_HST[[#This Row],[CH2]]-Q110)/(EXP(-S110*O110/M110)) + Q110</f>
        <v>52.409702304483076</v>
      </c>
      <c r="W110" s="1">
        <f>(TBL_HST[[#This Row],[CH1]]-Q110)/(EXP(-T110*N110/M110)) + Q110</f>
        <v>48.172478644523764</v>
      </c>
      <c r="X110" s="1">
        <f t="shared" si="9"/>
        <v>46.98447864945382</v>
      </c>
      <c r="Y110" s="1">
        <f t="shared" si="10"/>
        <v>48.172478644523764</v>
      </c>
      <c r="Z110" s="1">
        <f t="shared" si="11"/>
        <v>48.172478644523764</v>
      </c>
      <c r="AB110" s="1">
        <f t="shared" si="12"/>
        <v>47.776478646167114</v>
      </c>
      <c r="AC110" s="1">
        <f>TBL_HST[[#This Row],[CH7]]</f>
        <v>50.11</v>
      </c>
      <c r="AD110" s="1">
        <f t="shared" si="13"/>
        <v>-2.3335213538328858</v>
      </c>
    </row>
    <row r="111" spans="1:30" ht="19.5" customHeight="1" x14ac:dyDescent="0.35">
      <c r="A111" s="27">
        <v>44775.640459710645</v>
      </c>
      <c r="B111" s="25">
        <v>47.55</v>
      </c>
      <c r="C111" s="25">
        <v>47.97</v>
      </c>
      <c r="D111" s="25">
        <v>46.45</v>
      </c>
      <c r="E111" s="25">
        <v>27.79</v>
      </c>
      <c r="F111" s="25">
        <v>27.85</v>
      </c>
      <c r="G111" s="25">
        <v>28.13</v>
      </c>
      <c r="H111" s="25">
        <v>50.73</v>
      </c>
      <c r="I111" s="25">
        <v>28.03</v>
      </c>
      <c r="J111" s="25"/>
      <c r="K111" s="25"/>
      <c r="M111" s="1">
        <f t="shared" si="7"/>
        <v>8.3333333333333329E-2</v>
      </c>
      <c r="N111" s="1">
        <f t="shared" si="8"/>
        <v>0.3</v>
      </c>
      <c r="O111" s="1">
        <v>0.6</v>
      </c>
      <c r="P111" s="1">
        <v>0.88</v>
      </c>
      <c r="Q111" s="1">
        <f>AVERAGE(TBL_HST[[#This Row],[CH4]],TBL_HST[[#This Row],[CH5]],TBL_HST[[#This Row],[CH6]])</f>
        <v>27.923333333333332</v>
      </c>
      <c r="R111" s="1">
        <f>(M111/(O111-N111))*LN(((TBL_HST[[#This Row],[CH1]]-Q111)/(TBL_HST[[#This Row],[CH2]]-Q111)))</f>
        <v>-5.88158420548952E-3</v>
      </c>
      <c r="S111" s="1">
        <f>(M111/(P111-O111))*LN(((TBL_HST[[#This Row],[CH2]]-Q111)/(TBL_HST[[#This Row],[CH3]]-Q111)))</f>
        <v>2.3467783704174173E-2</v>
      </c>
      <c r="T111" s="1">
        <f>(M111/(P111-N111))*LN(((TBL_HST[[#This Row],[CH1]]-Q111)/(TBL_HST[[#This Row],[CH3]]-Q111)))</f>
        <v>8.2870761646929234E-3</v>
      </c>
      <c r="U111" s="1">
        <f>(TBL_HST[[#This Row],[CH1]]-Q111)/(EXP(-R111*N111/M111)) + Q111</f>
        <v>47.138799467908214</v>
      </c>
      <c r="V111" s="1">
        <f>(TBL_HST[[#This Row],[CH2]]-Q111)/(EXP(-S111*O111/M111)) + Q111</f>
        <v>51.660236471462653</v>
      </c>
      <c r="W111" s="1">
        <f>(TBL_HST[[#This Row],[CH1]]-Q111)/(EXP(-T111*N111/M111)) + Q111</f>
        <v>48.14435338432132</v>
      </c>
      <c r="X111" s="1">
        <f t="shared" si="9"/>
        <v>47.138799467908214</v>
      </c>
      <c r="Y111" s="1">
        <f t="shared" si="10"/>
        <v>48.14435338432132</v>
      </c>
      <c r="Z111" s="1">
        <f t="shared" si="11"/>
        <v>48.14435338432132</v>
      </c>
      <c r="AB111" s="1">
        <f t="shared" si="12"/>
        <v>47.809168745516956</v>
      </c>
      <c r="AC111" s="1">
        <f>TBL_HST[[#This Row],[CH7]]</f>
        <v>50.73</v>
      </c>
      <c r="AD111" s="1">
        <f t="shared" si="13"/>
        <v>-2.9208312544830406</v>
      </c>
    </row>
    <row r="112" spans="1:30" ht="19.5" customHeight="1" x14ac:dyDescent="0.35">
      <c r="A112" s="27">
        <v>44775.640465590281</v>
      </c>
      <c r="B112" s="25">
        <v>47.11</v>
      </c>
      <c r="C112" s="25">
        <v>47.43</v>
      </c>
      <c r="D112" s="25">
        <v>46.59</v>
      </c>
      <c r="E112" s="25">
        <v>27.79</v>
      </c>
      <c r="F112" s="25">
        <v>27.83</v>
      </c>
      <c r="G112" s="25">
        <v>28.09</v>
      </c>
      <c r="H112" s="25">
        <v>51.43</v>
      </c>
      <c r="I112" s="25">
        <v>28.03</v>
      </c>
      <c r="J112" s="25"/>
      <c r="K112" s="25"/>
      <c r="M112" s="1">
        <f t="shared" si="7"/>
        <v>8.3333333333333329E-2</v>
      </c>
      <c r="N112" s="1">
        <f t="shared" si="8"/>
        <v>0.3</v>
      </c>
      <c r="O112" s="1">
        <v>0.6</v>
      </c>
      <c r="P112" s="1">
        <v>0.88</v>
      </c>
      <c r="Q112" s="1">
        <f>AVERAGE(TBL_HST[[#This Row],[CH4]],TBL_HST[[#This Row],[CH5]],TBL_HST[[#This Row],[CH6]])</f>
        <v>27.903333333333332</v>
      </c>
      <c r="R112" s="1">
        <f>(M112/(O112-N112))*LN(((TBL_HST[[#This Row],[CH1]]-Q112)/(TBL_HST[[#This Row],[CH2]]-Q112)))</f>
        <v>-4.5898921508902776E-3</v>
      </c>
      <c r="S112" s="1">
        <f>(M112/(P112-O112))*LN(((TBL_HST[[#This Row],[CH2]]-Q112)/(TBL_HST[[#This Row],[CH3]]-Q112)))</f>
        <v>1.308654632825745E-2</v>
      </c>
      <c r="T112" s="1">
        <f>(M112/(P112-N112))*LN(((TBL_HST[[#This Row],[CH1]]-Q112)/(TBL_HST[[#This Row],[CH3]]-Q112)))</f>
        <v>3.9435609080086149E-3</v>
      </c>
      <c r="U112" s="1">
        <f>(TBL_HST[[#This Row],[CH1]]-Q112)/(EXP(-R112*N112/M112)) + Q112</f>
        <v>46.795244110617958</v>
      </c>
      <c r="V112" s="1">
        <f>(TBL_HST[[#This Row],[CH2]]-Q112)/(EXP(-S112*O112/M112)) + Q112</f>
        <v>49.359330324249882</v>
      </c>
      <c r="W112" s="1">
        <f>(TBL_HST[[#This Row],[CH1]]-Q112)/(EXP(-T112*N112/M112)) + Q112</f>
        <v>47.384618316305001</v>
      </c>
      <c r="X112" s="1">
        <f t="shared" si="9"/>
        <v>46.795244110617958</v>
      </c>
      <c r="Y112" s="1">
        <f t="shared" si="10"/>
        <v>47.384618316305001</v>
      </c>
      <c r="Z112" s="1">
        <f t="shared" si="11"/>
        <v>47.384618316305001</v>
      </c>
      <c r="AB112" s="1">
        <f t="shared" si="12"/>
        <v>47.188160247742651</v>
      </c>
      <c r="AC112" s="1">
        <f>TBL_HST[[#This Row],[CH7]]</f>
        <v>51.43</v>
      </c>
      <c r="AD112" s="1">
        <f t="shared" si="13"/>
        <v>-4.2418397522573486</v>
      </c>
    </row>
    <row r="113" spans="1:30" ht="19.5" customHeight="1" x14ac:dyDescent="0.35">
      <c r="A113" s="27">
        <v>44775.640471562503</v>
      </c>
      <c r="B113" s="25">
        <v>46.85</v>
      </c>
      <c r="C113" s="25">
        <v>47.07</v>
      </c>
      <c r="D113" s="25">
        <v>46.31</v>
      </c>
      <c r="E113" s="25">
        <v>27.83</v>
      </c>
      <c r="F113" s="25">
        <v>27.85</v>
      </c>
      <c r="G113" s="25">
        <v>28.13</v>
      </c>
      <c r="H113" s="25">
        <v>52.09</v>
      </c>
      <c r="I113" s="25">
        <v>28.07</v>
      </c>
      <c r="J113" s="25"/>
      <c r="K113" s="25"/>
      <c r="M113" s="1">
        <f t="shared" si="7"/>
        <v>8.3333333333333329E-2</v>
      </c>
      <c r="N113" s="1">
        <f t="shared" si="8"/>
        <v>0.3</v>
      </c>
      <c r="O113" s="1">
        <v>0.6</v>
      </c>
      <c r="P113" s="1">
        <v>0.88</v>
      </c>
      <c r="Q113" s="1">
        <f>AVERAGE(TBL_HST[[#This Row],[CH4]],TBL_HST[[#This Row],[CH5]],TBL_HST[[#This Row],[CH6]])</f>
        <v>27.936666666666667</v>
      </c>
      <c r="R113" s="1">
        <f>(M113/(O113-N113))*LN(((TBL_HST[[#This Row],[CH1]]-Q113)/(TBL_HST[[#This Row],[CH2]]-Q113)))</f>
        <v>-3.2124649846709554E-3</v>
      </c>
      <c r="S113" s="1">
        <f>(M113/(P113-O113))*LN(((TBL_HST[[#This Row],[CH2]]-Q113)/(TBL_HST[[#This Row],[CH3]]-Q113)))</f>
        <v>1.2062998994082558E-2</v>
      </c>
      <c r="T113" s="1">
        <f>(M113/(P113-N113))*LN(((TBL_HST[[#This Row],[CH1]]-Q113)/(TBL_HST[[#This Row],[CH3]]-Q113)))</f>
        <v>4.1618969361066184E-3</v>
      </c>
      <c r="U113" s="1">
        <f>(TBL_HST[[#This Row],[CH1]]-Q113)/(EXP(-R113*N113/M113)) + Q113</f>
        <v>46.632529616724739</v>
      </c>
      <c r="V113" s="1">
        <f>(TBL_HST[[#This Row],[CH2]]-Q113)/(EXP(-S113*O113/M113)) + Q113</f>
        <v>48.806100811955176</v>
      </c>
      <c r="W113" s="1">
        <f>(TBL_HST[[#This Row],[CH1]]-Q113)/(EXP(-T113*N113/M113)) + Q113</f>
        <v>47.135508762041056</v>
      </c>
      <c r="X113" s="1">
        <f t="shared" si="9"/>
        <v>46.632529616724739</v>
      </c>
      <c r="Y113" s="1">
        <f t="shared" si="10"/>
        <v>47.135508762041056</v>
      </c>
      <c r="Z113" s="1">
        <f t="shared" si="11"/>
        <v>47.135508762041056</v>
      </c>
      <c r="AB113" s="1">
        <f t="shared" si="12"/>
        <v>46.967849046935612</v>
      </c>
      <c r="AC113" s="1">
        <f>TBL_HST[[#This Row],[CH7]]</f>
        <v>52.09</v>
      </c>
      <c r="AD113" s="1">
        <f t="shared" si="13"/>
        <v>-5.1221509530643914</v>
      </c>
    </row>
    <row r="114" spans="1:30" ht="19.5" customHeight="1" x14ac:dyDescent="0.35">
      <c r="A114" s="27">
        <v>44775.640477395835</v>
      </c>
      <c r="B114" s="25">
        <v>46.71</v>
      </c>
      <c r="C114" s="25">
        <v>46.75</v>
      </c>
      <c r="D114" s="25">
        <v>46.13</v>
      </c>
      <c r="E114" s="25">
        <v>27.81</v>
      </c>
      <c r="F114" s="25">
        <v>27.85</v>
      </c>
      <c r="G114" s="25">
        <v>28.11</v>
      </c>
      <c r="H114" s="25">
        <v>52.89</v>
      </c>
      <c r="I114" s="25">
        <v>28.05</v>
      </c>
      <c r="J114" s="25"/>
      <c r="K114" s="25"/>
      <c r="M114" s="1">
        <f t="shared" si="7"/>
        <v>8.3333333333333329E-2</v>
      </c>
      <c r="N114" s="1">
        <f t="shared" si="8"/>
        <v>0.3</v>
      </c>
      <c r="O114" s="1">
        <v>0.6</v>
      </c>
      <c r="P114" s="1">
        <v>0.88</v>
      </c>
      <c r="Q114" s="1">
        <f>AVERAGE(TBL_HST[[#This Row],[CH4]],TBL_HST[[#This Row],[CH5]],TBL_HST[[#This Row],[CH6]])</f>
        <v>27.923333333333332</v>
      </c>
      <c r="R114" s="1">
        <f>(M114/(O114-N114))*LN(((TBL_HST[[#This Row],[CH1]]-Q114)/(TBL_HST[[#This Row],[CH2]]-Q114)))</f>
        <v>-5.9080726514088315E-4</v>
      </c>
      <c r="S114" s="1">
        <f>(M114/(P114-O114))*LN(((TBL_HST[[#This Row],[CH2]]-Q114)/(TBL_HST[[#This Row],[CH3]]-Q114)))</f>
        <v>9.966213434353409E-3</v>
      </c>
      <c r="T114" s="1">
        <f>(M114/(P114-N114))*LN(((TBL_HST[[#This Row],[CH1]]-Q114)/(TBL_HST[[#This Row],[CH3]]-Q114)))</f>
        <v>4.5056854863391527E-3</v>
      </c>
      <c r="U114" s="1">
        <f>(TBL_HST[[#This Row],[CH1]]-Q114)/(EXP(-R114*N114/M114)) + Q114</f>
        <v>46.670084985835693</v>
      </c>
      <c r="V114" s="1">
        <f>(TBL_HST[[#This Row],[CH2]]-Q114)/(EXP(-S114*O114/M114)) + Q114</f>
        <v>48.150590130346529</v>
      </c>
      <c r="W114" s="1">
        <f>(TBL_HST[[#This Row],[CH1]]-Q114)/(EXP(-T114*N114/M114)) + Q114</f>
        <v>47.017213357274414</v>
      </c>
      <c r="X114" s="1">
        <f t="shared" si="9"/>
        <v>46.670084985835693</v>
      </c>
      <c r="Y114" s="1">
        <f t="shared" si="10"/>
        <v>47.017213357274414</v>
      </c>
      <c r="Z114" s="1">
        <f t="shared" si="11"/>
        <v>47.017213357274414</v>
      </c>
      <c r="AB114" s="1">
        <f t="shared" si="12"/>
        <v>46.901503900128176</v>
      </c>
      <c r="AC114" s="1">
        <f>TBL_HST[[#This Row],[CH7]]</f>
        <v>52.89</v>
      </c>
      <c r="AD114" s="1">
        <f t="shared" si="13"/>
        <v>-5.9884960998718242</v>
      </c>
    </row>
    <row r="115" spans="1:30" ht="19.5" customHeight="1" x14ac:dyDescent="0.35">
      <c r="A115" s="27">
        <v>44775.640483333336</v>
      </c>
      <c r="B115" s="25">
        <v>46.71</v>
      </c>
      <c r="C115" s="25">
        <v>46.31</v>
      </c>
      <c r="D115" s="25">
        <v>46.11</v>
      </c>
      <c r="E115" s="25">
        <v>27.79</v>
      </c>
      <c r="F115" s="25">
        <v>27.87</v>
      </c>
      <c r="G115" s="25">
        <v>28.13</v>
      </c>
      <c r="H115" s="25">
        <v>54.07</v>
      </c>
      <c r="I115" s="25">
        <v>28.09</v>
      </c>
      <c r="J115" s="25"/>
      <c r="K115" s="25"/>
      <c r="M115" s="1">
        <f t="shared" si="7"/>
        <v>8.3333333333333329E-2</v>
      </c>
      <c r="N115" s="1">
        <f t="shared" si="8"/>
        <v>0.3</v>
      </c>
      <c r="O115" s="1">
        <v>0.6</v>
      </c>
      <c r="P115" s="1">
        <v>0.88</v>
      </c>
      <c r="Q115" s="1">
        <f>AVERAGE(TBL_HST[[#This Row],[CH4]],TBL_HST[[#This Row],[CH5]],TBL_HST[[#This Row],[CH6]])</f>
        <v>27.929999999999996</v>
      </c>
      <c r="R115" s="1">
        <f>(M115/(O115-N115))*LN(((TBL_HST[[#This Row],[CH1]]-Q115)/(TBL_HST[[#This Row],[CH2]]-Q115)))</f>
        <v>5.9803769034932784E-3</v>
      </c>
      <c r="S115" s="1">
        <f>(M115/(P115-O115))*LN(((TBL_HST[[#This Row],[CH2]]-Q115)/(TBL_HST[[#This Row],[CH3]]-Q115)))</f>
        <v>3.256258386371553E-3</v>
      </c>
      <c r="T115" s="1">
        <f>(M115/(P115-N115))*LN(((TBL_HST[[#This Row],[CH1]]-Q115)/(TBL_HST[[#This Row],[CH3]]-Q115)))</f>
        <v>4.6652852055724479E-3</v>
      </c>
      <c r="U115" s="1">
        <f>(TBL_HST[[#This Row],[CH1]]-Q115)/(EXP(-R115*N115/M115)) + Q115</f>
        <v>47.118705114254624</v>
      </c>
      <c r="V115" s="1">
        <f>(TBL_HST[[#This Row],[CH2]]-Q115)/(EXP(-S115*O115/M115)) + Q115</f>
        <v>46.746011394845098</v>
      </c>
      <c r="W115" s="1">
        <f>(TBL_HST[[#This Row],[CH1]]-Q115)/(EXP(-T115*N115/M115)) + Q115</f>
        <v>47.02807415752838</v>
      </c>
      <c r="X115" s="1">
        <f t="shared" si="9"/>
        <v>47.118705114254624</v>
      </c>
      <c r="Y115" s="1">
        <f t="shared" si="10"/>
        <v>47.02807415752838</v>
      </c>
      <c r="Z115" s="1">
        <f t="shared" si="11"/>
        <v>47.02807415752838</v>
      </c>
      <c r="AB115" s="1">
        <f t="shared" si="12"/>
        <v>47.05828447643713</v>
      </c>
      <c r="AC115" s="1">
        <f>TBL_HST[[#This Row],[CH7]]</f>
        <v>54.07</v>
      </c>
      <c r="AD115" s="1">
        <f t="shared" si="13"/>
        <v>-7.0117155235628701</v>
      </c>
    </row>
    <row r="116" spans="1:30" ht="19.5" customHeight="1" x14ac:dyDescent="0.35">
      <c r="A116" s="27">
        <v>44775.640489201389</v>
      </c>
      <c r="B116" s="25">
        <v>46.97</v>
      </c>
      <c r="C116" s="25">
        <v>45.73</v>
      </c>
      <c r="D116" s="25">
        <v>46.11</v>
      </c>
      <c r="E116" s="25">
        <v>27.81</v>
      </c>
      <c r="F116" s="25">
        <v>27.85</v>
      </c>
      <c r="G116" s="25">
        <v>28.09</v>
      </c>
      <c r="H116" s="25">
        <v>55.19</v>
      </c>
      <c r="I116" s="25">
        <v>28.07</v>
      </c>
      <c r="J116" s="25"/>
      <c r="K116" s="25"/>
      <c r="M116" s="1">
        <f t="shared" si="7"/>
        <v>8.3333333333333329E-2</v>
      </c>
      <c r="N116" s="1">
        <f t="shared" si="8"/>
        <v>0.3</v>
      </c>
      <c r="O116" s="1">
        <v>0.6</v>
      </c>
      <c r="P116" s="1">
        <v>0.88</v>
      </c>
      <c r="Q116" s="1">
        <f>AVERAGE(TBL_HST[[#This Row],[CH4]],TBL_HST[[#This Row],[CH5]],TBL_HST[[#This Row],[CH6]])</f>
        <v>27.916666666666668</v>
      </c>
      <c r="R116" s="1">
        <f>(M116/(O116-N116))*LN(((TBL_HST[[#This Row],[CH1]]-Q116)/(TBL_HST[[#This Row],[CH2]]-Q116)))</f>
        <v>1.8693006620354585E-2</v>
      </c>
      <c r="S116" s="1">
        <f>(M116/(P116-O116))*LN(((TBL_HST[[#This Row],[CH2]]-Q116)/(TBL_HST[[#This Row],[CH3]]-Q116)))</f>
        <v>-6.2821387058935186E-3</v>
      </c>
      <c r="T116" s="1">
        <f>(M116/(P116-N116))*LN(((TBL_HST[[#This Row],[CH1]]-Q116)/(TBL_HST[[#This Row],[CH3]]-Q116)))</f>
        <v>6.6360399111313386E-3</v>
      </c>
      <c r="U116" s="1">
        <f>(TBL_HST[[#This Row],[CH1]]-Q116)/(EXP(-R116*N116/M116)) + Q116</f>
        <v>48.296317365269459</v>
      </c>
      <c r="V116" s="1">
        <f>(TBL_HST[[#This Row],[CH2]]-Q116)/(EXP(-S116*O116/M116)) + Q116</f>
        <v>44.942228327995835</v>
      </c>
      <c r="W116" s="1">
        <f>(TBL_HST[[#This Row],[CH1]]-Q116)/(EXP(-T116*N116/M116)) + Q116</f>
        <v>47.430659863850778</v>
      </c>
      <c r="X116" s="1">
        <f t="shared" si="9"/>
        <v>48.296317365269459</v>
      </c>
      <c r="Y116" s="1">
        <f t="shared" si="10"/>
        <v>47.430659863850778</v>
      </c>
      <c r="Z116" s="1">
        <f t="shared" si="11"/>
        <v>47.430659863850778</v>
      </c>
      <c r="AB116" s="1">
        <f t="shared" si="12"/>
        <v>47.719212364323674</v>
      </c>
      <c r="AC116" s="1">
        <f>TBL_HST[[#This Row],[CH7]]</f>
        <v>55.19</v>
      </c>
      <c r="AD116" s="1">
        <f t="shared" si="13"/>
        <v>-7.4707876356763236</v>
      </c>
    </row>
    <row r="117" spans="1:30" ht="19.5" customHeight="1" x14ac:dyDescent="0.35">
      <c r="A117" s="27">
        <v>44775.640495127314</v>
      </c>
      <c r="B117" s="25">
        <v>47.11</v>
      </c>
      <c r="C117" s="25">
        <v>45.89</v>
      </c>
      <c r="D117" s="25">
        <v>46.07</v>
      </c>
      <c r="E117" s="25">
        <v>27.83</v>
      </c>
      <c r="F117" s="25">
        <v>27.85</v>
      </c>
      <c r="G117" s="25">
        <v>28.11</v>
      </c>
      <c r="H117" s="25">
        <v>56.35</v>
      </c>
      <c r="I117" s="25">
        <v>28.11</v>
      </c>
      <c r="J117" s="25"/>
      <c r="K117" s="25"/>
      <c r="M117" s="1">
        <f t="shared" si="7"/>
        <v>8.3333333333333329E-2</v>
      </c>
      <c r="N117" s="1">
        <f t="shared" si="8"/>
        <v>0.3</v>
      </c>
      <c r="O117" s="1">
        <v>0.6</v>
      </c>
      <c r="P117" s="1">
        <v>0.88</v>
      </c>
      <c r="Q117" s="1">
        <f>AVERAGE(TBL_HST[[#This Row],[CH4]],TBL_HST[[#This Row],[CH5]],TBL_HST[[#This Row],[CH6]])</f>
        <v>27.929999999999996</v>
      </c>
      <c r="R117" s="1">
        <f>(M117/(O117-N117))*LN(((TBL_HST[[#This Row],[CH1]]-Q117)/(TBL_HST[[#This Row],[CH2]]-Q117)))</f>
        <v>1.8255835161455146E-2</v>
      </c>
      <c r="S117" s="1">
        <f>(M117/(P117-O117))*LN(((TBL_HST[[#This Row],[CH2]]-Q117)/(TBL_HST[[#This Row],[CH3]]-Q117)))</f>
        <v>-2.9679707776598058E-3</v>
      </c>
      <c r="T117" s="1">
        <f>(M117/(P117-N117))*LN(((TBL_HST[[#This Row],[CH1]]-Q117)/(TBL_HST[[#This Row],[CH3]]-Q117)))</f>
        <v>8.0098598805030813E-3</v>
      </c>
      <c r="U117" s="1">
        <f>(TBL_HST[[#This Row],[CH1]]-Q117)/(EXP(-R117*N117/M117)) + Q117</f>
        <v>48.412873051224942</v>
      </c>
      <c r="V117" s="1">
        <f>(TBL_HST[[#This Row],[CH2]]-Q117)/(EXP(-S117*O117/M117)) + Q117</f>
        <v>45.510277432483271</v>
      </c>
      <c r="W117" s="1">
        <f>(TBL_HST[[#This Row],[CH1]]-Q117)/(EXP(-T117*N117/M117)) + Q117</f>
        <v>47.671115953872928</v>
      </c>
      <c r="X117" s="1">
        <f t="shared" si="9"/>
        <v>48.412873051224942</v>
      </c>
      <c r="Y117" s="1">
        <f t="shared" si="10"/>
        <v>47.671115953872928</v>
      </c>
      <c r="Z117" s="1">
        <f t="shared" si="11"/>
        <v>47.671115953872928</v>
      </c>
      <c r="AB117" s="1">
        <f t="shared" si="12"/>
        <v>47.918368319656928</v>
      </c>
      <c r="AC117" s="1">
        <f>TBL_HST[[#This Row],[CH7]]</f>
        <v>56.35</v>
      </c>
      <c r="AD117" s="1">
        <f t="shared" si="13"/>
        <v>-8.4316316803430738</v>
      </c>
    </row>
    <row r="118" spans="1:30" ht="19.5" customHeight="1" x14ac:dyDescent="0.35">
      <c r="A118" s="27">
        <v>44775.640501006943</v>
      </c>
      <c r="B118" s="25">
        <v>47.99</v>
      </c>
      <c r="C118" s="25">
        <v>45.51</v>
      </c>
      <c r="D118" s="25">
        <v>45.83</v>
      </c>
      <c r="E118" s="25">
        <v>27.83</v>
      </c>
      <c r="F118" s="25">
        <v>27.89</v>
      </c>
      <c r="G118" s="25">
        <v>28.13</v>
      </c>
      <c r="H118" s="25">
        <v>57.97</v>
      </c>
      <c r="I118" s="25">
        <v>28.09</v>
      </c>
      <c r="J118" s="25"/>
      <c r="K118" s="25"/>
      <c r="M118" s="1">
        <f t="shared" si="7"/>
        <v>8.3333333333333329E-2</v>
      </c>
      <c r="N118" s="1">
        <f t="shared" si="8"/>
        <v>0.3</v>
      </c>
      <c r="O118" s="1">
        <v>0.6</v>
      </c>
      <c r="P118" s="1">
        <v>0.88</v>
      </c>
      <c r="Q118" s="1">
        <f>AVERAGE(TBL_HST[[#This Row],[CH4]],TBL_HST[[#This Row],[CH5]],TBL_HST[[#This Row],[CH6]])</f>
        <v>27.95</v>
      </c>
      <c r="R118" s="1">
        <f>(M118/(O118-N118))*LN(((TBL_HST[[#This Row],[CH1]]-Q118)/(TBL_HST[[#This Row],[CH2]]-Q118)))</f>
        <v>3.669630222491492E-2</v>
      </c>
      <c r="S118" s="1">
        <f>(M118/(P118-O118))*LN(((TBL_HST[[#This Row],[CH2]]-Q118)/(TBL_HST[[#This Row],[CH3]]-Q118)))</f>
        <v>-5.3747564102373593E-3</v>
      </c>
      <c r="T118" s="1">
        <f>(M118/(P118-N118))*LN(((TBL_HST[[#This Row],[CH1]]-Q118)/(TBL_HST[[#This Row],[CH3]]-Q118)))</f>
        <v>1.6386135987255197E-2</v>
      </c>
      <c r="U118" s="1">
        <f>(TBL_HST[[#This Row],[CH1]]-Q118)/(EXP(-R118*N118/M118)) + Q118</f>
        <v>50.820250569476087</v>
      </c>
      <c r="V118" s="1">
        <f>(TBL_HST[[#This Row],[CH2]]-Q118)/(EXP(-S118*O118/M118)) + Q118</f>
        <v>44.843439343867345</v>
      </c>
      <c r="W118" s="1">
        <f>(TBL_HST[[#This Row],[CH1]]-Q118)/(EXP(-T118*N118/M118)) + Q118</f>
        <v>49.207725149854198</v>
      </c>
      <c r="X118" s="1">
        <f t="shared" si="9"/>
        <v>50.820250569476087</v>
      </c>
      <c r="Y118" s="1">
        <f t="shared" si="10"/>
        <v>49.207725149854198</v>
      </c>
      <c r="Z118" s="1">
        <f t="shared" si="11"/>
        <v>49.207725149854198</v>
      </c>
      <c r="AB118" s="1">
        <f t="shared" si="12"/>
        <v>49.745233623061495</v>
      </c>
      <c r="AC118" s="1">
        <f>TBL_HST[[#This Row],[CH7]]</f>
        <v>57.97</v>
      </c>
      <c r="AD118" s="1">
        <f t="shared" si="13"/>
        <v>-8.2247663769385042</v>
      </c>
    </row>
    <row r="119" spans="1:30" ht="19.5" customHeight="1" x14ac:dyDescent="0.35">
      <c r="A119" s="27">
        <v>44775.640506932868</v>
      </c>
      <c r="B119" s="25">
        <v>48.93</v>
      </c>
      <c r="C119" s="25">
        <v>45.39</v>
      </c>
      <c r="D119" s="25">
        <v>45.25</v>
      </c>
      <c r="E119" s="25">
        <v>27.81</v>
      </c>
      <c r="F119" s="25">
        <v>27.85</v>
      </c>
      <c r="G119" s="25">
        <v>28.13</v>
      </c>
      <c r="H119" s="25">
        <v>59.23</v>
      </c>
      <c r="I119" s="25">
        <v>28.11</v>
      </c>
      <c r="J119" s="25"/>
      <c r="K119" s="25"/>
      <c r="M119" s="1">
        <f t="shared" si="7"/>
        <v>8.3333333333333329E-2</v>
      </c>
      <c r="N119" s="1">
        <f t="shared" si="8"/>
        <v>0.3</v>
      </c>
      <c r="O119" s="1">
        <v>0.6</v>
      </c>
      <c r="P119" s="1">
        <v>0.88</v>
      </c>
      <c r="Q119" s="1">
        <f>AVERAGE(TBL_HST[[#This Row],[CH4]],TBL_HST[[#This Row],[CH5]],TBL_HST[[#This Row],[CH6]])</f>
        <v>27.929999999999996</v>
      </c>
      <c r="R119" s="1">
        <f>(M119/(O119-N119))*LN(((TBL_HST[[#This Row],[CH1]]-Q119)/(TBL_HST[[#This Row],[CH2]]-Q119)))</f>
        <v>5.128052425332412E-2</v>
      </c>
      <c r="S119" s="1">
        <f>(M119/(P119-O119))*LN(((TBL_HST[[#This Row],[CH2]]-Q119)/(TBL_HST[[#This Row],[CH3]]-Q119)))</f>
        <v>2.3960259753473181E-3</v>
      </c>
      <c r="T119" s="1">
        <f>(M119/(P119-N119))*LN(((TBL_HST[[#This Row],[CH1]]-Q119)/(TBL_HST[[#This Row],[CH3]]-Q119)))</f>
        <v>2.7681111291542208E-2</v>
      </c>
      <c r="U119" s="1">
        <f>(TBL_HST[[#This Row],[CH1]]-Q119)/(EXP(-R119*N119/M119)) + Q119</f>
        <v>53.187731958762889</v>
      </c>
      <c r="V119" s="1">
        <f>(TBL_HST[[#This Row],[CH2]]-Q119)/(EXP(-S119*O119/M119)) + Q119</f>
        <v>45.69382236096105</v>
      </c>
      <c r="W119" s="1">
        <f>(TBL_HST[[#This Row],[CH1]]-Q119)/(EXP(-T119*N119/M119)) + Q119</f>
        <v>51.130514110752742</v>
      </c>
      <c r="X119" s="1">
        <f t="shared" si="9"/>
        <v>53.187731958762889</v>
      </c>
      <c r="Y119" s="1">
        <f t="shared" si="10"/>
        <v>51.130514110752742</v>
      </c>
      <c r="Z119" s="1">
        <f t="shared" si="11"/>
        <v>51.130514110752742</v>
      </c>
      <c r="AB119" s="1">
        <f t="shared" si="12"/>
        <v>51.816253393422791</v>
      </c>
      <c r="AC119" s="1">
        <f>TBL_HST[[#This Row],[CH7]]</f>
        <v>59.23</v>
      </c>
      <c r="AD119" s="1">
        <f t="shared" si="13"/>
        <v>-7.413746606577206</v>
      </c>
    </row>
    <row r="120" spans="1:30" ht="19.5" customHeight="1" x14ac:dyDescent="0.35">
      <c r="A120" s="27">
        <v>44775.640512800928</v>
      </c>
      <c r="B120" s="25">
        <v>50.23</v>
      </c>
      <c r="C120" s="25">
        <v>45.27</v>
      </c>
      <c r="D120" s="25">
        <v>45.29</v>
      </c>
      <c r="E120" s="25">
        <v>27.83</v>
      </c>
      <c r="F120" s="25">
        <v>27.91</v>
      </c>
      <c r="G120" s="25">
        <v>28.15</v>
      </c>
      <c r="H120" s="25">
        <v>60.05</v>
      </c>
      <c r="I120" s="25">
        <v>28.13</v>
      </c>
      <c r="J120" s="25"/>
      <c r="K120" s="25"/>
      <c r="M120" s="1">
        <f t="shared" si="7"/>
        <v>8.3333333333333329E-2</v>
      </c>
      <c r="N120" s="1">
        <f t="shared" si="8"/>
        <v>0.3</v>
      </c>
      <c r="O120" s="1">
        <v>0.6</v>
      </c>
      <c r="P120" s="1">
        <v>0.88</v>
      </c>
      <c r="Q120" s="1">
        <f>AVERAGE(TBL_HST[[#This Row],[CH4]],TBL_HST[[#This Row],[CH5]],TBL_HST[[#This Row],[CH6]])</f>
        <v>27.963333333333328</v>
      </c>
      <c r="R120" s="1">
        <f>(M120/(O120-N120))*LN(((TBL_HST[[#This Row],[CH1]]-Q120)/(TBL_HST[[#This Row],[CH2]]-Q120)))</f>
        <v>6.9999724485212508E-2</v>
      </c>
      <c r="S120" s="1">
        <f>(M120/(P120-O120))*LN(((TBL_HST[[#This Row],[CH2]]-Q120)/(TBL_HST[[#This Row],[CH3]]-Q120)))</f>
        <v>-3.4373714806829134E-4</v>
      </c>
      <c r="T120" s="1">
        <f>(M120/(P120-N120))*LN(((TBL_HST[[#This Row],[CH1]]-Q120)/(TBL_HST[[#This Row],[CH3]]-Q120)))</f>
        <v>3.6040811972594199E-2</v>
      </c>
      <c r="U120" s="1">
        <f>(TBL_HST[[#This Row],[CH1]]-Q120)/(EXP(-R120*N120/M120)) + Q120</f>
        <v>56.611510015408307</v>
      </c>
      <c r="V120" s="1">
        <f>(TBL_HST[[#This Row],[CH2]]-Q120)/(EXP(-S120*O120/M120)) + Q120</f>
        <v>45.227220560866094</v>
      </c>
      <c r="W120" s="1">
        <f>(TBL_HST[[#This Row],[CH1]]-Q120)/(EXP(-T120*N120/M120)) + Q120</f>
        <v>53.314828645627806</v>
      </c>
      <c r="X120" s="1">
        <f t="shared" si="9"/>
        <v>56.611510015408307</v>
      </c>
      <c r="Y120" s="1">
        <f t="shared" si="10"/>
        <v>53.314828645627806</v>
      </c>
      <c r="Z120" s="1">
        <f t="shared" si="11"/>
        <v>53.314828645627806</v>
      </c>
      <c r="AB120" s="1">
        <f t="shared" si="12"/>
        <v>54.413722435554639</v>
      </c>
      <c r="AC120" s="1">
        <f>TBL_HST[[#This Row],[CH7]]</f>
        <v>60.05</v>
      </c>
      <c r="AD120" s="1">
        <f t="shared" si="13"/>
        <v>-5.6362775644453578</v>
      </c>
    </row>
    <row r="121" spans="1:30" ht="19.5" customHeight="1" x14ac:dyDescent="0.35">
      <c r="A121" s="27">
        <v>44775.640518749999</v>
      </c>
      <c r="B121" s="25">
        <v>51.35</v>
      </c>
      <c r="C121" s="25">
        <v>45.13</v>
      </c>
      <c r="D121" s="25">
        <v>44.61</v>
      </c>
      <c r="E121" s="25">
        <v>27.83</v>
      </c>
      <c r="F121" s="25">
        <v>27.89</v>
      </c>
      <c r="G121" s="25">
        <v>28.13</v>
      </c>
      <c r="H121" s="25">
        <v>60.95</v>
      </c>
      <c r="I121" s="25">
        <v>28.15</v>
      </c>
      <c r="J121" s="25"/>
      <c r="K121" s="25"/>
      <c r="M121" s="1">
        <f t="shared" si="7"/>
        <v>8.3333333333333329E-2</v>
      </c>
      <c r="N121" s="1">
        <f t="shared" si="8"/>
        <v>0.3</v>
      </c>
      <c r="O121" s="1">
        <v>0.6</v>
      </c>
      <c r="P121" s="1">
        <v>0.88</v>
      </c>
      <c r="Q121" s="1">
        <f>AVERAGE(TBL_HST[[#This Row],[CH4]],TBL_HST[[#This Row],[CH5]],TBL_HST[[#This Row],[CH6]])</f>
        <v>27.95</v>
      </c>
      <c r="R121" s="1">
        <f>(M121/(O121-N121))*LN(((TBL_HST[[#This Row],[CH1]]-Q121)/(TBL_HST[[#This Row],[CH2]]-Q121)))</f>
        <v>8.5830584946540653E-2</v>
      </c>
      <c r="S121" s="1">
        <f>(M121/(P121-O121))*LN(((TBL_HST[[#This Row],[CH2]]-Q121)/(TBL_HST[[#This Row],[CH3]]-Q121)))</f>
        <v>9.1474047075633738E-3</v>
      </c>
      <c r="T121" s="1">
        <f>(M121/(P121-N121))*LN(((TBL_HST[[#This Row],[CH1]]-Q121)/(TBL_HST[[#This Row],[CH3]]-Q121)))</f>
        <v>4.8811118624275743E-2</v>
      </c>
      <c r="U121" s="1">
        <f>(TBL_HST[[#This Row],[CH1]]-Q121)/(EXP(-R121*N121/M121)) + Q121</f>
        <v>59.821944121071013</v>
      </c>
      <c r="V121" s="1">
        <f>(TBL_HST[[#This Row],[CH2]]-Q121)/(EXP(-S121*O121/M121)) + Q121</f>
        <v>46.299589991262891</v>
      </c>
      <c r="W121" s="1">
        <f>(TBL_HST[[#This Row],[CH1]]-Q121)/(EXP(-T121*N121/M121)) + Q121</f>
        <v>55.845239566456378</v>
      </c>
      <c r="X121" s="1">
        <f t="shared" si="9"/>
        <v>59.821944121071013</v>
      </c>
      <c r="Y121" s="1">
        <f t="shared" si="10"/>
        <v>55.845239566456378</v>
      </c>
      <c r="Z121" s="1">
        <f t="shared" si="11"/>
        <v>55.845239566456378</v>
      </c>
      <c r="AB121" s="1">
        <f t="shared" si="12"/>
        <v>57.170807751327921</v>
      </c>
      <c r="AC121" s="1">
        <f>TBL_HST[[#This Row],[CH7]]</f>
        <v>60.95</v>
      </c>
      <c r="AD121" s="1">
        <f t="shared" si="13"/>
        <v>-3.7791922486720821</v>
      </c>
    </row>
    <row r="122" spans="1:30" ht="19.5" customHeight="1" x14ac:dyDescent="0.35">
      <c r="A122" s="27">
        <v>44775.640524606482</v>
      </c>
      <c r="B122" s="25">
        <v>52.93</v>
      </c>
      <c r="C122" s="25">
        <v>45.67</v>
      </c>
      <c r="D122" s="25">
        <v>44.33</v>
      </c>
      <c r="E122" s="25">
        <v>27.81</v>
      </c>
      <c r="F122" s="25">
        <v>27.91</v>
      </c>
      <c r="G122" s="25">
        <v>28.17</v>
      </c>
      <c r="H122" s="25">
        <v>61.57</v>
      </c>
      <c r="I122" s="25">
        <v>28.13</v>
      </c>
      <c r="J122" s="25"/>
      <c r="K122" s="25"/>
      <c r="M122" s="1">
        <f t="shared" si="7"/>
        <v>8.3333333333333329E-2</v>
      </c>
      <c r="N122" s="1">
        <f t="shared" si="8"/>
        <v>0.3</v>
      </c>
      <c r="O122" s="1">
        <v>0.6</v>
      </c>
      <c r="P122" s="1">
        <v>0.88</v>
      </c>
      <c r="Q122" s="1">
        <f>AVERAGE(TBL_HST[[#This Row],[CH4]],TBL_HST[[#This Row],[CH5]],TBL_HST[[#This Row],[CH6]])</f>
        <v>27.963333333333335</v>
      </c>
      <c r="R122" s="1">
        <f>(M122/(O122-N122))*LN(((TBL_HST[[#This Row],[CH1]]-Q122)/(TBL_HST[[#This Row],[CH2]]-Q122)))</f>
        <v>9.5444551487498711E-2</v>
      </c>
      <c r="S122" s="1">
        <f>(M122/(P122-O122))*LN(((TBL_HST[[#This Row],[CH2]]-Q122)/(TBL_HST[[#This Row],[CH3]]-Q122)))</f>
        <v>2.3420973323721363E-2</v>
      </c>
      <c r="T122" s="1">
        <f>(M122/(P122-N122))*LN(((TBL_HST[[#This Row],[CH1]]-Q122)/(TBL_HST[[#This Row],[CH3]]-Q122)))</f>
        <v>6.0674548236019955E-2</v>
      </c>
      <c r="U122" s="1">
        <f>(TBL_HST[[#This Row],[CH1]]-Q122)/(EXP(-R122*N122/M122)) + Q122</f>
        <v>63.166709337349403</v>
      </c>
      <c r="V122" s="1">
        <f>(TBL_HST[[#This Row],[CH2]]-Q122)/(EXP(-S122*O122/M122)) + Q122</f>
        <v>48.922418763226446</v>
      </c>
      <c r="W122" s="1">
        <f>(TBL_HST[[#This Row],[CH1]]-Q122)/(EXP(-T122*N122/M122)) + Q122</f>
        <v>59.024860211639094</v>
      </c>
      <c r="X122" s="1">
        <f t="shared" si="9"/>
        <v>63.166709337349403</v>
      </c>
      <c r="Y122" s="1">
        <f t="shared" si="10"/>
        <v>59.024860211639094</v>
      </c>
      <c r="Z122" s="1">
        <f t="shared" si="11"/>
        <v>59.024860211639094</v>
      </c>
      <c r="AB122" s="1">
        <f t="shared" si="12"/>
        <v>60.405476586875864</v>
      </c>
      <c r="AC122" s="1">
        <f>TBL_HST[[#This Row],[CH7]]</f>
        <v>61.57</v>
      </c>
      <c r="AD122" s="1">
        <f t="shared" si="13"/>
        <v>-1.1645234131241367</v>
      </c>
    </row>
    <row r="123" spans="1:30" ht="19.5" customHeight="1" x14ac:dyDescent="0.35">
      <c r="A123" s="27">
        <v>44775.640530902776</v>
      </c>
      <c r="B123" s="25">
        <v>53.73</v>
      </c>
      <c r="C123" s="25">
        <v>45.75</v>
      </c>
      <c r="D123" s="25">
        <v>44.09</v>
      </c>
      <c r="E123" s="25">
        <v>27.83</v>
      </c>
      <c r="F123" s="25">
        <v>27.91</v>
      </c>
      <c r="G123" s="25">
        <v>28.17</v>
      </c>
      <c r="H123" s="25">
        <v>61.87</v>
      </c>
      <c r="I123" s="25">
        <v>28.13</v>
      </c>
      <c r="J123" s="25"/>
      <c r="K123" s="25"/>
      <c r="M123" s="1">
        <f t="shared" si="7"/>
        <v>8.3333333333333329E-2</v>
      </c>
      <c r="N123" s="1">
        <f t="shared" si="8"/>
        <v>0.3</v>
      </c>
      <c r="O123" s="1">
        <v>0.6</v>
      </c>
      <c r="P123" s="1">
        <v>0.88</v>
      </c>
      <c r="Q123" s="1">
        <f>AVERAGE(TBL_HST[[#This Row],[CH4]],TBL_HST[[#This Row],[CH5]],TBL_HST[[#This Row],[CH6]])</f>
        <v>27.97</v>
      </c>
      <c r="R123" s="1">
        <f>(M123/(O123-N123))*LN(((TBL_HST[[#This Row],[CH1]]-Q123)/(TBL_HST[[#This Row],[CH2]]-Q123)))</f>
        <v>0.10298574198622064</v>
      </c>
      <c r="S123" s="1">
        <f>(M123/(P123-O123))*LN(((TBL_HST[[#This Row],[CH2]]-Q123)/(TBL_HST[[#This Row],[CH3]]-Q123)))</f>
        <v>2.9170682442641697E-2</v>
      </c>
      <c r="T123" s="1">
        <f>(M123/(P123-N123))*LN(((TBL_HST[[#This Row],[CH1]]-Q123)/(TBL_HST[[#This Row],[CH3]]-Q123)))</f>
        <v>6.7350885654837656E-2</v>
      </c>
      <c r="U123" s="1">
        <f>(TBL_HST[[#This Row],[CH1]]-Q123)/(EXP(-R123*N123/M123)) + Q123</f>
        <v>65.291574803149601</v>
      </c>
      <c r="V123" s="1">
        <f>(TBL_HST[[#This Row],[CH2]]-Q123)/(EXP(-S123*O123/M123)) + Q123</f>
        <v>49.905430128829877</v>
      </c>
      <c r="W123" s="1">
        <f>(TBL_HST[[#This Row],[CH1]]-Q123)/(EXP(-T123*N123/M123)) + Q123</f>
        <v>60.79814049843197</v>
      </c>
      <c r="X123" s="1">
        <f t="shared" si="9"/>
        <v>65.291574803149601</v>
      </c>
      <c r="Y123" s="1">
        <f t="shared" si="10"/>
        <v>60.79814049843197</v>
      </c>
      <c r="Z123" s="1">
        <f t="shared" si="11"/>
        <v>60.79814049843197</v>
      </c>
      <c r="AB123" s="1">
        <f t="shared" si="12"/>
        <v>62.295951933337847</v>
      </c>
      <c r="AC123" s="1">
        <f>TBL_HST[[#This Row],[CH7]]</f>
        <v>61.87</v>
      </c>
      <c r="AD123" s="1">
        <f t="shared" si="13"/>
        <v>0.4259519333378492</v>
      </c>
    </row>
    <row r="124" spans="1:30" ht="19.5" customHeight="1" x14ac:dyDescent="0.35">
      <c r="A124" s="27">
        <v>44775.640536423613</v>
      </c>
      <c r="B124" s="25">
        <v>55.75</v>
      </c>
      <c r="C124" s="25">
        <v>46.41</v>
      </c>
      <c r="D124" s="25">
        <v>43.97</v>
      </c>
      <c r="E124" s="25">
        <v>27.83</v>
      </c>
      <c r="F124" s="25">
        <v>27.91</v>
      </c>
      <c r="G124" s="25">
        <v>28.15</v>
      </c>
      <c r="H124" s="25">
        <v>60.99</v>
      </c>
      <c r="I124" s="25">
        <v>28.15</v>
      </c>
      <c r="J124" s="25"/>
      <c r="K124" s="25"/>
      <c r="M124" s="1">
        <f t="shared" si="7"/>
        <v>8.3333333333333329E-2</v>
      </c>
      <c r="N124" s="1">
        <f t="shared" si="8"/>
        <v>0.3</v>
      </c>
      <c r="O124" s="1">
        <v>0.6</v>
      </c>
      <c r="P124" s="1">
        <v>0.88</v>
      </c>
      <c r="Q124" s="1">
        <f>AVERAGE(TBL_HST[[#This Row],[CH4]],TBL_HST[[#This Row],[CH5]],TBL_HST[[#This Row],[CH6]])</f>
        <v>27.963333333333328</v>
      </c>
      <c r="R124" s="1">
        <f>(M124/(O124-N124))*LN(((TBL_HST[[#This Row],[CH1]]-Q124)/(TBL_HST[[#This Row],[CH2]]-Q124)))</f>
        <v>0.11379794545729915</v>
      </c>
      <c r="S124" s="1">
        <f>(M124/(P124-O124))*LN(((TBL_HST[[#This Row],[CH2]]-Q124)/(TBL_HST[[#This Row],[CH3]]-Q124)))</f>
        <v>4.222570939454539E-2</v>
      </c>
      <c r="T124" s="1">
        <f>(M124/(P124-N124))*LN(((TBL_HST[[#This Row],[CH1]]-Q124)/(TBL_HST[[#This Row],[CH3]]-Q124)))</f>
        <v>7.9245831495969754E-2</v>
      </c>
      <c r="U124" s="1">
        <f>(TBL_HST[[#This Row],[CH1]]-Q124)/(EXP(-R124*N124/M124)) + Q124</f>
        <v>69.819071196241424</v>
      </c>
      <c r="V124" s="1">
        <f>(TBL_HST[[#This Row],[CH2]]-Q124)/(EXP(-S124*O124/M124)) + Q124</f>
        <v>52.964157558499878</v>
      </c>
      <c r="W124" s="1">
        <f>(TBL_HST[[#This Row],[CH1]]-Q124)/(EXP(-T124*N124/M124)) + Q124</f>
        <v>64.923519462475369</v>
      </c>
      <c r="X124" s="1">
        <f t="shared" si="9"/>
        <v>69.819071196241424</v>
      </c>
      <c r="Y124" s="1">
        <f t="shared" si="10"/>
        <v>64.923519462475369</v>
      </c>
      <c r="Z124" s="1">
        <f t="shared" si="11"/>
        <v>64.923519462475369</v>
      </c>
      <c r="AB124" s="1">
        <f t="shared" si="12"/>
        <v>66.555370040397392</v>
      </c>
      <c r="AC124" s="1">
        <f>TBL_HST[[#This Row],[CH7]]</f>
        <v>60.99</v>
      </c>
      <c r="AD124" s="1">
        <f t="shared" si="13"/>
        <v>5.56537004039739</v>
      </c>
    </row>
    <row r="125" spans="1:30" ht="19.5" customHeight="1" x14ac:dyDescent="0.35">
      <c r="A125" s="27">
        <v>44775.640542337962</v>
      </c>
      <c r="B125" s="25">
        <v>56.67</v>
      </c>
      <c r="C125" s="25">
        <v>47.43</v>
      </c>
      <c r="D125" s="25">
        <v>43.79</v>
      </c>
      <c r="E125" s="25">
        <v>27.85</v>
      </c>
      <c r="F125" s="25">
        <v>27.91</v>
      </c>
      <c r="G125" s="25">
        <v>28.17</v>
      </c>
      <c r="H125" s="25">
        <v>59.77</v>
      </c>
      <c r="I125" s="25">
        <v>28.19</v>
      </c>
      <c r="J125" s="25"/>
      <c r="K125" s="25"/>
      <c r="M125" s="1">
        <f t="shared" si="7"/>
        <v>8.3333333333333329E-2</v>
      </c>
      <c r="N125" s="1">
        <f t="shared" si="8"/>
        <v>0.3</v>
      </c>
      <c r="O125" s="1">
        <v>0.6</v>
      </c>
      <c r="P125" s="1">
        <v>0.88</v>
      </c>
      <c r="Q125" s="1">
        <f>AVERAGE(TBL_HST[[#This Row],[CH4]],TBL_HST[[#This Row],[CH5]],TBL_HST[[#This Row],[CH6]])</f>
        <v>27.97666666666667</v>
      </c>
      <c r="R125" s="1">
        <f>(M125/(O125-N125))*LN(((TBL_HST[[#This Row],[CH1]]-Q125)/(TBL_HST[[#This Row],[CH2]]-Q125)))</f>
        <v>0.10795732576635819</v>
      </c>
      <c r="S125" s="1">
        <f>(M125/(P125-O125))*LN(((TBL_HST[[#This Row],[CH2]]-Q125)/(TBL_HST[[#This Row],[CH3]]-Q125)))</f>
        <v>6.1656240763427052E-2</v>
      </c>
      <c r="T125" s="1">
        <f>(M125/(P125-N125))*LN(((TBL_HST[[#This Row],[CH1]]-Q125)/(TBL_HST[[#This Row],[CH3]]-Q125)))</f>
        <v>8.560507783390868E-2</v>
      </c>
      <c r="U125" s="1">
        <f>(TBL_HST[[#This Row],[CH1]]-Q125)/(EXP(-R125*N125/M125)) + Q125</f>
        <v>70.298841672378344</v>
      </c>
      <c r="V125" s="1">
        <f>(TBL_HST[[#This Row],[CH2]]-Q125)/(EXP(-S125*O125/M125)) + Q125</f>
        <v>58.30078463602257</v>
      </c>
      <c r="W125" s="1">
        <f>(TBL_HST[[#This Row],[CH1]]-Q125)/(EXP(-T125*N125/M125)) + Q125</f>
        <v>67.026674932058526</v>
      </c>
      <c r="X125" s="1">
        <f t="shared" si="9"/>
        <v>70.298841672378344</v>
      </c>
      <c r="Y125" s="1">
        <f t="shared" si="10"/>
        <v>67.026674932058526</v>
      </c>
      <c r="Z125" s="1">
        <f t="shared" si="11"/>
        <v>67.026674932058526</v>
      </c>
      <c r="AB125" s="1">
        <f t="shared" si="12"/>
        <v>68.117397178831808</v>
      </c>
      <c r="AC125" s="1">
        <f>TBL_HST[[#This Row],[CH7]]</f>
        <v>59.77</v>
      </c>
      <c r="AD125" s="1">
        <f t="shared" si="13"/>
        <v>8.3473971788318053</v>
      </c>
    </row>
    <row r="126" spans="1:30" ht="19.5" customHeight="1" x14ac:dyDescent="0.35">
      <c r="A126" s="27">
        <v>44775.640548217591</v>
      </c>
      <c r="B126" s="25">
        <v>57.07</v>
      </c>
      <c r="C126" s="25">
        <v>48.41</v>
      </c>
      <c r="D126" s="25">
        <v>43.79</v>
      </c>
      <c r="E126" s="25">
        <v>27.85</v>
      </c>
      <c r="F126" s="25">
        <v>27.91</v>
      </c>
      <c r="G126" s="25">
        <v>28.17</v>
      </c>
      <c r="H126" s="25">
        <v>58.73</v>
      </c>
      <c r="I126" s="25">
        <v>28.21</v>
      </c>
      <c r="J126" s="25"/>
      <c r="K126" s="25"/>
      <c r="M126" s="1">
        <f t="shared" si="7"/>
        <v>8.3333333333333329E-2</v>
      </c>
      <c r="N126" s="1">
        <f t="shared" si="8"/>
        <v>0.3</v>
      </c>
      <c r="O126" s="1">
        <v>0.6</v>
      </c>
      <c r="P126" s="1">
        <v>0.88</v>
      </c>
      <c r="Q126" s="1">
        <f>AVERAGE(TBL_HST[[#This Row],[CH4]],TBL_HST[[#This Row],[CH5]],TBL_HST[[#This Row],[CH6]])</f>
        <v>27.97666666666667</v>
      </c>
      <c r="R126" s="1">
        <f>(M126/(O126-N126))*LN(((TBL_HST[[#This Row],[CH1]]-Q126)/(TBL_HST[[#This Row],[CH2]]-Q126)))</f>
        <v>9.8150416272958299E-2</v>
      </c>
      <c r="S126" s="1">
        <f>(M126/(P126-O126))*LN(((TBL_HST[[#This Row],[CH2]]-Q126)/(TBL_HST[[#This Row],[CH3]]-Q126)))</f>
        <v>7.6283954837111784E-2</v>
      </c>
      <c r="T126" s="1">
        <f>(M126/(P126-N126))*LN(((TBL_HST[[#This Row],[CH1]]-Q126)/(TBL_HST[[#This Row],[CH3]]-Q126)))</f>
        <v>8.7594193510825494E-2</v>
      </c>
      <c r="U126" s="1">
        <f>(TBL_HST[[#This Row],[CH1]]-Q126)/(EXP(-R126*N126/M126)) + Q126</f>
        <v>69.400257748776511</v>
      </c>
      <c r="V126" s="1">
        <f>(TBL_HST[[#This Row],[CH2]]-Q126)/(EXP(-S126*O126/M126)) + Q126</f>
        <v>63.366055654527543</v>
      </c>
      <c r="W126" s="1">
        <f>(TBL_HST[[#This Row],[CH1]]-Q126)/(EXP(-T126*N126/M126)) + Q126</f>
        <v>67.855598072536893</v>
      </c>
      <c r="X126" s="1">
        <f t="shared" si="9"/>
        <v>69.400257748776511</v>
      </c>
      <c r="Y126" s="1">
        <f t="shared" si="10"/>
        <v>67.855598072536893</v>
      </c>
      <c r="Z126" s="1">
        <f t="shared" si="11"/>
        <v>67.855598072536893</v>
      </c>
      <c r="AB126" s="1">
        <f t="shared" si="12"/>
        <v>68.370484631283432</v>
      </c>
      <c r="AC126" s="1">
        <f>TBL_HST[[#This Row],[CH7]]</f>
        <v>58.73</v>
      </c>
      <c r="AD126" s="1">
        <f t="shared" si="13"/>
        <v>9.6404846312834351</v>
      </c>
    </row>
    <row r="127" spans="1:30" ht="19.5" customHeight="1" x14ac:dyDescent="0.35">
      <c r="A127" s="28">
        <v>44775.640554143516</v>
      </c>
      <c r="B127" s="29">
        <v>58.09</v>
      </c>
      <c r="C127" s="29">
        <v>49.19</v>
      </c>
      <c r="D127" s="29">
        <v>43.79</v>
      </c>
      <c r="E127" s="29">
        <v>27.85</v>
      </c>
      <c r="F127" s="29">
        <v>27.95</v>
      </c>
      <c r="G127" s="29">
        <v>28.17</v>
      </c>
      <c r="H127" s="29">
        <v>56.93</v>
      </c>
      <c r="I127" s="29">
        <v>28.25</v>
      </c>
      <c r="J127" s="29"/>
      <c r="K127" s="29"/>
      <c r="M127" s="1">
        <f t="shared" si="7"/>
        <v>8.3333333333333329E-2</v>
      </c>
      <c r="N127" s="1">
        <f t="shared" si="8"/>
        <v>0.3</v>
      </c>
      <c r="O127" s="1">
        <v>0.6</v>
      </c>
      <c r="P127" s="1">
        <v>0.88</v>
      </c>
      <c r="Q127" s="1">
        <f>AVERAGE(TBL_HST[[#This Row],[CH4]],TBL_HST[[#This Row],[CH5]],TBL_HST[[#This Row],[CH6]])</f>
        <v>27.99</v>
      </c>
      <c r="R127" s="1">
        <f>(M127/(O127-N127))*LN(((TBL_HST[[#This Row],[CH1]]-Q127)/(TBL_HST[[#This Row],[CH2]]-Q127)))</f>
        <v>9.7367775021350952E-2</v>
      </c>
      <c r="S127" s="1">
        <f>(M127/(P127-O127))*LN(((TBL_HST[[#This Row],[CH2]]-Q127)/(TBL_HST[[#This Row],[CH3]]-Q127)))</f>
        <v>8.7497393346739727E-2</v>
      </c>
      <c r="T127" s="1">
        <f>(M127/(P127-N127))*LN(((TBL_HST[[#This Row],[CH1]]-Q127)/(TBL_HST[[#This Row],[CH3]]-Q127)))</f>
        <v>9.2602763178435188E-2</v>
      </c>
      <c r="U127" s="1">
        <f>(TBL_HST[[#This Row],[CH1]]-Q127)/(EXP(-R127*N127/M127)) + Q127</f>
        <v>70.726320754716994</v>
      </c>
      <c r="V127" s="1">
        <f>(TBL_HST[[#This Row],[CH2]]-Q127)/(EXP(-S127*O127/M127)) + Q127</f>
        <v>67.794597224555218</v>
      </c>
      <c r="W127" s="1">
        <f>(TBL_HST[[#This Row],[CH1]]-Q127)/(EXP(-T127*N127/M127)) + Q127</f>
        <v>69.999472106324973</v>
      </c>
      <c r="X127" s="1">
        <f t="shared" si="9"/>
        <v>70.726320754716994</v>
      </c>
      <c r="Y127" s="1">
        <f t="shared" si="10"/>
        <v>69.999472106324973</v>
      </c>
      <c r="Z127" s="1">
        <f t="shared" si="11"/>
        <v>69.999472106324973</v>
      </c>
      <c r="AB127" s="1">
        <f t="shared" si="12"/>
        <v>70.241754989122299</v>
      </c>
      <c r="AC127" s="1">
        <f>TBL_HST[[#This Row],[CH7]]</f>
        <v>56.93</v>
      </c>
      <c r="AD127" s="1">
        <f t="shared" si="13"/>
        <v>13.311754989122299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128E603C-3165-4E20-BCC3-7C091791BEA6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949471CF-6CD7-4745-B8C1-85B37D4A5171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2769107A-8529-4124-8D3A-7E13D324315D}">
      <formula1>1</formula1>
      <formula2>1000</formula2>
    </dataValidation>
    <dataValidation type="list" errorStyle="information" allowBlank="1" showInputMessage="1" sqref="C10" xr:uid="{96D13BEE-D2C9-4330-AE4C-2E7F050F90C1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2022-08-03T08:48:58Z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