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8_{E1DD1768-0D63-4877-B009-715DE46EAB6A}" xr6:coauthVersionLast="47" xr6:coauthVersionMax="47" xr10:uidLastSave="{00000000-0000-0000-0000-000000000000}"/>
  <bookViews>
    <workbookView xWindow="1140" yWindow="1140" windowWidth="11910" windowHeight="918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  <externalReference r:id="rId7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T9" i="5" s="1"/>
  <c r="W9" i="5" s="1"/>
  <c r="Q10" i="5"/>
  <c r="Q11" i="5"/>
  <c r="R11" i="5" s="1"/>
  <c r="U11" i="5" s="1"/>
  <c r="X11" i="5" s="1"/>
  <c r="Q12" i="5"/>
  <c r="S12" i="5" s="1"/>
  <c r="V12" i="5" s="1"/>
  <c r="Q13" i="5"/>
  <c r="T13" i="5" s="1"/>
  <c r="W13" i="5" s="1"/>
  <c r="Q14" i="5"/>
  <c r="R14" i="5" s="1"/>
  <c r="U14" i="5" s="1"/>
  <c r="X14" i="5" s="1"/>
  <c r="Q15" i="5"/>
  <c r="R15" i="5" s="1"/>
  <c r="U15" i="5" s="1"/>
  <c r="X15" i="5" s="1"/>
  <c r="Q16" i="5"/>
  <c r="S16" i="5" s="1"/>
  <c r="V16" i="5" s="1"/>
  <c r="Q17" i="5"/>
  <c r="T17" i="5" s="1"/>
  <c r="W17" i="5" s="1"/>
  <c r="Q18" i="5"/>
  <c r="Q19" i="5"/>
  <c r="T19" i="5" s="1"/>
  <c r="W19" i="5" s="1"/>
  <c r="Q20" i="5"/>
  <c r="S20" i="5" s="1"/>
  <c r="V20" i="5" s="1"/>
  <c r="Q21" i="5"/>
  <c r="T21" i="5" s="1"/>
  <c r="W21" i="5" s="1"/>
  <c r="Q22" i="5"/>
  <c r="Q23" i="5"/>
  <c r="T23" i="5" s="1"/>
  <c r="W23" i="5" s="1"/>
  <c r="Q24" i="5"/>
  <c r="S24" i="5" s="1"/>
  <c r="V24" i="5" s="1"/>
  <c r="Q25" i="5"/>
  <c r="T25" i="5" s="1"/>
  <c r="W25" i="5" s="1"/>
  <c r="Q26" i="5"/>
  <c r="Q27" i="5"/>
  <c r="R27" i="5" s="1"/>
  <c r="U27" i="5" s="1"/>
  <c r="X27" i="5" s="1"/>
  <c r="Q28" i="5"/>
  <c r="S28" i="5" s="1"/>
  <c r="V28" i="5" s="1"/>
  <c r="Q29" i="5"/>
  <c r="T29" i="5" s="1"/>
  <c r="W29" i="5" s="1"/>
  <c r="Q30" i="5"/>
  <c r="Q31" i="5"/>
  <c r="R31" i="5" s="1"/>
  <c r="U31" i="5" s="1"/>
  <c r="X31" i="5" s="1"/>
  <c r="Q32" i="5"/>
  <c r="S32" i="5" s="1"/>
  <c r="V32" i="5" s="1"/>
  <c r="Q33" i="5"/>
  <c r="T33" i="5" s="1"/>
  <c r="W33" i="5" s="1"/>
  <c r="Q34" i="5"/>
  <c r="Q35" i="5"/>
  <c r="T35" i="5" s="1"/>
  <c r="W35" i="5" s="1"/>
  <c r="Q36" i="5"/>
  <c r="S36" i="5" s="1"/>
  <c r="V36" i="5" s="1"/>
  <c r="Q37" i="5"/>
  <c r="T37" i="5" s="1"/>
  <c r="W37" i="5" s="1"/>
  <c r="Q38" i="5"/>
  <c r="Q39" i="5"/>
  <c r="T39" i="5" s="1"/>
  <c r="W39" i="5" s="1"/>
  <c r="Q40" i="5"/>
  <c r="S40" i="5" s="1"/>
  <c r="V40" i="5" s="1"/>
  <c r="Q41" i="5"/>
  <c r="T41" i="5" s="1"/>
  <c r="W41" i="5" s="1"/>
  <c r="Q42" i="5"/>
  <c r="Q43" i="5"/>
  <c r="R43" i="5" s="1"/>
  <c r="U43" i="5" s="1"/>
  <c r="X43" i="5" s="1"/>
  <c r="Q44" i="5"/>
  <c r="S44" i="5" s="1"/>
  <c r="V44" i="5" s="1"/>
  <c r="Q45" i="5"/>
  <c r="T45" i="5" s="1"/>
  <c r="W45" i="5" s="1"/>
  <c r="Q46" i="5"/>
  <c r="Q47" i="5"/>
  <c r="R47" i="5" s="1"/>
  <c r="U47" i="5" s="1"/>
  <c r="X47" i="5" s="1"/>
  <c r="Q48" i="5"/>
  <c r="S48" i="5" s="1"/>
  <c r="V48" i="5" s="1"/>
  <c r="Q49" i="5"/>
  <c r="T49" i="5" s="1"/>
  <c r="W49" i="5" s="1"/>
  <c r="Q50" i="5"/>
  <c r="Q51" i="5"/>
  <c r="T51" i="5" s="1"/>
  <c r="W51" i="5" s="1"/>
  <c r="Q52" i="5"/>
  <c r="S52" i="5" s="1"/>
  <c r="V52" i="5" s="1"/>
  <c r="Q53" i="5"/>
  <c r="T53" i="5" s="1"/>
  <c r="W53" i="5" s="1"/>
  <c r="Q54" i="5"/>
  <c r="Q55" i="5"/>
  <c r="T55" i="5" s="1"/>
  <c r="W55" i="5" s="1"/>
  <c r="Q56" i="5"/>
  <c r="S56" i="5" s="1"/>
  <c r="V56" i="5" s="1"/>
  <c r="Q57" i="5"/>
  <c r="T57" i="5" s="1"/>
  <c r="W57" i="5" s="1"/>
  <c r="Q58" i="5"/>
  <c r="Q59" i="5"/>
  <c r="R59" i="5" s="1"/>
  <c r="U59" i="5" s="1"/>
  <c r="X59" i="5" s="1"/>
  <c r="Q60" i="5"/>
  <c r="S60" i="5" s="1"/>
  <c r="V60" i="5" s="1"/>
  <c r="Q61" i="5"/>
  <c r="T61" i="5" s="1"/>
  <c r="W61" i="5" s="1"/>
  <c r="Q62" i="5"/>
  <c r="R62" i="5" s="1"/>
  <c r="U62" i="5" s="1"/>
  <c r="X62" i="5" s="1"/>
  <c r="Q63" i="5"/>
  <c r="R63" i="5" s="1"/>
  <c r="U63" i="5" s="1"/>
  <c r="X63" i="5" s="1"/>
  <c r="Q64" i="5"/>
  <c r="S64" i="5" s="1"/>
  <c r="V64" i="5" s="1"/>
  <c r="Q65" i="5"/>
  <c r="T65" i="5" s="1"/>
  <c r="W65" i="5" s="1"/>
  <c r="Q66" i="5"/>
  <c r="Q67" i="5"/>
  <c r="T67" i="5" s="1"/>
  <c r="W67" i="5" s="1"/>
  <c r="Q68" i="5"/>
  <c r="S68" i="5" s="1"/>
  <c r="V68" i="5" s="1"/>
  <c r="Q69" i="5"/>
  <c r="T69" i="5" s="1"/>
  <c r="W69" i="5" s="1"/>
  <c r="Q70" i="5"/>
  <c r="Q71" i="5"/>
  <c r="T71" i="5" s="1"/>
  <c r="W71" i="5" s="1"/>
  <c r="Q72" i="5"/>
  <c r="S72" i="5" s="1"/>
  <c r="V72" i="5" s="1"/>
  <c r="Q73" i="5"/>
  <c r="T73" i="5" s="1"/>
  <c r="W73" i="5" s="1"/>
  <c r="Q74" i="5"/>
  <c r="Q75" i="5"/>
  <c r="R75" i="5" s="1"/>
  <c r="U75" i="5" s="1"/>
  <c r="X75" i="5" s="1"/>
  <c r="Q76" i="5"/>
  <c r="S76" i="5" s="1"/>
  <c r="V76" i="5" s="1"/>
  <c r="Q77" i="5"/>
  <c r="T77" i="5" s="1"/>
  <c r="W77" i="5" s="1"/>
  <c r="Q78" i="5"/>
  <c r="R78" i="5" s="1"/>
  <c r="U78" i="5" s="1"/>
  <c r="X78" i="5" s="1"/>
  <c r="Q79" i="5"/>
  <c r="R79" i="5" s="1"/>
  <c r="U79" i="5" s="1"/>
  <c r="X79" i="5" s="1"/>
  <c r="Q80" i="5"/>
  <c r="S80" i="5" s="1"/>
  <c r="V80" i="5" s="1"/>
  <c r="Q81" i="5"/>
  <c r="T81" i="5" s="1"/>
  <c r="W81" i="5" s="1"/>
  <c r="Q82" i="5"/>
  <c r="Q83" i="5"/>
  <c r="T83" i="5" s="1"/>
  <c r="W83" i="5" s="1"/>
  <c r="Q84" i="5"/>
  <c r="S84" i="5" s="1"/>
  <c r="V84" i="5" s="1"/>
  <c r="Q85" i="5"/>
  <c r="T85" i="5" s="1"/>
  <c r="W85" i="5" s="1"/>
  <c r="Q86" i="5"/>
  <c r="Q87" i="5"/>
  <c r="T87" i="5" s="1"/>
  <c r="W87" i="5" s="1"/>
  <c r="Q88" i="5"/>
  <c r="S88" i="5" s="1"/>
  <c r="V88" i="5" s="1"/>
  <c r="Q89" i="5"/>
  <c r="T89" i="5" s="1"/>
  <c r="W89" i="5" s="1"/>
  <c r="Q90" i="5"/>
  <c r="Q91" i="5"/>
  <c r="R91" i="5" s="1"/>
  <c r="U91" i="5" s="1"/>
  <c r="X91" i="5" s="1"/>
  <c r="Q92" i="5"/>
  <c r="S92" i="5" s="1"/>
  <c r="V92" i="5" s="1"/>
  <c r="Q93" i="5"/>
  <c r="T93" i="5" s="1"/>
  <c r="W93" i="5" s="1"/>
  <c r="Q94" i="5"/>
  <c r="Q95" i="5"/>
  <c r="R95" i="5" s="1"/>
  <c r="U95" i="5" s="1"/>
  <c r="X95" i="5" s="1"/>
  <c r="Q96" i="5"/>
  <c r="S96" i="5" s="1"/>
  <c r="V96" i="5" s="1"/>
  <c r="Q97" i="5"/>
  <c r="T97" i="5" s="1"/>
  <c r="W97" i="5" s="1"/>
  <c r="Q98" i="5"/>
  <c r="Q99" i="5"/>
  <c r="T99" i="5" s="1"/>
  <c r="W99" i="5" s="1"/>
  <c r="Q100" i="5"/>
  <c r="S100" i="5" s="1"/>
  <c r="V100" i="5" s="1"/>
  <c r="Q101" i="5"/>
  <c r="T101" i="5" s="1"/>
  <c r="W101" i="5" s="1"/>
  <c r="Q102" i="5"/>
  <c r="Q103" i="5"/>
  <c r="T103" i="5" s="1"/>
  <c r="W103" i="5" s="1"/>
  <c r="Q104" i="5"/>
  <c r="S104" i="5" s="1"/>
  <c r="V104" i="5" s="1"/>
  <c r="Q105" i="5"/>
  <c r="T105" i="5" s="1"/>
  <c r="W105" i="5" s="1"/>
  <c r="Q106" i="5"/>
  <c r="Q107" i="5"/>
  <c r="R107" i="5" s="1"/>
  <c r="U107" i="5" s="1"/>
  <c r="X107" i="5" s="1"/>
  <c r="Q108" i="5"/>
  <c r="S108" i="5" s="1"/>
  <c r="V108" i="5" s="1"/>
  <c r="Q109" i="5"/>
  <c r="T109" i="5" s="1"/>
  <c r="W109" i="5" s="1"/>
  <c r="Q110" i="5"/>
  <c r="Q111" i="5"/>
  <c r="R111" i="5" s="1"/>
  <c r="U111" i="5" s="1"/>
  <c r="X111" i="5" s="1"/>
  <c r="Q112" i="5"/>
  <c r="S112" i="5" s="1"/>
  <c r="V112" i="5" s="1"/>
  <c r="Q113" i="5"/>
  <c r="T113" i="5" s="1"/>
  <c r="W113" i="5" s="1"/>
  <c r="Q114" i="5"/>
  <c r="Q115" i="5"/>
  <c r="T115" i="5" s="1"/>
  <c r="W115" i="5" s="1"/>
  <c r="Z115" i="5" s="1"/>
  <c r="Q116" i="5"/>
  <c r="S116" i="5" s="1"/>
  <c r="V116" i="5" s="1"/>
  <c r="Q117" i="5"/>
  <c r="T117" i="5" s="1"/>
  <c r="W117" i="5" s="1"/>
  <c r="Q118" i="5"/>
  <c r="Q119" i="5"/>
  <c r="T119" i="5" s="1"/>
  <c r="W119" i="5" s="1"/>
  <c r="Q120" i="5"/>
  <c r="S120" i="5" s="1"/>
  <c r="V120" i="5" s="1"/>
  <c r="Q121" i="5"/>
  <c r="T121" i="5" s="1"/>
  <c r="W121" i="5" s="1"/>
  <c r="Q122" i="5"/>
  <c r="Q123" i="5"/>
  <c r="R123" i="5" s="1"/>
  <c r="U123" i="5" s="1"/>
  <c r="X123" i="5" s="1"/>
  <c r="Q124" i="5"/>
  <c r="S124" i="5" s="1"/>
  <c r="V124" i="5" s="1"/>
  <c r="Q125" i="5"/>
  <c r="T125" i="5" s="1"/>
  <c r="W125" i="5" s="1"/>
  <c r="Q126" i="5"/>
  <c r="R126" i="5" s="1"/>
  <c r="U126" i="5" s="1"/>
  <c r="X126" i="5" s="1"/>
  <c r="Q127" i="5"/>
  <c r="R127" i="5" s="1"/>
  <c r="U127" i="5" s="1"/>
  <c r="X127" i="5" s="1"/>
  <c r="Q8" i="5"/>
  <c r="S8" i="5" s="1"/>
  <c r="AC8" i="5"/>
  <c r="S127" i="5" l="1"/>
  <c r="V127" i="5" s="1"/>
  <c r="S119" i="5"/>
  <c r="V119" i="5" s="1"/>
  <c r="S111" i="5"/>
  <c r="V111" i="5" s="1"/>
  <c r="S103" i="5"/>
  <c r="V103" i="5" s="1"/>
  <c r="S95" i="5"/>
  <c r="V95" i="5" s="1"/>
  <c r="S87" i="5"/>
  <c r="V87" i="5" s="1"/>
  <c r="S79" i="5"/>
  <c r="V79" i="5" s="1"/>
  <c r="S71" i="5"/>
  <c r="V71" i="5" s="1"/>
  <c r="S63" i="5"/>
  <c r="V63" i="5" s="1"/>
  <c r="S55" i="5"/>
  <c r="V55" i="5" s="1"/>
  <c r="S47" i="5"/>
  <c r="V47" i="5" s="1"/>
  <c r="S39" i="5"/>
  <c r="V39" i="5" s="1"/>
  <c r="S31" i="5"/>
  <c r="V31" i="5" s="1"/>
  <c r="S23" i="5"/>
  <c r="V23" i="5" s="1"/>
  <c r="S15" i="5"/>
  <c r="V15" i="5" s="1"/>
  <c r="R99" i="5"/>
  <c r="U99" i="5" s="1"/>
  <c r="X99" i="5" s="1"/>
  <c r="R67" i="5"/>
  <c r="U67" i="5" s="1"/>
  <c r="X67" i="5" s="1"/>
  <c r="R41" i="5"/>
  <c r="U41" i="5" s="1"/>
  <c r="X41" i="5" s="1"/>
  <c r="R9" i="5"/>
  <c r="U9" i="5" s="1"/>
  <c r="X9" i="5" s="1"/>
  <c r="S125" i="5"/>
  <c r="V125" i="5" s="1"/>
  <c r="S117" i="5"/>
  <c r="V117" i="5" s="1"/>
  <c r="S109" i="5"/>
  <c r="V109" i="5" s="1"/>
  <c r="S101" i="5"/>
  <c r="V101" i="5" s="1"/>
  <c r="S93" i="5"/>
  <c r="V93" i="5" s="1"/>
  <c r="S85" i="5"/>
  <c r="V85" i="5" s="1"/>
  <c r="S77" i="5"/>
  <c r="V77" i="5" s="1"/>
  <c r="S69" i="5"/>
  <c r="V69" i="5" s="1"/>
  <c r="S61" i="5"/>
  <c r="V61" i="5" s="1"/>
  <c r="S53" i="5"/>
  <c r="V53" i="5" s="1"/>
  <c r="S45" i="5"/>
  <c r="V45" i="5" s="1"/>
  <c r="S37" i="5"/>
  <c r="V37" i="5" s="1"/>
  <c r="S29" i="5"/>
  <c r="V29" i="5" s="1"/>
  <c r="S21" i="5"/>
  <c r="V21" i="5" s="1"/>
  <c r="S13" i="5"/>
  <c r="V13" i="5" s="1"/>
  <c r="R121" i="5"/>
  <c r="U121" i="5" s="1"/>
  <c r="X121" i="5" s="1"/>
  <c r="R89" i="5"/>
  <c r="U89" i="5" s="1"/>
  <c r="X89" i="5" s="1"/>
  <c r="R35" i="5"/>
  <c r="U35" i="5" s="1"/>
  <c r="X35" i="5" s="1"/>
  <c r="S123" i="5"/>
  <c r="V123" i="5" s="1"/>
  <c r="S115" i="5"/>
  <c r="V115" i="5" s="1"/>
  <c r="S107" i="5"/>
  <c r="V107" i="5" s="1"/>
  <c r="S99" i="5"/>
  <c r="V99" i="5" s="1"/>
  <c r="S91" i="5"/>
  <c r="V91" i="5" s="1"/>
  <c r="S83" i="5"/>
  <c r="V83" i="5" s="1"/>
  <c r="S75" i="5"/>
  <c r="V75" i="5" s="1"/>
  <c r="S67" i="5"/>
  <c r="V67" i="5" s="1"/>
  <c r="S59" i="5"/>
  <c r="V59" i="5" s="1"/>
  <c r="S51" i="5"/>
  <c r="V51" i="5" s="1"/>
  <c r="S43" i="5"/>
  <c r="V43" i="5" s="1"/>
  <c r="S35" i="5"/>
  <c r="V35" i="5" s="1"/>
  <c r="S27" i="5"/>
  <c r="V27" i="5" s="1"/>
  <c r="S19" i="5"/>
  <c r="V19" i="5" s="1"/>
  <c r="S11" i="5"/>
  <c r="V11" i="5" s="1"/>
  <c r="R115" i="5"/>
  <c r="U115" i="5" s="1"/>
  <c r="X115" i="5" s="1"/>
  <c r="R83" i="5"/>
  <c r="U83" i="5" s="1"/>
  <c r="X83" i="5" s="1"/>
  <c r="R57" i="5"/>
  <c r="U57" i="5" s="1"/>
  <c r="X57" i="5" s="1"/>
  <c r="R25" i="5"/>
  <c r="U25" i="5" s="1"/>
  <c r="X25" i="5" s="1"/>
  <c r="S121" i="5"/>
  <c r="V121" i="5" s="1"/>
  <c r="S113" i="5"/>
  <c r="V113" i="5" s="1"/>
  <c r="S105" i="5"/>
  <c r="V105" i="5" s="1"/>
  <c r="S97" i="5"/>
  <c r="V97" i="5" s="1"/>
  <c r="S89" i="5"/>
  <c r="V89" i="5" s="1"/>
  <c r="S81" i="5"/>
  <c r="V81" i="5" s="1"/>
  <c r="S73" i="5"/>
  <c r="V73" i="5" s="1"/>
  <c r="S65" i="5"/>
  <c r="V65" i="5" s="1"/>
  <c r="S57" i="5"/>
  <c r="V57" i="5" s="1"/>
  <c r="S49" i="5"/>
  <c r="V49" i="5" s="1"/>
  <c r="S41" i="5"/>
  <c r="V41" i="5" s="1"/>
  <c r="S33" i="5"/>
  <c r="V33" i="5" s="1"/>
  <c r="S25" i="5"/>
  <c r="V25" i="5" s="1"/>
  <c r="S17" i="5"/>
  <c r="V17" i="5" s="1"/>
  <c r="S9" i="5"/>
  <c r="V9" i="5" s="1"/>
  <c r="R105" i="5"/>
  <c r="U105" i="5" s="1"/>
  <c r="X105" i="5" s="1"/>
  <c r="R73" i="5"/>
  <c r="U73" i="5" s="1"/>
  <c r="X73" i="5" s="1"/>
  <c r="R51" i="5"/>
  <c r="U51" i="5" s="1"/>
  <c r="X51" i="5" s="1"/>
  <c r="R19" i="5"/>
  <c r="U19" i="5" s="1"/>
  <c r="X19" i="5" s="1"/>
  <c r="T120" i="5"/>
  <c r="W120" i="5" s="1"/>
  <c r="Z120" i="5" s="1"/>
  <c r="T40" i="5"/>
  <c r="W40" i="5" s="1"/>
  <c r="Z40" i="5" s="1"/>
  <c r="R124" i="5"/>
  <c r="U124" i="5" s="1"/>
  <c r="X124" i="5" s="1"/>
  <c r="R116" i="5"/>
  <c r="U116" i="5" s="1"/>
  <c r="X116" i="5" s="1"/>
  <c r="R112" i="5"/>
  <c r="U112" i="5" s="1"/>
  <c r="X112" i="5" s="1"/>
  <c r="R108" i="5"/>
  <c r="U108" i="5" s="1"/>
  <c r="X108" i="5" s="1"/>
  <c r="R104" i="5"/>
  <c r="U104" i="5" s="1"/>
  <c r="X104" i="5" s="1"/>
  <c r="R100" i="5"/>
  <c r="U100" i="5" s="1"/>
  <c r="X100" i="5" s="1"/>
  <c r="R96" i="5"/>
  <c r="U96" i="5" s="1"/>
  <c r="X96" i="5" s="1"/>
  <c r="R92" i="5"/>
  <c r="U92" i="5" s="1"/>
  <c r="X92" i="5" s="1"/>
  <c r="R88" i="5"/>
  <c r="U88" i="5" s="1"/>
  <c r="X88" i="5" s="1"/>
  <c r="R84" i="5"/>
  <c r="U84" i="5" s="1"/>
  <c r="X84" i="5" s="1"/>
  <c r="R80" i="5"/>
  <c r="U80" i="5" s="1"/>
  <c r="X80" i="5" s="1"/>
  <c r="R76" i="5"/>
  <c r="U76" i="5" s="1"/>
  <c r="X76" i="5" s="1"/>
  <c r="R72" i="5"/>
  <c r="U72" i="5" s="1"/>
  <c r="X72" i="5" s="1"/>
  <c r="R68" i="5"/>
  <c r="U68" i="5" s="1"/>
  <c r="X68" i="5" s="1"/>
  <c r="R64" i="5"/>
  <c r="U64" i="5" s="1"/>
  <c r="X64" i="5" s="1"/>
  <c r="R60" i="5"/>
  <c r="U60" i="5" s="1"/>
  <c r="X60" i="5" s="1"/>
  <c r="R56" i="5"/>
  <c r="U56" i="5" s="1"/>
  <c r="X56" i="5" s="1"/>
  <c r="R52" i="5"/>
  <c r="U52" i="5" s="1"/>
  <c r="X52" i="5" s="1"/>
  <c r="R48" i="5"/>
  <c r="U48" i="5" s="1"/>
  <c r="X48" i="5" s="1"/>
  <c r="R44" i="5"/>
  <c r="U44" i="5" s="1"/>
  <c r="X44" i="5" s="1"/>
  <c r="R40" i="5"/>
  <c r="U40" i="5" s="1"/>
  <c r="X40" i="5" s="1"/>
  <c r="R36" i="5"/>
  <c r="U36" i="5" s="1"/>
  <c r="X36" i="5" s="1"/>
  <c r="R32" i="5"/>
  <c r="U32" i="5" s="1"/>
  <c r="X32" i="5" s="1"/>
  <c r="R28" i="5"/>
  <c r="U28" i="5" s="1"/>
  <c r="X28" i="5" s="1"/>
  <c r="R24" i="5"/>
  <c r="U24" i="5" s="1"/>
  <c r="X24" i="5" s="1"/>
  <c r="T116" i="5"/>
  <c r="W116" i="5" s="1"/>
  <c r="Y116" i="5" s="1"/>
  <c r="T100" i="5"/>
  <c r="W100" i="5" s="1"/>
  <c r="Z100" i="5" s="1"/>
  <c r="T84" i="5"/>
  <c r="W84" i="5" s="1"/>
  <c r="Y84" i="5" s="1"/>
  <c r="T68" i="5"/>
  <c r="W68" i="5" s="1"/>
  <c r="Y68" i="5" s="1"/>
  <c r="T52" i="5"/>
  <c r="W52" i="5" s="1"/>
  <c r="Z52" i="5" s="1"/>
  <c r="T36" i="5"/>
  <c r="W36" i="5" s="1"/>
  <c r="Z36" i="5" s="1"/>
  <c r="T20" i="5"/>
  <c r="W20" i="5" s="1"/>
  <c r="Y20" i="5" s="1"/>
  <c r="T104" i="5"/>
  <c r="W104" i="5" s="1"/>
  <c r="Y104" i="5" s="1"/>
  <c r="T56" i="5"/>
  <c r="W56" i="5" s="1"/>
  <c r="Z56" i="5" s="1"/>
  <c r="R120" i="5"/>
  <c r="U120" i="5" s="1"/>
  <c r="X120" i="5" s="1"/>
  <c r="T126" i="5"/>
  <c r="W126" i="5" s="1"/>
  <c r="Y126" i="5" s="1"/>
  <c r="S126" i="5"/>
  <c r="V126" i="5" s="1"/>
  <c r="T114" i="5"/>
  <c r="W114" i="5" s="1"/>
  <c r="Z114" i="5" s="1"/>
  <c r="R114" i="5"/>
  <c r="U114" i="5" s="1"/>
  <c r="X114" i="5" s="1"/>
  <c r="S114" i="5"/>
  <c r="V114" i="5" s="1"/>
  <c r="T110" i="5"/>
  <c r="W110" i="5" s="1"/>
  <c r="Z110" i="5" s="1"/>
  <c r="S110" i="5"/>
  <c r="V110" i="5" s="1"/>
  <c r="T102" i="5"/>
  <c r="W102" i="5" s="1"/>
  <c r="Z102" i="5" s="1"/>
  <c r="R102" i="5"/>
  <c r="U102" i="5" s="1"/>
  <c r="X102" i="5" s="1"/>
  <c r="S102" i="5"/>
  <c r="V102" i="5" s="1"/>
  <c r="T98" i="5"/>
  <c r="W98" i="5" s="1"/>
  <c r="Z98" i="5" s="1"/>
  <c r="R98" i="5"/>
  <c r="U98" i="5" s="1"/>
  <c r="X98" i="5" s="1"/>
  <c r="S98" i="5"/>
  <c r="V98" i="5" s="1"/>
  <c r="T94" i="5"/>
  <c r="W94" i="5" s="1"/>
  <c r="Y94" i="5" s="1"/>
  <c r="S94" i="5"/>
  <c r="V94" i="5" s="1"/>
  <c r="R90" i="5"/>
  <c r="U90" i="5" s="1"/>
  <c r="X90" i="5" s="1"/>
  <c r="T90" i="5"/>
  <c r="W90" i="5" s="1"/>
  <c r="Y90" i="5" s="1"/>
  <c r="S90" i="5"/>
  <c r="V90" i="5" s="1"/>
  <c r="T86" i="5"/>
  <c r="W86" i="5" s="1"/>
  <c r="Z86" i="5" s="1"/>
  <c r="R86" i="5"/>
  <c r="U86" i="5" s="1"/>
  <c r="X86" i="5" s="1"/>
  <c r="S86" i="5"/>
  <c r="V86" i="5" s="1"/>
  <c r="T82" i="5"/>
  <c r="W82" i="5" s="1"/>
  <c r="Y82" i="5" s="1"/>
  <c r="R82" i="5"/>
  <c r="U82" i="5" s="1"/>
  <c r="X82" i="5" s="1"/>
  <c r="S82" i="5"/>
  <c r="V82" i="5" s="1"/>
  <c r="T78" i="5"/>
  <c r="W78" i="5" s="1"/>
  <c r="Z78" i="5" s="1"/>
  <c r="S78" i="5"/>
  <c r="V78" i="5" s="1"/>
  <c r="R74" i="5"/>
  <c r="U74" i="5" s="1"/>
  <c r="X74" i="5" s="1"/>
  <c r="T74" i="5"/>
  <c r="W74" i="5" s="1"/>
  <c r="Y74" i="5" s="1"/>
  <c r="S74" i="5"/>
  <c r="V74" i="5" s="1"/>
  <c r="T70" i="5"/>
  <c r="W70" i="5" s="1"/>
  <c r="Y70" i="5" s="1"/>
  <c r="R70" i="5"/>
  <c r="U70" i="5" s="1"/>
  <c r="X70" i="5" s="1"/>
  <c r="S70" i="5"/>
  <c r="V70" i="5" s="1"/>
  <c r="T66" i="5"/>
  <c r="W66" i="5" s="1"/>
  <c r="Y66" i="5" s="1"/>
  <c r="R66" i="5"/>
  <c r="U66" i="5" s="1"/>
  <c r="X66" i="5" s="1"/>
  <c r="S66" i="5"/>
  <c r="V66" i="5" s="1"/>
  <c r="T62" i="5"/>
  <c r="W62" i="5" s="1"/>
  <c r="Y62" i="5" s="1"/>
  <c r="S62" i="5"/>
  <c r="V62" i="5" s="1"/>
  <c r="R58" i="5"/>
  <c r="U58" i="5" s="1"/>
  <c r="X58" i="5" s="1"/>
  <c r="T58" i="5"/>
  <c r="W58" i="5" s="1"/>
  <c r="Z58" i="5" s="1"/>
  <c r="S58" i="5"/>
  <c r="V58" i="5" s="1"/>
  <c r="T54" i="5"/>
  <c r="W54" i="5" s="1"/>
  <c r="Z54" i="5" s="1"/>
  <c r="R54" i="5"/>
  <c r="U54" i="5" s="1"/>
  <c r="X54" i="5" s="1"/>
  <c r="S54" i="5"/>
  <c r="V54" i="5" s="1"/>
  <c r="T50" i="5"/>
  <c r="W50" i="5" s="1"/>
  <c r="Y50" i="5" s="1"/>
  <c r="R50" i="5"/>
  <c r="U50" i="5" s="1"/>
  <c r="X50" i="5" s="1"/>
  <c r="S50" i="5"/>
  <c r="V50" i="5" s="1"/>
  <c r="T46" i="5"/>
  <c r="W46" i="5" s="1"/>
  <c r="Z46" i="5" s="1"/>
  <c r="S46" i="5"/>
  <c r="V46" i="5" s="1"/>
  <c r="R42" i="5"/>
  <c r="U42" i="5" s="1"/>
  <c r="X42" i="5" s="1"/>
  <c r="T42" i="5"/>
  <c r="W42" i="5" s="1"/>
  <c r="Z42" i="5" s="1"/>
  <c r="S42" i="5"/>
  <c r="V42" i="5" s="1"/>
  <c r="T38" i="5"/>
  <c r="W38" i="5" s="1"/>
  <c r="Y38" i="5" s="1"/>
  <c r="R38" i="5"/>
  <c r="U38" i="5" s="1"/>
  <c r="X38" i="5" s="1"/>
  <c r="S38" i="5"/>
  <c r="V38" i="5" s="1"/>
  <c r="T34" i="5"/>
  <c r="W34" i="5" s="1"/>
  <c r="Z34" i="5" s="1"/>
  <c r="R34" i="5"/>
  <c r="U34" i="5" s="1"/>
  <c r="X34" i="5" s="1"/>
  <c r="S34" i="5"/>
  <c r="V34" i="5" s="1"/>
  <c r="T30" i="5"/>
  <c r="W30" i="5" s="1"/>
  <c r="Y30" i="5" s="1"/>
  <c r="S30" i="5"/>
  <c r="V30" i="5" s="1"/>
  <c r="R26" i="5"/>
  <c r="U26" i="5" s="1"/>
  <c r="X26" i="5" s="1"/>
  <c r="T26" i="5"/>
  <c r="W26" i="5" s="1"/>
  <c r="Y26" i="5" s="1"/>
  <c r="S26" i="5"/>
  <c r="V26" i="5" s="1"/>
  <c r="T22" i="5"/>
  <c r="W22" i="5" s="1"/>
  <c r="Z22" i="5" s="1"/>
  <c r="R22" i="5"/>
  <c r="U22" i="5" s="1"/>
  <c r="X22" i="5" s="1"/>
  <c r="S22" i="5"/>
  <c r="V22" i="5" s="1"/>
  <c r="T18" i="5"/>
  <c r="W18" i="5" s="1"/>
  <c r="Y18" i="5" s="1"/>
  <c r="R18" i="5"/>
  <c r="U18" i="5" s="1"/>
  <c r="X18" i="5" s="1"/>
  <c r="S18" i="5"/>
  <c r="V18" i="5" s="1"/>
  <c r="T14" i="5"/>
  <c r="W14" i="5" s="1"/>
  <c r="Y14" i="5" s="1"/>
  <c r="S14" i="5"/>
  <c r="V14" i="5" s="1"/>
  <c r="R10" i="5"/>
  <c r="U10" i="5" s="1"/>
  <c r="X10" i="5" s="1"/>
  <c r="T10" i="5"/>
  <c r="W10" i="5" s="1"/>
  <c r="Y10" i="5" s="1"/>
  <c r="S10" i="5"/>
  <c r="V10" i="5" s="1"/>
  <c r="R94" i="5"/>
  <c r="U94" i="5" s="1"/>
  <c r="X94" i="5" s="1"/>
  <c r="R30" i="5"/>
  <c r="U30" i="5" s="1"/>
  <c r="X30" i="5" s="1"/>
  <c r="T112" i="5"/>
  <c r="W112" i="5" s="1"/>
  <c r="Y112" i="5" s="1"/>
  <c r="T96" i="5"/>
  <c r="W96" i="5" s="1"/>
  <c r="Y96" i="5" s="1"/>
  <c r="T80" i="5"/>
  <c r="W80" i="5" s="1"/>
  <c r="Z80" i="5" s="1"/>
  <c r="T64" i="5"/>
  <c r="W64" i="5" s="1"/>
  <c r="Z64" i="5" s="1"/>
  <c r="T48" i="5"/>
  <c r="W48" i="5" s="1"/>
  <c r="Z48" i="5" s="1"/>
  <c r="T32" i="5"/>
  <c r="W32" i="5" s="1"/>
  <c r="Y32" i="5" s="1"/>
  <c r="T16" i="5"/>
  <c r="W16" i="5" s="1"/>
  <c r="Z16" i="5" s="1"/>
  <c r="T88" i="5"/>
  <c r="W88" i="5" s="1"/>
  <c r="Z88" i="5" s="1"/>
  <c r="T72" i="5"/>
  <c r="W72" i="5" s="1"/>
  <c r="Z72" i="5" s="1"/>
  <c r="T24" i="5"/>
  <c r="W24" i="5" s="1"/>
  <c r="Z24" i="5" s="1"/>
  <c r="R122" i="5"/>
  <c r="U122" i="5" s="1"/>
  <c r="X122" i="5" s="1"/>
  <c r="T122" i="5"/>
  <c r="W122" i="5" s="1"/>
  <c r="Y122" i="5" s="1"/>
  <c r="S122" i="5"/>
  <c r="V122" i="5" s="1"/>
  <c r="T118" i="5"/>
  <c r="W118" i="5" s="1"/>
  <c r="Y118" i="5" s="1"/>
  <c r="R118" i="5"/>
  <c r="U118" i="5" s="1"/>
  <c r="X118" i="5" s="1"/>
  <c r="S118" i="5"/>
  <c r="V118" i="5" s="1"/>
  <c r="R106" i="5"/>
  <c r="U106" i="5" s="1"/>
  <c r="X106" i="5" s="1"/>
  <c r="T106" i="5"/>
  <c r="W106" i="5" s="1"/>
  <c r="Z106" i="5" s="1"/>
  <c r="S106" i="5"/>
  <c r="V106" i="5" s="1"/>
  <c r="R110" i="5"/>
  <c r="U110" i="5" s="1"/>
  <c r="X110" i="5" s="1"/>
  <c r="R46" i="5"/>
  <c r="U46" i="5" s="1"/>
  <c r="X46" i="5" s="1"/>
  <c r="T124" i="5"/>
  <c r="W124" i="5" s="1"/>
  <c r="Y124" i="5" s="1"/>
  <c r="T108" i="5"/>
  <c r="W108" i="5" s="1"/>
  <c r="Y108" i="5" s="1"/>
  <c r="T92" i="5"/>
  <c r="W92" i="5" s="1"/>
  <c r="Z92" i="5" s="1"/>
  <c r="T76" i="5"/>
  <c r="W76" i="5" s="1"/>
  <c r="Y76" i="5" s="1"/>
  <c r="T60" i="5"/>
  <c r="W60" i="5" s="1"/>
  <c r="Z60" i="5" s="1"/>
  <c r="T44" i="5"/>
  <c r="W44" i="5" s="1"/>
  <c r="Z44" i="5" s="1"/>
  <c r="T28" i="5"/>
  <c r="W28" i="5" s="1"/>
  <c r="Y28" i="5" s="1"/>
  <c r="T12" i="5"/>
  <c r="W12" i="5" s="1"/>
  <c r="Y12" i="5" s="1"/>
  <c r="R20" i="5"/>
  <c r="U20" i="5" s="1"/>
  <c r="X20" i="5" s="1"/>
  <c r="R16" i="5"/>
  <c r="U16" i="5" s="1"/>
  <c r="X16" i="5" s="1"/>
  <c r="R12" i="5"/>
  <c r="U12" i="5" s="1"/>
  <c r="X12" i="5" s="1"/>
  <c r="R125" i="5"/>
  <c r="U125" i="5" s="1"/>
  <c r="X125" i="5" s="1"/>
  <c r="R119" i="5"/>
  <c r="U119" i="5" s="1"/>
  <c r="X119" i="5" s="1"/>
  <c r="R109" i="5"/>
  <c r="U109" i="5" s="1"/>
  <c r="X109" i="5" s="1"/>
  <c r="R103" i="5"/>
  <c r="U103" i="5" s="1"/>
  <c r="X103" i="5" s="1"/>
  <c r="R93" i="5"/>
  <c r="U93" i="5" s="1"/>
  <c r="X93" i="5" s="1"/>
  <c r="R87" i="5"/>
  <c r="U87" i="5" s="1"/>
  <c r="X87" i="5" s="1"/>
  <c r="R77" i="5"/>
  <c r="U77" i="5" s="1"/>
  <c r="X77" i="5" s="1"/>
  <c r="R71" i="5"/>
  <c r="U71" i="5" s="1"/>
  <c r="X71" i="5" s="1"/>
  <c r="R61" i="5"/>
  <c r="U61" i="5" s="1"/>
  <c r="X61" i="5" s="1"/>
  <c r="R55" i="5"/>
  <c r="U55" i="5" s="1"/>
  <c r="X55" i="5" s="1"/>
  <c r="R45" i="5"/>
  <c r="U45" i="5" s="1"/>
  <c r="X45" i="5" s="1"/>
  <c r="R39" i="5"/>
  <c r="U39" i="5" s="1"/>
  <c r="X39" i="5" s="1"/>
  <c r="R29" i="5"/>
  <c r="U29" i="5" s="1"/>
  <c r="X29" i="5" s="1"/>
  <c r="R23" i="5"/>
  <c r="U23" i="5" s="1"/>
  <c r="X23" i="5" s="1"/>
  <c r="R13" i="5"/>
  <c r="U13" i="5" s="1"/>
  <c r="X13" i="5" s="1"/>
  <c r="T127" i="5"/>
  <c r="W127" i="5" s="1"/>
  <c r="Z127" i="5" s="1"/>
  <c r="T123" i="5"/>
  <c r="W123" i="5" s="1"/>
  <c r="Z123" i="5" s="1"/>
  <c r="T111" i="5"/>
  <c r="W111" i="5" s="1"/>
  <c r="Y111" i="5" s="1"/>
  <c r="T107" i="5"/>
  <c r="W107" i="5" s="1"/>
  <c r="Z107" i="5" s="1"/>
  <c r="T95" i="5"/>
  <c r="W95" i="5" s="1"/>
  <c r="Z95" i="5" s="1"/>
  <c r="T91" i="5"/>
  <c r="W91" i="5" s="1"/>
  <c r="Z91" i="5" s="1"/>
  <c r="T79" i="5"/>
  <c r="W79" i="5" s="1"/>
  <c r="Z79" i="5" s="1"/>
  <c r="T75" i="5"/>
  <c r="W75" i="5" s="1"/>
  <c r="Z75" i="5" s="1"/>
  <c r="T63" i="5"/>
  <c r="W63" i="5" s="1"/>
  <c r="Z63" i="5" s="1"/>
  <c r="T59" i="5"/>
  <c r="W59" i="5" s="1"/>
  <c r="Z59" i="5" s="1"/>
  <c r="T47" i="5"/>
  <c r="W47" i="5" s="1"/>
  <c r="Y47" i="5" s="1"/>
  <c r="T43" i="5"/>
  <c r="W43" i="5" s="1"/>
  <c r="Z43" i="5" s="1"/>
  <c r="T31" i="5"/>
  <c r="W31" i="5" s="1"/>
  <c r="Z31" i="5" s="1"/>
  <c r="T27" i="5"/>
  <c r="W27" i="5" s="1"/>
  <c r="T15" i="5"/>
  <c r="W15" i="5" s="1"/>
  <c r="Z15" i="5" s="1"/>
  <c r="T11" i="5"/>
  <c r="W11" i="5" s="1"/>
  <c r="Z11" i="5" s="1"/>
  <c r="R113" i="5"/>
  <c r="U113" i="5" s="1"/>
  <c r="X113" i="5" s="1"/>
  <c r="R97" i="5"/>
  <c r="U97" i="5" s="1"/>
  <c r="X97" i="5" s="1"/>
  <c r="R81" i="5"/>
  <c r="U81" i="5" s="1"/>
  <c r="X81" i="5" s="1"/>
  <c r="R65" i="5"/>
  <c r="U65" i="5" s="1"/>
  <c r="X65" i="5" s="1"/>
  <c r="R49" i="5"/>
  <c r="U49" i="5" s="1"/>
  <c r="X49" i="5" s="1"/>
  <c r="R33" i="5"/>
  <c r="U33" i="5" s="1"/>
  <c r="X33" i="5" s="1"/>
  <c r="R17" i="5"/>
  <c r="U17" i="5" s="1"/>
  <c r="X17" i="5" s="1"/>
  <c r="R117" i="5"/>
  <c r="U117" i="5" s="1"/>
  <c r="X117" i="5" s="1"/>
  <c r="R101" i="5"/>
  <c r="U101" i="5" s="1"/>
  <c r="X101" i="5" s="1"/>
  <c r="R85" i="5"/>
  <c r="U85" i="5" s="1"/>
  <c r="X85" i="5" s="1"/>
  <c r="R69" i="5"/>
  <c r="U69" i="5" s="1"/>
  <c r="X69" i="5" s="1"/>
  <c r="R53" i="5"/>
  <c r="U53" i="5" s="1"/>
  <c r="X53" i="5" s="1"/>
  <c r="R37" i="5"/>
  <c r="U37" i="5" s="1"/>
  <c r="X37" i="5" s="1"/>
  <c r="R21" i="5"/>
  <c r="U21" i="5" s="1"/>
  <c r="X21" i="5" s="1"/>
  <c r="Y37" i="5"/>
  <c r="Z37" i="5"/>
  <c r="Z116" i="5"/>
  <c r="Y53" i="5"/>
  <c r="Z53" i="5"/>
  <c r="Y69" i="5"/>
  <c r="Z69" i="5"/>
  <c r="Y21" i="5"/>
  <c r="Z21" i="5"/>
  <c r="Z119" i="5"/>
  <c r="Y119" i="5"/>
  <c r="Z103" i="5"/>
  <c r="Y103" i="5"/>
  <c r="Z99" i="5"/>
  <c r="Y99" i="5"/>
  <c r="Z87" i="5"/>
  <c r="Y87" i="5"/>
  <c r="Z83" i="5"/>
  <c r="Y83" i="5"/>
  <c r="Z71" i="5"/>
  <c r="Y71" i="5"/>
  <c r="Z67" i="5"/>
  <c r="Y67" i="5"/>
  <c r="Z55" i="5"/>
  <c r="Y55" i="5"/>
  <c r="Z51" i="5"/>
  <c r="Y51" i="5"/>
  <c r="Z39" i="5"/>
  <c r="Y39" i="5"/>
  <c r="Z35" i="5"/>
  <c r="Y35" i="5"/>
  <c r="Z23" i="5"/>
  <c r="Y23" i="5"/>
  <c r="Z19" i="5"/>
  <c r="Y19" i="5"/>
  <c r="Y115" i="5"/>
  <c r="Z125" i="5"/>
  <c r="Y125" i="5"/>
  <c r="Z121" i="5"/>
  <c r="Y121" i="5"/>
  <c r="Z117" i="5"/>
  <c r="Y117" i="5"/>
  <c r="Z113" i="5"/>
  <c r="Y113" i="5"/>
  <c r="Y109" i="5"/>
  <c r="Z109" i="5"/>
  <c r="Y105" i="5"/>
  <c r="Z105" i="5"/>
  <c r="Y101" i="5"/>
  <c r="Z101" i="5"/>
  <c r="Y97" i="5"/>
  <c r="Z97" i="5"/>
  <c r="Y93" i="5"/>
  <c r="Z93" i="5"/>
  <c r="Y89" i="5"/>
  <c r="Z89" i="5"/>
  <c r="Y85" i="5"/>
  <c r="Z85" i="5"/>
  <c r="Y81" i="5"/>
  <c r="Z81" i="5"/>
  <c r="Y77" i="5"/>
  <c r="Z77" i="5"/>
  <c r="Y73" i="5"/>
  <c r="Z73" i="5"/>
  <c r="Y65" i="5"/>
  <c r="Z65" i="5"/>
  <c r="Y61" i="5"/>
  <c r="Z61" i="5"/>
  <c r="Y57" i="5"/>
  <c r="Z57" i="5"/>
  <c r="Y49" i="5"/>
  <c r="Z49" i="5"/>
  <c r="Y45" i="5"/>
  <c r="Z45" i="5"/>
  <c r="Y41" i="5"/>
  <c r="Z41" i="5"/>
  <c r="Y33" i="5"/>
  <c r="Z33" i="5"/>
  <c r="Y29" i="5"/>
  <c r="Z29" i="5"/>
  <c r="Y25" i="5"/>
  <c r="Z25" i="5"/>
  <c r="Y17" i="5"/>
  <c r="Z17" i="5"/>
  <c r="Y13" i="5"/>
  <c r="Z13" i="5"/>
  <c r="Y9" i="5"/>
  <c r="Z9" i="5"/>
  <c r="R8" i="5"/>
  <c r="U8" i="5" s="1"/>
  <c r="X8" i="5" s="1"/>
  <c r="T8" i="5"/>
  <c r="W8" i="5" s="1"/>
  <c r="V8" i="5"/>
  <c r="Y40" i="5" l="1"/>
  <c r="Z84" i="5"/>
  <c r="AB115" i="5"/>
  <c r="Z104" i="5"/>
  <c r="AB104" i="5" s="1"/>
  <c r="Z68" i="5"/>
  <c r="Z66" i="5"/>
  <c r="Z94" i="5"/>
  <c r="AB94" i="5" s="1"/>
  <c r="Z90" i="5"/>
  <c r="AB90" i="5" s="1"/>
  <c r="Z126" i="5"/>
  <c r="AB126" i="5" s="1"/>
  <c r="Y54" i="5"/>
  <c r="AB54" i="5" s="1"/>
  <c r="Y78" i="5"/>
  <c r="AB78" i="5" s="1"/>
  <c r="Z20" i="5"/>
  <c r="AB20" i="5" s="1"/>
  <c r="Y110" i="5"/>
  <c r="AB110" i="5" s="1"/>
  <c r="Y16" i="5"/>
  <c r="AB16" i="5" s="1"/>
  <c r="Z118" i="5"/>
  <c r="AB118" i="5" s="1"/>
  <c r="Y24" i="5"/>
  <c r="AB24" i="5" s="1"/>
  <c r="Z14" i="5"/>
  <c r="Z108" i="5"/>
  <c r="AB108" i="5" s="1"/>
  <c r="Y34" i="5"/>
  <c r="AB34" i="5" s="1"/>
  <c r="Y56" i="5"/>
  <c r="AB56" i="5" s="1"/>
  <c r="Y86" i="5"/>
  <c r="AB86" i="5" s="1"/>
  <c r="Y92" i="5"/>
  <c r="AB92" i="5" s="1"/>
  <c r="Y58" i="5"/>
  <c r="AB58" i="5" s="1"/>
  <c r="Y114" i="5"/>
  <c r="AB114" i="5" s="1"/>
  <c r="Y88" i="5"/>
  <c r="AB88" i="5" s="1"/>
  <c r="Z30" i="5"/>
  <c r="AB30" i="5" s="1"/>
  <c r="Z70" i="5"/>
  <c r="AB70" i="5" s="1"/>
  <c r="Y42" i="5"/>
  <c r="AB42" i="5" s="1"/>
  <c r="Z122" i="5"/>
  <c r="AB122" i="5" s="1"/>
  <c r="Y31" i="5"/>
  <c r="AB31" i="5" s="1"/>
  <c r="Y60" i="5"/>
  <c r="AB60" i="5" s="1"/>
  <c r="Z26" i="5"/>
  <c r="AB26" i="5" s="1"/>
  <c r="Z96" i="5"/>
  <c r="AB96" i="5" s="1"/>
  <c r="Z32" i="5"/>
  <c r="AB32" i="5" s="1"/>
  <c r="Y106" i="5"/>
  <c r="AB106" i="5" s="1"/>
  <c r="Z124" i="5"/>
  <c r="AB124" i="5" s="1"/>
  <c r="Y91" i="5"/>
  <c r="AB91" i="5" s="1"/>
  <c r="Y48" i="5"/>
  <c r="AB48" i="5" s="1"/>
  <c r="Z76" i="5"/>
  <c r="AB76" i="5" s="1"/>
  <c r="Y102" i="5"/>
  <c r="AB102" i="5" s="1"/>
  <c r="Y36" i="5"/>
  <c r="AB36" i="5" s="1"/>
  <c r="Z112" i="5"/>
  <c r="AB112" i="5" s="1"/>
  <c r="Z50" i="5"/>
  <c r="AB50" i="5" s="1"/>
  <c r="Y79" i="5"/>
  <c r="AB79" i="5" s="1"/>
  <c r="Y15" i="5"/>
  <c r="AB15" i="5" s="1"/>
  <c r="Z111" i="5"/>
  <c r="AB111" i="5" s="1"/>
  <c r="Y95" i="5"/>
  <c r="AB95" i="5" s="1"/>
  <c r="Z10" i="5"/>
  <c r="AB10" i="5" s="1"/>
  <c r="Z38" i="5"/>
  <c r="AB38" i="5" s="1"/>
  <c r="Z62" i="5"/>
  <c r="AB62" i="5" s="1"/>
  <c r="Y59" i="5"/>
  <c r="AB59" i="5" s="1"/>
  <c r="Y72" i="5"/>
  <c r="AB72" i="5" s="1"/>
  <c r="Y100" i="5"/>
  <c r="AB100" i="5" s="1"/>
  <c r="Z74" i="5"/>
  <c r="AB74" i="5" s="1"/>
  <c r="Y123" i="5"/>
  <c r="AB123" i="5" s="1"/>
  <c r="Z12" i="5"/>
  <c r="AB12" i="5" s="1"/>
  <c r="Y120" i="5"/>
  <c r="AB120" i="5" s="1"/>
  <c r="AB67" i="5"/>
  <c r="AB99" i="5"/>
  <c r="AB121" i="5"/>
  <c r="AB14" i="5"/>
  <c r="AB66" i="5"/>
  <c r="AB35" i="5"/>
  <c r="AB23" i="5"/>
  <c r="AB68" i="5"/>
  <c r="AB69" i="5"/>
  <c r="Y11" i="5"/>
  <c r="AB11" i="5" s="1"/>
  <c r="Z47" i="5"/>
  <c r="AB47" i="5" s="1"/>
  <c r="AB37" i="5"/>
  <c r="Y63" i="5"/>
  <c r="AB63" i="5" s="1"/>
  <c r="AB21" i="5"/>
  <c r="AB116" i="5"/>
  <c r="AB40" i="5"/>
  <c r="AB84" i="5"/>
  <c r="Y22" i="5"/>
  <c r="AB22" i="5" s="1"/>
  <c r="Y46" i="5"/>
  <c r="AB46" i="5" s="1"/>
  <c r="Z82" i="5"/>
  <c r="AB82" i="5" s="1"/>
  <c r="Y43" i="5"/>
  <c r="AB43" i="5" s="1"/>
  <c r="AB51" i="5"/>
  <c r="Y75" i="5"/>
  <c r="AB75" i="5" s="1"/>
  <c r="AB83" i="5"/>
  <c r="Y107" i="5"/>
  <c r="AB107" i="5" s="1"/>
  <c r="AB119" i="5"/>
  <c r="Y127" i="5"/>
  <c r="AB127" i="5" s="1"/>
  <c r="Z28" i="5"/>
  <c r="AB28" i="5" s="1"/>
  <c r="Y44" i="5"/>
  <c r="AB44" i="5" s="1"/>
  <c r="Y52" i="5"/>
  <c r="AB52" i="5" s="1"/>
  <c r="Y64" i="5"/>
  <c r="AB64" i="5" s="1"/>
  <c r="Y80" i="5"/>
  <c r="AB80" i="5" s="1"/>
  <c r="Y98" i="5"/>
  <c r="AB98" i="5" s="1"/>
  <c r="AB93" i="5"/>
  <c r="Z18" i="5"/>
  <c r="AB18" i="5" s="1"/>
  <c r="Z27" i="5"/>
  <c r="Y27" i="5"/>
  <c r="AB13" i="5"/>
  <c r="AB25" i="5"/>
  <c r="AB33" i="5"/>
  <c r="AB45" i="5"/>
  <c r="AB57" i="5"/>
  <c r="AB65" i="5"/>
  <c r="AB77" i="5"/>
  <c r="AB85" i="5"/>
  <c r="AB101" i="5"/>
  <c r="AB109" i="5"/>
  <c r="AB9" i="5"/>
  <c r="AB29" i="5"/>
  <c r="AB49" i="5"/>
  <c r="AB73" i="5"/>
  <c r="AB89" i="5"/>
  <c r="AB97" i="5"/>
  <c r="AB105" i="5"/>
  <c r="AB113" i="5"/>
  <c r="AB19" i="5"/>
  <c r="AB39" i="5"/>
  <c r="AB55" i="5"/>
  <c r="AB71" i="5"/>
  <c r="AB87" i="5"/>
  <c r="AB103" i="5"/>
  <c r="AB17" i="5"/>
  <c r="AB41" i="5"/>
  <c r="AB61" i="5"/>
  <c r="AB81" i="5"/>
  <c r="AB117" i="5"/>
  <c r="AB125" i="5"/>
  <c r="AB53" i="5"/>
  <c r="Z8" i="5"/>
  <c r="Y8" i="5"/>
  <c r="AB27" i="5" l="1"/>
  <c r="A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<sst xmlns="http://schemas.openxmlformats.org/spreadsheetml/2006/main" count="106" uniqueCount="55">
  <si>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</si>
  <si>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</si>
  <si>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</si>
  <si>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</si>
  <si>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</si>
  <si>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</si>
  <si>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</si>
  <si>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</si>
  <si>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</si>
  <si>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</si>
  <si>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</si>
  <si>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</si>
  <si>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</si>
  <si>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</si>
  <si>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</si>
  <si>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</si>
  <si>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</si>
  <si>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</si>
  <si>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</si>
  <si>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</si>
  <si>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</si>
  <si>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</si>
  <si>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</si>
  <si>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</si>
  <si>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</si>
  <si>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</si>
  <si>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</si>
  <si>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</si>
  <si>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</si>
  <si>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</si>
  <si>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</si>
  <si>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</si>
  <si>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</si>
  <si>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</si>
  <si>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</si>
  <si>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</si>
  <si>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</si>
  <si>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</si>
  <si>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</si>
  <si>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</si>
  <si>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</si>
  <si>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</si>
  <si>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</si>
  <si>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</si>
  <si>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</si>
  <si>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</si>
  <si>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</si>
  <si>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</si>
  <si>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</si>
  <si>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</si>
  <si>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</si>
  <si>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</si>
  <si>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</si>
  <si>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3475A562-D427-4F4F-8BFB-9807C84606D5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</si>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</sst>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73514136913617645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29.991025227047984</c:v>
                </c:pt>
                <c:pt idx="1">
                  <c:v>29.50376600779984</c:v>
                </c:pt>
                <c:pt idx="2">
                  <c:v>29.816830689968612</c:v>
                </c:pt>
                <c:pt idx="3">
                  <c:v>29.477593297925605</c:v>
                </c:pt>
                <c:pt idx="4">
                  <c:v>29.792381567191885</c:v>
                </c:pt>
                <c:pt idx="5">
                  <c:v>29.41972323747056</c:v>
                </c:pt>
                <c:pt idx="6">
                  <c:v>29.572212898250484</c:v>
                </c:pt>
                <c:pt idx="7">
                  <c:v>30.026577583554928</c:v>
                </c:pt>
                <c:pt idx="8">
                  <c:v>29.428531735866795</c:v>
                </c:pt>
                <c:pt idx="9">
                  <c:v>30.183116567600607</c:v>
                </c:pt>
                <c:pt idx="10">
                  <c:v>30.355230348231647</c:v>
                </c:pt>
                <c:pt idx="11">
                  <c:v>31.513121329266358</c:v>
                </c:pt>
                <c:pt idx="12">
                  <c:v>38.801375815292197</c:v>
                </c:pt>
                <c:pt idx="13">
                  <c:v>48.79567483908145</c:v>
                </c:pt>
                <c:pt idx="14">
                  <c:v>82.114880854081164</c:v>
                </c:pt>
                <c:pt idx="15">
                  <c:v>96.424268037606609</c:v>
                </c:pt>
                <c:pt idx="16">
                  <c:v>112.46259487722341</c:v>
                </c:pt>
                <c:pt idx="17">
                  <c:v>120.66572797007166</c:v>
                </c:pt>
                <c:pt idx="18">
                  <c:v>98.557993093293078</c:v>
                </c:pt>
                <c:pt idx="19">
                  <c:v>74.629034328867235</c:v>
                </c:pt>
                <c:pt idx="20">
                  <c:v>55.027530399150749</c:v>
                </c:pt>
                <c:pt idx="21">
                  <c:v>45.616012427009728</c:v>
                </c:pt>
                <c:pt idx="22">
                  <c:v>36.121386297044019</c:v>
                </c:pt>
                <c:pt idx="23">
                  <c:v>33.053285828852573</c:v>
                </c:pt>
                <c:pt idx="24">
                  <c:v>31.003621828228983</c:v>
                </c:pt>
                <c:pt idx="25">
                  <c:v>29.859273722573651</c:v>
                </c:pt>
                <c:pt idx="26">
                  <c:v>29.298348049524296</c:v>
                </c:pt>
                <c:pt idx="27">
                  <c:v>29.099416694231476</c:v>
                </c:pt>
                <c:pt idx="28">
                  <c:v>29.175034465845414</c:v>
                </c:pt>
                <c:pt idx="29">
                  <c:v>29.236423538760615</c:v>
                </c:pt>
                <c:pt idx="30">
                  <c:v>31.112107057861262</c:v>
                </c:pt>
                <c:pt idx="31">
                  <c:v>35.892354238602657</c:v>
                </c:pt>
                <c:pt idx="32">
                  <c:v>47.284906639288806</c:v>
                </c:pt>
                <c:pt idx="33">
                  <c:v>65.081291655395432</c:v>
                </c:pt>
                <c:pt idx="34">
                  <c:v>74.502483016981742</c:v>
                </c:pt>
                <c:pt idx="35">
                  <c:v>81.111802088143037</c:v>
                </c:pt>
                <c:pt idx="36">
                  <c:v>78.080933517962819</c:v>
                </c:pt>
                <c:pt idx="37">
                  <c:v>67.614787337583948</c:v>
                </c:pt>
                <c:pt idx="38">
                  <c:v>63.605075552742285</c:v>
                </c:pt>
                <c:pt idx="39">
                  <c:v>54.64263837453769</c:v>
                </c:pt>
                <c:pt idx="40">
                  <c:v>47.623173683663559</c:v>
                </c:pt>
                <c:pt idx="41">
                  <c:v>37.335415502329646</c:v>
                </c:pt>
                <c:pt idx="42">
                  <c:v>33.480081620804945</c:v>
                </c:pt>
                <c:pt idx="43">
                  <c:v>30.906557324036253</c:v>
                </c:pt>
                <c:pt idx="44">
                  <c:v>29.864127319041895</c:v>
                </c:pt>
                <c:pt idx="45">
                  <c:v>29.381440848505878</c:v>
                </c:pt>
                <c:pt idx="46">
                  <c:v>29.190450658598518</c:v>
                </c:pt>
                <c:pt idx="47">
                  <c:v>29.611089786324268</c:v>
                </c:pt>
                <c:pt idx="48">
                  <c:v>30.593549424029177</c:v>
                </c:pt>
                <c:pt idx="49">
                  <c:v>34.923270328804044</c:v>
                </c:pt>
                <c:pt idx="50">
                  <c:v>43.697537473726804</c:v>
                </c:pt>
                <c:pt idx="51">
                  <c:v>58.021017096341915</c:v>
                </c:pt>
                <c:pt idx="52">
                  <c:v>64.537971958107335</c:v>
                </c:pt>
                <c:pt idx="53">
                  <c:v>73.94469846444936</c:v>
                </c:pt>
                <c:pt idx="54">
                  <c:v>72.319357798973314</c:v>
                </c:pt>
                <c:pt idx="55">
                  <c:v>69.561029929352983</c:v>
                </c:pt>
                <c:pt idx="56">
                  <c:v>61.329769622803163</c:v>
                </c:pt>
                <c:pt idx="57">
                  <c:v>58.193078137008364</c:v>
                </c:pt>
                <c:pt idx="58">
                  <c:v>53.091876835423115</c:v>
                </c:pt>
                <c:pt idx="59">
                  <c:v>44.521371770208098</c:v>
                </c:pt>
                <c:pt idx="60">
                  <c:v>37.624691431887278</c:v>
                </c:pt>
                <c:pt idx="61">
                  <c:v>32.875792689301655</c:v>
                </c:pt>
                <c:pt idx="62">
                  <c:v>31.141836688180536</c:v>
                </c:pt>
                <c:pt idx="63">
                  <c:v>30.026551737178409</c:v>
                </c:pt>
                <c:pt idx="64">
                  <c:v>29.436304856776768</c:v>
                </c:pt>
                <c:pt idx="65">
                  <c:v>29.241504032298611</c:v>
                </c:pt>
                <c:pt idx="66">
                  <c:v>29.362364321932631</c:v>
                </c:pt>
                <c:pt idx="67">
                  <c:v>29.40485184549928</c:v>
                </c:pt>
                <c:pt idx="68">
                  <c:v>30.221101907230352</c:v>
                </c:pt>
                <c:pt idx="69">
                  <c:v>32.577366315478436</c:v>
                </c:pt>
                <c:pt idx="70">
                  <c:v>40.110369720140149</c:v>
                </c:pt>
                <c:pt idx="71">
                  <c:v>48.510597276272051</c:v>
                </c:pt>
                <c:pt idx="72">
                  <c:v>61.855199157530933</c:v>
                </c:pt>
                <c:pt idx="73">
                  <c:v>68.816622961884647</c:v>
                </c:pt>
                <c:pt idx="74">
                  <c:v>74.564247044213573</c:v>
                </c:pt>
                <c:pt idx="75">
                  <c:v>68.972706468110047</c:v>
                </c:pt>
                <c:pt idx="76">
                  <c:v>63.639920267270327</c:v>
                </c:pt>
                <c:pt idx="77">
                  <c:v>57.79662157077528</c:v>
                </c:pt>
                <c:pt idx="78">
                  <c:v>47.895265162139481</c:v>
                </c:pt>
                <c:pt idx="79">
                  <c:v>41.199763048239227</c:v>
                </c:pt>
                <c:pt idx="80">
                  <c:v>35.023475800090409</c:v>
                </c:pt>
                <c:pt idx="81">
                  <c:v>32.279682415517108</c:v>
                </c:pt>
                <c:pt idx="82">
                  <c:v>30.239402637570848</c:v>
                </c:pt>
                <c:pt idx="83">
                  <c:v>29.864969077914196</c:v>
                </c:pt>
                <c:pt idx="84">
                  <c:v>29.499842825352683</c:v>
                </c:pt>
                <c:pt idx="85">
                  <c:v>29.461901435489732</c:v>
                </c:pt>
                <c:pt idx="86">
                  <c:v>29.381424565659444</c:v>
                </c:pt>
                <c:pt idx="87">
                  <c:v>29.720152718917891</c:v>
                </c:pt>
                <c:pt idx="88">
                  <c:v>32.059267278729259</c:v>
                </c:pt>
                <c:pt idx="89">
                  <c:v>37.313553749463267</c:v>
                </c:pt>
                <c:pt idx="90">
                  <c:v>50.759573577326677</c:v>
                </c:pt>
                <c:pt idx="91">
                  <c:v>63.260120546933599</c:v>
                </c:pt>
                <c:pt idx="92">
                  <c:v>80.253359887456739</c:v>
                </c:pt>
                <c:pt idx="93">
                  <c:v>84.55236955387285</c:v>
                </c:pt>
                <c:pt idx="94">
                  <c:v>82.01454499257737</c:v>
                </c:pt>
                <c:pt idx="95">
                  <c:v>73.220235965210193</c:v>
                </c:pt>
                <c:pt idx="96">
                  <c:v>63.005854133658289</c:v>
                </c:pt>
                <c:pt idx="97">
                  <c:v>58.428868310967523</c:v>
                </c:pt>
                <c:pt idx="98">
                  <c:v>45.719903732713512</c:v>
                </c:pt>
                <c:pt idx="99">
                  <c:v>40.156934693315719</c:v>
                </c:pt>
                <c:pt idx="100">
                  <c:v>34.669233394171918</c:v>
                </c:pt>
                <c:pt idx="101">
                  <c:v>31.817394076927403</c:v>
                </c:pt>
                <c:pt idx="102">
                  <c:v>30.454607622207192</c:v>
                </c:pt>
                <c:pt idx="103">
                  <c:v>29.87033011098573</c:v>
                </c:pt>
                <c:pt idx="104">
                  <c:v>29.622231498090542</c:v>
                </c:pt>
                <c:pt idx="105">
                  <c:v>29.49096922639772</c:v>
                </c:pt>
                <c:pt idx="106">
                  <c:v>29.851743049560593</c:v>
                </c:pt>
                <c:pt idx="107">
                  <c:v>31.066591420846606</c:v>
                </c:pt>
                <c:pt idx="108">
                  <c:v>34.06950112813967</c:v>
                </c:pt>
                <c:pt idx="109">
                  <c:v>43.024472557066474</c:v>
                </c:pt>
                <c:pt idx="110">
                  <c:v>50.949611854068017</c:v>
                </c:pt>
                <c:pt idx="111">
                  <c:v>63.590038960576827</c:v>
                </c:pt>
                <c:pt idx="112">
                  <c:v>72.27222578093874</c:v>
                </c:pt>
                <c:pt idx="113">
                  <c:v>73.7707337562954</c:v>
                </c:pt>
                <c:pt idx="114">
                  <c:v>71.31274566526703</c:v>
                </c:pt>
                <c:pt idx="115">
                  <c:v>64.196843184675473</c:v>
                </c:pt>
                <c:pt idx="116">
                  <c:v>59.713030698944301</c:v>
                </c:pt>
                <c:pt idx="117">
                  <c:v>54.142215164819241</c:v>
                </c:pt>
                <c:pt idx="118">
                  <c:v>47.477773285732042</c:v>
                </c:pt>
                <c:pt idx="119">
                  <c:v>37.769285603128239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B-4873-B7E2-C5A5B14AC99F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29.63</c:v>
                </c:pt>
                <c:pt idx="1">
                  <c:v>29.85</c:v>
                </c:pt>
                <c:pt idx="2">
                  <c:v>29.77</c:v>
                </c:pt>
                <c:pt idx="3">
                  <c:v>29.65</c:v>
                </c:pt>
                <c:pt idx="4">
                  <c:v>29.49</c:v>
                </c:pt>
                <c:pt idx="5">
                  <c:v>29.97</c:v>
                </c:pt>
                <c:pt idx="6">
                  <c:v>30.57</c:v>
                </c:pt>
                <c:pt idx="7">
                  <c:v>32.549999999999997</c:v>
                </c:pt>
                <c:pt idx="8">
                  <c:v>36.090000000000003</c:v>
                </c:pt>
                <c:pt idx="9">
                  <c:v>38.97</c:v>
                </c:pt>
                <c:pt idx="10">
                  <c:v>41.71</c:v>
                </c:pt>
                <c:pt idx="11">
                  <c:v>42.91</c:v>
                </c:pt>
                <c:pt idx="12">
                  <c:v>43.73</c:v>
                </c:pt>
                <c:pt idx="13">
                  <c:v>42.73</c:v>
                </c:pt>
                <c:pt idx="14">
                  <c:v>40.79</c:v>
                </c:pt>
                <c:pt idx="15">
                  <c:v>37.21</c:v>
                </c:pt>
                <c:pt idx="16">
                  <c:v>35.01</c:v>
                </c:pt>
                <c:pt idx="17">
                  <c:v>32.83</c:v>
                </c:pt>
                <c:pt idx="18">
                  <c:v>32.03</c:v>
                </c:pt>
                <c:pt idx="19">
                  <c:v>31.29</c:v>
                </c:pt>
                <c:pt idx="20">
                  <c:v>30.65</c:v>
                </c:pt>
                <c:pt idx="21">
                  <c:v>30.31</c:v>
                </c:pt>
                <c:pt idx="22">
                  <c:v>30.59</c:v>
                </c:pt>
                <c:pt idx="23">
                  <c:v>30.37</c:v>
                </c:pt>
                <c:pt idx="24">
                  <c:v>31.19</c:v>
                </c:pt>
                <c:pt idx="25">
                  <c:v>33.07</c:v>
                </c:pt>
                <c:pt idx="26">
                  <c:v>35.549999999999997</c:v>
                </c:pt>
                <c:pt idx="27">
                  <c:v>39.049999999999997</c:v>
                </c:pt>
                <c:pt idx="28">
                  <c:v>40.75</c:v>
                </c:pt>
                <c:pt idx="29">
                  <c:v>42.23</c:v>
                </c:pt>
                <c:pt idx="30">
                  <c:v>43.09</c:v>
                </c:pt>
                <c:pt idx="31">
                  <c:v>43.29</c:v>
                </c:pt>
                <c:pt idx="32">
                  <c:v>43.03</c:v>
                </c:pt>
                <c:pt idx="33">
                  <c:v>42.23</c:v>
                </c:pt>
                <c:pt idx="34">
                  <c:v>39.29</c:v>
                </c:pt>
                <c:pt idx="35">
                  <c:v>37.090000000000003</c:v>
                </c:pt>
                <c:pt idx="36">
                  <c:v>34.15</c:v>
                </c:pt>
                <c:pt idx="37">
                  <c:v>32.75</c:v>
                </c:pt>
                <c:pt idx="38">
                  <c:v>31.71</c:v>
                </c:pt>
                <c:pt idx="39">
                  <c:v>31.19</c:v>
                </c:pt>
                <c:pt idx="40">
                  <c:v>31.07</c:v>
                </c:pt>
                <c:pt idx="41">
                  <c:v>30.85</c:v>
                </c:pt>
                <c:pt idx="42">
                  <c:v>31.39</c:v>
                </c:pt>
                <c:pt idx="43">
                  <c:v>32.67</c:v>
                </c:pt>
                <c:pt idx="44">
                  <c:v>36.07</c:v>
                </c:pt>
                <c:pt idx="45">
                  <c:v>38.69</c:v>
                </c:pt>
                <c:pt idx="46">
                  <c:v>41.49</c:v>
                </c:pt>
                <c:pt idx="47">
                  <c:v>42.99</c:v>
                </c:pt>
                <c:pt idx="48">
                  <c:v>43.97</c:v>
                </c:pt>
                <c:pt idx="49">
                  <c:v>44.29</c:v>
                </c:pt>
                <c:pt idx="50">
                  <c:v>44.07</c:v>
                </c:pt>
                <c:pt idx="51">
                  <c:v>43.43</c:v>
                </c:pt>
                <c:pt idx="52">
                  <c:v>42.29</c:v>
                </c:pt>
                <c:pt idx="53">
                  <c:v>39.65</c:v>
                </c:pt>
                <c:pt idx="54">
                  <c:v>37.049999999999997</c:v>
                </c:pt>
                <c:pt idx="55">
                  <c:v>34.51</c:v>
                </c:pt>
                <c:pt idx="56">
                  <c:v>32.909999999999997</c:v>
                </c:pt>
                <c:pt idx="57">
                  <c:v>32.19</c:v>
                </c:pt>
                <c:pt idx="58">
                  <c:v>31.61</c:v>
                </c:pt>
                <c:pt idx="59">
                  <c:v>31.13</c:v>
                </c:pt>
                <c:pt idx="60">
                  <c:v>31.05</c:v>
                </c:pt>
                <c:pt idx="61">
                  <c:v>30.77</c:v>
                </c:pt>
                <c:pt idx="62">
                  <c:v>31.05</c:v>
                </c:pt>
                <c:pt idx="63">
                  <c:v>32.090000000000003</c:v>
                </c:pt>
                <c:pt idx="64">
                  <c:v>34.29</c:v>
                </c:pt>
                <c:pt idx="65">
                  <c:v>37.549999999999997</c:v>
                </c:pt>
                <c:pt idx="66">
                  <c:v>40.11</c:v>
                </c:pt>
                <c:pt idx="67">
                  <c:v>41.71</c:v>
                </c:pt>
                <c:pt idx="68">
                  <c:v>43.23</c:v>
                </c:pt>
                <c:pt idx="69">
                  <c:v>43.59</c:v>
                </c:pt>
                <c:pt idx="70">
                  <c:v>43.53</c:v>
                </c:pt>
                <c:pt idx="71">
                  <c:v>42.71</c:v>
                </c:pt>
                <c:pt idx="72">
                  <c:v>41.07</c:v>
                </c:pt>
                <c:pt idx="73">
                  <c:v>37.75</c:v>
                </c:pt>
                <c:pt idx="74">
                  <c:v>35.53</c:v>
                </c:pt>
                <c:pt idx="75">
                  <c:v>33.57</c:v>
                </c:pt>
                <c:pt idx="76">
                  <c:v>32.71</c:v>
                </c:pt>
                <c:pt idx="77">
                  <c:v>31.71</c:v>
                </c:pt>
                <c:pt idx="78">
                  <c:v>31.33</c:v>
                </c:pt>
                <c:pt idx="79">
                  <c:v>31.25</c:v>
                </c:pt>
                <c:pt idx="80">
                  <c:v>30.97</c:v>
                </c:pt>
                <c:pt idx="81">
                  <c:v>30.97</c:v>
                </c:pt>
                <c:pt idx="82">
                  <c:v>31.97</c:v>
                </c:pt>
                <c:pt idx="83">
                  <c:v>33.83</c:v>
                </c:pt>
                <c:pt idx="84">
                  <c:v>37.25</c:v>
                </c:pt>
                <c:pt idx="85">
                  <c:v>41.03</c:v>
                </c:pt>
                <c:pt idx="86">
                  <c:v>42.59</c:v>
                </c:pt>
                <c:pt idx="87">
                  <c:v>44.29</c:v>
                </c:pt>
                <c:pt idx="88">
                  <c:v>44.63</c:v>
                </c:pt>
                <c:pt idx="89">
                  <c:v>44.77</c:v>
                </c:pt>
                <c:pt idx="90">
                  <c:v>44.13</c:v>
                </c:pt>
                <c:pt idx="91">
                  <c:v>42.99</c:v>
                </c:pt>
                <c:pt idx="92">
                  <c:v>39.75</c:v>
                </c:pt>
                <c:pt idx="93">
                  <c:v>37.590000000000003</c:v>
                </c:pt>
                <c:pt idx="94">
                  <c:v>34.71</c:v>
                </c:pt>
                <c:pt idx="95">
                  <c:v>33.61</c:v>
                </c:pt>
                <c:pt idx="96">
                  <c:v>32.590000000000003</c:v>
                </c:pt>
                <c:pt idx="97">
                  <c:v>32.049999999999997</c:v>
                </c:pt>
                <c:pt idx="98">
                  <c:v>31.39</c:v>
                </c:pt>
                <c:pt idx="99">
                  <c:v>31.29</c:v>
                </c:pt>
                <c:pt idx="100">
                  <c:v>31.11</c:v>
                </c:pt>
                <c:pt idx="101">
                  <c:v>31.91</c:v>
                </c:pt>
                <c:pt idx="102">
                  <c:v>34.25</c:v>
                </c:pt>
                <c:pt idx="103">
                  <c:v>36.81</c:v>
                </c:pt>
                <c:pt idx="104">
                  <c:v>40.07</c:v>
                </c:pt>
                <c:pt idx="105">
                  <c:v>42.13</c:v>
                </c:pt>
                <c:pt idx="106">
                  <c:v>43.57</c:v>
                </c:pt>
                <c:pt idx="107">
                  <c:v>44.23</c:v>
                </c:pt>
                <c:pt idx="108">
                  <c:v>44.57</c:v>
                </c:pt>
                <c:pt idx="109">
                  <c:v>44.25</c:v>
                </c:pt>
                <c:pt idx="110">
                  <c:v>44.01</c:v>
                </c:pt>
                <c:pt idx="111">
                  <c:v>42.91</c:v>
                </c:pt>
                <c:pt idx="112">
                  <c:v>40.909999999999997</c:v>
                </c:pt>
                <c:pt idx="113">
                  <c:v>37.549999999999997</c:v>
                </c:pt>
                <c:pt idx="114">
                  <c:v>34.89</c:v>
                </c:pt>
                <c:pt idx="115">
                  <c:v>33.47</c:v>
                </c:pt>
                <c:pt idx="116">
                  <c:v>32.69</c:v>
                </c:pt>
                <c:pt idx="117">
                  <c:v>32.11</c:v>
                </c:pt>
                <c:pt idx="118">
                  <c:v>31.77</c:v>
                </c:pt>
                <c:pt idx="119">
                  <c:v>31.55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B-4873-B7E2-C5A5B14A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74743004365409E-2"/>
          <c:y val="2.2112467665573933E-2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0.36102522704798545</c:v>
                </c:pt>
                <c:pt idx="1">
                  <c:v>-0.34623399220016182</c:v>
                </c:pt>
                <c:pt idx="2">
                  <c:v>4.6830689968611949E-2</c:v>
                </c:pt>
                <c:pt idx="3">
                  <c:v>-0.17240670207439379</c:v>
                </c:pt>
                <c:pt idx="4">
                  <c:v>0.3023815671918868</c:v>
                </c:pt>
                <c:pt idx="5">
                  <c:v>-0.55027676252943891</c:v>
                </c:pt>
                <c:pt idx="6">
                  <c:v>-0.99778710174951613</c:v>
                </c:pt>
                <c:pt idx="7">
                  <c:v>-2.5234224164450687</c:v>
                </c:pt>
                <c:pt idx="8">
                  <c:v>-6.6614682641332088</c:v>
                </c:pt>
                <c:pt idx="9">
                  <c:v>-8.7868834323993923</c:v>
                </c:pt>
                <c:pt idx="10">
                  <c:v>-11.354769651768354</c:v>
                </c:pt>
                <c:pt idx="11">
                  <c:v>-11.396878670733638</c:v>
                </c:pt>
                <c:pt idx="12">
                  <c:v>-4.9286241847078003</c:v>
                </c:pt>
                <c:pt idx="13">
                  <c:v>6.0656748390814528</c:v>
                </c:pt>
                <c:pt idx="14">
                  <c:v>41.324880854081165</c:v>
                </c:pt>
                <c:pt idx="15">
                  <c:v>59.214268037606608</c:v>
                </c:pt>
                <c:pt idx="16">
                  <c:v>77.452594877223419</c:v>
                </c:pt>
                <c:pt idx="17">
                  <c:v>87.835727970071659</c:v>
                </c:pt>
                <c:pt idx="18">
                  <c:v>66.527993093293077</c:v>
                </c:pt>
                <c:pt idx="19">
                  <c:v>43.339034328867236</c:v>
                </c:pt>
                <c:pt idx="20">
                  <c:v>24.37753039915075</c:v>
                </c:pt>
                <c:pt idx="21">
                  <c:v>15.30601242700973</c:v>
                </c:pt>
                <c:pt idx="22">
                  <c:v>5.5313862970440191</c:v>
                </c:pt>
                <c:pt idx="23">
                  <c:v>2.6832858288525721</c:v>
                </c:pt>
                <c:pt idx="24">
                  <c:v>-0.18637817177101823</c:v>
                </c:pt>
                <c:pt idx="25">
                  <c:v>-3.2107262774263496</c:v>
                </c:pt>
                <c:pt idx="26">
                  <c:v>-6.2516519504757007</c:v>
                </c:pt>
                <c:pt idx="27">
                  <c:v>-9.9505833057685216</c:v>
                </c:pt>
                <c:pt idx="28">
                  <c:v>-11.574965534154586</c:v>
                </c:pt>
                <c:pt idx="29">
                  <c:v>-12.993576461239382</c:v>
                </c:pt>
                <c:pt idx="30">
                  <c:v>-11.977892942138741</c:v>
                </c:pt>
                <c:pt idx="31">
                  <c:v>-7.3976457613973423</c:v>
                </c:pt>
                <c:pt idx="32">
                  <c:v>4.2549066392888051</c:v>
                </c:pt>
                <c:pt idx="33">
                  <c:v>22.851291655395435</c:v>
                </c:pt>
                <c:pt idx="34">
                  <c:v>35.212483016981743</c:v>
                </c:pt>
                <c:pt idx="35">
                  <c:v>44.021802088143033</c:v>
                </c:pt>
                <c:pt idx="36">
                  <c:v>43.930933517962821</c:v>
                </c:pt>
                <c:pt idx="37">
                  <c:v>34.864787337583948</c:v>
                </c:pt>
                <c:pt idx="38">
                  <c:v>31.895075552742284</c:v>
                </c:pt>
                <c:pt idx="39">
                  <c:v>23.452638374537688</c:v>
                </c:pt>
                <c:pt idx="40">
                  <c:v>16.553173683663559</c:v>
                </c:pt>
                <c:pt idx="41">
                  <c:v>6.4854155023296443</c:v>
                </c:pt>
                <c:pt idx="42">
                  <c:v>2.0900816208049449</c:v>
                </c:pt>
                <c:pt idx="43">
                  <c:v>-1.7634426759637485</c:v>
                </c:pt>
                <c:pt idx="44">
                  <c:v>-6.2058726809581053</c:v>
                </c:pt>
                <c:pt idx="45">
                  <c:v>-9.3085591514941193</c:v>
                </c:pt>
                <c:pt idx="46">
                  <c:v>-12.299549341401484</c:v>
                </c:pt>
                <c:pt idx="47">
                  <c:v>-13.378910213675734</c:v>
                </c:pt>
                <c:pt idx="48">
                  <c:v>-13.376450575970821</c:v>
                </c:pt>
                <c:pt idx="49">
                  <c:v>-9.3667296711959551</c:v>
                </c:pt>
                <c:pt idx="50">
                  <c:v>-0.3724625262731962</c:v>
                </c:pt>
                <c:pt idx="51">
                  <c:v>14.591017096341915</c:v>
                </c:pt>
                <c:pt idx="52">
                  <c:v>22.247971958107335</c:v>
                </c:pt>
                <c:pt idx="53">
                  <c:v>34.294698464449361</c:v>
                </c:pt>
                <c:pt idx="54">
                  <c:v>35.269357798973317</c:v>
                </c:pt>
                <c:pt idx="55">
                  <c:v>35.051029929352985</c:v>
                </c:pt>
                <c:pt idx="56">
                  <c:v>28.419769622803166</c:v>
                </c:pt>
                <c:pt idx="57">
                  <c:v>26.003078137008366</c:v>
                </c:pt>
                <c:pt idx="58">
                  <c:v>21.481876835423115</c:v>
                </c:pt>
                <c:pt idx="59">
                  <c:v>13.391371770208099</c:v>
                </c:pt>
                <c:pt idx="60">
                  <c:v>6.5746914318872776</c:v>
                </c:pt>
                <c:pt idx="61">
                  <c:v>2.105792689301655</c:v>
                </c:pt>
                <c:pt idx="62">
                  <c:v>9.1836688180535475E-2</c:v>
                </c:pt>
                <c:pt idx="63">
                  <c:v>-2.0634482628215949</c:v>
                </c:pt>
                <c:pt idx="64">
                  <c:v>-4.8536951432232307</c:v>
                </c:pt>
                <c:pt idx="65">
                  <c:v>-8.3084959677013863</c:v>
                </c:pt>
                <c:pt idx="66">
                  <c:v>-10.747635678067368</c:v>
                </c:pt>
                <c:pt idx="67">
                  <c:v>-12.305148154500721</c:v>
                </c:pt>
                <c:pt idx="68">
                  <c:v>-13.008898092769645</c:v>
                </c:pt>
                <c:pt idx="69">
                  <c:v>-11.012633684521568</c:v>
                </c:pt>
                <c:pt idx="70">
                  <c:v>-3.4196302798598524</c:v>
                </c:pt>
                <c:pt idx="71">
                  <c:v>5.8005972762720504</c:v>
                </c:pt>
                <c:pt idx="72">
                  <c:v>20.785199157530933</c:v>
                </c:pt>
                <c:pt idx="73">
                  <c:v>31.066622961884647</c:v>
                </c:pt>
                <c:pt idx="74">
                  <c:v>39.034247044213572</c:v>
                </c:pt>
                <c:pt idx="75">
                  <c:v>35.402706468110047</c:v>
                </c:pt>
                <c:pt idx="76">
                  <c:v>30.929920267270326</c:v>
                </c:pt>
                <c:pt idx="77">
                  <c:v>26.086621570775279</c:v>
                </c:pt>
                <c:pt idx="78">
                  <c:v>16.565265162139482</c:v>
                </c:pt>
                <c:pt idx="79">
                  <c:v>9.9497630482392267</c:v>
                </c:pt>
                <c:pt idx="80">
                  <c:v>4.0534758000904105</c:v>
                </c:pt>
                <c:pt idx="81">
                  <c:v>1.3096824155171092</c:v>
                </c:pt>
                <c:pt idx="82">
                  <c:v>-1.7305973624291511</c:v>
                </c:pt>
                <c:pt idx="83">
                  <c:v>-3.965030922085802</c:v>
                </c:pt>
                <c:pt idx="84">
                  <c:v>-7.7501571746473168</c:v>
                </c:pt>
                <c:pt idx="85">
                  <c:v>-11.568098564510269</c:v>
                </c:pt>
                <c:pt idx="86">
                  <c:v>-13.20857543434056</c:v>
                </c:pt>
                <c:pt idx="87">
                  <c:v>-14.569847281082108</c:v>
                </c:pt>
                <c:pt idx="88">
                  <c:v>-12.570732721270744</c:v>
                </c:pt>
                <c:pt idx="89">
                  <c:v>-7.4564462505367359</c:v>
                </c:pt>
                <c:pt idx="90">
                  <c:v>6.6295735773266742</c:v>
                </c:pt>
                <c:pt idx="91">
                  <c:v>20.270120546933597</c:v>
                </c:pt>
                <c:pt idx="92">
                  <c:v>40.503359887456739</c:v>
                </c:pt>
                <c:pt idx="93">
                  <c:v>46.962369553872847</c:v>
                </c:pt>
                <c:pt idx="94">
                  <c:v>47.30454499257737</c:v>
                </c:pt>
                <c:pt idx="95">
                  <c:v>39.610235965210194</c:v>
                </c:pt>
                <c:pt idx="96">
                  <c:v>30.415854133658286</c:v>
                </c:pt>
                <c:pt idx="97">
                  <c:v>26.378868310967526</c:v>
                </c:pt>
                <c:pt idx="98">
                  <c:v>14.329903732713511</c:v>
                </c:pt>
                <c:pt idx="99">
                  <c:v>8.86693469331572</c:v>
                </c:pt>
                <c:pt idx="100">
                  <c:v>3.559233394171919</c:v>
                </c:pt>
                <c:pt idx="101">
                  <c:v>-9.2605923072596852E-2</c:v>
                </c:pt>
                <c:pt idx="102">
                  <c:v>-3.7953923777928082</c:v>
                </c:pt>
                <c:pt idx="103">
                  <c:v>-6.9396698890142723</c:v>
                </c:pt>
                <c:pt idx="104">
                  <c:v>-10.447768501909458</c:v>
                </c:pt>
                <c:pt idx="105">
                  <c:v>-12.639030773602283</c:v>
                </c:pt>
                <c:pt idx="106">
                  <c:v>-13.718256950439407</c:v>
                </c:pt>
                <c:pt idx="107">
                  <c:v>-13.163408579153391</c:v>
                </c:pt>
                <c:pt idx="108">
                  <c:v>-10.50049887186033</c:v>
                </c:pt>
                <c:pt idx="109">
                  <c:v>-1.2255274429335259</c:v>
                </c:pt>
                <c:pt idx="110">
                  <c:v>6.9396118540680192</c:v>
                </c:pt>
                <c:pt idx="111">
                  <c:v>20.68003896057683</c:v>
                </c:pt>
                <c:pt idx="112">
                  <c:v>31.362225780938743</c:v>
                </c:pt>
                <c:pt idx="113">
                  <c:v>36.220733756295402</c:v>
                </c:pt>
                <c:pt idx="114">
                  <c:v>36.42274566526703</c:v>
                </c:pt>
                <c:pt idx="115">
                  <c:v>30.726843184675474</c:v>
                </c:pt>
                <c:pt idx="116">
                  <c:v>27.023030698944304</c:v>
                </c:pt>
                <c:pt idx="117">
                  <c:v>22.032215164819242</c:v>
                </c:pt>
                <c:pt idx="118">
                  <c:v>15.707773285732042</c:v>
                </c:pt>
                <c:pt idx="119">
                  <c:v>6.2192856031282382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9-4222-8CC6-BBC6D41A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[2]ChangingHeatTestresults!$A$3:$A$122</c:f>
              <c:numCache>
                <c:formatCode>General</c:formatCode>
                <c:ptCount val="120"/>
                <c:pt idx="0">
                  <c:v>29.695414996176499</c:v>
                </c:pt>
                <c:pt idx="1">
                  <c:v>29.462331807367601</c:v>
                </c:pt>
                <c:pt idx="2">
                  <c:v>29.664509966863001</c:v>
                </c:pt>
                <c:pt idx="3">
                  <c:v>29.510203126225399</c:v>
                </c:pt>
                <c:pt idx="4">
                  <c:v>29.6068441862481</c:v>
                </c:pt>
                <c:pt idx="5">
                  <c:v>29.763732458118699</c:v>
                </c:pt>
                <c:pt idx="6">
                  <c:v>29.422283472018901</c:v>
                </c:pt>
                <c:pt idx="7">
                  <c:v>29.894054278794801</c:v>
                </c:pt>
                <c:pt idx="8">
                  <c:v>29.894054278794801</c:v>
                </c:pt>
                <c:pt idx="9">
                  <c:v>30.561032729689899</c:v>
                </c:pt>
                <c:pt idx="10">
                  <c:v>33.211945150510601</c:v>
                </c:pt>
                <c:pt idx="11">
                  <c:v>36.347287156205503</c:v>
                </c:pt>
                <c:pt idx="12">
                  <c:v>50</c:v>
                </c:pt>
                <c:pt idx="13">
                  <c:v>50</c:v>
                </c:pt>
                <c:pt idx="14">
                  <c:v>45.961482902006402</c:v>
                </c:pt>
                <c:pt idx="15">
                  <c:v>47.059129253869401</c:v>
                </c:pt>
                <c:pt idx="16">
                  <c:v>47.1809742879298</c:v>
                </c:pt>
                <c:pt idx="17">
                  <c:v>46.296343100726297</c:v>
                </c:pt>
                <c:pt idx="18">
                  <c:v>43.0328784401989</c:v>
                </c:pt>
                <c:pt idx="19">
                  <c:v>43.0328784401989</c:v>
                </c:pt>
                <c:pt idx="20">
                  <c:v>37.996257243971399</c:v>
                </c:pt>
                <c:pt idx="21">
                  <c:v>37.996257243971399</c:v>
                </c:pt>
                <c:pt idx="22">
                  <c:v>37.996257243971399</c:v>
                </c:pt>
                <c:pt idx="23">
                  <c:v>33.641633506984803</c:v>
                </c:pt>
                <c:pt idx="24">
                  <c:v>33.641633506984803</c:v>
                </c:pt>
                <c:pt idx="25">
                  <c:v>33.714292571723703</c:v>
                </c:pt>
                <c:pt idx="26">
                  <c:v>33.715712570441099</c:v>
                </c:pt>
                <c:pt idx="27">
                  <c:v>33.715945272710101</c:v>
                </c:pt>
                <c:pt idx="28">
                  <c:v>33.715945272710101</c:v>
                </c:pt>
                <c:pt idx="29">
                  <c:v>33.715945272710101</c:v>
                </c:pt>
                <c:pt idx="30">
                  <c:v>33.715945272710101</c:v>
                </c:pt>
                <c:pt idx="31">
                  <c:v>33.716687487668899</c:v>
                </c:pt>
                <c:pt idx="32">
                  <c:v>33.716687487668899</c:v>
                </c:pt>
                <c:pt idx="33">
                  <c:v>33.7336285168792</c:v>
                </c:pt>
                <c:pt idx="34">
                  <c:v>33.870444540015797</c:v>
                </c:pt>
                <c:pt idx="35">
                  <c:v>50</c:v>
                </c:pt>
                <c:pt idx="36">
                  <c:v>47.623274919871001</c:v>
                </c:pt>
                <c:pt idx="37">
                  <c:v>45.439639227164797</c:v>
                </c:pt>
                <c:pt idx="38">
                  <c:v>42.935585159393099</c:v>
                </c:pt>
                <c:pt idx="39">
                  <c:v>42.935585159393099</c:v>
                </c:pt>
                <c:pt idx="40">
                  <c:v>36.800659322924197</c:v>
                </c:pt>
                <c:pt idx="41">
                  <c:v>36.738548183617297</c:v>
                </c:pt>
                <c:pt idx="42">
                  <c:v>34.714754781883997</c:v>
                </c:pt>
                <c:pt idx="43">
                  <c:v>34.714754781883997</c:v>
                </c:pt>
                <c:pt idx="44">
                  <c:v>34.8592977469863</c:v>
                </c:pt>
                <c:pt idx="45">
                  <c:v>34.8592977469863</c:v>
                </c:pt>
                <c:pt idx="46">
                  <c:v>34.8273078493132</c:v>
                </c:pt>
                <c:pt idx="47">
                  <c:v>34.8273078493132</c:v>
                </c:pt>
                <c:pt idx="48">
                  <c:v>34.947585985548201</c:v>
                </c:pt>
                <c:pt idx="49">
                  <c:v>36.603571766993703</c:v>
                </c:pt>
                <c:pt idx="50">
                  <c:v>40.225477963252899</c:v>
                </c:pt>
                <c:pt idx="51">
                  <c:v>40.225477963252899</c:v>
                </c:pt>
                <c:pt idx="52">
                  <c:v>40.225477963252899</c:v>
                </c:pt>
                <c:pt idx="53">
                  <c:v>40.225477963252899</c:v>
                </c:pt>
                <c:pt idx="54">
                  <c:v>59.961506308247202</c:v>
                </c:pt>
                <c:pt idx="55">
                  <c:v>44.978628893234003</c:v>
                </c:pt>
                <c:pt idx="56">
                  <c:v>40.4662788665389</c:v>
                </c:pt>
                <c:pt idx="57">
                  <c:v>43.226375458782201</c:v>
                </c:pt>
                <c:pt idx="58">
                  <c:v>43.226375458782201</c:v>
                </c:pt>
                <c:pt idx="59">
                  <c:v>43.226375458782201</c:v>
                </c:pt>
                <c:pt idx="60">
                  <c:v>43.226375458782201</c:v>
                </c:pt>
                <c:pt idx="61">
                  <c:v>31.5383949988246</c:v>
                </c:pt>
                <c:pt idx="62">
                  <c:v>31.5383381169618</c:v>
                </c:pt>
                <c:pt idx="63">
                  <c:v>31.5383381169618</c:v>
                </c:pt>
                <c:pt idx="64">
                  <c:v>31.539624550645598</c:v>
                </c:pt>
                <c:pt idx="65">
                  <c:v>32.813731200908201</c:v>
                </c:pt>
                <c:pt idx="66">
                  <c:v>32.813731200908201</c:v>
                </c:pt>
                <c:pt idx="67">
                  <c:v>32.813731200908201</c:v>
                </c:pt>
                <c:pt idx="68">
                  <c:v>32.813731200908201</c:v>
                </c:pt>
                <c:pt idx="69">
                  <c:v>32.813731200908201</c:v>
                </c:pt>
                <c:pt idx="70">
                  <c:v>32.813731200908201</c:v>
                </c:pt>
                <c:pt idx="71">
                  <c:v>32.813731200908201</c:v>
                </c:pt>
                <c:pt idx="72">
                  <c:v>50</c:v>
                </c:pt>
                <c:pt idx="73">
                  <c:v>50</c:v>
                </c:pt>
                <c:pt idx="74">
                  <c:v>46.397756492975702</c:v>
                </c:pt>
                <c:pt idx="75">
                  <c:v>46.149721522779899</c:v>
                </c:pt>
                <c:pt idx="76">
                  <c:v>42.9546745239168</c:v>
                </c:pt>
                <c:pt idx="77">
                  <c:v>40.084552692393999</c:v>
                </c:pt>
                <c:pt idx="78">
                  <c:v>37.8221800497384</c:v>
                </c:pt>
                <c:pt idx="79">
                  <c:v>36.1848160845677</c:v>
                </c:pt>
                <c:pt idx="80">
                  <c:v>36.1848160845677</c:v>
                </c:pt>
                <c:pt idx="81">
                  <c:v>35.290284735789598</c:v>
                </c:pt>
                <c:pt idx="82">
                  <c:v>35.290284735789598</c:v>
                </c:pt>
                <c:pt idx="83">
                  <c:v>35.290284735789598</c:v>
                </c:pt>
                <c:pt idx="84">
                  <c:v>34.9602153484485</c:v>
                </c:pt>
                <c:pt idx="85">
                  <c:v>34.9541800409826</c:v>
                </c:pt>
                <c:pt idx="86">
                  <c:v>34.9541800409826</c:v>
                </c:pt>
                <c:pt idx="87">
                  <c:v>34.9541800409826</c:v>
                </c:pt>
                <c:pt idx="88">
                  <c:v>34.9541800409826</c:v>
                </c:pt>
                <c:pt idx="89">
                  <c:v>37.615718364320102</c:v>
                </c:pt>
                <c:pt idx="90">
                  <c:v>37.615718364320102</c:v>
                </c:pt>
                <c:pt idx="91">
                  <c:v>37.615718364320102</c:v>
                </c:pt>
                <c:pt idx="92">
                  <c:v>37.615718364320102</c:v>
                </c:pt>
                <c:pt idx="93">
                  <c:v>37.638495473217297</c:v>
                </c:pt>
                <c:pt idx="94">
                  <c:v>48.269049906146201</c:v>
                </c:pt>
                <c:pt idx="95">
                  <c:v>47.051595947046103</c:v>
                </c:pt>
                <c:pt idx="96">
                  <c:v>43.282367707102502</c:v>
                </c:pt>
                <c:pt idx="97">
                  <c:v>39.299348440787597</c:v>
                </c:pt>
                <c:pt idx="98">
                  <c:v>39.299348440787597</c:v>
                </c:pt>
                <c:pt idx="99">
                  <c:v>39.299348440787597</c:v>
                </c:pt>
                <c:pt idx="100">
                  <c:v>39.299348440787597</c:v>
                </c:pt>
                <c:pt idx="101">
                  <c:v>30.6099697933527</c:v>
                </c:pt>
                <c:pt idx="102">
                  <c:v>30.6099697933527</c:v>
                </c:pt>
                <c:pt idx="103">
                  <c:v>30.6105182331295</c:v>
                </c:pt>
                <c:pt idx="104">
                  <c:v>30.6105182331295</c:v>
                </c:pt>
                <c:pt idx="105">
                  <c:v>31.495521039112699</c:v>
                </c:pt>
                <c:pt idx="106">
                  <c:v>29.728822669789999</c:v>
                </c:pt>
                <c:pt idx="107">
                  <c:v>33.826626209786198</c:v>
                </c:pt>
                <c:pt idx="108">
                  <c:v>33.826626209786198</c:v>
                </c:pt>
                <c:pt idx="109">
                  <c:v>39.550801943207603</c:v>
                </c:pt>
                <c:pt idx="110">
                  <c:v>46.000857454445402</c:v>
                </c:pt>
                <c:pt idx="111">
                  <c:v>46.000857454445402</c:v>
                </c:pt>
                <c:pt idx="112">
                  <c:v>46.969833947345002</c:v>
                </c:pt>
                <c:pt idx="113">
                  <c:v>47.875834227845601</c:v>
                </c:pt>
                <c:pt idx="114">
                  <c:v>48.876878588271197</c:v>
                </c:pt>
                <c:pt idx="115">
                  <c:v>47.313018300031402</c:v>
                </c:pt>
                <c:pt idx="116">
                  <c:v>47.313018300031402</c:v>
                </c:pt>
                <c:pt idx="117">
                  <c:v>40.355657545395601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8-4FA5-827A-E9196F8E01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[2]ChangingHeatTestresults!$B$3:$B$122</c:f>
              <c:numCache>
                <c:formatCode>General</c:formatCode>
                <c:ptCount val="120"/>
                <c:pt idx="0">
                  <c:v>29.7699999999999</c:v>
                </c:pt>
                <c:pt idx="1">
                  <c:v>29.649999999999899</c:v>
                </c:pt>
                <c:pt idx="2">
                  <c:v>29.489999999999899</c:v>
                </c:pt>
                <c:pt idx="3">
                  <c:v>29.969999999999899</c:v>
                </c:pt>
                <c:pt idx="4">
                  <c:v>30.57</c:v>
                </c:pt>
                <c:pt idx="5">
                  <c:v>32.549999999999898</c:v>
                </c:pt>
                <c:pt idx="6">
                  <c:v>36.090000000000003</c:v>
                </c:pt>
                <c:pt idx="7">
                  <c:v>38.969999999999899</c:v>
                </c:pt>
                <c:pt idx="8">
                  <c:v>41.71</c:v>
                </c:pt>
                <c:pt idx="9">
                  <c:v>42.909999999999897</c:v>
                </c:pt>
                <c:pt idx="10">
                  <c:v>43.729999999999897</c:v>
                </c:pt>
                <c:pt idx="11">
                  <c:v>42.729999999999897</c:v>
                </c:pt>
                <c:pt idx="12">
                  <c:v>40.7899999999999</c:v>
                </c:pt>
                <c:pt idx="13">
                  <c:v>37.21</c:v>
                </c:pt>
                <c:pt idx="14">
                  <c:v>35.009999999999899</c:v>
                </c:pt>
                <c:pt idx="15">
                  <c:v>32.829999999999899</c:v>
                </c:pt>
                <c:pt idx="16">
                  <c:v>32.03</c:v>
                </c:pt>
                <c:pt idx="17">
                  <c:v>31.2899999999999</c:v>
                </c:pt>
                <c:pt idx="18">
                  <c:v>30.649999999999899</c:v>
                </c:pt>
                <c:pt idx="19">
                  <c:v>30.309999999999899</c:v>
                </c:pt>
                <c:pt idx="20">
                  <c:v>30.5899999999999</c:v>
                </c:pt>
                <c:pt idx="21">
                  <c:v>30.37</c:v>
                </c:pt>
                <c:pt idx="22">
                  <c:v>31.19</c:v>
                </c:pt>
                <c:pt idx="23">
                  <c:v>33.07</c:v>
                </c:pt>
                <c:pt idx="24">
                  <c:v>35.549999999999898</c:v>
                </c:pt>
                <c:pt idx="25">
                  <c:v>39.049999999999898</c:v>
                </c:pt>
                <c:pt idx="26">
                  <c:v>40.75</c:v>
                </c:pt>
                <c:pt idx="27">
                  <c:v>42.229999999999897</c:v>
                </c:pt>
                <c:pt idx="28">
                  <c:v>43.09</c:v>
                </c:pt>
                <c:pt idx="29">
                  <c:v>43.2899999999999</c:v>
                </c:pt>
                <c:pt idx="30">
                  <c:v>43.03</c:v>
                </c:pt>
                <c:pt idx="31">
                  <c:v>42.229999999999897</c:v>
                </c:pt>
                <c:pt idx="32">
                  <c:v>39.2899999999999</c:v>
                </c:pt>
                <c:pt idx="33">
                  <c:v>37.090000000000003</c:v>
                </c:pt>
                <c:pt idx="34">
                  <c:v>34.149999999999899</c:v>
                </c:pt>
                <c:pt idx="35">
                  <c:v>32.75</c:v>
                </c:pt>
                <c:pt idx="36">
                  <c:v>31.71</c:v>
                </c:pt>
                <c:pt idx="37">
                  <c:v>31.19</c:v>
                </c:pt>
                <c:pt idx="38">
                  <c:v>31.07</c:v>
                </c:pt>
                <c:pt idx="39">
                  <c:v>30.85</c:v>
                </c:pt>
                <c:pt idx="40">
                  <c:v>31.39</c:v>
                </c:pt>
                <c:pt idx="41">
                  <c:v>32.67</c:v>
                </c:pt>
                <c:pt idx="42">
                  <c:v>36.07</c:v>
                </c:pt>
                <c:pt idx="43">
                  <c:v>38.689999999999898</c:v>
                </c:pt>
                <c:pt idx="44">
                  <c:v>41.49</c:v>
                </c:pt>
                <c:pt idx="45">
                  <c:v>42.99</c:v>
                </c:pt>
                <c:pt idx="46">
                  <c:v>43.969999999999899</c:v>
                </c:pt>
                <c:pt idx="47">
                  <c:v>44.2899999999999</c:v>
                </c:pt>
                <c:pt idx="48">
                  <c:v>44.07</c:v>
                </c:pt>
                <c:pt idx="49">
                  <c:v>43.4299999999999</c:v>
                </c:pt>
                <c:pt idx="50">
                  <c:v>42.2899999999999</c:v>
                </c:pt>
                <c:pt idx="51">
                  <c:v>39.649999999999899</c:v>
                </c:pt>
                <c:pt idx="52">
                  <c:v>37.049999999999898</c:v>
                </c:pt>
                <c:pt idx="53">
                  <c:v>34.509999999999899</c:v>
                </c:pt>
                <c:pt idx="54">
                  <c:v>32.909999999999897</c:v>
                </c:pt>
                <c:pt idx="55">
                  <c:v>32.189999999999898</c:v>
                </c:pt>
                <c:pt idx="56">
                  <c:v>31.6099999999999</c:v>
                </c:pt>
                <c:pt idx="57">
                  <c:v>31.1299999999999</c:v>
                </c:pt>
                <c:pt idx="58">
                  <c:v>31.05</c:v>
                </c:pt>
                <c:pt idx="59">
                  <c:v>30.7699999999999</c:v>
                </c:pt>
                <c:pt idx="60">
                  <c:v>31.05</c:v>
                </c:pt>
                <c:pt idx="61">
                  <c:v>32.090000000000003</c:v>
                </c:pt>
                <c:pt idx="62">
                  <c:v>34.2899999999999</c:v>
                </c:pt>
                <c:pt idx="63">
                  <c:v>37.549999999999898</c:v>
                </c:pt>
                <c:pt idx="64">
                  <c:v>40.1099999999999</c:v>
                </c:pt>
                <c:pt idx="65">
                  <c:v>41.71</c:v>
                </c:pt>
                <c:pt idx="66">
                  <c:v>43.229999999999897</c:v>
                </c:pt>
                <c:pt idx="67">
                  <c:v>43.59</c:v>
                </c:pt>
                <c:pt idx="68">
                  <c:v>43.53</c:v>
                </c:pt>
                <c:pt idx="69">
                  <c:v>42.71</c:v>
                </c:pt>
                <c:pt idx="70">
                  <c:v>41.07</c:v>
                </c:pt>
                <c:pt idx="71">
                  <c:v>37.75</c:v>
                </c:pt>
                <c:pt idx="72">
                  <c:v>35.53</c:v>
                </c:pt>
                <c:pt idx="73">
                  <c:v>33.57</c:v>
                </c:pt>
                <c:pt idx="74">
                  <c:v>32.71</c:v>
                </c:pt>
                <c:pt idx="75">
                  <c:v>31.71</c:v>
                </c:pt>
                <c:pt idx="76">
                  <c:v>31.329999999999899</c:v>
                </c:pt>
                <c:pt idx="77">
                  <c:v>31.25</c:v>
                </c:pt>
                <c:pt idx="78">
                  <c:v>30.969999999999899</c:v>
                </c:pt>
                <c:pt idx="79">
                  <c:v>30.969999999999899</c:v>
                </c:pt>
                <c:pt idx="80">
                  <c:v>31.969999999999899</c:v>
                </c:pt>
                <c:pt idx="81">
                  <c:v>33.829999999999899</c:v>
                </c:pt>
                <c:pt idx="82">
                  <c:v>37.25</c:v>
                </c:pt>
                <c:pt idx="83">
                  <c:v>41.03</c:v>
                </c:pt>
                <c:pt idx="84">
                  <c:v>42.59</c:v>
                </c:pt>
                <c:pt idx="85">
                  <c:v>44.2899999999999</c:v>
                </c:pt>
                <c:pt idx="86">
                  <c:v>44.63</c:v>
                </c:pt>
                <c:pt idx="87">
                  <c:v>44.77</c:v>
                </c:pt>
                <c:pt idx="88">
                  <c:v>44.13</c:v>
                </c:pt>
                <c:pt idx="89">
                  <c:v>42.99</c:v>
                </c:pt>
                <c:pt idx="90">
                  <c:v>39.75</c:v>
                </c:pt>
                <c:pt idx="91">
                  <c:v>37.590000000000003</c:v>
                </c:pt>
                <c:pt idx="92">
                  <c:v>34.71</c:v>
                </c:pt>
                <c:pt idx="93">
                  <c:v>33.6099999999999</c:v>
                </c:pt>
                <c:pt idx="94">
                  <c:v>32.590000000000003</c:v>
                </c:pt>
                <c:pt idx="95">
                  <c:v>32.049999999999898</c:v>
                </c:pt>
                <c:pt idx="96">
                  <c:v>31.39</c:v>
                </c:pt>
                <c:pt idx="97">
                  <c:v>31.2899999999999</c:v>
                </c:pt>
                <c:pt idx="98">
                  <c:v>31.1099999999999</c:v>
                </c:pt>
                <c:pt idx="99">
                  <c:v>31.91</c:v>
                </c:pt>
                <c:pt idx="100">
                  <c:v>34.25</c:v>
                </c:pt>
                <c:pt idx="101">
                  <c:v>36.81</c:v>
                </c:pt>
                <c:pt idx="102">
                  <c:v>40.07</c:v>
                </c:pt>
                <c:pt idx="103">
                  <c:v>42.13</c:v>
                </c:pt>
                <c:pt idx="104">
                  <c:v>43.57</c:v>
                </c:pt>
                <c:pt idx="105">
                  <c:v>44.229999999999897</c:v>
                </c:pt>
                <c:pt idx="106">
                  <c:v>44.57</c:v>
                </c:pt>
                <c:pt idx="107">
                  <c:v>44.25</c:v>
                </c:pt>
                <c:pt idx="108">
                  <c:v>44.009999999999899</c:v>
                </c:pt>
                <c:pt idx="109">
                  <c:v>42.909999999999897</c:v>
                </c:pt>
                <c:pt idx="110">
                  <c:v>40.909999999999897</c:v>
                </c:pt>
                <c:pt idx="111">
                  <c:v>37.549999999999898</c:v>
                </c:pt>
                <c:pt idx="112">
                  <c:v>34.89</c:v>
                </c:pt>
                <c:pt idx="113">
                  <c:v>33.469999999999899</c:v>
                </c:pt>
                <c:pt idx="114">
                  <c:v>32.689999999999898</c:v>
                </c:pt>
                <c:pt idx="115">
                  <c:v>32.1099999999999</c:v>
                </c:pt>
                <c:pt idx="116">
                  <c:v>31.7699999999999</c:v>
                </c:pt>
                <c:pt idx="117">
                  <c:v>31.55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8-4FA5-827A-E9196F8E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108432"/>
        <c:axId val="631113352"/>
      </c:lineChart>
      <c:catAx>
        <c:axId val="63110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3352"/>
        <c:crosses val="autoZero"/>
        <c:auto val="1"/>
        <c:lblAlgn val="ctr"/>
        <c:lblOffset val="100"/>
        <c:noMultiLvlLbl val="0"/>
      </c:catAx>
      <c:valAx>
        <c:axId val="63111335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[2]ChangingHeatTestresults!$C$3:$C$122</c:f>
              <c:numCache>
                <c:formatCode>General</c:formatCode>
                <c:ptCount val="120"/>
                <c:pt idx="0">
                  <c:v>-7.4585003823415194E-2</c:v>
                </c:pt>
                <c:pt idx="1">
                  <c:v>-0.18766819263234399</c:v>
                </c:pt>
                <c:pt idx="2">
                  <c:v>0.17450996686301601</c:v>
                </c:pt>
                <c:pt idx="3">
                  <c:v>-0.45979687377456402</c:v>
                </c:pt>
                <c:pt idx="4">
                  <c:v>-0.96315581375182902</c:v>
                </c:pt>
                <c:pt idx="5">
                  <c:v>-2.7862675418812399</c:v>
                </c:pt>
                <c:pt idx="6">
                  <c:v>-6.6677165279810104</c:v>
                </c:pt>
                <c:pt idx="7">
                  <c:v>-9.0759457212051409</c:v>
                </c:pt>
                <c:pt idx="8">
                  <c:v>-11.8159457212051</c:v>
                </c:pt>
                <c:pt idx="9">
                  <c:v>-12.34896727031</c:v>
                </c:pt>
                <c:pt idx="10">
                  <c:v>-10.5180548494893</c:v>
                </c:pt>
                <c:pt idx="11">
                  <c:v>-6.3827128437944696</c:v>
                </c:pt>
                <c:pt idx="12">
                  <c:v>9.2100000000000009</c:v>
                </c:pt>
                <c:pt idx="13">
                  <c:v>12.7899999999999</c:v>
                </c:pt>
                <c:pt idx="14">
                  <c:v>10.951482902006401</c:v>
                </c:pt>
                <c:pt idx="15">
                  <c:v>14.229129253869401</c:v>
                </c:pt>
                <c:pt idx="16">
                  <c:v>15.150974287929801</c:v>
                </c:pt>
                <c:pt idx="17">
                  <c:v>15.0063431007263</c:v>
                </c:pt>
                <c:pt idx="18">
                  <c:v>12.382878440198899</c:v>
                </c:pt>
                <c:pt idx="19">
                  <c:v>12.722878440198899</c:v>
                </c:pt>
                <c:pt idx="20">
                  <c:v>7.4062572439714698</c:v>
                </c:pt>
                <c:pt idx="21">
                  <c:v>7.6262572439714704</c:v>
                </c:pt>
                <c:pt idx="22">
                  <c:v>6.8062572439714701</c:v>
                </c:pt>
                <c:pt idx="23">
                  <c:v>0.57163350698480897</c:v>
                </c:pt>
                <c:pt idx="24">
                  <c:v>-1.90836649301518</c:v>
                </c:pt>
                <c:pt idx="25">
                  <c:v>-5.3357074282762698</c:v>
                </c:pt>
                <c:pt idx="26">
                  <c:v>-7.03428742955884</c:v>
                </c:pt>
                <c:pt idx="27">
                  <c:v>-8.5140547272898299</c:v>
                </c:pt>
                <c:pt idx="28">
                  <c:v>-9.37405472728984</c:v>
                </c:pt>
                <c:pt idx="29">
                  <c:v>-9.5740547272898393</c:v>
                </c:pt>
                <c:pt idx="30">
                  <c:v>-9.3140547272898395</c:v>
                </c:pt>
                <c:pt idx="31">
                  <c:v>-8.5133125123309892</c:v>
                </c:pt>
                <c:pt idx="32">
                  <c:v>-5.5733125123310003</c:v>
                </c:pt>
                <c:pt idx="33">
                  <c:v>-3.3563714831207698</c:v>
                </c:pt>
                <c:pt idx="34">
                  <c:v>-0.27955545998418702</c:v>
                </c:pt>
                <c:pt idx="35">
                  <c:v>17.25</c:v>
                </c:pt>
                <c:pt idx="36">
                  <c:v>15.913274919871</c:v>
                </c:pt>
                <c:pt idx="37">
                  <c:v>14.249639227164799</c:v>
                </c:pt>
                <c:pt idx="38">
                  <c:v>11.865585159393101</c:v>
                </c:pt>
                <c:pt idx="39">
                  <c:v>12.0855851593931</c:v>
                </c:pt>
                <c:pt idx="40">
                  <c:v>5.4106593229242801</c:v>
                </c:pt>
                <c:pt idx="41">
                  <c:v>4.0685481836173301</c:v>
                </c:pt>
                <c:pt idx="42">
                  <c:v>-1.35524521811599</c:v>
                </c:pt>
                <c:pt idx="43">
                  <c:v>-3.9752452181159899</c:v>
                </c:pt>
                <c:pt idx="44">
                  <c:v>-6.6307022530136104</c:v>
                </c:pt>
                <c:pt idx="45">
                  <c:v>-8.1307022530136095</c:v>
                </c:pt>
                <c:pt idx="46">
                  <c:v>-9.14269215068677</c:v>
                </c:pt>
                <c:pt idx="47">
                  <c:v>-9.4626921506867703</c:v>
                </c:pt>
                <c:pt idx="48">
                  <c:v>-9.1224140144517403</c:v>
                </c:pt>
                <c:pt idx="49">
                  <c:v>-6.8264282330062001</c:v>
                </c:pt>
                <c:pt idx="50">
                  <c:v>-2.0645220367470101</c:v>
                </c:pt>
                <c:pt idx="51">
                  <c:v>0.57547796325298595</c:v>
                </c:pt>
                <c:pt idx="52">
                  <c:v>3.1754779632529799</c:v>
                </c:pt>
                <c:pt idx="53">
                  <c:v>5.7154779632529804</c:v>
                </c:pt>
                <c:pt idx="54">
                  <c:v>27.051506308247198</c:v>
                </c:pt>
                <c:pt idx="55">
                  <c:v>12.788628893234</c:v>
                </c:pt>
                <c:pt idx="56">
                  <c:v>8.8562788665389398</c:v>
                </c:pt>
                <c:pt idx="57">
                  <c:v>12.0963754587822</c:v>
                </c:pt>
                <c:pt idx="58">
                  <c:v>12.1763754587822</c:v>
                </c:pt>
                <c:pt idx="59">
                  <c:v>12.456375458782199</c:v>
                </c:pt>
                <c:pt idx="60">
                  <c:v>12.1763754587822</c:v>
                </c:pt>
                <c:pt idx="61">
                  <c:v>-0.55160500117538103</c:v>
                </c:pt>
                <c:pt idx="62">
                  <c:v>-2.7516618830381301</c:v>
                </c:pt>
                <c:pt idx="63">
                  <c:v>-6.0116618830381299</c:v>
                </c:pt>
                <c:pt idx="64">
                  <c:v>-8.5703754493543407</c:v>
                </c:pt>
                <c:pt idx="65">
                  <c:v>-8.8962687990917608</c:v>
                </c:pt>
                <c:pt idx="66">
                  <c:v>-10.4162687990917</c:v>
                </c:pt>
                <c:pt idx="67">
                  <c:v>-10.776268799091699</c:v>
                </c:pt>
                <c:pt idx="68">
                  <c:v>-10.716268799091701</c:v>
                </c:pt>
                <c:pt idx="69">
                  <c:v>-9.8962687990917608</c:v>
                </c:pt>
                <c:pt idx="70">
                  <c:v>-8.2562687990917603</c:v>
                </c:pt>
                <c:pt idx="71">
                  <c:v>-4.93626879909176</c:v>
                </c:pt>
                <c:pt idx="72">
                  <c:v>14.469999999999899</c:v>
                </c:pt>
                <c:pt idx="73">
                  <c:v>16.4299999999999</c:v>
                </c:pt>
                <c:pt idx="74">
                  <c:v>13.6877564929757</c:v>
                </c:pt>
                <c:pt idx="75">
                  <c:v>14.4397215227799</c:v>
                </c:pt>
                <c:pt idx="76">
                  <c:v>11.6246745239168</c:v>
                </c:pt>
                <c:pt idx="77">
                  <c:v>8.8345526923940394</c:v>
                </c:pt>
                <c:pt idx="78">
                  <c:v>6.8521800497384202</c:v>
                </c:pt>
                <c:pt idx="79">
                  <c:v>5.2148160845677696</c:v>
                </c:pt>
                <c:pt idx="80">
                  <c:v>4.2148160845677696</c:v>
                </c:pt>
                <c:pt idx="81">
                  <c:v>1.46028473578961</c:v>
                </c:pt>
                <c:pt idx="82">
                  <c:v>-1.9597152642103799</c:v>
                </c:pt>
                <c:pt idx="83">
                  <c:v>-5.7397152642103801</c:v>
                </c:pt>
                <c:pt idx="84">
                  <c:v>-7.6297846515514403</c:v>
                </c:pt>
                <c:pt idx="85">
                  <c:v>-9.3358199590173392</c:v>
                </c:pt>
                <c:pt idx="86">
                  <c:v>-9.6758199590173497</c:v>
                </c:pt>
                <c:pt idx="87">
                  <c:v>-9.8158199590173503</c:v>
                </c:pt>
                <c:pt idx="88">
                  <c:v>-9.1758199590173497</c:v>
                </c:pt>
                <c:pt idx="89">
                  <c:v>-5.3742816356798198</c:v>
                </c:pt>
                <c:pt idx="90">
                  <c:v>-2.13428163567982</c:v>
                </c:pt>
                <c:pt idx="91">
                  <c:v>2.5718364320169902E-2</c:v>
                </c:pt>
                <c:pt idx="92">
                  <c:v>2.9057183643201698</c:v>
                </c:pt>
                <c:pt idx="93">
                  <c:v>4.0284954732173599</c:v>
                </c:pt>
                <c:pt idx="94">
                  <c:v>15.679049906146201</c:v>
                </c:pt>
                <c:pt idx="95">
                  <c:v>15.0015959470461</c:v>
                </c:pt>
                <c:pt idx="96">
                  <c:v>11.892367707102499</c:v>
                </c:pt>
                <c:pt idx="97">
                  <c:v>8.0093484407876598</c:v>
                </c:pt>
                <c:pt idx="98">
                  <c:v>8.1893484407876596</c:v>
                </c:pt>
                <c:pt idx="99">
                  <c:v>7.3893484407876597</c:v>
                </c:pt>
                <c:pt idx="100">
                  <c:v>5.0493484407876599</c:v>
                </c:pt>
                <c:pt idx="101">
                  <c:v>-6.2000302066472299</c:v>
                </c:pt>
                <c:pt idx="102">
                  <c:v>-9.4600302066472199</c:v>
                </c:pt>
                <c:pt idx="103">
                  <c:v>-11.519481766870401</c:v>
                </c:pt>
                <c:pt idx="104">
                  <c:v>-12.9594817668704</c:v>
                </c:pt>
                <c:pt idx="105">
                  <c:v>-12.7344789608872</c:v>
                </c:pt>
                <c:pt idx="106">
                  <c:v>-14.8411773302099</c:v>
                </c:pt>
                <c:pt idx="107">
                  <c:v>-10.4233737902137</c:v>
                </c:pt>
                <c:pt idx="108">
                  <c:v>-10.1833737902137</c:v>
                </c:pt>
                <c:pt idx="109">
                  <c:v>-3.3591980567922999</c:v>
                </c:pt>
                <c:pt idx="110">
                  <c:v>5.0908574544454099</c:v>
                </c:pt>
                <c:pt idx="111">
                  <c:v>8.4508574544454103</c:v>
                </c:pt>
                <c:pt idx="112">
                  <c:v>12.079833947345</c:v>
                </c:pt>
                <c:pt idx="113">
                  <c:v>14.405834227845601</c:v>
                </c:pt>
                <c:pt idx="114">
                  <c:v>16.186878588271199</c:v>
                </c:pt>
                <c:pt idx="115">
                  <c:v>15.203018300031401</c:v>
                </c:pt>
                <c:pt idx="116">
                  <c:v>15.543018300031401</c:v>
                </c:pt>
                <c:pt idx="117">
                  <c:v>8.8056575453956203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D-403B-AEBE-D0CD3926F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068288"/>
        <c:axId val="787067632"/>
      </c:barChart>
      <c:catAx>
        <c:axId val="7870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67632"/>
        <c:crosses val="autoZero"/>
        <c:auto val="1"/>
        <c:lblAlgn val="ctr"/>
        <c:lblOffset val="100"/>
        <c:noMultiLvlLbl val="0"/>
      </c:catAx>
      <c:valAx>
        <c:axId val="787067632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CCEFF03-C6B6-49A4-8E60-E1E642574F7A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389913</xdr:colOff>
      <xdr:row>6</xdr:row>
      <xdr:rowOff>0</xdr:rowOff>
    </xdr:from>
    <xdr:to>
      <xdr:col>37</xdr:col>
      <xdr:colOff>690703</xdr:colOff>
      <xdr:row>19</xdr:row>
      <xdr:rowOff>224143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9C383-CC35-482D-B50A-79820ACE8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311930</xdr:colOff>
      <xdr:row>20</xdr:row>
      <xdr:rowOff>233948</xdr:rowOff>
    </xdr:from>
    <xdr:to>
      <xdr:col>37</xdr:col>
      <xdr:colOff>668423</xdr:colOff>
      <xdr:row>35</xdr:row>
      <xdr:rowOff>155965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DF9121-CB96-4B72-A1EA-E88F5089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5</xdr:row>
      <xdr:rowOff>423332</xdr:rowOff>
    </xdr:from>
    <xdr:to>
      <xdr:col>51</xdr:col>
      <xdr:colOff>167106</xdr:colOff>
      <xdr:row>19</xdr:row>
      <xdr:rowOff>189385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C29A79-9D88-4604-8215-7188ED5AE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22281</xdr:colOff>
      <xdr:row>20</xdr:row>
      <xdr:rowOff>178244</xdr:rowOff>
    </xdr:from>
    <xdr:to>
      <xdr:col>51</xdr:col>
      <xdr:colOff>111403</xdr:colOff>
      <xdr:row>35</xdr:row>
      <xdr:rowOff>133685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741571-D6E0-4FB4-BAE9-556E250A7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dent2/Desktop/Python/ChangingHeatTest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ingHeatTestresults"/>
    </sheetNames>
    <sheetDataSet>
      <sheetData sheetId="0">
        <row r="3">
          <cell r="A3">
            <v>29.695414996176499</v>
          </cell>
          <cell r="B3">
            <v>29.7699999999999</v>
          </cell>
          <cell r="C3">
            <v>-7.4585003823415194E-2</v>
          </cell>
        </row>
        <row r="4">
          <cell r="A4">
            <v>29.462331807367601</v>
          </cell>
          <cell r="B4">
            <v>29.649999999999899</v>
          </cell>
          <cell r="C4">
            <v>-0.18766819263234399</v>
          </cell>
        </row>
        <row r="5">
          <cell r="A5">
            <v>29.664509966863001</v>
          </cell>
          <cell r="B5">
            <v>29.489999999999899</v>
          </cell>
          <cell r="C5">
            <v>0.17450996686301601</v>
          </cell>
        </row>
        <row r="6">
          <cell r="A6">
            <v>29.510203126225399</v>
          </cell>
          <cell r="B6">
            <v>29.969999999999899</v>
          </cell>
          <cell r="C6">
            <v>-0.45979687377456402</v>
          </cell>
        </row>
        <row r="7">
          <cell r="A7">
            <v>29.6068441862481</v>
          </cell>
          <cell r="B7">
            <v>30.57</v>
          </cell>
          <cell r="C7">
            <v>-0.96315581375182902</v>
          </cell>
        </row>
        <row r="8">
          <cell r="A8">
            <v>29.763732458118699</v>
          </cell>
          <cell r="B8">
            <v>32.549999999999898</v>
          </cell>
          <cell r="C8">
            <v>-2.7862675418812399</v>
          </cell>
        </row>
        <row r="9">
          <cell r="A9">
            <v>29.422283472018901</v>
          </cell>
          <cell r="B9">
            <v>36.090000000000003</v>
          </cell>
          <cell r="C9">
            <v>-6.6677165279810104</v>
          </cell>
        </row>
        <row r="10">
          <cell r="A10">
            <v>29.894054278794801</v>
          </cell>
          <cell r="B10">
            <v>38.969999999999899</v>
          </cell>
          <cell r="C10">
            <v>-9.0759457212051409</v>
          </cell>
        </row>
        <row r="11">
          <cell r="A11">
            <v>29.894054278794801</v>
          </cell>
          <cell r="B11">
            <v>41.71</v>
          </cell>
          <cell r="C11">
            <v>-11.8159457212051</v>
          </cell>
        </row>
        <row r="12">
          <cell r="A12">
            <v>30.561032729689899</v>
          </cell>
          <cell r="B12">
            <v>42.909999999999897</v>
          </cell>
          <cell r="C12">
            <v>-12.34896727031</v>
          </cell>
        </row>
        <row r="13">
          <cell r="A13">
            <v>33.211945150510601</v>
          </cell>
          <cell r="B13">
            <v>43.729999999999897</v>
          </cell>
          <cell r="C13">
            <v>-10.5180548494893</v>
          </cell>
        </row>
        <row r="14">
          <cell r="A14">
            <v>36.347287156205503</v>
          </cell>
          <cell r="B14">
            <v>42.729999999999897</v>
          </cell>
          <cell r="C14">
            <v>-6.3827128437944696</v>
          </cell>
        </row>
        <row r="15">
          <cell r="A15">
            <v>50</v>
          </cell>
          <cell r="B15">
            <v>40.7899999999999</v>
          </cell>
          <cell r="C15">
            <v>9.2100000000000009</v>
          </cell>
        </row>
        <row r="16">
          <cell r="A16">
            <v>50</v>
          </cell>
          <cell r="B16">
            <v>37.21</v>
          </cell>
          <cell r="C16">
            <v>12.7899999999999</v>
          </cell>
        </row>
        <row r="17">
          <cell r="A17">
            <v>45.961482902006402</v>
          </cell>
          <cell r="B17">
            <v>35.009999999999899</v>
          </cell>
          <cell r="C17">
            <v>10.951482902006401</v>
          </cell>
        </row>
        <row r="18">
          <cell r="A18">
            <v>47.059129253869401</v>
          </cell>
          <cell r="B18">
            <v>32.829999999999899</v>
          </cell>
          <cell r="C18">
            <v>14.229129253869401</v>
          </cell>
        </row>
        <row r="19">
          <cell r="A19">
            <v>47.1809742879298</v>
          </cell>
          <cell r="B19">
            <v>32.03</v>
          </cell>
          <cell r="C19">
            <v>15.150974287929801</v>
          </cell>
        </row>
        <row r="20">
          <cell r="A20">
            <v>46.296343100726297</v>
          </cell>
          <cell r="B20">
            <v>31.2899999999999</v>
          </cell>
          <cell r="C20">
            <v>15.0063431007263</v>
          </cell>
        </row>
        <row r="21">
          <cell r="A21">
            <v>43.0328784401989</v>
          </cell>
          <cell r="B21">
            <v>30.649999999999899</v>
          </cell>
          <cell r="C21">
            <v>12.382878440198899</v>
          </cell>
        </row>
        <row r="22">
          <cell r="A22">
            <v>43.0328784401989</v>
          </cell>
          <cell r="B22">
            <v>30.309999999999899</v>
          </cell>
          <cell r="C22">
            <v>12.722878440198899</v>
          </cell>
        </row>
        <row r="23">
          <cell r="A23">
            <v>37.996257243971399</v>
          </cell>
          <cell r="B23">
            <v>30.5899999999999</v>
          </cell>
          <cell r="C23">
            <v>7.4062572439714698</v>
          </cell>
        </row>
        <row r="24">
          <cell r="A24">
            <v>37.996257243971399</v>
          </cell>
          <cell r="B24">
            <v>30.37</v>
          </cell>
          <cell r="C24">
            <v>7.6262572439714704</v>
          </cell>
        </row>
        <row r="25">
          <cell r="A25">
            <v>37.996257243971399</v>
          </cell>
          <cell r="B25">
            <v>31.19</v>
          </cell>
          <cell r="C25">
            <v>6.8062572439714701</v>
          </cell>
        </row>
        <row r="26">
          <cell r="A26">
            <v>33.641633506984803</v>
          </cell>
          <cell r="B26">
            <v>33.07</v>
          </cell>
          <cell r="C26">
            <v>0.57163350698480897</v>
          </cell>
        </row>
        <row r="27">
          <cell r="A27">
            <v>33.641633506984803</v>
          </cell>
          <cell r="B27">
            <v>35.549999999999898</v>
          </cell>
          <cell r="C27">
            <v>-1.90836649301518</v>
          </cell>
        </row>
        <row r="28">
          <cell r="A28">
            <v>33.714292571723703</v>
          </cell>
          <cell r="B28">
            <v>39.049999999999898</v>
          </cell>
          <cell r="C28">
            <v>-5.3357074282762698</v>
          </cell>
        </row>
        <row r="29">
          <cell r="A29">
            <v>33.715712570441099</v>
          </cell>
          <cell r="B29">
            <v>40.75</v>
          </cell>
          <cell r="C29">
            <v>-7.03428742955884</v>
          </cell>
        </row>
        <row r="30">
          <cell r="A30">
            <v>33.715945272710101</v>
          </cell>
          <cell r="B30">
            <v>42.229999999999897</v>
          </cell>
          <cell r="C30">
            <v>-8.5140547272898299</v>
          </cell>
        </row>
        <row r="31">
          <cell r="A31">
            <v>33.715945272710101</v>
          </cell>
          <cell r="B31">
            <v>43.09</v>
          </cell>
          <cell r="C31">
            <v>-9.37405472728984</v>
          </cell>
        </row>
        <row r="32">
          <cell r="A32">
            <v>33.715945272710101</v>
          </cell>
          <cell r="B32">
            <v>43.2899999999999</v>
          </cell>
          <cell r="C32">
            <v>-9.5740547272898393</v>
          </cell>
        </row>
        <row r="33">
          <cell r="A33">
            <v>33.715945272710101</v>
          </cell>
          <cell r="B33">
            <v>43.03</v>
          </cell>
          <cell r="C33">
            <v>-9.3140547272898395</v>
          </cell>
        </row>
        <row r="34">
          <cell r="A34">
            <v>33.716687487668899</v>
          </cell>
          <cell r="B34">
            <v>42.229999999999897</v>
          </cell>
          <cell r="C34">
            <v>-8.5133125123309892</v>
          </cell>
        </row>
        <row r="35">
          <cell r="A35">
            <v>33.716687487668899</v>
          </cell>
          <cell r="B35">
            <v>39.2899999999999</v>
          </cell>
          <cell r="C35">
            <v>-5.5733125123310003</v>
          </cell>
        </row>
        <row r="36">
          <cell r="A36">
            <v>33.7336285168792</v>
          </cell>
          <cell r="B36">
            <v>37.090000000000003</v>
          </cell>
          <cell r="C36">
            <v>-3.3563714831207698</v>
          </cell>
        </row>
        <row r="37">
          <cell r="A37">
            <v>33.870444540015797</v>
          </cell>
          <cell r="B37">
            <v>34.149999999999899</v>
          </cell>
          <cell r="C37">
            <v>-0.27955545998418702</v>
          </cell>
        </row>
        <row r="38">
          <cell r="A38">
            <v>50</v>
          </cell>
          <cell r="B38">
            <v>32.75</v>
          </cell>
          <cell r="C38">
            <v>17.25</v>
          </cell>
        </row>
        <row r="39">
          <cell r="A39">
            <v>47.623274919871001</v>
          </cell>
          <cell r="B39">
            <v>31.71</v>
          </cell>
          <cell r="C39">
            <v>15.913274919871</v>
          </cell>
        </row>
        <row r="40">
          <cell r="A40">
            <v>45.439639227164797</v>
          </cell>
          <cell r="B40">
            <v>31.19</v>
          </cell>
          <cell r="C40">
            <v>14.249639227164799</v>
          </cell>
        </row>
        <row r="41">
          <cell r="A41">
            <v>42.935585159393099</v>
          </cell>
          <cell r="B41">
            <v>31.07</v>
          </cell>
          <cell r="C41">
            <v>11.865585159393101</v>
          </cell>
        </row>
        <row r="42">
          <cell r="A42">
            <v>42.935585159393099</v>
          </cell>
          <cell r="B42">
            <v>30.85</v>
          </cell>
          <cell r="C42">
            <v>12.0855851593931</v>
          </cell>
        </row>
        <row r="43">
          <cell r="A43">
            <v>36.800659322924197</v>
          </cell>
          <cell r="B43">
            <v>31.39</v>
          </cell>
          <cell r="C43">
            <v>5.4106593229242801</v>
          </cell>
        </row>
        <row r="44">
          <cell r="A44">
            <v>36.738548183617297</v>
          </cell>
          <cell r="B44">
            <v>32.67</v>
          </cell>
          <cell r="C44">
            <v>4.0685481836173301</v>
          </cell>
        </row>
        <row r="45">
          <cell r="A45">
            <v>34.714754781883997</v>
          </cell>
          <cell r="B45">
            <v>36.07</v>
          </cell>
          <cell r="C45">
            <v>-1.35524521811599</v>
          </cell>
        </row>
        <row r="46">
          <cell r="A46">
            <v>34.714754781883997</v>
          </cell>
          <cell r="B46">
            <v>38.689999999999898</v>
          </cell>
          <cell r="C46">
            <v>-3.9752452181159899</v>
          </cell>
        </row>
        <row r="47">
          <cell r="A47">
            <v>34.8592977469863</v>
          </cell>
          <cell r="B47">
            <v>41.49</v>
          </cell>
          <cell r="C47">
            <v>-6.6307022530136104</v>
          </cell>
        </row>
        <row r="48">
          <cell r="A48">
            <v>34.8592977469863</v>
          </cell>
          <cell r="B48">
            <v>42.99</v>
          </cell>
          <cell r="C48">
            <v>-8.1307022530136095</v>
          </cell>
        </row>
        <row r="49">
          <cell r="A49">
            <v>34.8273078493132</v>
          </cell>
          <cell r="B49">
            <v>43.969999999999899</v>
          </cell>
          <cell r="C49">
            <v>-9.14269215068677</v>
          </cell>
        </row>
        <row r="50">
          <cell r="A50">
            <v>34.8273078493132</v>
          </cell>
          <cell r="B50">
            <v>44.2899999999999</v>
          </cell>
          <cell r="C50">
            <v>-9.4626921506867703</v>
          </cell>
        </row>
        <row r="51">
          <cell r="A51">
            <v>34.947585985548201</v>
          </cell>
          <cell r="B51">
            <v>44.07</v>
          </cell>
          <cell r="C51">
            <v>-9.1224140144517403</v>
          </cell>
        </row>
        <row r="52">
          <cell r="A52">
            <v>36.603571766993703</v>
          </cell>
          <cell r="B52">
            <v>43.4299999999999</v>
          </cell>
          <cell r="C52">
            <v>-6.8264282330062001</v>
          </cell>
        </row>
        <row r="53">
          <cell r="A53">
            <v>40.225477963252899</v>
          </cell>
          <cell r="B53">
            <v>42.2899999999999</v>
          </cell>
          <cell r="C53">
            <v>-2.0645220367470101</v>
          </cell>
        </row>
        <row r="54">
          <cell r="A54">
            <v>40.225477963252899</v>
          </cell>
          <cell r="B54">
            <v>39.649999999999899</v>
          </cell>
          <cell r="C54">
            <v>0.57547796325298595</v>
          </cell>
        </row>
        <row r="55">
          <cell r="A55">
            <v>40.225477963252899</v>
          </cell>
          <cell r="B55">
            <v>37.049999999999898</v>
          </cell>
          <cell r="C55">
            <v>3.1754779632529799</v>
          </cell>
        </row>
        <row r="56">
          <cell r="A56">
            <v>40.225477963252899</v>
          </cell>
          <cell r="B56">
            <v>34.509999999999899</v>
          </cell>
          <cell r="C56">
            <v>5.7154779632529804</v>
          </cell>
        </row>
        <row r="57">
          <cell r="A57">
            <v>59.961506308247202</v>
          </cell>
          <cell r="B57">
            <v>32.909999999999897</v>
          </cell>
          <cell r="C57">
            <v>27.051506308247198</v>
          </cell>
        </row>
        <row r="58">
          <cell r="A58">
            <v>44.978628893234003</v>
          </cell>
          <cell r="B58">
            <v>32.189999999999898</v>
          </cell>
          <cell r="C58">
            <v>12.788628893234</v>
          </cell>
        </row>
        <row r="59">
          <cell r="A59">
            <v>40.4662788665389</v>
          </cell>
          <cell r="B59">
            <v>31.6099999999999</v>
          </cell>
          <cell r="C59">
            <v>8.8562788665389398</v>
          </cell>
        </row>
        <row r="60">
          <cell r="A60">
            <v>43.226375458782201</v>
          </cell>
          <cell r="B60">
            <v>31.1299999999999</v>
          </cell>
          <cell r="C60">
            <v>12.0963754587822</v>
          </cell>
        </row>
        <row r="61">
          <cell r="A61">
            <v>43.226375458782201</v>
          </cell>
          <cell r="B61">
            <v>31.05</v>
          </cell>
          <cell r="C61">
            <v>12.1763754587822</v>
          </cell>
        </row>
        <row r="62">
          <cell r="A62">
            <v>43.226375458782201</v>
          </cell>
          <cell r="B62">
            <v>30.7699999999999</v>
          </cell>
          <cell r="C62">
            <v>12.456375458782199</v>
          </cell>
        </row>
        <row r="63">
          <cell r="A63">
            <v>43.226375458782201</v>
          </cell>
          <cell r="B63">
            <v>31.05</v>
          </cell>
          <cell r="C63">
            <v>12.1763754587822</v>
          </cell>
        </row>
        <row r="64">
          <cell r="A64">
            <v>31.5383949988246</v>
          </cell>
          <cell r="B64">
            <v>32.090000000000003</v>
          </cell>
          <cell r="C64">
            <v>-0.55160500117538103</v>
          </cell>
        </row>
        <row r="65">
          <cell r="A65">
            <v>31.5383381169618</v>
          </cell>
          <cell r="B65">
            <v>34.2899999999999</v>
          </cell>
          <cell r="C65">
            <v>-2.7516618830381301</v>
          </cell>
        </row>
        <row r="66">
          <cell r="A66">
            <v>31.5383381169618</v>
          </cell>
          <cell r="B66">
            <v>37.549999999999898</v>
          </cell>
          <cell r="C66">
            <v>-6.0116618830381299</v>
          </cell>
        </row>
        <row r="67">
          <cell r="A67">
            <v>31.539624550645598</v>
          </cell>
          <cell r="B67">
            <v>40.1099999999999</v>
          </cell>
          <cell r="C67">
            <v>-8.5703754493543407</v>
          </cell>
        </row>
        <row r="68">
          <cell r="A68">
            <v>32.813731200908201</v>
          </cell>
          <cell r="B68">
            <v>41.71</v>
          </cell>
          <cell r="C68">
            <v>-8.8962687990917608</v>
          </cell>
        </row>
        <row r="69">
          <cell r="A69">
            <v>32.813731200908201</v>
          </cell>
          <cell r="B69">
            <v>43.229999999999897</v>
          </cell>
          <cell r="C69">
            <v>-10.4162687990917</v>
          </cell>
        </row>
        <row r="70">
          <cell r="A70">
            <v>32.813731200908201</v>
          </cell>
          <cell r="B70">
            <v>43.59</v>
          </cell>
          <cell r="C70">
            <v>-10.776268799091699</v>
          </cell>
        </row>
        <row r="71">
          <cell r="A71">
            <v>32.813731200908201</v>
          </cell>
          <cell r="B71">
            <v>43.53</v>
          </cell>
          <cell r="C71">
            <v>-10.716268799091701</v>
          </cell>
        </row>
        <row r="72">
          <cell r="A72">
            <v>32.813731200908201</v>
          </cell>
          <cell r="B72">
            <v>42.71</v>
          </cell>
          <cell r="C72">
            <v>-9.8962687990917608</v>
          </cell>
        </row>
        <row r="73">
          <cell r="A73">
            <v>32.813731200908201</v>
          </cell>
          <cell r="B73">
            <v>41.07</v>
          </cell>
          <cell r="C73">
            <v>-8.2562687990917603</v>
          </cell>
        </row>
        <row r="74">
          <cell r="A74">
            <v>32.813731200908201</v>
          </cell>
          <cell r="B74">
            <v>37.75</v>
          </cell>
          <cell r="C74">
            <v>-4.93626879909176</v>
          </cell>
        </row>
        <row r="75">
          <cell r="A75">
            <v>50</v>
          </cell>
          <cell r="B75">
            <v>35.53</v>
          </cell>
          <cell r="C75">
            <v>14.469999999999899</v>
          </cell>
        </row>
        <row r="76">
          <cell r="A76">
            <v>50</v>
          </cell>
          <cell r="B76">
            <v>33.57</v>
          </cell>
          <cell r="C76">
            <v>16.4299999999999</v>
          </cell>
        </row>
        <row r="77">
          <cell r="A77">
            <v>46.397756492975702</v>
          </cell>
          <cell r="B77">
            <v>32.71</v>
          </cell>
          <cell r="C77">
            <v>13.6877564929757</v>
          </cell>
        </row>
        <row r="78">
          <cell r="A78">
            <v>46.149721522779899</v>
          </cell>
          <cell r="B78">
            <v>31.71</v>
          </cell>
          <cell r="C78">
            <v>14.4397215227799</v>
          </cell>
        </row>
        <row r="79">
          <cell r="A79">
            <v>42.9546745239168</v>
          </cell>
          <cell r="B79">
            <v>31.329999999999899</v>
          </cell>
          <cell r="C79">
            <v>11.6246745239168</v>
          </cell>
        </row>
        <row r="80">
          <cell r="A80">
            <v>40.084552692393999</v>
          </cell>
          <cell r="B80">
            <v>31.25</v>
          </cell>
          <cell r="C80">
            <v>8.8345526923940394</v>
          </cell>
        </row>
        <row r="81">
          <cell r="A81">
            <v>37.8221800497384</v>
          </cell>
          <cell r="B81">
            <v>30.969999999999899</v>
          </cell>
          <cell r="C81">
            <v>6.8521800497384202</v>
          </cell>
        </row>
        <row r="82">
          <cell r="A82">
            <v>36.1848160845677</v>
          </cell>
          <cell r="B82">
            <v>30.969999999999899</v>
          </cell>
          <cell r="C82">
            <v>5.2148160845677696</v>
          </cell>
        </row>
        <row r="83">
          <cell r="A83">
            <v>36.1848160845677</v>
          </cell>
          <cell r="B83">
            <v>31.969999999999899</v>
          </cell>
          <cell r="C83">
            <v>4.2148160845677696</v>
          </cell>
        </row>
        <row r="84">
          <cell r="A84">
            <v>35.290284735789598</v>
          </cell>
          <cell r="B84">
            <v>33.829999999999899</v>
          </cell>
          <cell r="C84">
            <v>1.46028473578961</v>
          </cell>
        </row>
        <row r="85">
          <cell r="A85">
            <v>35.290284735789598</v>
          </cell>
          <cell r="B85">
            <v>37.25</v>
          </cell>
          <cell r="C85">
            <v>-1.9597152642103799</v>
          </cell>
        </row>
        <row r="86">
          <cell r="A86">
            <v>35.290284735789598</v>
          </cell>
          <cell r="B86">
            <v>41.03</v>
          </cell>
          <cell r="C86">
            <v>-5.7397152642103801</v>
          </cell>
        </row>
        <row r="87">
          <cell r="A87">
            <v>34.9602153484485</v>
          </cell>
          <cell r="B87">
            <v>42.59</v>
          </cell>
          <cell r="C87">
            <v>-7.6297846515514403</v>
          </cell>
        </row>
        <row r="88">
          <cell r="A88">
            <v>34.9541800409826</v>
          </cell>
          <cell r="B88">
            <v>44.2899999999999</v>
          </cell>
          <cell r="C88">
            <v>-9.3358199590173392</v>
          </cell>
        </row>
        <row r="89">
          <cell r="A89">
            <v>34.9541800409826</v>
          </cell>
          <cell r="B89">
            <v>44.63</v>
          </cell>
          <cell r="C89">
            <v>-9.6758199590173497</v>
          </cell>
        </row>
        <row r="90">
          <cell r="A90">
            <v>34.9541800409826</v>
          </cell>
          <cell r="B90">
            <v>44.77</v>
          </cell>
          <cell r="C90">
            <v>-9.8158199590173503</v>
          </cell>
        </row>
        <row r="91">
          <cell r="A91">
            <v>34.9541800409826</v>
          </cell>
          <cell r="B91">
            <v>44.13</v>
          </cell>
          <cell r="C91">
            <v>-9.1758199590173497</v>
          </cell>
        </row>
        <row r="92">
          <cell r="A92">
            <v>37.615718364320102</v>
          </cell>
          <cell r="B92">
            <v>42.99</v>
          </cell>
          <cell r="C92">
            <v>-5.3742816356798198</v>
          </cell>
        </row>
        <row r="93">
          <cell r="A93">
            <v>37.615718364320102</v>
          </cell>
          <cell r="B93">
            <v>39.75</v>
          </cell>
          <cell r="C93">
            <v>-2.13428163567982</v>
          </cell>
        </row>
        <row r="94">
          <cell r="A94">
            <v>37.615718364320102</v>
          </cell>
          <cell r="B94">
            <v>37.590000000000003</v>
          </cell>
          <cell r="C94">
            <v>2.5718364320169902E-2</v>
          </cell>
        </row>
        <row r="95">
          <cell r="A95">
            <v>37.615718364320102</v>
          </cell>
          <cell r="B95">
            <v>34.71</v>
          </cell>
          <cell r="C95">
            <v>2.9057183643201698</v>
          </cell>
        </row>
        <row r="96">
          <cell r="A96">
            <v>37.638495473217297</v>
          </cell>
          <cell r="B96">
            <v>33.6099999999999</v>
          </cell>
          <cell r="C96">
            <v>4.0284954732173599</v>
          </cell>
        </row>
        <row r="97">
          <cell r="A97">
            <v>48.269049906146201</v>
          </cell>
          <cell r="B97">
            <v>32.590000000000003</v>
          </cell>
          <cell r="C97">
            <v>15.679049906146201</v>
          </cell>
        </row>
        <row r="98">
          <cell r="A98">
            <v>47.051595947046103</v>
          </cell>
          <cell r="B98">
            <v>32.049999999999898</v>
          </cell>
          <cell r="C98">
            <v>15.0015959470461</v>
          </cell>
        </row>
        <row r="99">
          <cell r="A99">
            <v>43.282367707102502</v>
          </cell>
          <cell r="B99">
            <v>31.39</v>
          </cell>
          <cell r="C99">
            <v>11.892367707102499</v>
          </cell>
        </row>
        <row r="100">
          <cell r="A100">
            <v>39.299348440787597</v>
          </cell>
          <cell r="B100">
            <v>31.2899999999999</v>
          </cell>
          <cell r="C100">
            <v>8.0093484407876598</v>
          </cell>
        </row>
        <row r="101">
          <cell r="A101">
            <v>39.299348440787597</v>
          </cell>
          <cell r="B101">
            <v>31.1099999999999</v>
          </cell>
          <cell r="C101">
            <v>8.1893484407876596</v>
          </cell>
        </row>
        <row r="102">
          <cell r="A102">
            <v>39.299348440787597</v>
          </cell>
          <cell r="B102">
            <v>31.91</v>
          </cell>
          <cell r="C102">
            <v>7.3893484407876597</v>
          </cell>
        </row>
        <row r="103">
          <cell r="A103">
            <v>39.299348440787597</v>
          </cell>
          <cell r="B103">
            <v>34.25</v>
          </cell>
          <cell r="C103">
            <v>5.0493484407876599</v>
          </cell>
        </row>
        <row r="104">
          <cell r="A104">
            <v>30.6099697933527</v>
          </cell>
          <cell r="B104">
            <v>36.81</v>
          </cell>
          <cell r="C104">
            <v>-6.2000302066472299</v>
          </cell>
        </row>
        <row r="105">
          <cell r="A105">
            <v>30.6099697933527</v>
          </cell>
          <cell r="B105">
            <v>40.07</v>
          </cell>
          <cell r="C105">
            <v>-9.4600302066472199</v>
          </cell>
        </row>
        <row r="106">
          <cell r="A106">
            <v>30.6105182331295</v>
          </cell>
          <cell r="B106">
            <v>42.13</v>
          </cell>
          <cell r="C106">
            <v>-11.519481766870401</v>
          </cell>
        </row>
        <row r="107">
          <cell r="A107">
            <v>30.6105182331295</v>
          </cell>
          <cell r="B107">
            <v>43.57</v>
          </cell>
          <cell r="C107">
            <v>-12.9594817668704</v>
          </cell>
        </row>
        <row r="108">
          <cell r="A108">
            <v>31.495521039112699</v>
          </cell>
          <cell r="B108">
            <v>44.229999999999897</v>
          </cell>
          <cell r="C108">
            <v>-12.7344789608872</v>
          </cell>
        </row>
        <row r="109">
          <cell r="A109">
            <v>29.728822669789999</v>
          </cell>
          <cell r="B109">
            <v>44.57</v>
          </cell>
          <cell r="C109">
            <v>-14.8411773302099</v>
          </cell>
        </row>
        <row r="110">
          <cell r="A110">
            <v>33.826626209786198</v>
          </cell>
          <cell r="B110">
            <v>44.25</v>
          </cell>
          <cell r="C110">
            <v>-10.4233737902137</v>
          </cell>
        </row>
        <row r="111">
          <cell r="A111">
            <v>33.826626209786198</v>
          </cell>
          <cell r="B111">
            <v>44.009999999999899</v>
          </cell>
          <cell r="C111">
            <v>-10.1833737902137</v>
          </cell>
        </row>
        <row r="112">
          <cell r="A112">
            <v>39.550801943207603</v>
          </cell>
          <cell r="B112">
            <v>42.909999999999897</v>
          </cell>
          <cell r="C112">
            <v>-3.3591980567922999</v>
          </cell>
        </row>
        <row r="113">
          <cell r="A113">
            <v>46.000857454445402</v>
          </cell>
          <cell r="B113">
            <v>40.909999999999897</v>
          </cell>
          <cell r="C113">
            <v>5.0908574544454099</v>
          </cell>
        </row>
        <row r="114">
          <cell r="A114">
            <v>46.000857454445402</v>
          </cell>
          <cell r="B114">
            <v>37.549999999999898</v>
          </cell>
          <cell r="C114">
            <v>8.4508574544454103</v>
          </cell>
        </row>
        <row r="115">
          <cell r="A115">
            <v>46.969833947345002</v>
          </cell>
          <cell r="B115">
            <v>34.89</v>
          </cell>
          <cell r="C115">
            <v>12.079833947345</v>
          </cell>
        </row>
        <row r="116">
          <cell r="A116">
            <v>47.875834227845601</v>
          </cell>
          <cell r="B116">
            <v>33.469999999999899</v>
          </cell>
          <cell r="C116">
            <v>14.405834227845601</v>
          </cell>
        </row>
        <row r="117">
          <cell r="A117">
            <v>48.876878588271197</v>
          </cell>
          <cell r="B117">
            <v>32.689999999999898</v>
          </cell>
          <cell r="C117">
            <v>16.186878588271199</v>
          </cell>
        </row>
        <row r="118">
          <cell r="A118">
            <v>47.313018300031402</v>
          </cell>
          <cell r="B118">
            <v>32.1099999999999</v>
          </cell>
          <cell r="C118">
            <v>15.203018300031401</v>
          </cell>
        </row>
        <row r="119">
          <cell r="A119">
            <v>47.313018300031402</v>
          </cell>
          <cell r="B119">
            <v>31.7699999999999</v>
          </cell>
          <cell r="C119">
            <v>15.543018300031401</v>
          </cell>
        </row>
        <row r="120">
          <cell r="A120">
            <v>40.355657545395601</v>
          </cell>
          <cell r="B120">
            <v>31.55</v>
          </cell>
          <cell r="C120">
            <v>8.8056575453956203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D127"/>
  <sheetViews>
    <sheetView tabSelected="1" topLeftCell="A4" zoomScale="57" zoomScaleNormal="57" workbookViewId="0">
      <selection activeCell="B27" sqref="B27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44775.686729131943</v>
      </c>
      <c r="B5" s="22">
        <v>35.229999999999997</v>
      </c>
      <c r="C5" s="22">
        <v>41.15</v>
      </c>
      <c r="D5" s="22">
        <v>30.65</v>
      </c>
      <c r="E5" s="22">
        <v>28.19</v>
      </c>
      <c r="F5" s="22">
        <v>28.47</v>
      </c>
      <c r="G5" s="22">
        <v>28.77</v>
      </c>
      <c r="H5" s="22">
        <v>31.55</v>
      </c>
      <c r="I5" s="22">
        <v>28.91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44775.686026724536</v>
      </c>
      <c r="B8" s="24">
        <v>29.55</v>
      </c>
      <c r="C8" s="24">
        <v>29.15</v>
      </c>
      <c r="D8" s="24">
        <v>29.05</v>
      </c>
      <c r="E8" s="24">
        <v>28.01</v>
      </c>
      <c r="F8" s="24">
        <v>28.25</v>
      </c>
      <c r="G8" s="24">
        <v>28.51</v>
      </c>
      <c r="H8" s="24">
        <v>29.63</v>
      </c>
      <c r="I8" s="24">
        <v>28.59</v>
      </c>
      <c r="J8" s="24"/>
      <c r="K8" s="24"/>
      <c r="M8" s="1">
        <f>5/60</f>
        <v>8.3333333333333329E-2</v>
      </c>
      <c r="N8" s="1">
        <v>0.3</v>
      </c>
      <c r="O8" s="1">
        <v>0.6</v>
      </c>
      <c r="P8" s="1">
        <v>0.88</v>
      </c>
      <c r="Q8" s="1">
        <f>AVERAGE(TBL_HST[[#This Row],[CH4]],TBL_HST[[#This Row],[CH5]],TBL_HST[[#This Row],[CH6]])</f>
        <v>28.256666666666671</v>
      </c>
      <c r="R8" s="1">
        <f>(M8/(O8-N8))*LN(((TBL_HST[[#This Row],[CH1]]-Q8)/(TBL_HST[[#This Row],[CH2]]-Q8)))</f>
        <v>0.10278287753122795</v>
      </c>
      <c r="S8" s="1">
        <f>(M8/(P8-O8))*LN(((TBL_HST[[#This Row],[CH2]]-Q8)/(TBL_HST[[#This Row],[CH3]]-Q8)))</f>
        <v>3.5332234178386962E-2</v>
      </c>
      <c r="T8" s="1">
        <f>(M8/(P8-N8))*LN(((TBL_HST[[#This Row],[CH1]]-Q8)/(TBL_HST[[#This Row],[CH3]]-Q8)))</f>
        <v>7.0220497981580532E-2</v>
      </c>
      <c r="U8" s="1">
        <f>(TBL_HST[[#This Row],[CH1]]-Q8)/(EXP(-R8*N8/M8)) + Q8</f>
        <v>30.129104477611946</v>
      </c>
      <c r="V8" s="1">
        <f>(TBL_HST[[#This Row],[CH2]]-Q8)/(EXP(-S8*O8/M8)) + Q8</f>
        <v>29.408778450264212</v>
      </c>
      <c r="W8" s="1">
        <f>(TBL_HST[[#This Row],[CH1]]-Q8)/(EXP(-T8*N8/M8)) + Q8</f>
        <v>29.921985601766004</v>
      </c>
      <c r="X8" s="1">
        <f>IFERROR(U8, " ")</f>
        <v>30.129104477611946</v>
      </c>
      <c r="Y8" s="1">
        <f>IFERROR(W8, " ")</f>
        <v>29.921985601766004</v>
      </c>
      <c r="Z8" s="1">
        <f>IFERROR(W8, " ")</f>
        <v>29.921985601766004</v>
      </c>
      <c r="AB8" s="1">
        <f>AVERAGE(X8,Y8,Z8)</f>
        <v>29.991025227047984</v>
      </c>
      <c r="AC8" s="1">
        <f>TBL_HST[[#This Row],[CH7]]</f>
        <v>29.63</v>
      </c>
      <c r="AD8" s="1">
        <f>AB8-AC8</f>
        <v>0.36102522704798545</v>
      </c>
    </row>
    <row r="9" spans="1:30" ht="19.5" customHeight="1" x14ac:dyDescent="0.35">
      <c r="A9" s="27">
        <v>44775.686032650461</v>
      </c>
      <c r="B9" s="25">
        <v>29.35</v>
      </c>
      <c r="C9" s="25">
        <v>29.15</v>
      </c>
      <c r="D9" s="25">
        <v>29.17</v>
      </c>
      <c r="E9" s="25">
        <v>28.05</v>
      </c>
      <c r="F9" s="25">
        <v>28.31</v>
      </c>
      <c r="G9" s="25">
        <v>28.53</v>
      </c>
      <c r="H9" s="25">
        <v>29.85</v>
      </c>
      <c r="I9" s="25">
        <v>28.61</v>
      </c>
      <c r="J9" s="25"/>
      <c r="K9" s="25"/>
      <c r="M9" s="1">
        <f t="shared" ref="M9:M72" si="0">5/60</f>
        <v>8.3333333333333329E-2</v>
      </c>
      <c r="N9" s="1">
        <v>0.3</v>
      </c>
      <c r="O9" s="1">
        <v>0.6</v>
      </c>
      <c r="P9" s="1">
        <v>0.88</v>
      </c>
      <c r="Q9" s="1">
        <f>AVERAGE(TBL_HST[[#This Row],[CH4]],TBL_HST[[#This Row],[CH5]],TBL_HST[[#This Row],[CH6]])</f>
        <v>28.296666666666667</v>
      </c>
      <c r="R9" s="1">
        <f>(M9/(O9-N9))*LN(((TBL_HST[[#This Row],[CH1]]-Q9)/(TBL_HST[[#This Row],[CH2]]-Q9)))</f>
        <v>5.8490213640931307E-2</v>
      </c>
      <c r="S9" s="1">
        <f>(M9/(P9-O9))*LN(((TBL_HST[[#This Row],[CH2]]-Q9)/(TBL_HST[[#This Row],[CH3]]-Q9)))</f>
        <v>-6.8949581195053714E-3</v>
      </c>
      <c r="T9" s="1">
        <f>(M9/(P9-N9))*LN(((TBL_HST[[#This Row],[CH1]]-Q9)/(TBL_HST[[#This Row],[CH3]]-Q9)))</f>
        <v>2.6924958308306705E-2</v>
      </c>
      <c r="U9" s="1">
        <f>(TBL_HST[[#This Row],[CH1]]-Q9)/(EXP(-R9*N9/M9)) + Q9</f>
        <v>29.596875000000004</v>
      </c>
      <c r="V9" s="1">
        <f>(TBL_HST[[#This Row],[CH2]]-Q9)/(EXP(-S9*O9/M9)) + Q9</f>
        <v>29.108671709351228</v>
      </c>
      <c r="W9" s="1">
        <f>(TBL_HST[[#This Row],[CH1]]-Q9)/(EXP(-T9*N9/M9)) + Q9</f>
        <v>29.457211511699754</v>
      </c>
      <c r="X9" s="1">
        <f t="shared" ref="X9:X72" si="1">IFERROR(U9, " ")</f>
        <v>29.596875000000004</v>
      </c>
      <c r="Y9" s="1">
        <f t="shared" ref="Y9:Y72" si="2">IFERROR(W9, " ")</f>
        <v>29.457211511699754</v>
      </c>
      <c r="Z9" s="1">
        <f t="shared" ref="Z9:Z72" si="3">IFERROR(W9, " ")</f>
        <v>29.457211511699754</v>
      </c>
      <c r="AB9" s="1">
        <f t="shared" ref="AB9:AB72" si="4">AVERAGE(X9,Y9,Z9)</f>
        <v>29.50376600779984</v>
      </c>
      <c r="AC9" s="1">
        <f>TBL_HST[[#This Row],[CH7]]</f>
        <v>29.85</v>
      </c>
      <c r="AD9" s="1">
        <f t="shared" ref="AD9:AD72" si="5">AB9-AC9</f>
        <v>-0.34623399220016182</v>
      </c>
    </row>
    <row r="10" spans="1:30" ht="19.5" customHeight="1" x14ac:dyDescent="0.35">
      <c r="A10" s="27">
        <v>44775.68603853009</v>
      </c>
      <c r="B10" s="25">
        <v>29.51</v>
      </c>
      <c r="C10" s="25">
        <v>29.25</v>
      </c>
      <c r="D10" s="25">
        <v>29.09</v>
      </c>
      <c r="E10" s="25">
        <v>28.03</v>
      </c>
      <c r="F10" s="25">
        <v>28.27</v>
      </c>
      <c r="G10" s="25">
        <v>28.51</v>
      </c>
      <c r="H10" s="25">
        <v>29.77</v>
      </c>
      <c r="I10" s="25">
        <v>28.61</v>
      </c>
      <c r="J10" s="25"/>
      <c r="K10" s="25"/>
      <c r="M10" s="1">
        <f t="shared" si="0"/>
        <v>8.3333333333333329E-2</v>
      </c>
      <c r="N10" s="1">
        <v>0.3</v>
      </c>
      <c r="O10" s="1">
        <v>0.6</v>
      </c>
      <c r="P10" s="1">
        <v>0.88</v>
      </c>
      <c r="Q10" s="1">
        <f>AVERAGE(TBL_HST[[#This Row],[CH4]],TBL_HST[[#This Row],[CH5]],TBL_HST[[#This Row],[CH6]])</f>
        <v>28.27</v>
      </c>
      <c r="R10" s="1">
        <f>(M10/(O10-N10))*LN(((TBL_HST[[#This Row],[CH1]]-Q10)/(TBL_HST[[#This Row],[CH2]]-Q10)))</f>
        <v>6.5365024148462805E-2</v>
      </c>
      <c r="S10" s="1">
        <f>(M10/(P10-O10))*LN(((TBL_HST[[#This Row],[CH2]]-Q10)/(TBL_HST[[#This Row],[CH3]]-Q10)))</f>
        <v>5.3050068870928252E-2</v>
      </c>
      <c r="T10" s="1">
        <f>(M10/(P10-N10))*LN(((TBL_HST[[#This Row],[CH1]]-Q10)/(TBL_HST[[#This Row],[CH3]]-Q10)))</f>
        <v>5.9419873324825428E-2</v>
      </c>
      <c r="U10" s="1">
        <f>(TBL_HST[[#This Row],[CH1]]-Q10)/(EXP(-R10*N10/M10)) + Q10</f>
        <v>29.83897959183674</v>
      </c>
      <c r="V10" s="1">
        <f>(TBL_HST[[#This Row],[CH2]]-Q10)/(EXP(-S10*O10/M10)) + Q10</f>
        <v>29.705851120261574</v>
      </c>
      <c r="W10" s="1">
        <f>(TBL_HST[[#This Row],[CH1]]-Q10)/(EXP(-T10*N10/M10)) + Q10</f>
        <v>29.805756239034547</v>
      </c>
      <c r="X10" s="1">
        <f t="shared" si="1"/>
        <v>29.83897959183674</v>
      </c>
      <c r="Y10" s="1">
        <f t="shared" si="2"/>
        <v>29.805756239034547</v>
      </c>
      <c r="Z10" s="1">
        <f t="shared" si="3"/>
        <v>29.805756239034547</v>
      </c>
      <c r="AB10" s="1">
        <f t="shared" si="4"/>
        <v>29.816830689968612</v>
      </c>
      <c r="AC10" s="1">
        <f>TBL_HST[[#This Row],[CH7]]</f>
        <v>29.77</v>
      </c>
      <c r="AD10" s="1">
        <f t="shared" si="5"/>
        <v>4.6830689968611949E-2</v>
      </c>
    </row>
    <row r="11" spans="1:30" ht="19.5" customHeight="1" x14ac:dyDescent="0.35">
      <c r="A11" s="27">
        <v>44775.686044444446</v>
      </c>
      <c r="B11" s="25">
        <v>29.31</v>
      </c>
      <c r="C11" s="25">
        <v>29.19</v>
      </c>
      <c r="D11" s="25">
        <v>29.03</v>
      </c>
      <c r="E11" s="25">
        <v>28.03</v>
      </c>
      <c r="F11" s="25">
        <v>28.27</v>
      </c>
      <c r="G11" s="25">
        <v>28.53</v>
      </c>
      <c r="H11" s="25">
        <v>29.65</v>
      </c>
      <c r="I11" s="25">
        <v>28.61</v>
      </c>
      <c r="J11" s="25"/>
      <c r="K11" s="25"/>
      <c r="M11" s="1">
        <f t="shared" si="0"/>
        <v>8.3333333333333329E-2</v>
      </c>
      <c r="N11" s="1">
        <v>0.3</v>
      </c>
      <c r="O11" s="1">
        <v>0.6</v>
      </c>
      <c r="P11" s="1">
        <v>0.88</v>
      </c>
      <c r="Q11" s="1">
        <f>AVERAGE(TBL_HST[[#This Row],[CH4]],TBL_HST[[#This Row],[CH5]],TBL_HST[[#This Row],[CH6]])</f>
        <v>28.276666666666667</v>
      </c>
      <c r="R11" s="1">
        <f>(M11/(O11-N11))*LN(((TBL_HST[[#This Row],[CH1]]-Q11)/(TBL_HST[[#This Row],[CH2]]-Q11)))</f>
        <v>3.4290053080866446E-2</v>
      </c>
      <c r="S11" s="1">
        <f>(M11/(P11-O11))*LN(((TBL_HST[[#This Row],[CH2]]-Q11)/(TBL_HST[[#This Row],[CH3]]-Q11)))</f>
        <v>5.7319377117792975E-2</v>
      </c>
      <c r="T11" s="1">
        <f>(M11/(P11-N11))*LN(((TBL_HST[[#This Row],[CH1]]-Q11)/(TBL_HST[[#This Row],[CH3]]-Q11)))</f>
        <v>4.5407657788348203E-2</v>
      </c>
      <c r="U11" s="1">
        <f>(TBL_HST[[#This Row],[CH1]]-Q11)/(EXP(-R11*N11/M11)) + Q11</f>
        <v>29.445766423357661</v>
      </c>
      <c r="V11" s="1">
        <f>(TBL_HST[[#This Row],[CH2]]-Q11)/(EXP(-S11*O11/M11)) + Q11</f>
        <v>29.656613741660564</v>
      </c>
      <c r="W11" s="1">
        <f>(TBL_HST[[#This Row],[CH1]]-Q11)/(EXP(-T11*N11/M11)) + Q11</f>
        <v>29.493506735209575</v>
      </c>
      <c r="X11" s="1">
        <f t="shared" si="1"/>
        <v>29.445766423357661</v>
      </c>
      <c r="Y11" s="1">
        <f t="shared" si="2"/>
        <v>29.493506735209575</v>
      </c>
      <c r="Z11" s="1">
        <f t="shared" si="3"/>
        <v>29.493506735209575</v>
      </c>
      <c r="AB11" s="1">
        <f t="shared" si="4"/>
        <v>29.477593297925605</v>
      </c>
      <c r="AC11" s="1">
        <f>TBL_HST[[#This Row],[CH7]]</f>
        <v>29.65</v>
      </c>
      <c r="AD11" s="1">
        <f t="shared" si="5"/>
        <v>-0.17240670207439379</v>
      </c>
    </row>
    <row r="12" spans="1:30" ht="19.5" customHeight="1" x14ac:dyDescent="0.35">
      <c r="A12" s="27">
        <v>44775.686050335651</v>
      </c>
      <c r="B12" s="25">
        <v>29.51</v>
      </c>
      <c r="C12" s="25">
        <v>29.23</v>
      </c>
      <c r="D12" s="25">
        <v>29.15</v>
      </c>
      <c r="E12" s="25">
        <v>28.03</v>
      </c>
      <c r="F12" s="25">
        <v>28.31</v>
      </c>
      <c r="G12" s="25">
        <v>28.53</v>
      </c>
      <c r="H12" s="25">
        <v>29.49</v>
      </c>
      <c r="I12" s="25">
        <v>28.59</v>
      </c>
      <c r="J12" s="25"/>
      <c r="K12" s="25"/>
      <c r="M12" s="1">
        <f t="shared" si="0"/>
        <v>8.3333333333333329E-2</v>
      </c>
      <c r="N12" s="1">
        <v>0.3</v>
      </c>
      <c r="O12" s="1">
        <v>0.6</v>
      </c>
      <c r="P12" s="1">
        <v>0.88</v>
      </c>
      <c r="Q12" s="1">
        <f>AVERAGE(TBL_HST[[#This Row],[CH4]],TBL_HST[[#This Row],[CH5]],TBL_HST[[#This Row],[CH6]])</f>
        <v>28.290000000000003</v>
      </c>
      <c r="R12" s="1">
        <f>(M12/(O12-N12))*LN(((TBL_HST[[#This Row],[CH1]]-Q12)/(TBL_HST[[#This Row],[CH2]]-Q12)))</f>
        <v>7.2423961795348393E-2</v>
      </c>
      <c r="S12" s="1">
        <f>(M12/(P12-O12))*LN(((TBL_HST[[#This Row],[CH2]]-Q12)/(TBL_HST[[#This Row],[CH3]]-Q12)))</f>
        <v>2.6472466076338848E-2</v>
      </c>
      <c r="T12" s="1">
        <f>(M12/(P12-N12))*LN(((TBL_HST[[#This Row],[CH1]]-Q12)/(TBL_HST[[#This Row],[CH3]]-Q12)))</f>
        <v>5.0240481103412719E-2</v>
      </c>
      <c r="U12" s="1">
        <f>(TBL_HST[[#This Row],[CH1]]-Q12)/(EXP(-R12*N12/M12)) + Q12</f>
        <v>29.873404255319151</v>
      </c>
      <c r="V12" s="1">
        <f>(TBL_HST[[#This Row],[CH2]]-Q12)/(EXP(-S12*O12/M12)) + Q12</f>
        <v>29.427378840167592</v>
      </c>
      <c r="W12" s="1">
        <f>(TBL_HST[[#This Row],[CH1]]-Q12)/(EXP(-T12*N12/M12)) + Q12</f>
        <v>29.751870223128254</v>
      </c>
      <c r="X12" s="1">
        <f t="shared" si="1"/>
        <v>29.873404255319151</v>
      </c>
      <c r="Y12" s="1">
        <f t="shared" si="2"/>
        <v>29.751870223128254</v>
      </c>
      <c r="Z12" s="1">
        <f t="shared" si="3"/>
        <v>29.751870223128254</v>
      </c>
      <c r="AB12" s="1">
        <f t="shared" si="4"/>
        <v>29.792381567191885</v>
      </c>
      <c r="AC12" s="1">
        <f>TBL_HST[[#This Row],[CH7]]</f>
        <v>29.49</v>
      </c>
      <c r="AD12" s="1">
        <f t="shared" si="5"/>
        <v>0.3023815671918868</v>
      </c>
    </row>
    <row r="13" spans="1:30" ht="19.5" customHeight="1" x14ac:dyDescent="0.35">
      <c r="A13" s="27">
        <v>44775.686056261577</v>
      </c>
      <c r="B13" s="25">
        <v>29.31</v>
      </c>
      <c r="C13" s="25">
        <v>29.35</v>
      </c>
      <c r="D13" s="25">
        <v>29.03</v>
      </c>
      <c r="E13" s="25">
        <v>28.07</v>
      </c>
      <c r="F13" s="25">
        <v>28.27</v>
      </c>
      <c r="G13" s="25">
        <v>28.51</v>
      </c>
      <c r="H13" s="25">
        <v>29.97</v>
      </c>
      <c r="I13" s="25">
        <v>28.63</v>
      </c>
      <c r="J13" s="25"/>
      <c r="K13" s="25"/>
      <c r="M13" s="1">
        <f t="shared" si="0"/>
        <v>8.3333333333333329E-2</v>
      </c>
      <c r="N13" s="1">
        <v>0.3</v>
      </c>
      <c r="O13" s="1">
        <v>0.6</v>
      </c>
      <c r="P13" s="1">
        <v>0.88</v>
      </c>
      <c r="Q13" s="1">
        <f>AVERAGE(TBL_HST[[#This Row],[CH4]],TBL_HST[[#This Row],[CH5]],TBL_HST[[#This Row],[CH6]])</f>
        <v>28.283333333333335</v>
      </c>
      <c r="R13" s="1">
        <f>(M13/(O13-N13))*LN(((TBL_HST[[#This Row],[CH1]]-Q13)/(TBL_HST[[#This Row],[CH2]]-Q13)))</f>
        <v>-1.0617003561166776E-2</v>
      </c>
      <c r="S13" s="1">
        <f>(M13/(P13-O13))*LN(((TBL_HST[[#This Row],[CH2]]-Q13)/(TBL_HST[[#This Row],[CH3]]-Q13)))</f>
        <v>0.10615325712462287</v>
      </c>
      <c r="T13" s="1">
        <f>(M13/(P13-N13))*LN(((TBL_HST[[#This Row],[CH1]]-Q13)/(TBL_HST[[#This Row],[CH3]]-Q13)))</f>
        <v>4.5754846425076504E-2</v>
      </c>
      <c r="U13" s="1">
        <f>(TBL_HST[[#This Row],[CH1]]-Q13)/(EXP(-R13*N13/M13)) + Q13</f>
        <v>29.271499999999996</v>
      </c>
      <c r="V13" s="1">
        <f>(TBL_HST[[#This Row],[CH2]]-Q13)/(EXP(-S13*O13/M13)) + Q13</f>
        <v>30.573997884389374</v>
      </c>
      <c r="W13" s="1">
        <f>(TBL_HST[[#This Row],[CH1]]-Q13)/(EXP(-T13*N13/M13)) + Q13</f>
        <v>29.49383485620584</v>
      </c>
      <c r="X13" s="1">
        <f t="shared" si="1"/>
        <v>29.271499999999996</v>
      </c>
      <c r="Y13" s="1">
        <f t="shared" si="2"/>
        <v>29.49383485620584</v>
      </c>
      <c r="Z13" s="1">
        <f t="shared" si="3"/>
        <v>29.49383485620584</v>
      </c>
      <c r="AB13" s="1">
        <f t="shared" si="4"/>
        <v>29.41972323747056</v>
      </c>
      <c r="AC13" s="1">
        <f>TBL_HST[[#This Row],[CH7]]</f>
        <v>29.97</v>
      </c>
      <c r="AD13" s="1">
        <f t="shared" si="5"/>
        <v>-0.55027676252943891</v>
      </c>
    </row>
    <row r="14" spans="1:30" ht="19.5" customHeight="1" x14ac:dyDescent="0.35">
      <c r="A14" s="27">
        <v>44775.686062129629</v>
      </c>
      <c r="B14" s="25">
        <v>29.37</v>
      </c>
      <c r="C14" s="25">
        <v>29.31</v>
      </c>
      <c r="D14" s="25">
        <v>28.99</v>
      </c>
      <c r="E14" s="25">
        <v>28.07</v>
      </c>
      <c r="F14" s="25">
        <v>28.27</v>
      </c>
      <c r="G14" s="25">
        <v>28.53</v>
      </c>
      <c r="H14" s="25">
        <v>30.57</v>
      </c>
      <c r="I14" s="25">
        <v>28.63</v>
      </c>
      <c r="J14" s="25"/>
      <c r="K14" s="25"/>
      <c r="M14" s="1">
        <f t="shared" si="0"/>
        <v>8.3333333333333329E-2</v>
      </c>
      <c r="N14" s="1">
        <v>0.3</v>
      </c>
      <c r="O14" s="1">
        <v>0.6</v>
      </c>
      <c r="P14" s="1">
        <v>0.88</v>
      </c>
      <c r="Q14" s="1">
        <f>AVERAGE(TBL_HST[[#This Row],[CH4]],TBL_HST[[#This Row],[CH5]],TBL_HST[[#This Row],[CH6]])</f>
        <v>28.290000000000003</v>
      </c>
      <c r="R14" s="1">
        <f>(M14/(O14-N14))*LN(((TBL_HST[[#This Row],[CH1]]-Q14)/(TBL_HST[[#This Row],[CH2]]-Q14)))</f>
        <v>1.5877337177764149E-2</v>
      </c>
      <c r="S14" s="1">
        <f>(M14/(P14-O14))*LN(((TBL_HST[[#This Row],[CH2]]-Q14)/(TBL_HST[[#This Row],[CH3]]-Q14)))</f>
        <v>0.11204689620086733</v>
      </c>
      <c r="T14" s="1">
        <f>(M14/(P14-N14))*LN(((TBL_HST[[#This Row],[CH1]]-Q14)/(TBL_HST[[#This Row],[CH3]]-Q14)))</f>
        <v>6.2304020844089814E-2</v>
      </c>
      <c r="U14" s="1">
        <f>(TBL_HST[[#This Row],[CH1]]-Q14)/(EXP(-R14*N14/M14)) + Q14</f>
        <v>29.433529411764709</v>
      </c>
      <c r="V14" s="1">
        <f>(TBL_HST[[#This Row],[CH2]]-Q14)/(EXP(-S14*O14/M14)) + Q14</f>
        <v>30.575398208731482</v>
      </c>
      <c r="W14" s="1">
        <f>(TBL_HST[[#This Row],[CH1]]-Q14)/(EXP(-T14*N14/M14)) + Q14</f>
        <v>29.641554641493371</v>
      </c>
      <c r="X14" s="1">
        <f t="shared" si="1"/>
        <v>29.433529411764709</v>
      </c>
      <c r="Y14" s="1">
        <f t="shared" si="2"/>
        <v>29.641554641493371</v>
      </c>
      <c r="Z14" s="1">
        <f t="shared" si="3"/>
        <v>29.641554641493371</v>
      </c>
      <c r="AB14" s="1">
        <f t="shared" si="4"/>
        <v>29.572212898250484</v>
      </c>
      <c r="AC14" s="1">
        <f>TBL_HST[[#This Row],[CH7]]</f>
        <v>30.57</v>
      </c>
      <c r="AD14" s="1">
        <f t="shared" si="5"/>
        <v>-0.99778710174951613</v>
      </c>
    </row>
    <row r="15" spans="1:30" ht="19.5" customHeight="1" x14ac:dyDescent="0.35">
      <c r="A15" s="27">
        <v>44775.686068055555</v>
      </c>
      <c r="B15" s="25">
        <v>29.63</v>
      </c>
      <c r="C15" s="25">
        <v>29.19</v>
      </c>
      <c r="D15" s="25">
        <v>29.23</v>
      </c>
      <c r="E15" s="25">
        <v>28.03</v>
      </c>
      <c r="F15" s="25">
        <v>28.27</v>
      </c>
      <c r="G15" s="25">
        <v>28.53</v>
      </c>
      <c r="H15" s="25">
        <v>32.549999999999997</v>
      </c>
      <c r="I15" s="25">
        <v>28.61</v>
      </c>
      <c r="J15" s="25"/>
      <c r="K15" s="25"/>
      <c r="M15" s="1">
        <f t="shared" si="0"/>
        <v>8.3333333333333329E-2</v>
      </c>
      <c r="N15" s="1">
        <v>0.3</v>
      </c>
      <c r="O15" s="1">
        <v>0.6</v>
      </c>
      <c r="P15" s="1">
        <v>0.88</v>
      </c>
      <c r="Q15" s="1">
        <f>AVERAGE(TBL_HST[[#This Row],[CH4]],TBL_HST[[#This Row],[CH5]],TBL_HST[[#This Row],[CH6]])</f>
        <v>28.276666666666667</v>
      </c>
      <c r="R15" s="1">
        <f>(M15/(O15-N15))*LN(((TBL_HST[[#This Row],[CH1]]-Q15)/(TBL_HST[[#This Row],[CH2]]-Q15)))</f>
        <v>0.10922918144823904</v>
      </c>
      <c r="S15" s="1">
        <f>(M15/(P15-O15))*LN(((TBL_HST[[#This Row],[CH2]]-Q15)/(TBL_HST[[#This Row],[CH3]]-Q15)))</f>
        <v>-1.2757054890411146E-2</v>
      </c>
      <c r="T15" s="1">
        <f>(M15/(P15-N15))*LN(((TBL_HST[[#This Row],[CH1]]-Q15)/(TBL_HST[[#This Row],[CH3]]-Q15)))</f>
        <v>5.0339274250269975E-2</v>
      </c>
      <c r="U15" s="1">
        <f>(TBL_HST[[#This Row],[CH1]]-Q15)/(EXP(-R15*N15/M15)) + Q15</f>
        <v>30.281970802919702</v>
      </c>
      <c r="V15" s="1">
        <f>(TBL_HST[[#This Row],[CH2]]-Q15)/(EXP(-S15*O15/M15)) + Q15</f>
        <v>29.109847008474617</v>
      </c>
      <c r="W15" s="1">
        <f>(TBL_HST[[#This Row],[CH1]]-Q15)/(EXP(-T15*N15/M15)) + Q15</f>
        <v>29.898880973872544</v>
      </c>
      <c r="X15" s="1">
        <f t="shared" si="1"/>
        <v>30.281970802919702</v>
      </c>
      <c r="Y15" s="1">
        <f t="shared" si="2"/>
        <v>29.898880973872544</v>
      </c>
      <c r="Z15" s="1">
        <f t="shared" si="3"/>
        <v>29.898880973872544</v>
      </c>
      <c r="AB15" s="1">
        <f t="shared" si="4"/>
        <v>30.026577583554928</v>
      </c>
      <c r="AC15" s="1">
        <f>TBL_HST[[#This Row],[CH7]]</f>
        <v>32.549999999999997</v>
      </c>
      <c r="AD15" s="1">
        <f t="shared" si="5"/>
        <v>-2.5234224164450687</v>
      </c>
    </row>
    <row r="16" spans="1:30" ht="19.5" customHeight="1" x14ac:dyDescent="0.35">
      <c r="A16" s="27">
        <v>44775.686073935183</v>
      </c>
      <c r="B16" s="25">
        <v>29.29</v>
      </c>
      <c r="C16" s="25">
        <v>29.19</v>
      </c>
      <c r="D16" s="25">
        <v>29.05</v>
      </c>
      <c r="E16" s="25">
        <v>28.05</v>
      </c>
      <c r="F16" s="25">
        <v>28.27</v>
      </c>
      <c r="G16" s="25">
        <v>28.53</v>
      </c>
      <c r="H16" s="25">
        <v>36.090000000000003</v>
      </c>
      <c r="I16" s="25">
        <v>28.59</v>
      </c>
      <c r="J16" s="25"/>
      <c r="K16" s="25"/>
      <c r="M16" s="1">
        <f t="shared" si="0"/>
        <v>8.3333333333333329E-2</v>
      </c>
      <c r="N16" s="1">
        <v>0.3</v>
      </c>
      <c r="O16" s="1">
        <v>0.6</v>
      </c>
      <c r="P16" s="1">
        <v>0.88</v>
      </c>
      <c r="Q16" s="1">
        <f>AVERAGE(TBL_HST[[#This Row],[CH4]],TBL_HST[[#This Row],[CH5]],TBL_HST[[#This Row],[CH6]])</f>
        <v>28.283333333333331</v>
      </c>
      <c r="R16" s="1">
        <f>(M16/(O16-N16))*LN(((TBL_HST[[#This Row],[CH1]]-Q16)/(TBL_HST[[#This Row],[CH2]]-Q16)))</f>
        <v>2.9062486410797159E-2</v>
      </c>
      <c r="S16" s="1">
        <f>(M16/(P16-O16))*LN(((TBL_HST[[#This Row],[CH2]]-Q16)/(TBL_HST[[#This Row],[CH3]]-Q16)))</f>
        <v>4.9917487313333911E-2</v>
      </c>
      <c r="T16" s="1">
        <f>(M16/(P16-N16))*LN(((TBL_HST[[#This Row],[CH1]]-Q16)/(TBL_HST[[#This Row],[CH3]]-Q16)))</f>
        <v>3.9130417880987332E-2</v>
      </c>
      <c r="U16" s="1">
        <f>(TBL_HST[[#This Row],[CH1]]-Q16)/(EXP(-R16*N16/M16)) + Q16</f>
        <v>29.401029411764704</v>
      </c>
      <c r="V16" s="1">
        <f>(TBL_HST[[#This Row],[CH2]]-Q16)/(EXP(-S16*O16/M16)) + Q16</f>
        <v>29.58211351256174</v>
      </c>
      <c r="W16" s="1">
        <f>(TBL_HST[[#This Row],[CH1]]-Q16)/(EXP(-T16*N16/M16)) + Q16</f>
        <v>29.442282897917838</v>
      </c>
      <c r="X16" s="1">
        <f t="shared" si="1"/>
        <v>29.401029411764704</v>
      </c>
      <c r="Y16" s="1">
        <f t="shared" si="2"/>
        <v>29.442282897917838</v>
      </c>
      <c r="Z16" s="1">
        <f t="shared" si="3"/>
        <v>29.442282897917838</v>
      </c>
      <c r="AB16" s="1">
        <f t="shared" si="4"/>
        <v>29.428531735866795</v>
      </c>
      <c r="AC16" s="1">
        <f>TBL_HST[[#This Row],[CH7]]</f>
        <v>36.090000000000003</v>
      </c>
      <c r="AD16" s="1">
        <f t="shared" si="5"/>
        <v>-6.6614682641332088</v>
      </c>
    </row>
    <row r="17" spans="1:30" ht="19.5" customHeight="1" x14ac:dyDescent="0.35">
      <c r="A17" s="27">
        <v>44775.686079861109</v>
      </c>
      <c r="B17" s="25">
        <v>29.63</v>
      </c>
      <c r="C17" s="25">
        <v>29.17</v>
      </c>
      <c r="D17" s="25">
        <v>29.03</v>
      </c>
      <c r="E17" s="25">
        <v>28.03</v>
      </c>
      <c r="F17" s="25">
        <v>28.29</v>
      </c>
      <c r="G17" s="25">
        <v>28.53</v>
      </c>
      <c r="H17" s="25">
        <v>38.97</v>
      </c>
      <c r="I17" s="25">
        <v>28.59</v>
      </c>
      <c r="J17" s="25"/>
      <c r="K17" s="25"/>
      <c r="M17" s="1">
        <f t="shared" si="0"/>
        <v>8.3333333333333329E-2</v>
      </c>
      <c r="N17" s="1">
        <v>0.3</v>
      </c>
      <c r="O17" s="1">
        <v>0.6</v>
      </c>
      <c r="P17" s="1">
        <v>0.88</v>
      </c>
      <c r="Q17" s="1">
        <f>AVERAGE(TBL_HST[[#This Row],[CH4]],TBL_HST[[#This Row],[CH5]],TBL_HST[[#This Row],[CH6]])</f>
        <v>28.283333333333331</v>
      </c>
      <c r="R17" s="1">
        <f>(M17/(O17-N17))*LN(((TBL_HST[[#This Row],[CH1]]-Q17)/(TBL_HST[[#This Row],[CH2]]-Q17)))</f>
        <v>0.11608849143873547</v>
      </c>
      <c r="S17" s="1">
        <f>(M17/(P17-O17))*LN(((TBL_HST[[#This Row],[CH2]]-Q17)/(TBL_HST[[#This Row],[CH3]]-Q17)))</f>
        <v>5.1145909799600951E-2</v>
      </c>
      <c r="T17" s="1">
        <f>(M17/(P17-N17))*LN(((TBL_HST[[#This Row],[CH1]]-Q17)/(TBL_HST[[#This Row],[CH3]]-Q17)))</f>
        <v>8.4736900302601531E-2</v>
      </c>
      <c r="U17" s="1">
        <f>(TBL_HST[[#This Row],[CH1]]-Q17)/(EXP(-R17*N17/M17)) + Q17</f>
        <v>30.328646616541345</v>
      </c>
      <c r="V17" s="1">
        <f>(TBL_HST[[#This Row],[CH2]]-Q17)/(EXP(-S17*O17/M17)) + Q17</f>
        <v>29.564747626737894</v>
      </c>
      <c r="W17" s="1">
        <f>(TBL_HST[[#This Row],[CH1]]-Q17)/(EXP(-T17*N17/M17)) + Q17</f>
        <v>30.110351543130239</v>
      </c>
      <c r="X17" s="1">
        <f t="shared" si="1"/>
        <v>30.328646616541345</v>
      </c>
      <c r="Y17" s="1">
        <f t="shared" si="2"/>
        <v>30.110351543130239</v>
      </c>
      <c r="Z17" s="1">
        <f t="shared" si="3"/>
        <v>30.110351543130239</v>
      </c>
      <c r="AB17" s="1">
        <f t="shared" si="4"/>
        <v>30.183116567600607</v>
      </c>
      <c r="AC17" s="1">
        <f>TBL_HST[[#This Row],[CH7]]</f>
        <v>38.97</v>
      </c>
      <c r="AD17" s="1">
        <f t="shared" si="5"/>
        <v>-8.7868834323993923</v>
      </c>
    </row>
    <row r="18" spans="1:30" ht="19.5" customHeight="1" x14ac:dyDescent="0.35">
      <c r="A18" s="27">
        <v>44775.686085740737</v>
      </c>
      <c r="B18" s="25">
        <v>29.71</v>
      </c>
      <c r="C18" s="25">
        <v>29.09</v>
      </c>
      <c r="D18" s="25">
        <v>29.15</v>
      </c>
      <c r="E18" s="25">
        <v>28.05</v>
      </c>
      <c r="F18" s="25">
        <v>28.27</v>
      </c>
      <c r="G18" s="25">
        <v>28.53</v>
      </c>
      <c r="H18" s="25">
        <v>41.71</v>
      </c>
      <c r="I18" s="25">
        <v>28.61</v>
      </c>
      <c r="J18" s="25"/>
      <c r="K18" s="25"/>
      <c r="M18" s="1">
        <f t="shared" si="0"/>
        <v>8.3333333333333329E-2</v>
      </c>
      <c r="N18" s="1">
        <v>0.3</v>
      </c>
      <c r="O18" s="1">
        <v>0.6</v>
      </c>
      <c r="P18" s="1">
        <v>0.88</v>
      </c>
      <c r="Q18" s="1">
        <f>AVERAGE(TBL_HST[[#This Row],[CH4]],TBL_HST[[#This Row],[CH5]],TBL_HST[[#This Row],[CH6]])</f>
        <v>28.283333333333331</v>
      </c>
      <c r="R18" s="1">
        <f>(M18/(O18-N18))*LN(((TBL_HST[[#This Row],[CH1]]-Q18)/(TBL_HST[[#This Row],[CH2]]-Q18)))</f>
        <v>0.15838485261808616</v>
      </c>
      <c r="S18" s="1">
        <f>(M18/(P18-O18))*LN(((TBL_HST[[#This Row],[CH2]]-Q18)/(TBL_HST[[#This Row],[CH3]]-Q18)))</f>
        <v>-2.1352352636559449E-2</v>
      </c>
      <c r="T18" s="1">
        <f>(M18/(P18-N18))*LN(((TBL_HST[[#This Row],[CH1]]-Q18)/(TBL_HST[[#This Row],[CH3]]-Q18)))</f>
        <v>7.1615167322739995E-2</v>
      </c>
      <c r="U18" s="1">
        <f>(TBL_HST[[#This Row],[CH1]]-Q18)/(EXP(-R18*N18/M18)) + Q18</f>
        <v>30.806528925619837</v>
      </c>
      <c r="V18" s="1">
        <f>(TBL_HST[[#This Row],[CH2]]-Q18)/(EXP(-S18*O18/M18)) + Q18</f>
        <v>28.975048036190682</v>
      </c>
      <c r="W18" s="1">
        <f>(TBL_HST[[#This Row],[CH1]]-Q18)/(EXP(-T18*N18/M18)) + Q18</f>
        <v>30.129581059537557</v>
      </c>
      <c r="X18" s="1">
        <f t="shared" si="1"/>
        <v>30.806528925619837</v>
      </c>
      <c r="Y18" s="1">
        <f t="shared" si="2"/>
        <v>30.129581059537557</v>
      </c>
      <c r="Z18" s="1">
        <f t="shared" si="3"/>
        <v>30.129581059537557</v>
      </c>
      <c r="AB18" s="1">
        <f t="shared" si="4"/>
        <v>30.355230348231647</v>
      </c>
      <c r="AC18" s="1">
        <f>TBL_HST[[#This Row],[CH7]]</f>
        <v>41.71</v>
      </c>
      <c r="AD18" s="1">
        <f t="shared" si="5"/>
        <v>-11.354769651768354</v>
      </c>
    </row>
    <row r="19" spans="1:30" ht="19.5" customHeight="1" x14ac:dyDescent="0.35">
      <c r="A19" s="27">
        <v>44775.68609166667</v>
      </c>
      <c r="B19" s="25">
        <v>30.19</v>
      </c>
      <c r="C19" s="25">
        <v>29.19</v>
      </c>
      <c r="D19" s="25">
        <v>29.17</v>
      </c>
      <c r="E19" s="25">
        <v>28.05</v>
      </c>
      <c r="F19" s="25">
        <v>28.29</v>
      </c>
      <c r="G19" s="25">
        <v>28.53</v>
      </c>
      <c r="H19" s="25">
        <v>42.91</v>
      </c>
      <c r="I19" s="25">
        <v>28.61</v>
      </c>
      <c r="J19" s="25"/>
      <c r="K19" s="25"/>
      <c r="M19" s="1">
        <f t="shared" si="0"/>
        <v>8.3333333333333329E-2</v>
      </c>
      <c r="N19" s="1">
        <v>0.3</v>
      </c>
      <c r="O19" s="1">
        <v>0.6</v>
      </c>
      <c r="P19" s="1">
        <v>0.88</v>
      </c>
      <c r="Q19" s="1">
        <f>AVERAGE(TBL_HST[[#This Row],[CH4]],TBL_HST[[#This Row],[CH5]],TBL_HST[[#This Row],[CH6]])</f>
        <v>28.290000000000003</v>
      </c>
      <c r="R19" s="1">
        <f>(M19/(O19-N19))*LN(((TBL_HST[[#This Row],[CH1]]-Q19)/(TBL_HST[[#This Row],[CH2]]-Q19)))</f>
        <v>0.20755955606395055</v>
      </c>
      <c r="S19" s="1">
        <f>(M19/(P19-O19))*LN(((TBL_HST[[#This Row],[CH2]]-Q19)/(TBL_HST[[#This Row],[CH3]]-Q19)))</f>
        <v>6.6883499559696833E-3</v>
      </c>
      <c r="T19" s="1">
        <f>(M19/(P19-N19))*LN(((TBL_HST[[#This Row],[CH1]]-Q19)/(TBL_HST[[#This Row],[CH3]]-Q19)))</f>
        <v>0.11058724966699424</v>
      </c>
      <c r="U19" s="1">
        <f>(TBL_HST[[#This Row],[CH1]]-Q19)/(EXP(-R19*N19/M19)) + Q19</f>
        <v>32.301111111111112</v>
      </c>
      <c r="V19" s="1">
        <f>(TBL_HST[[#This Row],[CH2]]-Q19)/(EXP(-S19*O19/M19)) + Q19</f>
        <v>29.234401017871029</v>
      </c>
      <c r="W19" s="1">
        <f>(TBL_HST[[#This Row],[CH1]]-Q19)/(EXP(-T19*N19/M19)) + Q19</f>
        <v>31.119126438343987</v>
      </c>
      <c r="X19" s="1">
        <f t="shared" si="1"/>
        <v>32.301111111111112</v>
      </c>
      <c r="Y19" s="1">
        <f t="shared" si="2"/>
        <v>31.119126438343987</v>
      </c>
      <c r="Z19" s="1">
        <f t="shared" si="3"/>
        <v>31.119126438343987</v>
      </c>
      <c r="AB19" s="1">
        <f t="shared" si="4"/>
        <v>31.513121329266358</v>
      </c>
      <c r="AC19" s="1">
        <f>TBL_HST[[#This Row],[CH7]]</f>
        <v>42.91</v>
      </c>
      <c r="AD19" s="1">
        <f t="shared" si="5"/>
        <v>-11.396878670733638</v>
      </c>
    </row>
    <row r="20" spans="1:30" ht="19.5" customHeight="1" x14ac:dyDescent="0.35">
      <c r="A20" s="27">
        <v>44775.686097557867</v>
      </c>
      <c r="B20" s="25">
        <v>32.11</v>
      </c>
      <c r="C20" s="25">
        <v>29.25</v>
      </c>
      <c r="D20" s="25">
        <v>29.15</v>
      </c>
      <c r="E20" s="25">
        <v>28.03</v>
      </c>
      <c r="F20" s="25">
        <v>28.27</v>
      </c>
      <c r="G20" s="25">
        <v>28.53</v>
      </c>
      <c r="H20" s="25">
        <v>43.73</v>
      </c>
      <c r="I20" s="25">
        <v>28.65</v>
      </c>
      <c r="J20" s="25"/>
      <c r="K20" s="25"/>
      <c r="M20" s="1">
        <f t="shared" si="0"/>
        <v>8.3333333333333329E-2</v>
      </c>
      <c r="N20" s="1">
        <v>0.3</v>
      </c>
      <c r="O20" s="1">
        <v>0.6</v>
      </c>
      <c r="P20" s="1">
        <v>0.88</v>
      </c>
      <c r="Q20" s="1">
        <f>AVERAGE(TBL_HST[[#This Row],[CH4]],TBL_HST[[#This Row],[CH5]],TBL_HST[[#This Row],[CH6]])</f>
        <v>28.276666666666667</v>
      </c>
      <c r="R20" s="1">
        <f>(M20/(O20-N20))*LN(((TBL_HST[[#This Row],[CH1]]-Q20)/(TBL_HST[[#This Row],[CH2]]-Q20)))</f>
        <v>0.38076761641361512</v>
      </c>
      <c r="S20" s="1">
        <f>(M20/(P20-O20))*LN(((TBL_HST[[#This Row],[CH2]]-Q20)/(TBL_HST[[#This Row],[CH3]]-Q20)))</f>
        <v>3.2264672174757897E-2</v>
      </c>
      <c r="T20" s="1">
        <f>(M20/(P20-N20))*LN(((TBL_HST[[#This Row],[CH1]]-Q20)/(TBL_HST[[#This Row],[CH3]]-Q20)))</f>
        <v>0.21252481574658053</v>
      </c>
      <c r="U20" s="1">
        <f>(TBL_HST[[#This Row],[CH1]]-Q20)/(EXP(-R20*N20/M20)) + Q20</f>
        <v>43.373698630136992</v>
      </c>
      <c r="V20" s="1">
        <f>(TBL_HST[[#This Row],[CH2]]-Q20)/(EXP(-S20*O20/M20)) + Q20</f>
        <v>29.504531762982964</v>
      </c>
      <c r="W20" s="1">
        <f>(TBL_HST[[#This Row],[CH1]]-Q20)/(EXP(-T20*N20/M20)) + Q20</f>
        <v>36.515214407869792</v>
      </c>
      <c r="X20" s="1">
        <f t="shared" si="1"/>
        <v>43.373698630136992</v>
      </c>
      <c r="Y20" s="1">
        <f t="shared" si="2"/>
        <v>36.515214407869792</v>
      </c>
      <c r="Z20" s="1">
        <f t="shared" si="3"/>
        <v>36.515214407869792</v>
      </c>
      <c r="AB20" s="1">
        <f t="shared" si="4"/>
        <v>38.801375815292197</v>
      </c>
      <c r="AC20" s="1">
        <f>TBL_HST[[#This Row],[CH7]]</f>
        <v>43.73</v>
      </c>
      <c r="AD20" s="1">
        <f t="shared" si="5"/>
        <v>-4.9286241847078003</v>
      </c>
    </row>
    <row r="21" spans="1:30" ht="19.5" customHeight="1" x14ac:dyDescent="0.35">
      <c r="A21" s="27">
        <v>44775.686103472224</v>
      </c>
      <c r="B21" s="25">
        <v>34.03</v>
      </c>
      <c r="C21" s="25">
        <v>29.35</v>
      </c>
      <c r="D21" s="25">
        <v>29.15</v>
      </c>
      <c r="E21" s="25">
        <v>28.03</v>
      </c>
      <c r="F21" s="25">
        <v>28.29</v>
      </c>
      <c r="G21" s="25">
        <v>28.53</v>
      </c>
      <c r="H21" s="25">
        <v>42.73</v>
      </c>
      <c r="I21" s="25">
        <v>28.63</v>
      </c>
      <c r="J21" s="25"/>
      <c r="K21" s="25"/>
      <c r="M21" s="1">
        <f t="shared" si="0"/>
        <v>8.3333333333333329E-2</v>
      </c>
      <c r="N21" s="1">
        <v>0.3</v>
      </c>
      <c r="O21" s="1">
        <v>0.6</v>
      </c>
      <c r="P21" s="1">
        <v>0.88</v>
      </c>
      <c r="Q21" s="1">
        <f>AVERAGE(TBL_HST[[#This Row],[CH4]],TBL_HST[[#This Row],[CH5]],TBL_HST[[#This Row],[CH6]])</f>
        <v>28.283333333333331</v>
      </c>
      <c r="R21" s="1">
        <f>(M21/(O21-N21))*LN(((TBL_HST[[#This Row],[CH1]]-Q21)/(TBL_HST[[#This Row],[CH2]]-Q21)))</f>
        <v>0.46780040428607322</v>
      </c>
      <c r="S21" s="1">
        <f>(M21/(P21-O21))*LN(((TBL_HST[[#This Row],[CH2]]-Q21)/(TBL_HST[[#This Row],[CH3]]-Q21)))</f>
        <v>6.1797429993525901E-2</v>
      </c>
      <c r="T21" s="1">
        <f>(M21/(P21-N21))*LN(((TBL_HST[[#This Row],[CH1]]-Q21)/(TBL_HST[[#This Row],[CH3]]-Q21)))</f>
        <v>0.2717989684207055</v>
      </c>
      <c r="U21" s="1">
        <f>(TBL_HST[[#This Row],[CH1]]-Q21)/(EXP(-R21*N21/M21)) + Q21</f>
        <v>59.243499999999933</v>
      </c>
      <c r="V21" s="1">
        <f>(TBL_HST[[#This Row],[CH2]]-Q21)/(EXP(-S21*O21/M21)) + Q21</f>
        <v>29.947758830412827</v>
      </c>
      <c r="W21" s="1">
        <f>(TBL_HST[[#This Row],[CH1]]-Q21)/(EXP(-T21*N21/M21)) + Q21</f>
        <v>43.571762258622215</v>
      </c>
      <c r="X21" s="1">
        <f t="shared" si="1"/>
        <v>59.243499999999933</v>
      </c>
      <c r="Y21" s="1">
        <f t="shared" si="2"/>
        <v>43.571762258622215</v>
      </c>
      <c r="Z21" s="1">
        <f t="shared" si="3"/>
        <v>43.571762258622215</v>
      </c>
      <c r="AB21" s="1">
        <f t="shared" si="4"/>
        <v>48.79567483908145</v>
      </c>
      <c r="AC21" s="1">
        <f>TBL_HST[[#This Row],[CH7]]</f>
        <v>42.73</v>
      </c>
      <c r="AD21" s="1">
        <f t="shared" si="5"/>
        <v>6.0656748390814528</v>
      </c>
    </row>
    <row r="22" spans="1:30" ht="19.5" customHeight="1" x14ac:dyDescent="0.35">
      <c r="A22" s="27">
        <v>44775.686109351853</v>
      </c>
      <c r="B22" s="25">
        <v>37.69</v>
      </c>
      <c r="C22" s="25">
        <v>29.17</v>
      </c>
      <c r="D22" s="25">
        <v>29.23</v>
      </c>
      <c r="E22" s="25">
        <v>28.03</v>
      </c>
      <c r="F22" s="25">
        <v>28.29</v>
      </c>
      <c r="G22" s="25">
        <v>28.53</v>
      </c>
      <c r="H22" s="25">
        <v>40.79</v>
      </c>
      <c r="I22" s="25">
        <v>28.65</v>
      </c>
      <c r="J22" s="25"/>
      <c r="K22" s="25"/>
      <c r="M22" s="1">
        <f t="shared" si="0"/>
        <v>8.3333333333333329E-2</v>
      </c>
      <c r="N22" s="1">
        <v>0.3</v>
      </c>
      <c r="O22" s="1">
        <v>0.6</v>
      </c>
      <c r="P22" s="1">
        <v>0.88</v>
      </c>
      <c r="Q22" s="1">
        <f>AVERAGE(TBL_HST[[#This Row],[CH4]],TBL_HST[[#This Row],[CH5]],TBL_HST[[#This Row],[CH6]])</f>
        <v>28.283333333333331</v>
      </c>
      <c r="R22" s="1">
        <f>(M22/(O22-N22))*LN(((TBL_HST[[#This Row],[CH1]]-Q22)/(TBL_HST[[#This Row],[CH2]]-Q22)))</f>
        <v>0.65602911767529348</v>
      </c>
      <c r="S22" s="1">
        <f>(M22/(P22-O22))*LN(((TBL_HST[[#This Row],[CH2]]-Q22)/(TBL_HST[[#This Row],[CH3]]-Q22)))</f>
        <v>-1.948747898199563E-2</v>
      </c>
      <c r="T22" s="1">
        <f>(M22/(P22-N22))*LN(((TBL_HST[[#This Row],[CH1]]-Q22)/(TBL_HST[[#This Row],[CH3]]-Q22)))</f>
        <v>0.32991765722005034</v>
      </c>
      <c r="U22" s="1">
        <f>(TBL_HST[[#This Row],[CH1]]-Q22)/(EXP(-R22*N22/M22)) + Q22</f>
        <v>128.07887218045079</v>
      </c>
      <c r="V22" s="1">
        <f>(TBL_HST[[#This Row],[CH2]]-Q22)/(EXP(-S22*O22/M22)) + Q22</f>
        <v>29.053925498101325</v>
      </c>
      <c r="W22" s="1">
        <f>(TBL_HST[[#This Row],[CH1]]-Q22)/(EXP(-T22*N22/M22)) + Q22</f>
        <v>59.13288519089636</v>
      </c>
      <c r="X22" s="1">
        <f t="shared" si="1"/>
        <v>128.07887218045079</v>
      </c>
      <c r="Y22" s="1">
        <f t="shared" si="2"/>
        <v>59.13288519089636</v>
      </c>
      <c r="Z22" s="1">
        <f t="shared" si="3"/>
        <v>59.13288519089636</v>
      </c>
      <c r="AB22" s="1">
        <f t="shared" si="4"/>
        <v>82.114880854081164</v>
      </c>
      <c r="AC22" s="1">
        <f>TBL_HST[[#This Row],[CH7]]</f>
        <v>40.79</v>
      </c>
      <c r="AD22" s="1">
        <f t="shared" si="5"/>
        <v>41.324880854081165</v>
      </c>
    </row>
    <row r="23" spans="1:30" ht="19.5" customHeight="1" x14ac:dyDescent="0.35">
      <c r="A23" s="27">
        <v>44775.686115266202</v>
      </c>
      <c r="B23" s="25">
        <v>39.65</v>
      </c>
      <c r="C23" s="25">
        <v>29.35</v>
      </c>
      <c r="D23" s="25">
        <v>29.17</v>
      </c>
      <c r="E23" s="25">
        <v>28.03</v>
      </c>
      <c r="F23" s="25">
        <v>28.27</v>
      </c>
      <c r="G23" s="25">
        <v>28.51</v>
      </c>
      <c r="H23" s="25">
        <v>37.21</v>
      </c>
      <c r="I23" s="25">
        <v>28.63</v>
      </c>
      <c r="J23" s="25"/>
      <c r="K23" s="25"/>
      <c r="M23" s="1">
        <f t="shared" si="0"/>
        <v>8.3333333333333329E-2</v>
      </c>
      <c r="N23" s="1">
        <v>0.3</v>
      </c>
      <c r="O23" s="1">
        <v>0.6</v>
      </c>
      <c r="P23" s="1">
        <v>0.88</v>
      </c>
      <c r="Q23" s="1">
        <f>AVERAGE(TBL_HST[[#This Row],[CH4]],TBL_HST[[#This Row],[CH5]],TBL_HST[[#This Row],[CH6]])</f>
        <v>28.27</v>
      </c>
      <c r="R23" s="1">
        <f>(M23/(O23-N23))*LN(((TBL_HST[[#This Row],[CH1]]-Q23)/(TBL_HST[[#This Row],[CH2]]-Q23)))</f>
        <v>0.65413788543390416</v>
      </c>
      <c r="S23" s="1">
        <f>(M23/(P23-O23))*LN(((TBL_HST[[#This Row],[CH2]]-Q23)/(TBL_HST[[#This Row],[CH3]]-Q23)))</f>
        <v>5.4262368093438693E-2</v>
      </c>
      <c r="T23" s="1">
        <f>(M23/(P23-N23))*LN(((TBL_HST[[#This Row],[CH1]]-Q23)/(TBL_HST[[#This Row],[CH3]]-Q23)))</f>
        <v>0.36454280809712758</v>
      </c>
      <c r="U23" s="1">
        <f>(TBL_HST[[#This Row],[CH1]]-Q23)/(EXP(-R23*N23/M23)) + Q23</f>
        <v>148.18148148148128</v>
      </c>
      <c r="V23" s="1">
        <f>(TBL_HST[[#This Row],[CH2]]-Q23)/(EXP(-S23*O23/M23)) + Q23</f>
        <v>29.866238767298949</v>
      </c>
      <c r="W23" s="1">
        <f>(TBL_HST[[#This Row],[CH1]]-Q23)/(EXP(-T23*N23/M23)) + Q23</f>
        <v>70.545661315669264</v>
      </c>
      <c r="X23" s="1">
        <f t="shared" si="1"/>
        <v>148.18148148148128</v>
      </c>
      <c r="Y23" s="1">
        <f t="shared" si="2"/>
        <v>70.545661315669264</v>
      </c>
      <c r="Z23" s="1">
        <f t="shared" si="3"/>
        <v>70.545661315669264</v>
      </c>
      <c r="AB23" s="1">
        <f t="shared" si="4"/>
        <v>96.424268037606609</v>
      </c>
      <c r="AC23" s="1">
        <f>TBL_HST[[#This Row],[CH7]]</f>
        <v>37.21</v>
      </c>
      <c r="AD23" s="1">
        <f t="shared" si="5"/>
        <v>59.214268037606608</v>
      </c>
    </row>
    <row r="24" spans="1:30" ht="19.5" customHeight="1" x14ac:dyDescent="0.35">
      <c r="A24" s="27">
        <v>44775.686121157407</v>
      </c>
      <c r="B24" s="25">
        <v>41.29</v>
      </c>
      <c r="C24" s="25">
        <v>29.51</v>
      </c>
      <c r="D24" s="25">
        <v>29.05</v>
      </c>
      <c r="E24" s="25">
        <v>28.07</v>
      </c>
      <c r="F24" s="25">
        <v>28.27</v>
      </c>
      <c r="G24" s="25">
        <v>28.55</v>
      </c>
      <c r="H24" s="25">
        <v>35.01</v>
      </c>
      <c r="I24" s="25">
        <v>28.61</v>
      </c>
      <c r="J24" s="25"/>
      <c r="K24" s="25"/>
      <c r="M24" s="1">
        <f t="shared" si="0"/>
        <v>8.3333333333333329E-2</v>
      </c>
      <c r="N24" s="1">
        <v>0.3</v>
      </c>
      <c r="O24" s="1">
        <v>0.6</v>
      </c>
      <c r="P24" s="1">
        <v>0.88</v>
      </c>
      <c r="Q24" s="1">
        <f>AVERAGE(TBL_HST[[#This Row],[CH4]],TBL_HST[[#This Row],[CH5]],TBL_HST[[#This Row],[CH6]])</f>
        <v>28.296666666666667</v>
      </c>
      <c r="R24" s="1">
        <f>(M24/(O24-N24))*LN(((TBL_HST[[#This Row],[CH1]]-Q24)/(TBL_HST[[#This Row],[CH2]]-Q24)))</f>
        <v>0.65862917011965671</v>
      </c>
      <c r="S24" s="1">
        <f>(M24/(P24-O24))*LN(((TBL_HST[[#This Row],[CH2]]-Q24)/(TBL_HST[[#This Row],[CH3]]-Q24)))</f>
        <v>0.14185085367989736</v>
      </c>
      <c r="T24" s="1">
        <f>(M24/(P24-N24))*LN(((TBL_HST[[#This Row],[CH1]]-Q24)/(TBL_HST[[#This Row],[CH3]]-Q24)))</f>
        <v>0.40914998287287624</v>
      </c>
      <c r="U24" s="1">
        <f>(TBL_HST[[#This Row],[CH1]]-Q24)/(EXP(-R24*N24/M24)) + Q24</f>
        <v>167.43956043956024</v>
      </c>
      <c r="V24" s="1">
        <f>(TBL_HST[[#This Row],[CH2]]-Q24)/(EXP(-S24*O24/M24)) + Q24</f>
        <v>31.665941504224577</v>
      </c>
      <c r="W24" s="1">
        <f>(TBL_HST[[#This Row],[CH1]]-Q24)/(EXP(-T24*N24/M24)) + Q24</f>
        <v>84.974112096054995</v>
      </c>
      <c r="X24" s="1">
        <f t="shared" si="1"/>
        <v>167.43956043956024</v>
      </c>
      <c r="Y24" s="1">
        <f t="shared" si="2"/>
        <v>84.974112096054995</v>
      </c>
      <c r="Z24" s="1">
        <f t="shared" si="3"/>
        <v>84.974112096054995</v>
      </c>
      <c r="AB24" s="1">
        <f t="shared" si="4"/>
        <v>112.46259487722341</v>
      </c>
      <c r="AC24" s="1">
        <f>TBL_HST[[#This Row],[CH7]]</f>
        <v>35.01</v>
      </c>
      <c r="AD24" s="1">
        <f t="shared" si="5"/>
        <v>77.452594877223419</v>
      </c>
    </row>
    <row r="25" spans="1:30" ht="19.5" customHeight="1" x14ac:dyDescent="0.35">
      <c r="A25" s="27">
        <v>44775.686127083332</v>
      </c>
      <c r="B25" s="25">
        <v>42.19</v>
      </c>
      <c r="C25" s="25">
        <v>29.49</v>
      </c>
      <c r="D25" s="25">
        <v>29.15</v>
      </c>
      <c r="E25" s="25">
        <v>28.05</v>
      </c>
      <c r="F25" s="25">
        <v>28.27</v>
      </c>
      <c r="G25" s="25">
        <v>28.53</v>
      </c>
      <c r="H25" s="25">
        <v>32.83</v>
      </c>
      <c r="I25" s="25">
        <v>28.59</v>
      </c>
      <c r="J25" s="25"/>
      <c r="K25" s="25"/>
      <c r="M25" s="1">
        <f t="shared" si="0"/>
        <v>8.3333333333333329E-2</v>
      </c>
      <c r="N25" s="1">
        <v>0.3</v>
      </c>
      <c r="O25" s="1">
        <v>0.6</v>
      </c>
      <c r="P25" s="1">
        <v>0.88</v>
      </c>
      <c r="Q25" s="1">
        <f>AVERAGE(TBL_HST[[#This Row],[CH4]],TBL_HST[[#This Row],[CH5]],TBL_HST[[#This Row],[CH6]])</f>
        <v>28.283333333333331</v>
      </c>
      <c r="R25" s="1">
        <f>(M25/(O25-N25))*LN(((TBL_HST[[#This Row],[CH1]]-Q25)/(TBL_HST[[#This Row],[CH2]]-Q25)))</f>
        <v>0.67902961230413661</v>
      </c>
      <c r="S25" s="1">
        <f>(M25/(P25-O25))*LN(((TBL_HST[[#This Row],[CH2]]-Q25)/(TBL_HST[[#This Row],[CH3]]-Q25)))</f>
        <v>9.8500768098286617E-2</v>
      </c>
      <c r="T25" s="1">
        <f>(M25/(P25-N25))*LN(((TBL_HST[[#This Row],[CH1]]-Q25)/(TBL_HST[[#This Row],[CH3]]-Q25)))</f>
        <v>0.39877430820476062</v>
      </c>
      <c r="U25" s="1">
        <f>(TBL_HST[[#This Row],[CH1]]-Q25)/(EXP(-R25*N25/M25)) + Q25</f>
        <v>188.55574585635358</v>
      </c>
      <c r="V25" s="1">
        <f>(TBL_HST[[#This Row],[CH2]]-Q25)/(EXP(-S25*O25/M25)) + Q25</f>
        <v>30.735733653545275</v>
      </c>
      <c r="W25" s="1">
        <f>(TBL_HST[[#This Row],[CH1]]-Q25)/(EXP(-T25*N25/M25)) + Q25</f>
        <v>86.720719026930709</v>
      </c>
      <c r="X25" s="1">
        <f t="shared" si="1"/>
        <v>188.55574585635358</v>
      </c>
      <c r="Y25" s="1">
        <f t="shared" si="2"/>
        <v>86.720719026930709</v>
      </c>
      <c r="Z25" s="1">
        <f t="shared" si="3"/>
        <v>86.720719026930709</v>
      </c>
      <c r="AB25" s="1">
        <f t="shared" si="4"/>
        <v>120.66572797007166</v>
      </c>
      <c r="AC25" s="1">
        <f>TBL_HST[[#This Row],[CH7]]</f>
        <v>32.83</v>
      </c>
      <c r="AD25" s="1">
        <f t="shared" si="5"/>
        <v>87.835727970071659</v>
      </c>
    </row>
    <row r="26" spans="1:30" ht="19.5" customHeight="1" x14ac:dyDescent="0.35">
      <c r="A26" s="27">
        <v>44775.686132974537</v>
      </c>
      <c r="B26" s="25">
        <v>41.97</v>
      </c>
      <c r="C26" s="25">
        <v>30.31</v>
      </c>
      <c r="D26" s="25">
        <v>29.09</v>
      </c>
      <c r="E26" s="25">
        <v>28.03</v>
      </c>
      <c r="F26" s="25">
        <v>28.29</v>
      </c>
      <c r="G26" s="25">
        <v>28.53</v>
      </c>
      <c r="H26" s="25">
        <v>32.03</v>
      </c>
      <c r="I26" s="25">
        <v>28.63</v>
      </c>
      <c r="J26" s="25"/>
      <c r="K26" s="25"/>
      <c r="M26" s="1">
        <f t="shared" si="0"/>
        <v>8.3333333333333329E-2</v>
      </c>
      <c r="N26" s="1">
        <v>0.3</v>
      </c>
      <c r="O26" s="1">
        <v>0.6</v>
      </c>
      <c r="P26" s="1">
        <v>0.88</v>
      </c>
      <c r="Q26" s="1">
        <f>AVERAGE(TBL_HST[[#This Row],[CH4]],TBL_HST[[#This Row],[CH5]],TBL_HST[[#This Row],[CH6]])</f>
        <v>28.283333333333331</v>
      </c>
      <c r="R26" s="1">
        <f>(M26/(O26-N26))*LN(((TBL_HST[[#This Row],[CH1]]-Q26)/(TBL_HST[[#This Row],[CH2]]-Q26)))</f>
        <v>0.53056380989241991</v>
      </c>
      <c r="S26" s="1">
        <f>(M26/(P26-O26))*LN(((TBL_HST[[#This Row],[CH2]]-Q26)/(TBL_HST[[#This Row],[CH3]]-Q26)))</f>
        <v>0.27417772494329717</v>
      </c>
      <c r="T26" s="1">
        <f>(M26/(P26-N26))*LN(((TBL_HST[[#This Row],[CH1]]-Q26)/(TBL_HST[[#This Row],[CH3]]-Q26)))</f>
        <v>0.40679121715836059</v>
      </c>
      <c r="U26" s="1">
        <f>(TBL_HST[[#This Row],[CH1]]-Q26)/(EXP(-R26*N26/M26)) + Q26</f>
        <v>120.71335526315788</v>
      </c>
      <c r="V26" s="1">
        <f>(TBL_HST[[#This Row],[CH2]]-Q26)/(EXP(-S26*O26/M26)) + Q26</f>
        <v>42.875312810717269</v>
      </c>
      <c r="W26" s="1">
        <f>(TBL_HST[[#This Row],[CH1]]-Q26)/(EXP(-T26*N26/M26)) + Q26</f>
        <v>87.48031200836067</v>
      </c>
      <c r="X26" s="1">
        <f t="shared" si="1"/>
        <v>120.71335526315788</v>
      </c>
      <c r="Y26" s="1">
        <f t="shared" si="2"/>
        <v>87.48031200836067</v>
      </c>
      <c r="Z26" s="1">
        <f t="shared" si="3"/>
        <v>87.48031200836067</v>
      </c>
      <c r="AB26" s="1">
        <f t="shared" si="4"/>
        <v>98.557993093293078</v>
      </c>
      <c r="AC26" s="1">
        <f>TBL_HST[[#This Row],[CH7]]</f>
        <v>32.03</v>
      </c>
      <c r="AD26" s="1">
        <f t="shared" si="5"/>
        <v>66.527993093293077</v>
      </c>
    </row>
    <row r="27" spans="1:30" ht="19.5" customHeight="1" x14ac:dyDescent="0.35">
      <c r="A27" s="27">
        <v>44775.686138888886</v>
      </c>
      <c r="B27" s="25">
        <v>40.93</v>
      </c>
      <c r="C27" s="25">
        <v>32.03</v>
      </c>
      <c r="D27" s="25">
        <v>29.23</v>
      </c>
      <c r="E27" s="25">
        <v>28.03</v>
      </c>
      <c r="F27" s="25">
        <v>28.25</v>
      </c>
      <c r="G27" s="25">
        <v>28.55</v>
      </c>
      <c r="H27" s="25">
        <v>31.29</v>
      </c>
      <c r="I27" s="25">
        <v>28.63</v>
      </c>
      <c r="J27" s="25"/>
      <c r="K27" s="25"/>
      <c r="M27" s="1">
        <f t="shared" si="0"/>
        <v>8.3333333333333329E-2</v>
      </c>
      <c r="N27" s="1">
        <v>0.3</v>
      </c>
      <c r="O27" s="1">
        <v>0.6</v>
      </c>
      <c r="P27" s="1">
        <v>0.88</v>
      </c>
      <c r="Q27" s="1">
        <f>AVERAGE(TBL_HST[[#This Row],[CH4]],TBL_HST[[#This Row],[CH5]],TBL_HST[[#This Row],[CH6]])</f>
        <v>28.276666666666667</v>
      </c>
      <c r="R27" s="1">
        <f>(M27/(O27-N27))*LN(((TBL_HST[[#This Row],[CH1]]-Q27)/(TBL_HST[[#This Row],[CH2]]-Q27)))</f>
        <v>0.33757676417505073</v>
      </c>
      <c r="S27" s="1">
        <f>(M27/(P27-O27))*LN(((TBL_HST[[#This Row],[CH2]]-Q27)/(TBL_HST[[#This Row],[CH3]]-Q27)))</f>
        <v>0.40786755889279258</v>
      </c>
      <c r="T27" s="1">
        <f>(M27/(P27-N27))*LN(((TBL_HST[[#This Row],[CH1]]-Q27)/(TBL_HST[[#This Row],[CH3]]-Q27)))</f>
        <v>0.37151025128016746</v>
      </c>
      <c r="U27" s="1">
        <f>(TBL_HST[[#This Row],[CH1]]-Q27)/(EXP(-R27*N27/M27)) + Q27</f>
        <v>70.933907637655409</v>
      </c>
      <c r="V27" s="1">
        <f>(TBL_HST[[#This Row],[CH2]]-Q27)/(EXP(-S27*O27/M27)) + Q27</f>
        <v>99.036446517078872</v>
      </c>
      <c r="W27" s="1">
        <f>(TBL_HST[[#This Row],[CH1]]-Q27)/(EXP(-T27*N27/M27)) + Q27</f>
        <v>76.47659767447314</v>
      </c>
      <c r="X27" s="1">
        <f t="shared" si="1"/>
        <v>70.933907637655409</v>
      </c>
      <c r="Y27" s="1">
        <f t="shared" si="2"/>
        <v>76.47659767447314</v>
      </c>
      <c r="Z27" s="1">
        <f t="shared" si="3"/>
        <v>76.47659767447314</v>
      </c>
      <c r="AB27" s="1">
        <f t="shared" si="4"/>
        <v>74.629034328867235</v>
      </c>
      <c r="AC27" s="1">
        <f>TBL_HST[[#This Row],[CH7]]</f>
        <v>31.29</v>
      </c>
      <c r="AD27" s="1">
        <f t="shared" si="5"/>
        <v>43.339034328867236</v>
      </c>
    </row>
    <row r="28" spans="1:30" ht="19.5" customHeight="1" x14ac:dyDescent="0.35">
      <c r="A28" s="27">
        <v>44775.686144768515</v>
      </c>
      <c r="B28" s="25">
        <v>38.03</v>
      </c>
      <c r="C28" s="25">
        <v>34.81</v>
      </c>
      <c r="D28" s="25">
        <v>29.23</v>
      </c>
      <c r="E28" s="25">
        <v>28.05</v>
      </c>
      <c r="F28" s="25">
        <v>28.29</v>
      </c>
      <c r="G28" s="25">
        <v>28.57</v>
      </c>
      <c r="H28" s="25">
        <v>30.65</v>
      </c>
      <c r="I28" s="25">
        <v>28.63</v>
      </c>
      <c r="J28" s="25"/>
      <c r="K28" s="25"/>
      <c r="M28" s="1">
        <f t="shared" si="0"/>
        <v>8.3333333333333329E-2</v>
      </c>
      <c r="N28" s="1">
        <v>0.3</v>
      </c>
      <c r="O28" s="1">
        <v>0.6</v>
      </c>
      <c r="P28" s="1">
        <v>0.88</v>
      </c>
      <c r="Q28" s="1">
        <f>AVERAGE(TBL_HST[[#This Row],[CH4]],TBL_HST[[#This Row],[CH5]],TBL_HST[[#This Row],[CH6]])</f>
        <v>28.303333333333331</v>
      </c>
      <c r="R28" s="1">
        <f>(M28/(O28-N28))*LN(((TBL_HST[[#This Row],[CH1]]-Q28)/(TBL_HST[[#This Row],[CH2]]-Q28)))</f>
        <v>0.11167887836380357</v>
      </c>
      <c r="S28" s="1">
        <f>(M28/(P28-O28))*LN(((TBL_HST[[#This Row],[CH2]]-Q28)/(TBL_HST[[#This Row],[CH3]]-Q28)))</f>
        <v>0.58005614681023754</v>
      </c>
      <c r="T28" s="1">
        <f>(M28/(P28-N28))*LN(((TBL_HST[[#This Row],[CH1]]-Q28)/(TBL_HST[[#This Row],[CH3]]-Q28)))</f>
        <v>0.33779204244139238</v>
      </c>
      <c r="U28" s="1">
        <f>(TBL_HST[[#This Row],[CH1]]-Q28)/(EXP(-R28*N28/M28)) + Q28</f>
        <v>42.843504098360654</v>
      </c>
      <c r="V28" s="1">
        <f>(TBL_HST[[#This Row],[CH2]]-Q28)/(EXP(-S28*O28/M28)) + Q28</f>
        <v>452.09057863549896</v>
      </c>
      <c r="W28" s="1">
        <f>(TBL_HST[[#This Row],[CH1]]-Q28)/(EXP(-T28*N28/M28)) + Q28</f>
        <v>61.119543549545796</v>
      </c>
      <c r="X28" s="1">
        <f t="shared" si="1"/>
        <v>42.843504098360654</v>
      </c>
      <c r="Y28" s="1">
        <f t="shared" si="2"/>
        <v>61.119543549545796</v>
      </c>
      <c r="Z28" s="1">
        <f t="shared" si="3"/>
        <v>61.119543549545796</v>
      </c>
      <c r="AB28" s="1">
        <f t="shared" si="4"/>
        <v>55.027530399150749</v>
      </c>
      <c r="AC28" s="1">
        <f>TBL_HST[[#This Row],[CH7]]</f>
        <v>30.65</v>
      </c>
      <c r="AD28" s="1">
        <f t="shared" si="5"/>
        <v>24.37753039915075</v>
      </c>
    </row>
    <row r="29" spans="1:30" ht="19.5" customHeight="1" x14ac:dyDescent="0.35">
      <c r="A29" s="27">
        <v>44775.686150694448</v>
      </c>
      <c r="B29" s="25">
        <v>35.75</v>
      </c>
      <c r="C29" s="25">
        <v>37.03</v>
      </c>
      <c r="D29" s="25">
        <v>29.15</v>
      </c>
      <c r="E29" s="25">
        <v>28.07</v>
      </c>
      <c r="F29" s="25">
        <v>28.27</v>
      </c>
      <c r="G29" s="25">
        <v>28.53</v>
      </c>
      <c r="H29" s="25">
        <v>30.31</v>
      </c>
      <c r="I29" s="25">
        <v>28.61</v>
      </c>
      <c r="J29" s="25"/>
      <c r="K29" s="25"/>
      <c r="M29" s="1">
        <f t="shared" si="0"/>
        <v>8.3333333333333329E-2</v>
      </c>
      <c r="N29" s="1">
        <v>0.3</v>
      </c>
      <c r="O29" s="1">
        <v>0.6</v>
      </c>
      <c r="P29" s="1">
        <v>0.88</v>
      </c>
      <c r="Q29" s="1">
        <f>AVERAGE(TBL_HST[[#This Row],[CH4]],TBL_HST[[#This Row],[CH5]],TBL_HST[[#This Row],[CH6]])</f>
        <v>28.290000000000003</v>
      </c>
      <c r="R29" s="1">
        <f>(M29/(O29-N29))*LN(((TBL_HST[[#This Row],[CH1]]-Q29)/(TBL_HST[[#This Row],[CH2]]-Q29)))</f>
        <v>-4.3987437625493016E-2</v>
      </c>
      <c r="S29" s="1">
        <f>(M29/(P29-O29))*LN(((TBL_HST[[#This Row],[CH2]]-Q29)/(TBL_HST[[#This Row],[CH3]]-Q29)))</f>
        <v>0.69009913077441432</v>
      </c>
      <c r="T29" s="1">
        <f>(M29/(P29-N29))*LN(((TBL_HST[[#This Row],[CH1]]-Q29)/(TBL_HST[[#This Row],[CH3]]-Q29)))</f>
        <v>0.31039918160204844</v>
      </c>
      <c r="U29" s="1">
        <f>(TBL_HST[[#This Row],[CH1]]-Q29)/(EXP(-R29*N29/M29)) + Q29</f>
        <v>34.65745995423341</v>
      </c>
      <c r="V29" s="1">
        <f>(TBL_HST[[#This Row],[CH2]]-Q29)/(EXP(-S29*O29/M29)) + Q29</f>
        <v>1285.4669008214801</v>
      </c>
      <c r="W29" s="1">
        <f>(TBL_HST[[#This Row],[CH1]]-Q29)/(EXP(-T29*N29/M29)) + Q29</f>
        <v>51.095288663397881</v>
      </c>
      <c r="X29" s="1">
        <f t="shared" si="1"/>
        <v>34.65745995423341</v>
      </c>
      <c r="Y29" s="1">
        <f t="shared" si="2"/>
        <v>51.095288663397881</v>
      </c>
      <c r="Z29" s="1">
        <f t="shared" si="3"/>
        <v>51.095288663397881</v>
      </c>
      <c r="AB29" s="1">
        <f t="shared" si="4"/>
        <v>45.616012427009728</v>
      </c>
      <c r="AC29" s="1">
        <f>TBL_HST[[#This Row],[CH7]]</f>
        <v>30.31</v>
      </c>
      <c r="AD29" s="1">
        <f t="shared" si="5"/>
        <v>15.30601242700973</v>
      </c>
    </row>
    <row r="30" spans="1:30" ht="19.5" customHeight="1" x14ac:dyDescent="0.35">
      <c r="A30" s="27">
        <v>44775.686156574076</v>
      </c>
      <c r="B30" s="25">
        <v>33.17</v>
      </c>
      <c r="C30" s="25">
        <v>39.11</v>
      </c>
      <c r="D30" s="25">
        <v>29.37</v>
      </c>
      <c r="E30" s="25">
        <v>28.05</v>
      </c>
      <c r="F30" s="25">
        <v>28.27</v>
      </c>
      <c r="G30" s="25">
        <v>28.55</v>
      </c>
      <c r="H30" s="25">
        <v>30.59</v>
      </c>
      <c r="I30" s="25">
        <v>28.61</v>
      </c>
      <c r="J30" s="25"/>
      <c r="K30" s="25"/>
      <c r="M30" s="1">
        <f t="shared" si="0"/>
        <v>8.3333333333333329E-2</v>
      </c>
      <c r="N30" s="1">
        <v>0.3</v>
      </c>
      <c r="O30" s="1">
        <v>0.6</v>
      </c>
      <c r="P30" s="1">
        <v>0.88</v>
      </c>
      <c r="Q30" s="1">
        <f>AVERAGE(TBL_HST[[#This Row],[CH4]],TBL_HST[[#This Row],[CH5]],TBL_HST[[#This Row],[CH6]])</f>
        <v>28.290000000000003</v>
      </c>
      <c r="R30" s="1">
        <f>(M30/(O30-N30))*LN(((TBL_HST[[#This Row],[CH1]]-Q30)/(TBL_HST[[#This Row],[CH2]]-Q30)))</f>
        <v>-0.22118084820924433</v>
      </c>
      <c r="S30" s="1">
        <f>(M30/(P30-O30))*LN(((TBL_HST[[#This Row],[CH2]]-Q30)/(TBL_HST[[#This Row],[CH3]]-Q30)))</f>
        <v>0.68584381913160952</v>
      </c>
      <c r="T30" s="1">
        <f>(M30/(P30-N30))*LN(((TBL_HST[[#This Row],[CH1]]-Q30)/(TBL_HST[[#This Row],[CH3]]-Q30)))</f>
        <v>0.2166931291277196</v>
      </c>
      <c r="U30" s="1">
        <f>(TBL_HST[[#This Row],[CH1]]-Q30)/(EXP(-R30*N30/M30)) + Q30</f>
        <v>30.490961182994457</v>
      </c>
      <c r="V30" s="1">
        <f>(TBL_HST[[#This Row],[CH2]]-Q30)/(EXP(-S30*O30/M30)) + Q30</f>
        <v>1537.696447136866</v>
      </c>
      <c r="W30" s="1">
        <f>(TBL_HST[[#This Row],[CH1]]-Q30)/(EXP(-T30*N30/M30)) + Q30</f>
        <v>38.936598854068798</v>
      </c>
      <c r="X30" s="1">
        <f t="shared" si="1"/>
        <v>30.490961182994457</v>
      </c>
      <c r="Y30" s="1">
        <f t="shared" si="2"/>
        <v>38.936598854068798</v>
      </c>
      <c r="Z30" s="1">
        <f t="shared" si="3"/>
        <v>38.936598854068798</v>
      </c>
      <c r="AB30" s="1">
        <f t="shared" si="4"/>
        <v>36.121386297044019</v>
      </c>
      <c r="AC30" s="1">
        <f>TBL_HST[[#This Row],[CH7]]</f>
        <v>30.59</v>
      </c>
      <c r="AD30" s="1">
        <f t="shared" si="5"/>
        <v>5.5313862970440191</v>
      </c>
    </row>
    <row r="31" spans="1:30" ht="19.5" customHeight="1" x14ac:dyDescent="0.35">
      <c r="A31" s="27">
        <v>44775.686162500002</v>
      </c>
      <c r="B31" s="25">
        <v>32.049999999999997</v>
      </c>
      <c r="C31" s="25">
        <v>39.99</v>
      </c>
      <c r="D31" s="25">
        <v>29.57</v>
      </c>
      <c r="E31" s="25">
        <v>28.03</v>
      </c>
      <c r="F31" s="25">
        <v>28.25</v>
      </c>
      <c r="G31" s="25">
        <v>28.53</v>
      </c>
      <c r="H31" s="25">
        <v>30.37</v>
      </c>
      <c r="I31" s="25">
        <v>28.61</v>
      </c>
      <c r="J31" s="25"/>
      <c r="K31" s="25"/>
      <c r="M31" s="1">
        <f t="shared" si="0"/>
        <v>8.3333333333333329E-2</v>
      </c>
      <c r="N31" s="1">
        <v>0.3</v>
      </c>
      <c r="O31" s="1">
        <v>0.6</v>
      </c>
      <c r="P31" s="1">
        <v>0.88</v>
      </c>
      <c r="Q31" s="1">
        <f>AVERAGE(TBL_HST[[#This Row],[CH4]],TBL_HST[[#This Row],[CH5]],TBL_HST[[#This Row],[CH6]])</f>
        <v>28.27</v>
      </c>
      <c r="R31" s="1">
        <f>(M31/(O31-N31))*LN(((TBL_HST[[#This Row],[CH1]]-Q31)/(TBL_HST[[#This Row],[CH2]]-Q31)))</f>
        <v>-0.3143257706992697</v>
      </c>
      <c r="S31" s="1">
        <f>(M31/(P31-O31))*LN(((TBL_HST[[#This Row],[CH2]]-Q31)/(TBL_HST[[#This Row],[CH3]]-Q31)))</f>
        <v>0.65444420228612332</v>
      </c>
      <c r="T31" s="1">
        <f>(M31/(P31-N31))*LN(((TBL_HST[[#This Row],[CH1]]-Q31)/(TBL_HST[[#This Row],[CH3]]-Q31)))</f>
        <v>0.15335628522471317</v>
      </c>
      <c r="U31" s="1">
        <f>(TBL_HST[[#This Row],[CH1]]-Q31)/(EXP(-R31*N31/M31)) + Q31</f>
        <v>29.48914675767918</v>
      </c>
      <c r="V31" s="1">
        <f>(TBL_HST[[#This Row],[CH2]]-Q31)/(EXP(-S31*O31/M31)) + Q31</f>
        <v>1332.4047077089601</v>
      </c>
      <c r="W31" s="1">
        <f>(TBL_HST[[#This Row],[CH1]]-Q31)/(EXP(-T31*N31/M31)) + Q31</f>
        <v>34.835355364439266</v>
      </c>
      <c r="X31" s="1">
        <f t="shared" si="1"/>
        <v>29.48914675767918</v>
      </c>
      <c r="Y31" s="1">
        <f t="shared" si="2"/>
        <v>34.835355364439266</v>
      </c>
      <c r="Z31" s="1">
        <f t="shared" si="3"/>
        <v>34.835355364439266</v>
      </c>
      <c r="AB31" s="1">
        <f t="shared" si="4"/>
        <v>33.053285828852573</v>
      </c>
      <c r="AC31" s="1">
        <f>TBL_HST[[#This Row],[CH7]]</f>
        <v>30.37</v>
      </c>
      <c r="AD31" s="1">
        <f t="shared" si="5"/>
        <v>2.6832858288525721</v>
      </c>
    </row>
    <row r="32" spans="1:30" ht="19.5" customHeight="1" x14ac:dyDescent="0.35">
      <c r="A32" s="27">
        <v>44775.686168368054</v>
      </c>
      <c r="B32" s="25">
        <v>31.27</v>
      </c>
      <c r="C32" s="25">
        <v>40.99</v>
      </c>
      <c r="D32" s="25">
        <v>30.23</v>
      </c>
      <c r="E32" s="25">
        <v>28.03</v>
      </c>
      <c r="F32" s="25">
        <v>28.31</v>
      </c>
      <c r="G32" s="25">
        <v>28.53</v>
      </c>
      <c r="H32" s="25">
        <v>31.19</v>
      </c>
      <c r="I32" s="25">
        <v>28.63</v>
      </c>
      <c r="J32" s="25"/>
      <c r="K32" s="25"/>
      <c r="M32" s="1">
        <f t="shared" si="0"/>
        <v>8.3333333333333329E-2</v>
      </c>
      <c r="N32" s="1">
        <v>0.3</v>
      </c>
      <c r="O32" s="1">
        <v>0.6</v>
      </c>
      <c r="P32" s="1">
        <v>0.88</v>
      </c>
      <c r="Q32" s="1">
        <f>AVERAGE(TBL_HST[[#This Row],[CH4]],TBL_HST[[#This Row],[CH5]],TBL_HST[[#This Row],[CH6]])</f>
        <v>28.290000000000003</v>
      </c>
      <c r="R32" s="1">
        <f>(M32/(O32-N32))*LN(((TBL_HST[[#This Row],[CH1]]-Q32)/(TBL_HST[[#This Row],[CH2]]-Q32)))</f>
        <v>-0.40268852581867604</v>
      </c>
      <c r="S32" s="1">
        <f>(M32/(P32-O32))*LN(((TBL_HST[[#This Row],[CH2]]-Q32)/(TBL_HST[[#This Row],[CH3]]-Q32)))</f>
        <v>0.55920060130634219</v>
      </c>
      <c r="T32" s="1">
        <f>(M32/(P32-N32))*LN(((TBL_HST[[#This Row],[CH1]]-Q32)/(TBL_HST[[#This Row],[CH3]]-Q32)))</f>
        <v>6.1671742448574179E-2</v>
      </c>
      <c r="U32" s="1">
        <f>(TBL_HST[[#This Row],[CH1]]-Q32)/(EXP(-R32*N32/M32)) + Q32</f>
        <v>28.989244094488189</v>
      </c>
      <c r="V32" s="1">
        <f>(TBL_HST[[#This Row],[CH2]]-Q32)/(EXP(-S32*O32/M32)) + Q32</f>
        <v>740.12512805022629</v>
      </c>
      <c r="W32" s="1">
        <f>(TBL_HST[[#This Row],[CH1]]-Q32)/(EXP(-T32*N32/M32)) + Q32</f>
        <v>32.010810695099373</v>
      </c>
      <c r="X32" s="1">
        <f t="shared" si="1"/>
        <v>28.989244094488189</v>
      </c>
      <c r="Y32" s="1">
        <f t="shared" si="2"/>
        <v>32.010810695099373</v>
      </c>
      <c r="Z32" s="1">
        <f t="shared" si="3"/>
        <v>32.010810695099373</v>
      </c>
      <c r="AB32" s="1">
        <f t="shared" si="4"/>
        <v>31.003621828228983</v>
      </c>
      <c r="AC32" s="1">
        <f>TBL_HST[[#This Row],[CH7]]</f>
        <v>31.19</v>
      </c>
      <c r="AD32" s="1">
        <f t="shared" si="5"/>
        <v>-0.18637817177101823</v>
      </c>
    </row>
    <row r="33" spans="1:30" ht="19.5" customHeight="1" x14ac:dyDescent="0.35">
      <c r="A33" s="27">
        <v>44775.68617429398</v>
      </c>
      <c r="B33" s="25">
        <v>30.73</v>
      </c>
      <c r="C33" s="25">
        <v>40.25</v>
      </c>
      <c r="D33" s="25">
        <v>31.55</v>
      </c>
      <c r="E33" s="25">
        <v>28.05</v>
      </c>
      <c r="F33" s="25">
        <v>28.31</v>
      </c>
      <c r="G33" s="25">
        <v>28.55</v>
      </c>
      <c r="H33" s="25">
        <v>33.07</v>
      </c>
      <c r="I33" s="25">
        <v>28.61</v>
      </c>
      <c r="J33" s="25"/>
      <c r="K33" s="25"/>
      <c r="M33" s="1">
        <f t="shared" si="0"/>
        <v>8.3333333333333329E-2</v>
      </c>
      <c r="N33" s="1">
        <v>0.3</v>
      </c>
      <c r="O33" s="1">
        <v>0.6</v>
      </c>
      <c r="P33" s="1">
        <v>0.88</v>
      </c>
      <c r="Q33" s="1">
        <f>AVERAGE(TBL_HST[[#This Row],[CH4]],TBL_HST[[#This Row],[CH5]],TBL_HST[[#This Row],[CH6]])</f>
        <v>28.303333333333331</v>
      </c>
      <c r="R33" s="1">
        <f>(M33/(O33-N33))*LN(((TBL_HST[[#This Row],[CH1]]-Q33)/(TBL_HST[[#This Row],[CH2]]-Q33)))</f>
        <v>-0.44275936830503726</v>
      </c>
      <c r="S33" s="1">
        <f>(M33/(P33-O33))*LN(((TBL_HST[[#This Row],[CH2]]-Q33)/(TBL_HST[[#This Row],[CH3]]-Q33)))</f>
        <v>0.38774508049175149</v>
      </c>
      <c r="T33" s="1">
        <f>(M33/(P33-N33))*LN(((TBL_HST[[#This Row],[CH1]]-Q33)/(TBL_HST[[#This Row],[CH3]]-Q33)))</f>
        <v>-4.1826186127277121E-2</v>
      </c>
      <c r="U33" s="1">
        <f>(TBL_HST[[#This Row],[CH1]]-Q33)/(EXP(-R33*N33/M33)) + Q33</f>
        <v>28.796249999999997</v>
      </c>
      <c r="V33" s="1">
        <f>(TBL_HST[[#This Row],[CH2]]-Q33)/(EXP(-S33*O33/M33)) + Q33</f>
        <v>223.15077052603826</v>
      </c>
      <c r="W33" s="1">
        <f>(TBL_HST[[#This Row],[CH1]]-Q33)/(EXP(-T33*N33/M33)) + Q33</f>
        <v>30.390785583860477</v>
      </c>
      <c r="X33" s="1">
        <f t="shared" si="1"/>
        <v>28.796249999999997</v>
      </c>
      <c r="Y33" s="1">
        <f t="shared" si="2"/>
        <v>30.390785583860477</v>
      </c>
      <c r="Z33" s="1">
        <f t="shared" si="3"/>
        <v>30.390785583860477</v>
      </c>
      <c r="AB33" s="1">
        <f t="shared" si="4"/>
        <v>29.859273722573651</v>
      </c>
      <c r="AC33" s="1">
        <f>TBL_HST[[#This Row],[CH7]]</f>
        <v>33.07</v>
      </c>
      <c r="AD33" s="1">
        <f t="shared" si="5"/>
        <v>-3.2107262774263496</v>
      </c>
    </row>
    <row r="34" spans="1:30" ht="19.5" customHeight="1" x14ac:dyDescent="0.35">
      <c r="A34" s="27">
        <v>44775.686180185185</v>
      </c>
      <c r="B34" s="25">
        <v>30.39</v>
      </c>
      <c r="C34" s="25">
        <v>38.51</v>
      </c>
      <c r="D34" s="25">
        <v>33.65</v>
      </c>
      <c r="E34" s="25">
        <v>28.05</v>
      </c>
      <c r="F34" s="25">
        <v>28.29</v>
      </c>
      <c r="G34" s="25">
        <v>28.55</v>
      </c>
      <c r="H34" s="25">
        <v>35.549999999999997</v>
      </c>
      <c r="I34" s="25">
        <v>28.65</v>
      </c>
      <c r="J34" s="25"/>
      <c r="K34" s="25"/>
      <c r="M34" s="1">
        <f t="shared" si="0"/>
        <v>8.3333333333333329E-2</v>
      </c>
      <c r="N34" s="1">
        <v>0.3</v>
      </c>
      <c r="O34" s="1">
        <v>0.6</v>
      </c>
      <c r="P34" s="1">
        <v>0.88</v>
      </c>
      <c r="Q34" s="1">
        <f>AVERAGE(TBL_HST[[#This Row],[CH4]],TBL_HST[[#This Row],[CH5]],TBL_HST[[#This Row],[CH6]])</f>
        <v>28.296666666666667</v>
      </c>
      <c r="R34" s="1">
        <f>(M34/(O34-N34))*LN(((TBL_HST[[#This Row],[CH1]]-Q34)/(TBL_HST[[#This Row],[CH2]]-Q34)))</f>
        <v>-0.44026010122007858</v>
      </c>
      <c r="S34" s="1">
        <f>(M34/(P34-O34))*LN(((TBL_HST[[#This Row],[CH2]]-Q34)/(TBL_HST[[#This Row],[CH3]]-Q34)))</f>
        <v>0.19225435605767108</v>
      </c>
      <c r="T34" s="1">
        <f>(M34/(P34-N34))*LN(((TBL_HST[[#This Row],[CH1]]-Q34)/(TBL_HST[[#This Row],[CH3]]-Q34)))</f>
        <v>-0.13490829425840628</v>
      </c>
      <c r="U34" s="1">
        <f>(TBL_HST[[#This Row],[CH1]]-Q34)/(EXP(-R34*N34/M34)) + Q34</f>
        <v>28.725718015665798</v>
      </c>
      <c r="V34" s="1">
        <f>(TBL_HST[[#This Row],[CH2]]-Q34)/(EXP(-S34*O34/M34)) + Q34</f>
        <v>69.065806550574678</v>
      </c>
      <c r="W34" s="1">
        <f>(TBL_HST[[#This Row],[CH1]]-Q34)/(EXP(-T34*N34/M34)) + Q34</f>
        <v>29.584663066453547</v>
      </c>
      <c r="X34" s="1">
        <f t="shared" si="1"/>
        <v>28.725718015665798</v>
      </c>
      <c r="Y34" s="1">
        <f t="shared" si="2"/>
        <v>29.584663066453547</v>
      </c>
      <c r="Z34" s="1">
        <f t="shared" si="3"/>
        <v>29.584663066453547</v>
      </c>
      <c r="AB34" s="1">
        <f t="shared" si="4"/>
        <v>29.298348049524296</v>
      </c>
      <c r="AC34" s="1">
        <f>TBL_HST[[#This Row],[CH7]]</f>
        <v>35.549999999999997</v>
      </c>
      <c r="AD34" s="1">
        <f t="shared" si="5"/>
        <v>-6.2516519504757007</v>
      </c>
    </row>
    <row r="35" spans="1:30" ht="19.5" customHeight="1" x14ac:dyDescent="0.35">
      <c r="A35" s="27">
        <v>44775.686186099534</v>
      </c>
      <c r="B35" s="25">
        <v>30.29</v>
      </c>
      <c r="C35" s="25">
        <v>36.15</v>
      </c>
      <c r="D35" s="25">
        <v>36.630000000000003</v>
      </c>
      <c r="E35" s="25">
        <v>28.07</v>
      </c>
      <c r="F35" s="25">
        <v>28.27</v>
      </c>
      <c r="G35" s="25">
        <v>28.55</v>
      </c>
      <c r="H35" s="25">
        <v>39.049999999999997</v>
      </c>
      <c r="I35" s="25">
        <v>28.65</v>
      </c>
      <c r="J35" s="25"/>
      <c r="K35" s="25"/>
      <c r="M35" s="1">
        <f t="shared" si="0"/>
        <v>8.3333333333333329E-2</v>
      </c>
      <c r="N35" s="1">
        <v>0.3</v>
      </c>
      <c r="O35" s="1">
        <v>0.6</v>
      </c>
      <c r="P35" s="1">
        <v>0.88</v>
      </c>
      <c r="Q35" s="1">
        <f>AVERAGE(TBL_HST[[#This Row],[CH4]],TBL_HST[[#This Row],[CH5]],TBL_HST[[#This Row],[CH6]])</f>
        <v>28.296666666666667</v>
      </c>
      <c r="R35" s="1">
        <f>(M35/(O35-N35))*LN(((TBL_HST[[#This Row],[CH1]]-Q35)/(TBL_HST[[#This Row],[CH2]]-Q35)))</f>
        <v>-0.38086938633912387</v>
      </c>
      <c r="S35" s="1">
        <f>(M35/(P35-O35))*LN(((TBL_HST[[#This Row],[CH2]]-Q35)/(TBL_HST[[#This Row],[CH3]]-Q35)))</f>
        <v>-1.765638871571882E-2</v>
      </c>
      <c r="T35" s="1">
        <f>(M35/(P35-N35))*LN(((TBL_HST[[#This Row],[CH1]]-Q35)/(TBL_HST[[#This Row],[CH3]]-Q35)))</f>
        <v>-0.2055251805898938</v>
      </c>
      <c r="U35" s="1">
        <f>(TBL_HST[[#This Row],[CH1]]-Q35)/(EXP(-R35*N35/M35)) + Q35</f>
        <v>28.802614601018675</v>
      </c>
      <c r="V35" s="1">
        <f>(TBL_HST[[#This Row],[CH2]]-Q35)/(EXP(-S35*O35/M35)) + Q35</f>
        <v>35.212490335404532</v>
      </c>
      <c r="W35" s="1">
        <f>(TBL_HST[[#This Row],[CH1]]-Q35)/(EXP(-T35*N35/M35)) + Q35</f>
        <v>29.247817740837871</v>
      </c>
      <c r="X35" s="1">
        <f t="shared" si="1"/>
        <v>28.802614601018675</v>
      </c>
      <c r="Y35" s="1">
        <f t="shared" si="2"/>
        <v>29.247817740837871</v>
      </c>
      <c r="Z35" s="1">
        <f t="shared" si="3"/>
        <v>29.247817740837871</v>
      </c>
      <c r="AB35" s="1">
        <f t="shared" si="4"/>
        <v>29.099416694231476</v>
      </c>
      <c r="AC35" s="1">
        <f>TBL_HST[[#This Row],[CH7]]</f>
        <v>39.049999999999997</v>
      </c>
      <c r="AD35" s="1">
        <f t="shared" si="5"/>
        <v>-9.9505833057685216</v>
      </c>
    </row>
    <row r="36" spans="1:30" ht="19.5" customHeight="1" x14ac:dyDescent="0.35">
      <c r="A36" s="27">
        <v>44775.68619197917</v>
      </c>
      <c r="B36" s="25">
        <v>30.33</v>
      </c>
      <c r="C36" s="25">
        <v>33.35</v>
      </c>
      <c r="D36" s="25">
        <v>37.950000000000003</v>
      </c>
      <c r="E36" s="25">
        <v>28.05</v>
      </c>
      <c r="F36" s="25">
        <v>28.29</v>
      </c>
      <c r="G36" s="25">
        <v>28.55</v>
      </c>
      <c r="H36" s="25">
        <v>40.75</v>
      </c>
      <c r="I36" s="25">
        <v>28.61</v>
      </c>
      <c r="J36" s="25"/>
      <c r="K36" s="25"/>
      <c r="M36" s="1">
        <f t="shared" si="0"/>
        <v>8.3333333333333329E-2</v>
      </c>
      <c r="N36" s="1">
        <v>0.3</v>
      </c>
      <c r="O36" s="1">
        <v>0.6</v>
      </c>
      <c r="P36" s="1">
        <v>0.88</v>
      </c>
      <c r="Q36" s="1">
        <f>AVERAGE(TBL_HST[[#This Row],[CH4]],TBL_HST[[#This Row],[CH5]],TBL_HST[[#This Row],[CH6]])</f>
        <v>28.296666666666667</v>
      </c>
      <c r="R36" s="1">
        <f>(M36/(O36-N36))*LN(((TBL_HST[[#This Row],[CH1]]-Q36)/(TBL_HST[[#This Row],[CH2]]-Q36)))</f>
        <v>-0.25288100250971146</v>
      </c>
      <c r="S36" s="1">
        <f>(M36/(P36-O36))*LN(((TBL_HST[[#This Row],[CH2]]-Q36)/(TBL_HST[[#This Row],[CH3]]-Q36)))</f>
        <v>-0.19263547241169343</v>
      </c>
      <c r="T36" s="1">
        <f>(M36/(P36-N36))*LN(((TBL_HST[[#This Row],[CH1]]-Q36)/(TBL_HST[[#This Row],[CH3]]-Q36)))</f>
        <v>-0.22379695349687512</v>
      </c>
      <c r="U36" s="1">
        <f>(TBL_HST[[#This Row],[CH1]]-Q36)/(EXP(-R36*N36/M36)) + Q36</f>
        <v>29.114828496042215</v>
      </c>
      <c r="V36" s="1">
        <f>(TBL_HST[[#This Row],[CH2]]-Q36)/(EXP(-S36*O36/M36)) + Q36</f>
        <v>29.559139912068524</v>
      </c>
      <c r="W36" s="1">
        <f>(TBL_HST[[#This Row],[CH1]]-Q36)/(EXP(-T36*N36/M36)) + Q36</f>
        <v>29.20513745074701</v>
      </c>
      <c r="X36" s="1">
        <f t="shared" si="1"/>
        <v>29.114828496042215</v>
      </c>
      <c r="Y36" s="1">
        <f t="shared" si="2"/>
        <v>29.20513745074701</v>
      </c>
      <c r="Z36" s="1">
        <f t="shared" si="3"/>
        <v>29.20513745074701</v>
      </c>
      <c r="AB36" s="1">
        <f t="shared" si="4"/>
        <v>29.175034465845414</v>
      </c>
      <c r="AC36" s="1">
        <f>TBL_HST[[#This Row],[CH7]]</f>
        <v>40.75</v>
      </c>
      <c r="AD36" s="1">
        <f t="shared" si="5"/>
        <v>-11.574965534154586</v>
      </c>
    </row>
    <row r="37" spans="1:30" ht="19.5" customHeight="1" x14ac:dyDescent="0.35">
      <c r="A37" s="27">
        <v>44775.686197905095</v>
      </c>
      <c r="B37" s="25">
        <v>30.33</v>
      </c>
      <c r="C37" s="25">
        <v>32.11</v>
      </c>
      <c r="D37" s="25">
        <v>38.93</v>
      </c>
      <c r="E37" s="25">
        <v>28.05</v>
      </c>
      <c r="F37" s="25">
        <v>28.29</v>
      </c>
      <c r="G37" s="25">
        <v>28.57</v>
      </c>
      <c r="H37" s="25">
        <v>42.23</v>
      </c>
      <c r="I37" s="25">
        <v>28.61</v>
      </c>
      <c r="J37" s="25"/>
      <c r="K37" s="25"/>
      <c r="M37" s="1">
        <f t="shared" si="0"/>
        <v>8.3333333333333329E-2</v>
      </c>
      <c r="N37" s="1">
        <v>0.3</v>
      </c>
      <c r="O37" s="1">
        <v>0.6</v>
      </c>
      <c r="P37" s="1">
        <v>0.88</v>
      </c>
      <c r="Q37" s="1">
        <f>AVERAGE(TBL_HST[[#This Row],[CH4]],TBL_HST[[#This Row],[CH5]],TBL_HST[[#This Row],[CH6]])</f>
        <v>28.303333333333331</v>
      </c>
      <c r="R37" s="1">
        <f>(M37/(O37-N37))*LN(((TBL_HST[[#This Row],[CH1]]-Q37)/(TBL_HST[[#This Row],[CH2]]-Q37)))</f>
        <v>-0.17510041895827466</v>
      </c>
      <c r="S37" s="1">
        <f>(M37/(P37-O37))*LN(((TBL_HST[[#This Row],[CH2]]-Q37)/(TBL_HST[[#This Row],[CH3]]-Q37)))</f>
        <v>-0.30553947907563977</v>
      </c>
      <c r="T37" s="1">
        <f>(M37/(P37-N37))*LN(((TBL_HST[[#This Row],[CH1]]-Q37)/(TBL_HST[[#This Row],[CH3]]-Q37)))</f>
        <v>-0.23807099970458881</v>
      </c>
      <c r="U37" s="1">
        <f>(TBL_HST[[#This Row],[CH1]]-Q37)/(EXP(-R37*N37/M37)) + Q37</f>
        <v>29.3823292469352</v>
      </c>
      <c r="V37" s="1">
        <f>(TBL_HST[[#This Row],[CH2]]-Q37)/(EXP(-S37*O37/M37)) + Q37</f>
        <v>28.725172848207094</v>
      </c>
      <c r="W37" s="1">
        <f>(TBL_HST[[#This Row],[CH1]]-Q37)/(EXP(-T37*N37/M37)) + Q37</f>
        <v>29.163470684673321</v>
      </c>
      <c r="X37" s="1">
        <f t="shared" si="1"/>
        <v>29.3823292469352</v>
      </c>
      <c r="Y37" s="1">
        <f t="shared" si="2"/>
        <v>29.163470684673321</v>
      </c>
      <c r="Z37" s="1">
        <f t="shared" si="3"/>
        <v>29.163470684673321</v>
      </c>
      <c r="AB37" s="1">
        <f t="shared" si="4"/>
        <v>29.236423538760615</v>
      </c>
      <c r="AC37" s="1">
        <f>TBL_HST[[#This Row],[CH7]]</f>
        <v>42.23</v>
      </c>
      <c r="AD37" s="1">
        <f t="shared" si="5"/>
        <v>-12.993576461239382</v>
      </c>
    </row>
    <row r="38" spans="1:30" ht="19.5" customHeight="1" x14ac:dyDescent="0.35">
      <c r="A38" s="27">
        <v>44775.686203796293</v>
      </c>
      <c r="B38" s="25">
        <v>31.81</v>
      </c>
      <c r="C38" s="25">
        <v>30.99</v>
      </c>
      <c r="D38" s="25">
        <v>39.51</v>
      </c>
      <c r="E38" s="25">
        <v>28.05</v>
      </c>
      <c r="F38" s="25">
        <v>28.33</v>
      </c>
      <c r="G38" s="25">
        <v>28.55</v>
      </c>
      <c r="H38" s="25">
        <v>43.09</v>
      </c>
      <c r="I38" s="25">
        <v>28.63</v>
      </c>
      <c r="J38" s="25"/>
      <c r="K38" s="25"/>
      <c r="M38" s="1">
        <f t="shared" si="0"/>
        <v>8.3333333333333329E-2</v>
      </c>
      <c r="N38" s="1">
        <v>0.3</v>
      </c>
      <c r="O38" s="1">
        <v>0.6</v>
      </c>
      <c r="P38" s="1">
        <v>0.88</v>
      </c>
      <c r="Q38" s="1">
        <f>AVERAGE(TBL_HST[[#This Row],[CH4]],TBL_HST[[#This Row],[CH5]],TBL_HST[[#This Row],[CH6]])</f>
        <v>28.31</v>
      </c>
      <c r="R38" s="1">
        <f>(M38/(O38-N38))*LN(((TBL_HST[[#This Row],[CH1]]-Q38)/(TBL_HST[[#This Row],[CH2]]-Q38)))</f>
        <v>7.4151714992389664E-2</v>
      </c>
      <c r="S38" s="1">
        <f>(M38/(P38-O38))*LN(((TBL_HST[[#This Row],[CH2]]-Q38)/(TBL_HST[[#This Row],[CH3]]-Q38)))</f>
        <v>-0.42562410231496528</v>
      </c>
      <c r="T38" s="1">
        <f>(M38/(P38-N38))*LN(((TBL_HST[[#This Row],[CH1]]-Q38)/(TBL_HST[[#This Row],[CH3]]-Q38)))</f>
        <v>-0.1671193692249541</v>
      </c>
      <c r="U38" s="1">
        <f>(TBL_HST[[#This Row],[CH1]]-Q38)/(EXP(-R38*N38/M38)) + Q38</f>
        <v>32.880895522388059</v>
      </c>
      <c r="V38" s="1">
        <f>(TBL_HST[[#This Row],[CH2]]-Q38)/(EXP(-S38*O38/M38)) + Q38</f>
        <v>28.435095636508571</v>
      </c>
      <c r="W38" s="1">
        <f>(TBL_HST[[#This Row],[CH1]]-Q38)/(EXP(-T38*N38/M38)) + Q38</f>
        <v>30.227712825597859</v>
      </c>
      <c r="X38" s="1">
        <f t="shared" si="1"/>
        <v>32.880895522388059</v>
      </c>
      <c r="Y38" s="1">
        <f t="shared" si="2"/>
        <v>30.227712825597859</v>
      </c>
      <c r="Z38" s="1">
        <f t="shared" si="3"/>
        <v>30.227712825597859</v>
      </c>
      <c r="AB38" s="1">
        <f t="shared" si="4"/>
        <v>31.112107057861262</v>
      </c>
      <c r="AC38" s="1">
        <f>TBL_HST[[#This Row],[CH7]]</f>
        <v>43.09</v>
      </c>
      <c r="AD38" s="1">
        <f t="shared" si="5"/>
        <v>-11.977892942138741</v>
      </c>
    </row>
    <row r="39" spans="1:30" ht="19.5" customHeight="1" x14ac:dyDescent="0.35">
      <c r="A39" s="27">
        <v>44775.68620971065</v>
      </c>
      <c r="B39" s="25">
        <v>33.93</v>
      </c>
      <c r="C39" s="25">
        <v>30.47</v>
      </c>
      <c r="D39" s="25">
        <v>38.79</v>
      </c>
      <c r="E39" s="25">
        <v>28.05</v>
      </c>
      <c r="F39" s="25">
        <v>28.31</v>
      </c>
      <c r="G39" s="25">
        <v>28.55</v>
      </c>
      <c r="H39" s="25">
        <v>43.29</v>
      </c>
      <c r="I39" s="25">
        <v>28.65</v>
      </c>
      <c r="J39" s="25"/>
      <c r="K39" s="25"/>
      <c r="M39" s="1">
        <f t="shared" si="0"/>
        <v>8.3333333333333329E-2</v>
      </c>
      <c r="N39" s="1">
        <v>0.3</v>
      </c>
      <c r="O39" s="1">
        <v>0.6</v>
      </c>
      <c r="P39" s="1">
        <v>0.88</v>
      </c>
      <c r="Q39" s="1">
        <f>AVERAGE(TBL_HST[[#This Row],[CH4]],TBL_HST[[#This Row],[CH5]],TBL_HST[[#This Row],[CH6]])</f>
        <v>28.303333333333331</v>
      </c>
      <c r="R39" s="1">
        <f>(M39/(O39-N39))*LN(((TBL_HST[[#This Row],[CH1]]-Q39)/(TBL_HST[[#This Row],[CH2]]-Q39)))</f>
        <v>0.26509092007394985</v>
      </c>
      <c r="S39" s="1">
        <f>(M39/(P39-O39))*LN(((TBL_HST[[#This Row],[CH2]]-Q39)/(TBL_HST[[#This Row],[CH3]]-Q39)))</f>
        <v>-0.4693198573596844</v>
      </c>
      <c r="T39" s="1">
        <f>(M39/(P39-N39))*LN(((TBL_HST[[#This Row],[CH1]]-Q39)/(TBL_HST[[#This Row],[CH3]]-Q39)))</f>
        <v>-8.945221385952877E-2</v>
      </c>
      <c r="U39" s="1">
        <f>(TBL_HST[[#This Row],[CH1]]-Q39)/(EXP(-R39*N39/M39)) + Q39</f>
        <v>42.915353846153849</v>
      </c>
      <c r="V39" s="1">
        <f>(TBL_HST[[#This Row],[CH2]]-Q39)/(EXP(-S39*O39/M39)) + Q39</f>
        <v>28.377169021500901</v>
      </c>
      <c r="W39" s="1">
        <f>(TBL_HST[[#This Row],[CH1]]-Q39)/(EXP(-T39*N39/M39)) + Q39</f>
        <v>32.380854434827057</v>
      </c>
      <c r="X39" s="1">
        <f t="shared" si="1"/>
        <v>42.915353846153849</v>
      </c>
      <c r="Y39" s="1">
        <f t="shared" si="2"/>
        <v>32.380854434827057</v>
      </c>
      <c r="Z39" s="1">
        <f t="shared" si="3"/>
        <v>32.380854434827057</v>
      </c>
      <c r="AB39" s="1">
        <f t="shared" si="4"/>
        <v>35.892354238602657</v>
      </c>
      <c r="AC39" s="1">
        <f>TBL_HST[[#This Row],[CH7]]</f>
        <v>43.29</v>
      </c>
      <c r="AD39" s="1">
        <f t="shared" si="5"/>
        <v>-7.3976457613973423</v>
      </c>
    </row>
    <row r="40" spans="1:30" ht="19.5" customHeight="1" x14ac:dyDescent="0.35">
      <c r="A40" s="27">
        <v>44775.686215590278</v>
      </c>
      <c r="B40" s="25">
        <v>37.17</v>
      </c>
      <c r="C40" s="25">
        <v>30.29</v>
      </c>
      <c r="D40" s="25">
        <v>37.53</v>
      </c>
      <c r="E40" s="25">
        <v>28.05</v>
      </c>
      <c r="F40" s="25">
        <v>28.29</v>
      </c>
      <c r="G40" s="25">
        <v>28.57</v>
      </c>
      <c r="H40" s="25">
        <v>43.03</v>
      </c>
      <c r="I40" s="25">
        <v>28.65</v>
      </c>
      <c r="J40" s="25"/>
      <c r="K40" s="25"/>
      <c r="M40" s="1">
        <f t="shared" si="0"/>
        <v>8.3333333333333329E-2</v>
      </c>
      <c r="N40" s="1">
        <v>0.3</v>
      </c>
      <c r="O40" s="1">
        <v>0.6</v>
      </c>
      <c r="P40" s="1">
        <v>0.88</v>
      </c>
      <c r="Q40" s="1">
        <f>AVERAGE(TBL_HST[[#This Row],[CH4]],TBL_HST[[#This Row],[CH5]],TBL_HST[[#This Row],[CH6]])</f>
        <v>28.303333333333331</v>
      </c>
      <c r="R40" s="1">
        <f>(M40/(O40-N40))*LN(((TBL_HST[[#This Row],[CH1]]-Q40)/(TBL_HST[[#This Row],[CH2]]-Q40)))</f>
        <v>0.41551131519733192</v>
      </c>
      <c r="S40" s="1">
        <f>(M40/(P40-O40))*LN(((TBL_HST[[#This Row],[CH2]]-Q40)/(TBL_HST[[#This Row],[CH3]]-Q40)))</f>
        <v>-0.45703561002149096</v>
      </c>
      <c r="T40" s="1">
        <f>(M40/(P40-N40))*LN(((TBL_HST[[#This Row],[CH1]]-Q40)/(TBL_HST[[#This Row],[CH3]]-Q40)))</f>
        <v>-5.7182349083068074E-3</v>
      </c>
      <c r="U40" s="1">
        <f>(TBL_HST[[#This Row],[CH1]]-Q40)/(EXP(-R40*N40/M40)) + Q40</f>
        <v>67.876040268456393</v>
      </c>
      <c r="V40" s="1">
        <f>(TBL_HST[[#This Row],[CH2]]-Q40)/(EXP(-S40*O40/M40)) + Q40</f>
        <v>28.377295749847004</v>
      </c>
      <c r="W40" s="1">
        <f>(TBL_HST[[#This Row],[CH1]]-Q40)/(EXP(-T40*N40/M40)) + Q40</f>
        <v>36.98933982470502</v>
      </c>
      <c r="X40" s="1">
        <f t="shared" si="1"/>
        <v>67.876040268456393</v>
      </c>
      <c r="Y40" s="1">
        <f t="shared" si="2"/>
        <v>36.98933982470502</v>
      </c>
      <c r="Z40" s="1">
        <f t="shared" si="3"/>
        <v>36.98933982470502</v>
      </c>
      <c r="AB40" s="1">
        <f t="shared" si="4"/>
        <v>47.284906639288806</v>
      </c>
      <c r="AC40" s="1">
        <f>TBL_HST[[#This Row],[CH7]]</f>
        <v>43.03</v>
      </c>
      <c r="AD40" s="1">
        <f t="shared" si="5"/>
        <v>4.2549066392888051</v>
      </c>
    </row>
    <row r="41" spans="1:30" ht="19.5" customHeight="1" x14ac:dyDescent="0.35">
      <c r="A41" s="27">
        <v>44775.686221516204</v>
      </c>
      <c r="B41" s="25">
        <v>39.590000000000003</v>
      </c>
      <c r="C41" s="25">
        <v>29.91</v>
      </c>
      <c r="D41" s="25">
        <v>34.590000000000003</v>
      </c>
      <c r="E41" s="25">
        <v>28.07</v>
      </c>
      <c r="F41" s="25">
        <v>28.31</v>
      </c>
      <c r="G41" s="25">
        <v>28.57</v>
      </c>
      <c r="H41" s="25">
        <v>42.23</v>
      </c>
      <c r="I41" s="25">
        <v>28.65</v>
      </c>
      <c r="J41" s="25"/>
      <c r="K41" s="25"/>
      <c r="M41" s="1">
        <f t="shared" si="0"/>
        <v>8.3333333333333329E-2</v>
      </c>
      <c r="N41" s="1">
        <v>0.3</v>
      </c>
      <c r="O41" s="1">
        <v>0.6</v>
      </c>
      <c r="P41" s="1">
        <v>0.88</v>
      </c>
      <c r="Q41" s="1">
        <f>AVERAGE(TBL_HST[[#This Row],[CH4]],TBL_HST[[#This Row],[CH5]],TBL_HST[[#This Row],[CH6]])</f>
        <v>28.316666666666663</v>
      </c>
      <c r="R41" s="1">
        <f>(M41/(O41-N41))*LN(((TBL_HST[[#This Row],[CH1]]-Q41)/(TBL_HST[[#This Row],[CH2]]-Q41)))</f>
        <v>0.54350327693529665</v>
      </c>
      <c r="S41" s="1">
        <f>(M41/(P41-O41))*LN(((TBL_HST[[#This Row],[CH2]]-Q41)/(TBL_HST[[#This Row],[CH3]]-Q41)))</f>
        <v>-0.40788082965888905</v>
      </c>
      <c r="T41" s="1">
        <f>(M41/(P41-N41))*LN(((TBL_HST[[#This Row],[CH1]]-Q41)/(TBL_HST[[#This Row],[CH3]]-Q41)))</f>
        <v>8.4214397889827583E-2</v>
      </c>
      <c r="U41" s="1">
        <f>(TBL_HST[[#This Row],[CH1]]-Q41)/(EXP(-R41*N41/M41)) + Q41</f>
        <v>108.07903765690368</v>
      </c>
      <c r="V41" s="1">
        <f>(TBL_HST[[#This Row],[CH2]]-Q41)/(EXP(-S41*O41/M41)) + Q41</f>
        <v>28.401174274452035</v>
      </c>
      <c r="W41" s="1">
        <f>(TBL_HST[[#This Row],[CH1]]-Q41)/(EXP(-T41*N41/M41)) + Q41</f>
        <v>43.582418654641302</v>
      </c>
      <c r="X41" s="1">
        <f t="shared" si="1"/>
        <v>108.07903765690368</v>
      </c>
      <c r="Y41" s="1">
        <f t="shared" si="2"/>
        <v>43.582418654641302</v>
      </c>
      <c r="Z41" s="1">
        <f t="shared" si="3"/>
        <v>43.582418654641302</v>
      </c>
      <c r="AB41" s="1">
        <f t="shared" si="4"/>
        <v>65.081291655395432</v>
      </c>
      <c r="AC41" s="1">
        <f>TBL_HST[[#This Row],[CH7]]</f>
        <v>42.23</v>
      </c>
      <c r="AD41" s="1">
        <f t="shared" si="5"/>
        <v>22.851291655395435</v>
      </c>
    </row>
    <row r="42" spans="1:30" ht="19.5" customHeight="1" x14ac:dyDescent="0.35">
      <c r="A42" s="27">
        <v>44775.686227395832</v>
      </c>
      <c r="B42" s="25">
        <v>40.81</v>
      </c>
      <c r="C42" s="25">
        <v>29.91</v>
      </c>
      <c r="D42" s="25">
        <v>32.99</v>
      </c>
      <c r="E42" s="25">
        <v>28.03</v>
      </c>
      <c r="F42" s="25">
        <v>28.31</v>
      </c>
      <c r="G42" s="25">
        <v>28.55</v>
      </c>
      <c r="H42" s="25">
        <v>39.29</v>
      </c>
      <c r="I42" s="25">
        <v>28.65</v>
      </c>
      <c r="J42" s="25"/>
      <c r="K42" s="25"/>
      <c r="M42" s="1">
        <f t="shared" si="0"/>
        <v>8.3333333333333329E-2</v>
      </c>
      <c r="N42" s="1">
        <v>0.3</v>
      </c>
      <c r="O42" s="1">
        <v>0.6</v>
      </c>
      <c r="P42" s="1">
        <v>0.88</v>
      </c>
      <c r="Q42" s="1">
        <f>AVERAGE(TBL_HST[[#This Row],[CH4]],TBL_HST[[#This Row],[CH5]],TBL_HST[[#This Row],[CH6]])</f>
        <v>28.296666666666667</v>
      </c>
      <c r="R42" s="1">
        <f>(M42/(O42-N42))*LN(((TBL_HST[[#This Row],[CH1]]-Q42)/(TBL_HST[[#This Row],[CH2]]-Q42)))</f>
        <v>0.56902564178606185</v>
      </c>
      <c r="S42" s="1">
        <f>(M42/(P42-O42))*LN(((TBL_HST[[#This Row],[CH2]]-Q42)/(TBL_HST[[#This Row],[CH3]]-Q42)))</f>
        <v>-0.31780971130992747</v>
      </c>
      <c r="T42" s="1">
        <f>(M42/(P42-N42))*LN(((TBL_HST[[#This Row],[CH1]]-Q42)/(TBL_HST[[#This Row],[CH3]]-Q42)))</f>
        <v>0.14089822994661866</v>
      </c>
      <c r="U42" s="1">
        <f>(TBL_HST[[#This Row],[CH1]]-Q42)/(EXP(-R42*N42/M42)) + Q42</f>
        <v>125.35256198347111</v>
      </c>
      <c r="V42" s="1">
        <f>(TBL_HST[[#This Row],[CH2]]-Q42)/(EXP(-S42*O42/M42)) + Q42</f>
        <v>28.460332670564</v>
      </c>
      <c r="W42" s="1">
        <f>(TBL_HST[[#This Row],[CH1]]-Q42)/(EXP(-T42*N42/M42)) + Q42</f>
        <v>49.077443533737068</v>
      </c>
      <c r="X42" s="1">
        <f t="shared" si="1"/>
        <v>125.35256198347111</v>
      </c>
      <c r="Y42" s="1">
        <f t="shared" si="2"/>
        <v>49.077443533737068</v>
      </c>
      <c r="Z42" s="1">
        <f t="shared" si="3"/>
        <v>49.077443533737068</v>
      </c>
      <c r="AB42" s="1">
        <f t="shared" si="4"/>
        <v>74.502483016981742</v>
      </c>
      <c r="AC42" s="1">
        <f>TBL_HST[[#This Row],[CH7]]</f>
        <v>39.29</v>
      </c>
      <c r="AD42" s="1">
        <f t="shared" si="5"/>
        <v>35.212483016981743</v>
      </c>
    </row>
    <row r="43" spans="1:30" ht="19.5" customHeight="1" x14ac:dyDescent="0.35">
      <c r="A43" s="27">
        <v>44775.686233321758</v>
      </c>
      <c r="B43" s="25">
        <v>41.53</v>
      </c>
      <c r="C43" s="25">
        <v>29.97</v>
      </c>
      <c r="D43" s="25">
        <v>31.83</v>
      </c>
      <c r="E43" s="25">
        <v>28.07</v>
      </c>
      <c r="F43" s="25">
        <v>28.33</v>
      </c>
      <c r="G43" s="25">
        <v>28.57</v>
      </c>
      <c r="H43" s="25">
        <v>37.090000000000003</v>
      </c>
      <c r="I43" s="25">
        <v>28.69</v>
      </c>
      <c r="J43" s="25"/>
      <c r="K43" s="25"/>
      <c r="M43" s="1">
        <f t="shared" si="0"/>
        <v>8.3333333333333329E-2</v>
      </c>
      <c r="N43" s="1">
        <v>0.3</v>
      </c>
      <c r="O43" s="1">
        <v>0.6</v>
      </c>
      <c r="P43" s="1">
        <v>0.88</v>
      </c>
      <c r="Q43" s="1">
        <f>AVERAGE(TBL_HST[[#This Row],[CH4]],TBL_HST[[#This Row],[CH5]],TBL_HST[[#This Row],[CH6]])</f>
        <v>28.323333333333334</v>
      </c>
      <c r="R43" s="1">
        <f>(M43/(O43-N43))*LN(((TBL_HST[[#This Row],[CH1]]-Q43)/(TBL_HST[[#This Row],[CH2]]-Q43)))</f>
        <v>0.57832464168627085</v>
      </c>
      <c r="S43" s="1">
        <f>(M43/(P43-O43))*LN(((TBL_HST[[#This Row],[CH2]]-Q43)/(TBL_HST[[#This Row],[CH3]]-Q43)))</f>
        <v>-0.22497407027075386</v>
      </c>
      <c r="T43" s="1">
        <f>(M43/(P43-N43))*LN(((TBL_HST[[#This Row],[CH1]]-Q43)/(TBL_HST[[#This Row],[CH3]]-Q43)))</f>
        <v>0.19052526350012092</v>
      </c>
      <c r="U43" s="1">
        <f>(TBL_HST[[#This Row],[CH1]]-Q43)/(EXP(-R43*N43/M43)) + Q43</f>
        <v>134.24400809716613</v>
      </c>
      <c r="V43" s="1">
        <f>(TBL_HST[[#This Row],[CH2]]-Q43)/(EXP(-S43*O43/M43)) + Q43</f>
        <v>28.649267368756504</v>
      </c>
      <c r="W43" s="1">
        <f>(TBL_HST[[#This Row],[CH1]]-Q43)/(EXP(-T43*N43/M43)) + Q43</f>
        <v>54.54569908363149</v>
      </c>
      <c r="X43" s="1">
        <f t="shared" si="1"/>
        <v>134.24400809716613</v>
      </c>
      <c r="Y43" s="1">
        <f t="shared" si="2"/>
        <v>54.54569908363149</v>
      </c>
      <c r="Z43" s="1">
        <f t="shared" si="3"/>
        <v>54.54569908363149</v>
      </c>
      <c r="AB43" s="1">
        <f t="shared" si="4"/>
        <v>81.111802088143037</v>
      </c>
      <c r="AC43" s="1">
        <f>TBL_HST[[#This Row],[CH7]]</f>
        <v>37.090000000000003</v>
      </c>
      <c r="AD43" s="1">
        <f t="shared" si="5"/>
        <v>44.021802088143033</v>
      </c>
    </row>
    <row r="44" spans="1:30" ht="19.5" customHeight="1" x14ac:dyDescent="0.35">
      <c r="A44" s="27">
        <v>44775.686239201386</v>
      </c>
      <c r="B44" s="25">
        <v>41.73</v>
      </c>
      <c r="C44" s="25">
        <v>30.39</v>
      </c>
      <c r="D44" s="25">
        <v>30.91</v>
      </c>
      <c r="E44" s="25">
        <v>28.07</v>
      </c>
      <c r="F44" s="25">
        <v>28.31</v>
      </c>
      <c r="G44" s="25">
        <v>28.55</v>
      </c>
      <c r="H44" s="25">
        <v>34.15</v>
      </c>
      <c r="I44" s="25">
        <v>28.65</v>
      </c>
      <c r="J44" s="25"/>
      <c r="K44" s="25"/>
      <c r="M44" s="1">
        <f t="shared" si="0"/>
        <v>8.3333333333333329E-2</v>
      </c>
      <c r="N44" s="1">
        <v>0.3</v>
      </c>
      <c r="O44" s="1">
        <v>0.6</v>
      </c>
      <c r="P44" s="1">
        <v>0.88</v>
      </c>
      <c r="Q44" s="1">
        <f>AVERAGE(TBL_HST[[#This Row],[CH4]],TBL_HST[[#This Row],[CH5]],TBL_HST[[#This Row],[CH6]])</f>
        <v>28.31</v>
      </c>
      <c r="R44" s="1">
        <f>(M44/(O44-N44))*LN(((TBL_HST[[#This Row],[CH1]]-Q44)/(TBL_HST[[#This Row],[CH2]]-Q44)))</f>
        <v>0.51788284384175232</v>
      </c>
      <c r="S44" s="1">
        <f>(M44/(P44-O44))*LN(((TBL_HST[[#This Row],[CH2]]-Q44)/(TBL_HST[[#This Row],[CH3]]-Q44)))</f>
        <v>-6.6411771224467078E-2</v>
      </c>
      <c r="T44" s="1">
        <f>(M44/(P44-N44))*LN(((TBL_HST[[#This Row],[CH1]]-Q44)/(TBL_HST[[#This Row],[CH3]]-Q44)))</f>
        <v>0.23580958139599115</v>
      </c>
      <c r="U44" s="1">
        <f>(TBL_HST[[#This Row],[CH1]]-Q44)/(EXP(-R44*N44/M44)) + Q44</f>
        <v>114.89480769230761</v>
      </c>
      <c r="V44" s="1">
        <f>(TBL_HST[[#This Row],[CH2]]-Q44)/(EXP(-S44*O44/M44)) + Q44</f>
        <v>29.59943371438602</v>
      </c>
      <c r="W44" s="1">
        <f>(TBL_HST[[#This Row],[CH1]]-Q44)/(EXP(-T44*N44/M44)) + Q44</f>
        <v>59.673996430790432</v>
      </c>
      <c r="X44" s="1">
        <f t="shared" si="1"/>
        <v>114.89480769230761</v>
      </c>
      <c r="Y44" s="1">
        <f t="shared" si="2"/>
        <v>59.673996430790432</v>
      </c>
      <c r="Z44" s="1">
        <f t="shared" si="3"/>
        <v>59.673996430790432</v>
      </c>
      <c r="AB44" s="1">
        <f t="shared" si="4"/>
        <v>78.080933517962819</v>
      </c>
      <c r="AC44" s="1">
        <f>TBL_HST[[#This Row],[CH7]]</f>
        <v>34.15</v>
      </c>
      <c r="AD44" s="1">
        <f t="shared" si="5"/>
        <v>43.930933517962821</v>
      </c>
    </row>
    <row r="45" spans="1:30" ht="19.5" customHeight="1" x14ac:dyDescent="0.35">
      <c r="A45" s="27">
        <v>44775.686245115743</v>
      </c>
      <c r="B45" s="25">
        <v>41.97</v>
      </c>
      <c r="C45" s="25">
        <v>32.31</v>
      </c>
      <c r="D45" s="25">
        <v>30.45</v>
      </c>
      <c r="E45" s="25">
        <v>28.07</v>
      </c>
      <c r="F45" s="25">
        <v>28.31</v>
      </c>
      <c r="G45" s="25">
        <v>28.55</v>
      </c>
      <c r="H45" s="25">
        <v>32.75</v>
      </c>
      <c r="I45" s="25">
        <v>28.69</v>
      </c>
      <c r="J45" s="25"/>
      <c r="K45" s="25"/>
      <c r="M45" s="1">
        <f t="shared" si="0"/>
        <v>8.3333333333333329E-2</v>
      </c>
      <c r="N45" s="1">
        <v>0.3</v>
      </c>
      <c r="O45" s="1">
        <v>0.6</v>
      </c>
      <c r="P45" s="1">
        <v>0.88</v>
      </c>
      <c r="Q45" s="1">
        <f>AVERAGE(TBL_HST[[#This Row],[CH4]],TBL_HST[[#This Row],[CH5]],TBL_HST[[#This Row],[CH6]])</f>
        <v>28.31</v>
      </c>
      <c r="R45" s="1">
        <f>(M45/(O45-N45))*LN(((TBL_HST[[#This Row],[CH1]]-Q45)/(TBL_HST[[#This Row],[CH2]]-Q45)))</f>
        <v>0.34116041472854236</v>
      </c>
      <c r="S45" s="1">
        <f>(M45/(P45-O45))*LN(((TBL_HST[[#This Row],[CH2]]-Q45)/(TBL_HST[[#This Row],[CH3]]-Q45)))</f>
        <v>0.1861573012161104</v>
      </c>
      <c r="T45" s="1">
        <f>(M45/(P45-N45))*LN(((TBL_HST[[#This Row],[CH1]]-Q45)/(TBL_HST[[#This Row],[CH3]]-Q45)))</f>
        <v>0.26633132544667865</v>
      </c>
      <c r="U45" s="1">
        <f>(TBL_HST[[#This Row],[CH1]]-Q45)/(EXP(-R45*N45/M45)) + Q45</f>
        <v>74.958899999999971</v>
      </c>
      <c r="V45" s="1">
        <f>(TBL_HST[[#This Row],[CH2]]-Q45)/(EXP(-S45*O45/M45)) + Q45</f>
        <v>43.591255244537223</v>
      </c>
      <c r="W45" s="1">
        <f>(TBL_HST[[#This Row],[CH1]]-Q45)/(EXP(-T45*N45/M45)) + Q45</f>
        <v>63.942731006375951</v>
      </c>
      <c r="X45" s="1">
        <f t="shared" si="1"/>
        <v>74.958899999999971</v>
      </c>
      <c r="Y45" s="1">
        <f t="shared" si="2"/>
        <v>63.942731006375951</v>
      </c>
      <c r="Z45" s="1">
        <f t="shared" si="3"/>
        <v>63.942731006375951</v>
      </c>
      <c r="AB45" s="1">
        <f t="shared" si="4"/>
        <v>67.614787337583948</v>
      </c>
      <c r="AC45" s="1">
        <f>TBL_HST[[#This Row],[CH7]]</f>
        <v>32.75</v>
      </c>
      <c r="AD45" s="1">
        <f t="shared" si="5"/>
        <v>34.864787337583948</v>
      </c>
    </row>
    <row r="46" spans="1:30" ht="19.5" customHeight="1" x14ac:dyDescent="0.35">
      <c r="A46" s="27">
        <v>44775.686251006948</v>
      </c>
      <c r="B46" s="25">
        <v>41.73</v>
      </c>
      <c r="C46" s="25">
        <v>34.31</v>
      </c>
      <c r="D46" s="25">
        <v>30.11</v>
      </c>
      <c r="E46" s="25">
        <v>28.07</v>
      </c>
      <c r="F46" s="25">
        <v>28.31</v>
      </c>
      <c r="G46" s="25">
        <v>28.55</v>
      </c>
      <c r="H46" s="25">
        <v>31.71</v>
      </c>
      <c r="I46" s="25">
        <v>28.63</v>
      </c>
      <c r="J46" s="25"/>
      <c r="K46" s="25"/>
      <c r="M46" s="1">
        <f t="shared" si="0"/>
        <v>8.3333333333333329E-2</v>
      </c>
      <c r="N46" s="1">
        <v>0.3</v>
      </c>
      <c r="O46" s="1">
        <v>0.6</v>
      </c>
      <c r="P46" s="1">
        <v>0.88</v>
      </c>
      <c r="Q46" s="1">
        <f>AVERAGE(TBL_HST[[#This Row],[CH4]],TBL_HST[[#This Row],[CH5]],TBL_HST[[#This Row],[CH6]])</f>
        <v>28.31</v>
      </c>
      <c r="R46" s="1">
        <f>(M46/(O46-N46))*LN(((TBL_HST[[#This Row],[CH1]]-Q46)/(TBL_HST[[#This Row],[CH2]]-Q46)))</f>
        <v>0.22360740619874445</v>
      </c>
      <c r="S46" s="1">
        <f>(M46/(P46-O46))*LN(((TBL_HST[[#This Row],[CH2]]-Q46)/(TBL_HST[[#This Row],[CH3]]-Q46)))</f>
        <v>0.35832523938271904</v>
      </c>
      <c r="T46" s="1">
        <f>(M46/(P46-N46))*LN(((TBL_HST[[#This Row],[CH1]]-Q46)/(TBL_HST[[#This Row],[CH3]]-Q46)))</f>
        <v>0.28864360152893903</v>
      </c>
      <c r="U46" s="1">
        <f>(TBL_HST[[#This Row],[CH1]]-Q46)/(EXP(-R46*N46/M46)) + Q46</f>
        <v>58.326066666666634</v>
      </c>
      <c r="V46" s="1">
        <f>(TBL_HST[[#This Row],[CH2]]-Q46)/(EXP(-S46*O46/M46)) + Q46</f>
        <v>107.48821459867473</v>
      </c>
      <c r="W46" s="1">
        <f>(TBL_HST[[#This Row],[CH1]]-Q46)/(EXP(-T46*N46/M46)) + Q46</f>
        <v>66.244579995780114</v>
      </c>
      <c r="X46" s="1">
        <f t="shared" si="1"/>
        <v>58.326066666666634</v>
      </c>
      <c r="Y46" s="1">
        <f t="shared" si="2"/>
        <v>66.244579995780114</v>
      </c>
      <c r="Z46" s="1">
        <f t="shared" si="3"/>
        <v>66.244579995780114</v>
      </c>
      <c r="AB46" s="1">
        <f t="shared" si="4"/>
        <v>63.605075552742285</v>
      </c>
      <c r="AC46" s="1">
        <f>TBL_HST[[#This Row],[CH7]]</f>
        <v>31.71</v>
      </c>
      <c r="AD46" s="1">
        <f t="shared" si="5"/>
        <v>31.895075552742284</v>
      </c>
    </row>
    <row r="47" spans="1:30" ht="19.5" customHeight="1" x14ac:dyDescent="0.35">
      <c r="A47" s="27">
        <v>44775.686256921297</v>
      </c>
      <c r="B47" s="25">
        <v>39.630000000000003</v>
      </c>
      <c r="C47" s="25">
        <v>36.89</v>
      </c>
      <c r="D47" s="25">
        <v>29.83</v>
      </c>
      <c r="E47" s="25">
        <v>28.07</v>
      </c>
      <c r="F47" s="25">
        <v>28.33</v>
      </c>
      <c r="G47" s="25">
        <v>28.55</v>
      </c>
      <c r="H47" s="25">
        <v>31.19</v>
      </c>
      <c r="I47" s="25">
        <v>28.69</v>
      </c>
      <c r="J47" s="25"/>
      <c r="K47" s="25"/>
      <c r="M47" s="1">
        <f t="shared" si="0"/>
        <v>8.3333333333333329E-2</v>
      </c>
      <c r="N47" s="1">
        <v>0.3</v>
      </c>
      <c r="O47" s="1">
        <v>0.6</v>
      </c>
      <c r="P47" s="1">
        <v>0.88</v>
      </c>
      <c r="Q47" s="1">
        <f>AVERAGE(TBL_HST[[#This Row],[CH4]],TBL_HST[[#This Row],[CH5]],TBL_HST[[#This Row],[CH6]])</f>
        <v>28.316666666666666</v>
      </c>
      <c r="R47" s="1">
        <f>(M47/(O47-N47))*LN(((TBL_HST[[#This Row],[CH1]]-Q47)/(TBL_HST[[#This Row],[CH2]]-Q47)))</f>
        <v>7.7034822343517176E-2</v>
      </c>
      <c r="S47" s="1">
        <f>(M47/(P47-O47))*LN(((TBL_HST[[#This Row],[CH2]]-Q47)/(TBL_HST[[#This Row],[CH3]]-Q47)))</f>
        <v>0.51617318074885798</v>
      </c>
      <c r="T47" s="1">
        <f>(M47/(P47-N47))*LN(((TBL_HST[[#This Row],[CH1]]-Q47)/(TBL_HST[[#This Row],[CH3]]-Q47)))</f>
        <v>0.28903265053919891</v>
      </c>
      <c r="U47" s="1">
        <f>(TBL_HST[[#This Row],[CH1]]-Q47)/(EXP(-R47*N47/M47)) + Q47</f>
        <v>43.245692068429243</v>
      </c>
      <c r="V47" s="1">
        <f>(TBL_HST[[#This Row],[CH2]]-Q47)/(EXP(-S47*O47/M47)) + Q47</f>
        <v>380.83531082857473</v>
      </c>
      <c r="W47" s="1">
        <f>(TBL_HST[[#This Row],[CH1]]-Q47)/(EXP(-T47*N47/M47)) + Q47</f>
        <v>60.34111152759192</v>
      </c>
      <c r="X47" s="1">
        <f t="shared" si="1"/>
        <v>43.245692068429243</v>
      </c>
      <c r="Y47" s="1">
        <f t="shared" si="2"/>
        <v>60.34111152759192</v>
      </c>
      <c r="Z47" s="1">
        <f t="shared" si="3"/>
        <v>60.34111152759192</v>
      </c>
      <c r="AB47" s="1">
        <f t="shared" si="4"/>
        <v>54.64263837453769</v>
      </c>
      <c r="AC47" s="1">
        <f>TBL_HST[[#This Row],[CH7]]</f>
        <v>31.19</v>
      </c>
      <c r="AD47" s="1">
        <f t="shared" si="5"/>
        <v>23.452638374537688</v>
      </c>
    </row>
    <row r="48" spans="1:30" ht="19.5" customHeight="1" x14ac:dyDescent="0.35">
      <c r="A48" s="27">
        <v>44775.686262812502</v>
      </c>
      <c r="B48" s="25">
        <v>37.35</v>
      </c>
      <c r="C48" s="25">
        <v>38.450000000000003</v>
      </c>
      <c r="D48" s="25">
        <v>29.59</v>
      </c>
      <c r="E48" s="25">
        <v>28.07</v>
      </c>
      <c r="F48" s="25">
        <v>28.31</v>
      </c>
      <c r="G48" s="25">
        <v>28.59</v>
      </c>
      <c r="H48" s="25">
        <v>31.07</v>
      </c>
      <c r="I48" s="25">
        <v>28.65</v>
      </c>
      <c r="J48" s="25"/>
      <c r="K48" s="25"/>
      <c r="M48" s="1">
        <f t="shared" si="0"/>
        <v>8.3333333333333329E-2</v>
      </c>
      <c r="N48" s="1">
        <v>0.3</v>
      </c>
      <c r="O48" s="1">
        <v>0.6</v>
      </c>
      <c r="P48" s="1">
        <v>0.88</v>
      </c>
      <c r="Q48" s="1">
        <f>AVERAGE(TBL_HST[[#This Row],[CH4]],TBL_HST[[#This Row],[CH5]],TBL_HST[[#This Row],[CH6]])</f>
        <v>28.323333333333334</v>
      </c>
      <c r="R48" s="1">
        <f>(M48/(O48-N48))*LN(((TBL_HST[[#This Row],[CH1]]-Q48)/(TBL_HST[[#This Row],[CH2]]-Q48)))</f>
        <v>-3.1941402534320179E-2</v>
      </c>
      <c r="S48" s="1">
        <f>(M48/(P48-O48))*LN(((TBL_HST[[#This Row],[CH2]]-Q48)/(TBL_HST[[#This Row],[CH3]]-Q48)))</f>
        <v>0.61868554477240689</v>
      </c>
      <c r="T48" s="1">
        <f>(M48/(P48-N48))*LN(((TBL_HST[[#This Row],[CH1]]-Q48)/(TBL_HST[[#This Row],[CH3]]-Q48)))</f>
        <v>0.28215436513099634</v>
      </c>
      <c r="U48" s="1">
        <f>(TBL_HST[[#This Row],[CH1]]-Q48)/(EXP(-R48*N48/M48)) + Q48</f>
        <v>36.369486504279131</v>
      </c>
      <c r="V48" s="1">
        <f>(TBL_HST[[#This Row],[CH2]]-Q48)/(EXP(-S48*O48/M48)) + Q48</f>
        <v>899.38095538054461</v>
      </c>
      <c r="W48" s="1">
        <f>(TBL_HST[[#This Row],[CH1]]-Q48)/(EXP(-T48*N48/M48)) + Q48</f>
        <v>53.250017273355766</v>
      </c>
      <c r="X48" s="1">
        <f t="shared" si="1"/>
        <v>36.369486504279131</v>
      </c>
      <c r="Y48" s="1">
        <f t="shared" si="2"/>
        <v>53.250017273355766</v>
      </c>
      <c r="Z48" s="1">
        <f t="shared" si="3"/>
        <v>53.250017273355766</v>
      </c>
      <c r="AB48" s="1">
        <f t="shared" si="4"/>
        <v>47.623173683663559</v>
      </c>
      <c r="AC48" s="1">
        <f>TBL_HST[[#This Row],[CH7]]</f>
        <v>31.07</v>
      </c>
      <c r="AD48" s="1">
        <f t="shared" si="5"/>
        <v>16.553173683663559</v>
      </c>
    </row>
    <row r="49" spans="1:30" ht="19.5" customHeight="1" x14ac:dyDescent="0.35">
      <c r="A49" s="27">
        <v>44775.686268726851</v>
      </c>
      <c r="B49" s="25">
        <v>34.33</v>
      </c>
      <c r="C49" s="25">
        <v>39.89</v>
      </c>
      <c r="D49" s="25">
        <v>29.91</v>
      </c>
      <c r="E49" s="25">
        <v>28.05</v>
      </c>
      <c r="F49" s="25">
        <v>28.33</v>
      </c>
      <c r="G49" s="25">
        <v>28.59</v>
      </c>
      <c r="H49" s="25">
        <v>30.85</v>
      </c>
      <c r="I49" s="25">
        <v>28.69</v>
      </c>
      <c r="J49" s="25"/>
      <c r="K49" s="25"/>
      <c r="M49" s="1">
        <f t="shared" si="0"/>
        <v>8.3333333333333329E-2</v>
      </c>
      <c r="N49" s="1">
        <v>0.3</v>
      </c>
      <c r="O49" s="1">
        <v>0.6</v>
      </c>
      <c r="P49" s="1">
        <v>0.88</v>
      </c>
      <c r="Q49" s="1">
        <f>AVERAGE(TBL_HST[[#This Row],[CH4]],TBL_HST[[#This Row],[CH5]],TBL_HST[[#This Row],[CH6]])</f>
        <v>28.323333333333334</v>
      </c>
      <c r="R49" s="1">
        <f>(M49/(O49-N49))*LN(((TBL_HST[[#This Row],[CH1]]-Q49)/(TBL_HST[[#This Row],[CH2]]-Q49)))</f>
        <v>-0.18201595410350616</v>
      </c>
      <c r="S49" s="1">
        <f>(M49/(P49-O49))*LN(((TBL_HST[[#This Row],[CH2]]-Q49)/(TBL_HST[[#This Row],[CH3]]-Q49)))</f>
        <v>0.59121786271115617</v>
      </c>
      <c r="T49" s="1">
        <f>(M49/(P49-N49))*LN(((TBL_HST[[#This Row],[CH1]]-Q49)/(TBL_HST[[#This Row],[CH3]]-Q49)))</f>
        <v>0.19126933677253777</v>
      </c>
      <c r="U49" s="1">
        <f>(TBL_HST[[#This Row],[CH1]]-Q49)/(EXP(-R49*N49/M49)) + Q49</f>
        <v>31.44264553314121</v>
      </c>
      <c r="V49" s="1">
        <f>(TBL_HST[[#This Row],[CH2]]-Q49)/(EXP(-S49*O49/M49)) + Q49</f>
        <v>844.71645835120887</v>
      </c>
      <c r="W49" s="1">
        <f>(TBL_HST[[#This Row],[CH1]]-Q49)/(EXP(-T49*N49/M49)) + Q49</f>
        <v>40.281800486923864</v>
      </c>
      <c r="X49" s="1">
        <f t="shared" si="1"/>
        <v>31.44264553314121</v>
      </c>
      <c r="Y49" s="1">
        <f t="shared" si="2"/>
        <v>40.281800486923864</v>
      </c>
      <c r="Z49" s="1">
        <f t="shared" si="3"/>
        <v>40.281800486923864</v>
      </c>
      <c r="AB49" s="1">
        <f t="shared" si="4"/>
        <v>37.335415502329646</v>
      </c>
      <c r="AC49" s="1">
        <f>TBL_HST[[#This Row],[CH7]]</f>
        <v>30.85</v>
      </c>
      <c r="AD49" s="1">
        <f t="shared" si="5"/>
        <v>6.4854155023296443</v>
      </c>
    </row>
    <row r="50" spans="1:30" ht="19.5" customHeight="1" x14ac:dyDescent="0.35">
      <c r="A50" s="27">
        <v>44775.68627460648</v>
      </c>
      <c r="B50" s="25">
        <v>32.97</v>
      </c>
      <c r="C50" s="25">
        <v>40.35</v>
      </c>
      <c r="D50" s="25">
        <v>30.53</v>
      </c>
      <c r="E50" s="25">
        <v>28.07</v>
      </c>
      <c r="F50" s="25">
        <v>28.33</v>
      </c>
      <c r="G50" s="25">
        <v>28.61</v>
      </c>
      <c r="H50" s="25">
        <v>31.39</v>
      </c>
      <c r="I50" s="25">
        <v>28.69</v>
      </c>
      <c r="J50" s="25"/>
      <c r="K50" s="25"/>
      <c r="M50" s="1">
        <f t="shared" si="0"/>
        <v>8.3333333333333329E-2</v>
      </c>
      <c r="N50" s="1">
        <v>0.3</v>
      </c>
      <c r="O50" s="1">
        <v>0.6</v>
      </c>
      <c r="P50" s="1">
        <v>0.88</v>
      </c>
      <c r="Q50" s="1">
        <f>AVERAGE(TBL_HST[[#This Row],[CH4]],TBL_HST[[#This Row],[CH5]],TBL_HST[[#This Row],[CH6]])</f>
        <v>28.336666666666662</v>
      </c>
      <c r="R50" s="1">
        <f>(M50/(O50-N50))*LN(((TBL_HST[[#This Row],[CH1]]-Q50)/(TBL_HST[[#This Row],[CH2]]-Q50)))</f>
        <v>-0.2646501646120808</v>
      </c>
      <c r="S50" s="1">
        <f>(M50/(P50-O50))*LN(((TBL_HST[[#This Row],[CH2]]-Q50)/(TBL_HST[[#This Row],[CH3]]-Q50)))</f>
        <v>0.50612937125086577</v>
      </c>
      <c r="T50" s="1">
        <f>(M50/(P50-N50))*LN(((TBL_HST[[#This Row],[CH1]]-Q50)/(TBL_HST[[#This Row],[CH3]]-Q50)))</f>
        <v>0.10745030097692793</v>
      </c>
      <c r="U50" s="1">
        <f>(TBL_HST[[#This Row],[CH1]]-Q50)/(EXP(-R50*N50/M50)) + Q50</f>
        <v>30.123662597114315</v>
      </c>
      <c r="V50" s="1">
        <f>(TBL_HST[[#This Row],[CH2]]-Q50)/(EXP(-S50*O50/M50)) + Q50</f>
        <v>487.84111248049163</v>
      </c>
      <c r="W50" s="1">
        <f>(TBL_HST[[#This Row],[CH1]]-Q50)/(EXP(-T50*N50/M50)) + Q50</f>
        <v>35.158291132650263</v>
      </c>
      <c r="X50" s="1">
        <f t="shared" si="1"/>
        <v>30.123662597114315</v>
      </c>
      <c r="Y50" s="1">
        <f t="shared" si="2"/>
        <v>35.158291132650263</v>
      </c>
      <c r="Z50" s="1">
        <f t="shared" si="3"/>
        <v>35.158291132650263</v>
      </c>
      <c r="AB50" s="1">
        <f t="shared" si="4"/>
        <v>33.480081620804945</v>
      </c>
      <c r="AC50" s="1">
        <f>TBL_HST[[#This Row],[CH7]]</f>
        <v>31.39</v>
      </c>
      <c r="AD50" s="1">
        <f t="shared" si="5"/>
        <v>2.0900816208049449</v>
      </c>
    </row>
    <row r="51" spans="1:30" ht="19.5" customHeight="1" x14ac:dyDescent="0.35">
      <c r="A51" s="27">
        <v>44775.686280532405</v>
      </c>
      <c r="B51" s="25">
        <v>31.75</v>
      </c>
      <c r="C51" s="25">
        <v>40.630000000000003</v>
      </c>
      <c r="D51" s="25">
        <v>31.81</v>
      </c>
      <c r="E51" s="25">
        <v>28.07</v>
      </c>
      <c r="F51" s="25">
        <v>28.29</v>
      </c>
      <c r="G51" s="25">
        <v>28.63</v>
      </c>
      <c r="H51" s="25">
        <v>32.67</v>
      </c>
      <c r="I51" s="25">
        <v>28.71</v>
      </c>
      <c r="J51" s="25"/>
      <c r="K51" s="25"/>
      <c r="M51" s="1">
        <f t="shared" si="0"/>
        <v>8.3333333333333329E-2</v>
      </c>
      <c r="N51" s="1">
        <v>0.3</v>
      </c>
      <c r="O51" s="1">
        <v>0.6</v>
      </c>
      <c r="P51" s="1">
        <v>0.88</v>
      </c>
      <c r="Q51" s="1">
        <f>AVERAGE(TBL_HST[[#This Row],[CH4]],TBL_HST[[#This Row],[CH5]],TBL_HST[[#This Row],[CH6]])</f>
        <v>28.33</v>
      </c>
      <c r="R51" s="1">
        <f>(M51/(O51-N51))*LN(((TBL_HST[[#This Row],[CH1]]-Q51)/(TBL_HST[[#This Row],[CH2]]-Q51)))</f>
        <v>-0.35554408647329389</v>
      </c>
      <c r="S51" s="1">
        <f>(M51/(P51-O51))*LN(((TBL_HST[[#This Row],[CH2]]-Q51)/(TBL_HST[[#This Row],[CH3]]-Q51)))</f>
        <v>0.37576397874761575</v>
      </c>
      <c r="T51" s="1">
        <f>(M51/(P51-N51))*LN(((TBL_HST[[#This Row],[CH1]]-Q51)/(TBL_HST[[#This Row],[CH3]]-Q51)))</f>
        <v>-2.4988136080271212E-3</v>
      </c>
      <c r="U51" s="1">
        <f>(TBL_HST[[#This Row],[CH1]]-Q51)/(EXP(-R51*N51/M51)) + Q51</f>
        <v>29.280926829268292</v>
      </c>
      <c r="V51" s="1">
        <f>(TBL_HST[[#This Row],[CH2]]-Q51)/(EXP(-S51*O51/M51)) + Q51</f>
        <v>212.36020640155749</v>
      </c>
      <c r="W51" s="1">
        <f>(TBL_HST[[#This Row],[CH1]]-Q51)/(EXP(-T51*N51/M51)) + Q51</f>
        <v>31.71937257142023</v>
      </c>
      <c r="X51" s="1">
        <f t="shared" si="1"/>
        <v>29.280926829268292</v>
      </c>
      <c r="Y51" s="1">
        <f t="shared" si="2"/>
        <v>31.71937257142023</v>
      </c>
      <c r="Z51" s="1">
        <f t="shared" si="3"/>
        <v>31.71937257142023</v>
      </c>
      <c r="AB51" s="1">
        <f t="shared" si="4"/>
        <v>30.906557324036253</v>
      </c>
      <c r="AC51" s="1">
        <f>TBL_HST[[#This Row],[CH7]]</f>
        <v>32.67</v>
      </c>
      <c r="AD51" s="1">
        <f t="shared" si="5"/>
        <v>-1.7634426759637485</v>
      </c>
    </row>
    <row r="52" spans="1:30" ht="19.5" customHeight="1" x14ac:dyDescent="0.35">
      <c r="A52" s="27">
        <v>44775.68628642361</v>
      </c>
      <c r="B52" s="25">
        <v>31.21</v>
      </c>
      <c r="C52" s="25">
        <v>40.65</v>
      </c>
      <c r="D52" s="25">
        <v>34.33</v>
      </c>
      <c r="E52" s="25">
        <v>28.05</v>
      </c>
      <c r="F52" s="25">
        <v>28.29</v>
      </c>
      <c r="G52" s="25">
        <v>28.61</v>
      </c>
      <c r="H52" s="25">
        <v>36.07</v>
      </c>
      <c r="I52" s="25">
        <v>28.71</v>
      </c>
      <c r="J52" s="25"/>
      <c r="K52" s="25"/>
      <c r="M52" s="1">
        <f t="shared" si="0"/>
        <v>8.3333333333333329E-2</v>
      </c>
      <c r="N52" s="1">
        <v>0.3</v>
      </c>
      <c r="O52" s="1">
        <v>0.6</v>
      </c>
      <c r="P52" s="1">
        <v>0.88</v>
      </c>
      <c r="Q52" s="1">
        <f>AVERAGE(TBL_HST[[#This Row],[CH4]],TBL_HST[[#This Row],[CH5]],TBL_HST[[#This Row],[CH6]])</f>
        <v>28.316666666666666</v>
      </c>
      <c r="R52" s="1">
        <f>(M52/(O52-N52))*LN(((TBL_HST[[#This Row],[CH1]]-Q52)/(TBL_HST[[#This Row],[CH2]]-Q52)))</f>
        <v>-0.40274899554776811</v>
      </c>
      <c r="S52" s="1">
        <f>(M52/(P52-O52))*LN(((TBL_HST[[#This Row],[CH2]]-Q52)/(TBL_HST[[#This Row],[CH3]]-Q52)))</f>
        <v>0.2137876184552818</v>
      </c>
      <c r="T52" s="1">
        <f>(M52/(P52-N52))*LN(((TBL_HST[[#This Row],[CH1]]-Q52)/(TBL_HST[[#This Row],[CH3]]-Q52)))</f>
        <v>-0.10511063016698534</v>
      </c>
      <c r="U52" s="1">
        <f>(TBL_HST[[#This Row],[CH1]]-Q52)/(EXP(-R52*N52/M52)) + Q52</f>
        <v>28.995427027027027</v>
      </c>
      <c r="V52" s="1">
        <f>(TBL_HST[[#This Row],[CH2]]-Q52)/(EXP(-S52*O52/M52)) + Q52</f>
        <v>85.804680836482007</v>
      </c>
      <c r="W52" s="1">
        <f>(TBL_HST[[#This Row],[CH1]]-Q52)/(EXP(-T52*N52/M52)) + Q52</f>
        <v>30.298477465049327</v>
      </c>
      <c r="X52" s="1">
        <f t="shared" si="1"/>
        <v>28.995427027027027</v>
      </c>
      <c r="Y52" s="1">
        <f t="shared" si="2"/>
        <v>30.298477465049327</v>
      </c>
      <c r="Z52" s="1">
        <f t="shared" si="3"/>
        <v>30.298477465049327</v>
      </c>
      <c r="AB52" s="1">
        <f t="shared" si="4"/>
        <v>29.864127319041895</v>
      </c>
      <c r="AC52" s="1">
        <f>TBL_HST[[#This Row],[CH7]]</f>
        <v>36.07</v>
      </c>
      <c r="AD52" s="1">
        <f t="shared" si="5"/>
        <v>-6.2058726809581053</v>
      </c>
    </row>
    <row r="53" spans="1:30" ht="19.5" customHeight="1" x14ac:dyDescent="0.35">
      <c r="A53" s="27">
        <v>44775.686292337959</v>
      </c>
      <c r="B53" s="25">
        <v>30.79</v>
      </c>
      <c r="C53" s="25">
        <v>39.130000000000003</v>
      </c>
      <c r="D53" s="25">
        <v>36.81</v>
      </c>
      <c r="E53" s="25">
        <v>28.07</v>
      </c>
      <c r="F53" s="25">
        <v>28.31</v>
      </c>
      <c r="G53" s="25">
        <v>28.61</v>
      </c>
      <c r="H53" s="25">
        <v>38.69</v>
      </c>
      <c r="I53" s="25">
        <v>28.71</v>
      </c>
      <c r="J53" s="25"/>
      <c r="K53" s="25"/>
      <c r="M53" s="1">
        <f t="shared" si="0"/>
        <v>8.3333333333333329E-2</v>
      </c>
      <c r="N53" s="1">
        <v>0.3</v>
      </c>
      <c r="O53" s="1">
        <v>0.6</v>
      </c>
      <c r="P53" s="1">
        <v>0.88</v>
      </c>
      <c r="Q53" s="1">
        <f>AVERAGE(TBL_HST[[#This Row],[CH4]],TBL_HST[[#This Row],[CH5]],TBL_HST[[#This Row],[CH6]])</f>
        <v>28.33</v>
      </c>
      <c r="R53" s="1">
        <f>(M53/(O53-N53))*LN(((TBL_HST[[#This Row],[CH1]]-Q53)/(TBL_HST[[#This Row],[CH2]]-Q53)))</f>
        <v>-0.41094021782941742</v>
      </c>
      <c r="S53" s="1">
        <f>(M53/(P53-O53))*LN(((TBL_HST[[#This Row],[CH2]]-Q53)/(TBL_HST[[#This Row],[CH3]]-Q53)))</f>
        <v>7.1974906049512538E-2</v>
      </c>
      <c r="T53" s="1">
        <f>(M53/(P53-N53))*LN(((TBL_HST[[#This Row],[CH1]]-Q53)/(TBL_HST[[#This Row],[CH3]]-Q53)))</f>
        <v>-0.17780877871545117</v>
      </c>
      <c r="U53" s="1">
        <f>(TBL_HST[[#This Row],[CH1]]-Q53)/(EXP(-R53*N53/M53)) + Q53</f>
        <v>28.890333333333331</v>
      </c>
      <c r="V53" s="1">
        <f>(TBL_HST[[#This Row],[CH2]]-Q53)/(EXP(-S53*O53/M53)) + Q53</f>
        <v>46.463579812212636</v>
      </c>
      <c r="W53" s="1">
        <f>(TBL_HST[[#This Row],[CH1]]-Q53)/(EXP(-T53*N53/M53)) + Q53</f>
        <v>29.626994606092154</v>
      </c>
      <c r="X53" s="1">
        <f t="shared" si="1"/>
        <v>28.890333333333331</v>
      </c>
      <c r="Y53" s="1">
        <f t="shared" si="2"/>
        <v>29.626994606092154</v>
      </c>
      <c r="Z53" s="1">
        <f t="shared" si="3"/>
        <v>29.626994606092154</v>
      </c>
      <c r="AB53" s="1">
        <f t="shared" si="4"/>
        <v>29.381440848505878</v>
      </c>
      <c r="AC53" s="1">
        <f>TBL_HST[[#This Row],[CH7]]</f>
        <v>38.69</v>
      </c>
      <c r="AD53" s="1">
        <f t="shared" si="5"/>
        <v>-9.3085591514941193</v>
      </c>
    </row>
    <row r="54" spans="1:30" ht="19.5" customHeight="1" x14ac:dyDescent="0.35">
      <c r="A54" s="27">
        <v>44775.686298229164</v>
      </c>
      <c r="B54" s="25">
        <v>30.51</v>
      </c>
      <c r="C54" s="25">
        <v>37.25</v>
      </c>
      <c r="D54" s="25">
        <v>37.950000000000003</v>
      </c>
      <c r="E54" s="25">
        <v>28.07</v>
      </c>
      <c r="F54" s="25">
        <v>28.35</v>
      </c>
      <c r="G54" s="25">
        <v>28.63</v>
      </c>
      <c r="H54" s="25">
        <v>41.49</v>
      </c>
      <c r="I54" s="25">
        <v>28.73</v>
      </c>
      <c r="J54" s="25"/>
      <c r="K54" s="25"/>
      <c r="M54" s="1">
        <f t="shared" si="0"/>
        <v>8.3333333333333329E-2</v>
      </c>
      <c r="N54" s="1">
        <v>0.3</v>
      </c>
      <c r="O54" s="1">
        <v>0.6</v>
      </c>
      <c r="P54" s="1">
        <v>0.88</v>
      </c>
      <c r="Q54" s="1">
        <f>AVERAGE(TBL_HST[[#This Row],[CH4]],TBL_HST[[#This Row],[CH5]],TBL_HST[[#This Row],[CH6]])</f>
        <v>28.349999999999998</v>
      </c>
      <c r="R54" s="1">
        <f>(M54/(O54-N54))*LN(((TBL_HST[[#This Row],[CH1]]-Q54)/(TBL_HST[[#This Row],[CH2]]-Q54)))</f>
        <v>-0.39331751528944975</v>
      </c>
      <c r="S54" s="1">
        <f>(M54/(P54-O54))*LN(((TBL_HST[[#This Row],[CH2]]-Q54)/(TBL_HST[[#This Row],[CH3]]-Q54)))</f>
        <v>-2.2533280278481164E-2</v>
      </c>
      <c r="T54" s="1">
        <f>(M54/(P54-N54))*LN(((TBL_HST[[#This Row],[CH1]]-Q54)/(TBL_HST[[#This Row],[CH3]]-Q54)))</f>
        <v>-0.21431822942208556</v>
      </c>
      <c r="U54" s="1">
        <f>(TBL_HST[[#This Row],[CH1]]-Q54)/(EXP(-R54*N54/M54)) + Q54</f>
        <v>28.874224719101122</v>
      </c>
      <c r="V54" s="1">
        <f>(TBL_HST[[#This Row],[CH2]]-Q54)/(EXP(-S54*O54/M54)) + Q54</f>
        <v>35.917113286561225</v>
      </c>
      <c r="W54" s="1">
        <f>(TBL_HST[[#This Row],[CH1]]-Q54)/(EXP(-T54*N54/M54)) + Q54</f>
        <v>29.348563628347215</v>
      </c>
      <c r="X54" s="1">
        <f t="shared" si="1"/>
        <v>28.874224719101122</v>
      </c>
      <c r="Y54" s="1">
        <f t="shared" si="2"/>
        <v>29.348563628347215</v>
      </c>
      <c r="Z54" s="1">
        <f t="shared" si="3"/>
        <v>29.348563628347215</v>
      </c>
      <c r="AB54" s="1">
        <f t="shared" si="4"/>
        <v>29.190450658598518</v>
      </c>
      <c r="AC54" s="1">
        <f>TBL_HST[[#This Row],[CH7]]</f>
        <v>41.49</v>
      </c>
      <c r="AD54" s="1">
        <f t="shared" si="5"/>
        <v>-12.299549341401484</v>
      </c>
    </row>
    <row r="55" spans="1:30" ht="19.5" customHeight="1" x14ac:dyDescent="0.35">
      <c r="A55" s="27">
        <v>44775.686304143521</v>
      </c>
      <c r="B55" s="25">
        <v>31.01</v>
      </c>
      <c r="C55" s="25">
        <v>34.21</v>
      </c>
      <c r="D55" s="25">
        <v>39.11</v>
      </c>
      <c r="E55" s="25">
        <v>28.07</v>
      </c>
      <c r="F55" s="25">
        <v>28.35</v>
      </c>
      <c r="G55" s="25">
        <v>28.61</v>
      </c>
      <c r="H55" s="25">
        <v>42.99</v>
      </c>
      <c r="I55" s="25">
        <v>28.73</v>
      </c>
      <c r="J55" s="25"/>
      <c r="K55" s="25"/>
      <c r="M55" s="1">
        <f t="shared" si="0"/>
        <v>8.3333333333333329E-2</v>
      </c>
      <c r="N55" s="1">
        <v>0.3</v>
      </c>
      <c r="O55" s="1">
        <v>0.6</v>
      </c>
      <c r="P55" s="1">
        <v>0.88</v>
      </c>
      <c r="Q55" s="1">
        <f>AVERAGE(TBL_HST[[#This Row],[CH4]],TBL_HST[[#This Row],[CH5]],TBL_HST[[#This Row],[CH6]])</f>
        <v>28.343333333333334</v>
      </c>
      <c r="R55" s="1">
        <f>(M55/(O55-N55))*LN(((TBL_HST[[#This Row],[CH1]]-Q55)/(TBL_HST[[#This Row],[CH2]]-Q55)))</f>
        <v>-0.21901593343451942</v>
      </c>
      <c r="S55" s="1">
        <f>(M55/(P55-O55))*LN(((TBL_HST[[#This Row],[CH2]]-Q55)/(TBL_HST[[#This Row],[CH3]]-Q55)))</f>
        <v>-0.18070485957872157</v>
      </c>
      <c r="T55" s="1">
        <f>(M55/(P55-N55))*LN(((TBL_HST[[#This Row],[CH1]]-Q55)/(TBL_HST[[#This Row],[CH3]]-Q55)))</f>
        <v>-0.20052093226275489</v>
      </c>
      <c r="U55" s="1">
        <f>(TBL_HST[[#This Row],[CH1]]-Q55)/(EXP(-R55*N55/M55)) + Q55</f>
        <v>29.555454545454548</v>
      </c>
      <c r="V55" s="1">
        <f>(TBL_HST[[#This Row],[CH2]]-Q55)/(EXP(-S55*O55/M55)) + Q55</f>
        <v>29.940468693086064</v>
      </c>
      <c r="W55" s="1">
        <f>(TBL_HST[[#This Row],[CH1]]-Q55)/(EXP(-T55*N55/M55)) + Q55</f>
        <v>29.638907406759127</v>
      </c>
      <c r="X55" s="1">
        <f t="shared" si="1"/>
        <v>29.555454545454548</v>
      </c>
      <c r="Y55" s="1">
        <f t="shared" si="2"/>
        <v>29.638907406759127</v>
      </c>
      <c r="Z55" s="1">
        <f t="shared" si="3"/>
        <v>29.638907406759127</v>
      </c>
      <c r="AB55" s="1">
        <f t="shared" si="4"/>
        <v>29.611089786324268</v>
      </c>
      <c r="AC55" s="1">
        <f>TBL_HST[[#This Row],[CH7]]</f>
        <v>42.99</v>
      </c>
      <c r="AD55" s="1">
        <f t="shared" si="5"/>
        <v>-13.378910213675734</v>
      </c>
    </row>
    <row r="56" spans="1:30" ht="19.5" customHeight="1" x14ac:dyDescent="0.35">
      <c r="A56" s="27">
        <v>44775.686310034725</v>
      </c>
      <c r="B56" s="25">
        <v>31.83</v>
      </c>
      <c r="C56" s="25">
        <v>32.590000000000003</v>
      </c>
      <c r="D56" s="25">
        <v>39.15</v>
      </c>
      <c r="E56" s="25">
        <v>28.09</v>
      </c>
      <c r="F56" s="25">
        <v>28.37</v>
      </c>
      <c r="G56" s="25">
        <v>28.59</v>
      </c>
      <c r="H56" s="25">
        <v>43.97</v>
      </c>
      <c r="I56" s="25">
        <v>28.69</v>
      </c>
      <c r="J56" s="25"/>
      <c r="K56" s="25"/>
      <c r="M56" s="1">
        <f t="shared" si="0"/>
        <v>8.3333333333333329E-2</v>
      </c>
      <c r="N56" s="1">
        <v>0.3</v>
      </c>
      <c r="O56" s="1">
        <v>0.6</v>
      </c>
      <c r="P56" s="1">
        <v>0.88</v>
      </c>
      <c r="Q56" s="1">
        <f>AVERAGE(TBL_HST[[#This Row],[CH4]],TBL_HST[[#This Row],[CH5]],TBL_HST[[#This Row],[CH6]])</f>
        <v>28.349999999999998</v>
      </c>
      <c r="R56" s="1">
        <f>(M56/(O56-N56))*LN(((TBL_HST[[#This Row],[CH1]]-Q56)/(TBL_HST[[#This Row],[CH2]]-Q56)))</f>
        <v>-5.4869715404856835E-2</v>
      </c>
      <c r="S56" s="1">
        <f>(M56/(P56-O56))*LN(((TBL_HST[[#This Row],[CH2]]-Q56)/(TBL_HST[[#This Row],[CH3]]-Q56)))</f>
        <v>-0.27826870978759111</v>
      </c>
      <c r="T56" s="1">
        <f>(M56/(P56-N56))*LN(((TBL_HST[[#This Row],[CH1]]-Q56)/(TBL_HST[[#This Row],[CH3]]-Q56)))</f>
        <v>-0.16271750579652164</v>
      </c>
      <c r="U56" s="1">
        <f>(TBL_HST[[#This Row],[CH1]]-Q56)/(EXP(-R56*N56/M56)) + Q56</f>
        <v>31.206226415094335</v>
      </c>
      <c r="V56" s="1">
        <f>(TBL_HST[[#This Row],[CH2]]-Q56)/(EXP(-S56*O56/M56)) + Q56</f>
        <v>28.921796888196894</v>
      </c>
      <c r="W56" s="1">
        <f>(TBL_HST[[#This Row],[CH1]]-Q56)/(EXP(-T56*N56/M56)) + Q56</f>
        <v>30.287210928496599</v>
      </c>
      <c r="X56" s="1">
        <f t="shared" si="1"/>
        <v>31.206226415094335</v>
      </c>
      <c r="Y56" s="1">
        <f t="shared" si="2"/>
        <v>30.287210928496599</v>
      </c>
      <c r="Z56" s="1">
        <f t="shared" si="3"/>
        <v>30.287210928496599</v>
      </c>
      <c r="AB56" s="1">
        <f t="shared" si="4"/>
        <v>30.593549424029177</v>
      </c>
      <c r="AC56" s="1">
        <f>TBL_HST[[#This Row],[CH7]]</f>
        <v>43.97</v>
      </c>
      <c r="AD56" s="1">
        <f t="shared" si="5"/>
        <v>-13.376450575970821</v>
      </c>
    </row>
    <row r="57" spans="1:30" ht="19.5" customHeight="1" x14ac:dyDescent="0.35">
      <c r="A57" s="27">
        <v>44775.686315949075</v>
      </c>
      <c r="B57" s="25">
        <v>34.369999999999997</v>
      </c>
      <c r="C57" s="25">
        <v>31.67</v>
      </c>
      <c r="D57" s="25">
        <v>39.39</v>
      </c>
      <c r="E57" s="25">
        <v>28.09</v>
      </c>
      <c r="F57" s="25">
        <v>28.35</v>
      </c>
      <c r="G57" s="25">
        <v>28.63</v>
      </c>
      <c r="H57" s="25">
        <v>44.29</v>
      </c>
      <c r="I57" s="25">
        <v>28.71</v>
      </c>
      <c r="J57" s="25"/>
      <c r="K57" s="25"/>
      <c r="M57" s="1">
        <f t="shared" si="0"/>
        <v>8.3333333333333329E-2</v>
      </c>
      <c r="N57" s="1">
        <v>0.3</v>
      </c>
      <c r="O57" s="1">
        <v>0.6</v>
      </c>
      <c r="P57" s="1">
        <v>0.88</v>
      </c>
      <c r="Q57" s="1">
        <f>AVERAGE(TBL_HST[[#This Row],[CH4]],TBL_HST[[#This Row],[CH5]],TBL_HST[[#This Row],[CH6]])</f>
        <v>28.356666666666666</v>
      </c>
      <c r="R57" s="1">
        <f>(M57/(O57-N57))*LN(((TBL_HST[[#This Row],[CH1]]-Q57)/(TBL_HST[[#This Row],[CH2]]-Q57)))</f>
        <v>0.16556235943499831</v>
      </c>
      <c r="S57" s="1">
        <f>(M57/(P57-O57))*LN(((TBL_HST[[#This Row],[CH2]]-Q57)/(TBL_HST[[#This Row],[CH3]]-Q57)))</f>
        <v>-0.35802567312932554</v>
      </c>
      <c r="T57" s="1">
        <f>(M57/(P57-N57))*LN(((TBL_HST[[#This Row],[CH1]]-Q57)/(TBL_HST[[#This Row],[CH3]]-Q57)))</f>
        <v>-8.7204276975364911E-2</v>
      </c>
      <c r="U57" s="1">
        <f>(TBL_HST[[#This Row],[CH1]]-Q57)/(EXP(-R57*N57/M57)) + Q57</f>
        <v>39.270201207243446</v>
      </c>
      <c r="V57" s="1">
        <f>(TBL_HST[[#This Row],[CH2]]-Q57)/(EXP(-S57*O57/M57)) + Q57</f>
        <v>28.608287962897577</v>
      </c>
      <c r="W57" s="1">
        <f>(TBL_HST[[#This Row],[CH1]]-Q57)/(EXP(-T57*N57/M57)) + Q57</f>
        <v>32.749804889584347</v>
      </c>
      <c r="X57" s="1">
        <f t="shared" si="1"/>
        <v>39.270201207243446</v>
      </c>
      <c r="Y57" s="1">
        <f t="shared" si="2"/>
        <v>32.749804889584347</v>
      </c>
      <c r="Z57" s="1">
        <f t="shared" si="3"/>
        <v>32.749804889584347</v>
      </c>
      <c r="AB57" s="1">
        <f t="shared" si="4"/>
        <v>34.923270328804044</v>
      </c>
      <c r="AC57" s="1">
        <f>TBL_HST[[#This Row],[CH7]]</f>
        <v>44.29</v>
      </c>
      <c r="AD57" s="1">
        <f t="shared" si="5"/>
        <v>-9.3667296711959551</v>
      </c>
    </row>
    <row r="58" spans="1:30" ht="19.5" customHeight="1" x14ac:dyDescent="0.35">
      <c r="A58" s="27">
        <v>44775.686321828704</v>
      </c>
      <c r="B58" s="25">
        <v>37.03</v>
      </c>
      <c r="C58" s="25">
        <v>30.81</v>
      </c>
      <c r="D58" s="25">
        <v>39.33</v>
      </c>
      <c r="E58" s="25">
        <v>28.09</v>
      </c>
      <c r="F58" s="25">
        <v>28.37</v>
      </c>
      <c r="G58" s="25">
        <v>28.61</v>
      </c>
      <c r="H58" s="25">
        <v>44.07</v>
      </c>
      <c r="I58" s="25">
        <v>28.73</v>
      </c>
      <c r="J58" s="25"/>
      <c r="K58" s="25"/>
      <c r="M58" s="1">
        <f t="shared" si="0"/>
        <v>8.3333333333333329E-2</v>
      </c>
      <c r="N58" s="1">
        <v>0.3</v>
      </c>
      <c r="O58" s="1">
        <v>0.6</v>
      </c>
      <c r="P58" s="1">
        <v>0.88</v>
      </c>
      <c r="Q58" s="1">
        <f>AVERAGE(TBL_HST[[#This Row],[CH4]],TBL_HST[[#This Row],[CH5]],TBL_HST[[#This Row],[CH6]])</f>
        <v>28.356666666666666</v>
      </c>
      <c r="R58" s="1">
        <f>(M58/(O58-N58))*LN(((TBL_HST[[#This Row],[CH1]]-Q58)/(TBL_HST[[#This Row],[CH2]]-Q58)))</f>
        <v>0.35077931676210411</v>
      </c>
      <c r="S58" s="1">
        <f>(M58/(P58-O58))*LN(((TBL_HST[[#This Row],[CH2]]-Q58)/(TBL_HST[[#This Row],[CH3]]-Q58)))</f>
        <v>-0.44583941757978685</v>
      </c>
      <c r="T58" s="1">
        <f>(M58/(P58-N58))*LN(((TBL_HST[[#This Row],[CH1]]-Q58)/(TBL_HST[[#This Row],[CH3]]-Q58)))</f>
        <v>-3.3795244644326081E-2</v>
      </c>
      <c r="U58" s="1">
        <f>(TBL_HST[[#This Row],[CH1]]-Q58)/(EXP(-R58*N58/M58)) + Q58</f>
        <v>59.019728260869584</v>
      </c>
      <c r="V58" s="1">
        <f>(TBL_HST[[#This Row],[CH2]]-Q58)/(EXP(-S58*O58/M58)) + Q58</f>
        <v>28.455670554111219</v>
      </c>
      <c r="W58" s="1">
        <f>(TBL_HST[[#This Row],[CH1]]-Q58)/(EXP(-T58*N58/M58)) + Q58</f>
        <v>36.036442080155418</v>
      </c>
      <c r="X58" s="1">
        <f t="shared" si="1"/>
        <v>59.019728260869584</v>
      </c>
      <c r="Y58" s="1">
        <f t="shared" si="2"/>
        <v>36.036442080155418</v>
      </c>
      <c r="Z58" s="1">
        <f t="shared" si="3"/>
        <v>36.036442080155418</v>
      </c>
      <c r="AB58" s="1">
        <f t="shared" si="4"/>
        <v>43.697537473726804</v>
      </c>
      <c r="AC58" s="1">
        <f>TBL_HST[[#This Row],[CH7]]</f>
        <v>44.07</v>
      </c>
      <c r="AD58" s="1">
        <f t="shared" si="5"/>
        <v>-0.3724625262731962</v>
      </c>
    </row>
    <row r="59" spans="1:30" ht="19.5" customHeight="1" x14ac:dyDescent="0.35">
      <c r="A59" s="27">
        <v>44775.686327743053</v>
      </c>
      <c r="B59" s="25">
        <v>39.770000000000003</v>
      </c>
      <c r="C59" s="25">
        <v>30.39</v>
      </c>
      <c r="D59" s="25">
        <v>38.090000000000003</v>
      </c>
      <c r="E59" s="25">
        <v>28.11</v>
      </c>
      <c r="F59" s="25">
        <v>28.35</v>
      </c>
      <c r="G59" s="25">
        <v>28.63</v>
      </c>
      <c r="H59" s="25">
        <v>43.43</v>
      </c>
      <c r="I59" s="25">
        <v>28.71</v>
      </c>
      <c r="J59" s="25"/>
      <c r="K59" s="25"/>
      <c r="M59" s="1">
        <f t="shared" si="0"/>
        <v>8.3333333333333329E-2</v>
      </c>
      <c r="N59" s="1">
        <v>0.3</v>
      </c>
      <c r="O59" s="1">
        <v>0.6</v>
      </c>
      <c r="P59" s="1">
        <v>0.88</v>
      </c>
      <c r="Q59" s="1">
        <f>AVERAGE(TBL_HST[[#This Row],[CH4]],TBL_HST[[#This Row],[CH5]],TBL_HST[[#This Row],[CH6]])</f>
        <v>28.363333333333333</v>
      </c>
      <c r="R59" s="1">
        <f>(M59/(O59-N59))*LN(((TBL_HST[[#This Row],[CH1]]-Q59)/(TBL_HST[[#This Row],[CH2]]-Q59)))</f>
        <v>0.47994599235721441</v>
      </c>
      <c r="S59" s="1">
        <f>(M59/(P59-O59))*LN(((TBL_HST[[#This Row],[CH2]]-Q59)/(TBL_HST[[#This Row],[CH3]]-Q59)))</f>
        <v>-0.46680918068945348</v>
      </c>
      <c r="T59" s="1">
        <f>(M59/(P59-N59))*LN(((TBL_HST[[#This Row],[CH1]]-Q59)/(TBL_HST[[#This Row],[CH3]]-Q59)))</f>
        <v>2.289177088640916E-2</v>
      </c>
      <c r="U59" s="1">
        <f>(TBL_HST[[#This Row],[CH1]]-Q59)/(EXP(-R59*N59/M59)) + Q59</f>
        <v>92.563355263157916</v>
      </c>
      <c r="V59" s="1">
        <f>(TBL_HST[[#This Row],[CH2]]-Q59)/(EXP(-S59*O59/M59)) + Q59</f>
        <v>28.433657927626211</v>
      </c>
      <c r="W59" s="1">
        <f>(TBL_HST[[#This Row],[CH1]]-Q59)/(EXP(-T59*N59/M59)) + Q59</f>
        <v>40.749848012933924</v>
      </c>
      <c r="X59" s="1">
        <f t="shared" si="1"/>
        <v>92.563355263157916</v>
      </c>
      <c r="Y59" s="1">
        <f t="shared" si="2"/>
        <v>40.749848012933924</v>
      </c>
      <c r="Z59" s="1">
        <f t="shared" si="3"/>
        <v>40.749848012933924</v>
      </c>
      <c r="AB59" s="1">
        <f t="shared" si="4"/>
        <v>58.021017096341915</v>
      </c>
      <c r="AC59" s="1">
        <f>TBL_HST[[#This Row],[CH7]]</f>
        <v>43.43</v>
      </c>
      <c r="AD59" s="1">
        <f t="shared" si="5"/>
        <v>14.591017096341915</v>
      </c>
    </row>
    <row r="60" spans="1:30" ht="19.5" customHeight="1" x14ac:dyDescent="0.35">
      <c r="A60" s="27">
        <v>44775.686333634258</v>
      </c>
      <c r="B60" s="25">
        <v>40.71</v>
      </c>
      <c r="C60" s="25">
        <v>30.33</v>
      </c>
      <c r="D60" s="25">
        <v>36.130000000000003</v>
      </c>
      <c r="E60" s="25">
        <v>28.09</v>
      </c>
      <c r="F60" s="25">
        <v>28.33</v>
      </c>
      <c r="G60" s="25">
        <v>28.63</v>
      </c>
      <c r="H60" s="25">
        <v>42.29</v>
      </c>
      <c r="I60" s="25">
        <v>28.71</v>
      </c>
      <c r="J60" s="25"/>
      <c r="K60" s="25"/>
      <c r="M60" s="1">
        <f t="shared" si="0"/>
        <v>8.3333333333333329E-2</v>
      </c>
      <c r="N60" s="1">
        <v>0.3</v>
      </c>
      <c r="O60" s="1">
        <v>0.6</v>
      </c>
      <c r="P60" s="1">
        <v>0.88</v>
      </c>
      <c r="Q60" s="1">
        <f>AVERAGE(TBL_HST[[#This Row],[CH4]],TBL_HST[[#This Row],[CH5]],TBL_HST[[#This Row],[CH6]])</f>
        <v>28.349999999999998</v>
      </c>
      <c r="R60" s="1">
        <f>(M60/(O60-N60))*LN(((TBL_HST[[#This Row],[CH1]]-Q60)/(TBL_HST[[#This Row],[CH2]]-Q60)))</f>
        <v>0.50871350203419474</v>
      </c>
      <c r="S60" s="1">
        <f>(M60/(P60-O60))*LN(((TBL_HST[[#This Row],[CH2]]-Q60)/(TBL_HST[[#This Row],[CH3]]-Q60)))</f>
        <v>-0.40727961115590966</v>
      </c>
      <c r="T60" s="1">
        <f>(M60/(P60-N60))*LN(((TBL_HST[[#This Row],[CH1]]-Q60)/(TBL_HST[[#This Row],[CH3]]-Q60)))</f>
        <v>6.6509930149316679E-2</v>
      </c>
      <c r="U60" s="1">
        <f>(TBL_HST[[#This Row],[CH1]]-Q60)/(EXP(-R60*N60/M60)) + Q60</f>
        <v>105.50636363636369</v>
      </c>
      <c r="V60" s="1">
        <f>(TBL_HST[[#This Row],[CH2]]-Q60)/(EXP(-S60*O60/M60)) + Q60</f>
        <v>28.455471304785615</v>
      </c>
      <c r="W60" s="1">
        <f>(TBL_HST[[#This Row],[CH1]]-Q60)/(EXP(-T60*N60/M60)) + Q60</f>
        <v>44.053776118979165</v>
      </c>
      <c r="X60" s="1">
        <f t="shared" si="1"/>
        <v>105.50636363636369</v>
      </c>
      <c r="Y60" s="1">
        <f t="shared" si="2"/>
        <v>44.053776118979165</v>
      </c>
      <c r="Z60" s="1">
        <f t="shared" si="3"/>
        <v>44.053776118979165</v>
      </c>
      <c r="AB60" s="1">
        <f t="shared" si="4"/>
        <v>64.537971958107335</v>
      </c>
      <c r="AC60" s="1">
        <f>TBL_HST[[#This Row],[CH7]]</f>
        <v>42.29</v>
      </c>
      <c r="AD60" s="1">
        <f t="shared" si="5"/>
        <v>22.247971958107335</v>
      </c>
    </row>
    <row r="61" spans="1:30" ht="19.5" customHeight="1" x14ac:dyDescent="0.35">
      <c r="A61" s="27">
        <v>44775.686339560183</v>
      </c>
      <c r="B61" s="25">
        <v>42.43</v>
      </c>
      <c r="C61" s="25">
        <v>30.51</v>
      </c>
      <c r="D61" s="25">
        <v>34.090000000000003</v>
      </c>
      <c r="E61" s="25">
        <v>28.09</v>
      </c>
      <c r="F61" s="25">
        <v>28.33</v>
      </c>
      <c r="G61" s="25">
        <v>28.65</v>
      </c>
      <c r="H61" s="25">
        <v>39.65</v>
      </c>
      <c r="I61" s="25">
        <v>28.75</v>
      </c>
      <c r="J61" s="25"/>
      <c r="K61" s="25"/>
      <c r="M61" s="1">
        <f t="shared" si="0"/>
        <v>8.3333333333333329E-2</v>
      </c>
      <c r="N61" s="1">
        <v>0.3</v>
      </c>
      <c r="O61" s="1">
        <v>0.6</v>
      </c>
      <c r="P61" s="1">
        <v>0.88</v>
      </c>
      <c r="Q61" s="1">
        <f>AVERAGE(TBL_HST[[#This Row],[CH4]],TBL_HST[[#This Row],[CH5]],TBL_HST[[#This Row],[CH6]])</f>
        <v>28.356666666666666</v>
      </c>
      <c r="R61" s="1">
        <f>(M61/(O61-N61))*LN(((TBL_HST[[#This Row],[CH1]]-Q61)/(TBL_HST[[#This Row],[CH2]]-Q61)))</f>
        <v>0.52146242350712857</v>
      </c>
      <c r="S61" s="1">
        <f>(M61/(P61-O61))*LN(((TBL_HST[[#This Row],[CH2]]-Q61)/(TBL_HST[[#This Row],[CH3]]-Q61)))</f>
        <v>-0.29145240060264765</v>
      </c>
      <c r="T61" s="1">
        <f>(M61/(P61-N61))*LN(((TBL_HST[[#This Row],[CH1]]-Q61)/(TBL_HST[[#This Row],[CH3]]-Q61)))</f>
        <v>0.12902078428171929</v>
      </c>
      <c r="U61" s="1">
        <f>(TBL_HST[[#This Row],[CH1]]-Q61)/(EXP(-R61*N61/M61)) + Q61</f>
        <v>120.33439628482962</v>
      </c>
      <c r="V61" s="1">
        <f>(TBL_HST[[#This Row],[CH2]]-Q61)/(EXP(-S61*O61/M61)) + Q61</f>
        <v>28.620763287387859</v>
      </c>
      <c r="W61" s="1">
        <f>(TBL_HST[[#This Row],[CH1]]-Q61)/(EXP(-T61*N61/M61)) + Q61</f>
        <v>50.749849554259242</v>
      </c>
      <c r="X61" s="1">
        <f t="shared" si="1"/>
        <v>120.33439628482962</v>
      </c>
      <c r="Y61" s="1">
        <f t="shared" si="2"/>
        <v>50.749849554259242</v>
      </c>
      <c r="Z61" s="1">
        <f t="shared" si="3"/>
        <v>50.749849554259242</v>
      </c>
      <c r="AB61" s="1">
        <f t="shared" si="4"/>
        <v>73.94469846444936</v>
      </c>
      <c r="AC61" s="1">
        <f>TBL_HST[[#This Row],[CH7]]</f>
        <v>39.65</v>
      </c>
      <c r="AD61" s="1">
        <f t="shared" si="5"/>
        <v>34.294698464449361</v>
      </c>
    </row>
    <row r="62" spans="1:30" ht="19.5" customHeight="1" x14ac:dyDescent="0.35">
      <c r="A62" s="27">
        <v>44775.68634547454</v>
      </c>
      <c r="B62" s="25">
        <v>42.77</v>
      </c>
      <c r="C62" s="25">
        <v>31.01</v>
      </c>
      <c r="D62" s="25">
        <v>32.75</v>
      </c>
      <c r="E62" s="25">
        <v>28.09</v>
      </c>
      <c r="F62" s="25">
        <v>28.37</v>
      </c>
      <c r="G62" s="25">
        <v>28.65</v>
      </c>
      <c r="H62" s="25">
        <v>37.049999999999997</v>
      </c>
      <c r="I62" s="25">
        <v>28.75</v>
      </c>
      <c r="J62" s="25"/>
      <c r="K62" s="25"/>
      <c r="M62" s="1">
        <f t="shared" si="0"/>
        <v>8.3333333333333329E-2</v>
      </c>
      <c r="N62" s="1">
        <v>0.3</v>
      </c>
      <c r="O62" s="1">
        <v>0.6</v>
      </c>
      <c r="P62" s="1">
        <v>0.88</v>
      </c>
      <c r="Q62" s="1">
        <f>AVERAGE(TBL_HST[[#This Row],[CH4]],TBL_HST[[#This Row],[CH5]],TBL_HST[[#This Row],[CH6]])</f>
        <v>28.37</v>
      </c>
      <c r="R62" s="1">
        <f>(M62/(O62-N62))*LN(((TBL_HST[[#This Row],[CH1]]-Q62)/(TBL_HST[[#This Row],[CH2]]-Q62)))</f>
        <v>0.4712359137288139</v>
      </c>
      <c r="S62" s="1">
        <f>(M62/(P62-O62))*LN(((TBL_HST[[#This Row],[CH2]]-Q62)/(TBL_HST[[#This Row],[CH3]]-Q62)))</f>
        <v>-0.15067553786610993</v>
      </c>
      <c r="T62" s="1">
        <f>(M62/(P62-N62))*LN(((TBL_HST[[#This Row],[CH1]]-Q62)/(TBL_HST[[#This Row],[CH3]]-Q62)))</f>
        <v>0.17100279916574715</v>
      </c>
      <c r="U62" s="1">
        <f>(TBL_HST[[#This Row],[CH1]]-Q62)/(EXP(-R62*N62/M62)) + Q62</f>
        <v>106.91545454545454</v>
      </c>
      <c r="V62" s="1">
        <f>(TBL_HST[[#This Row],[CH2]]-Q62)/(EXP(-S62*O62/M62)) + Q62</f>
        <v>29.262182156901293</v>
      </c>
      <c r="W62" s="1">
        <f>(TBL_HST[[#This Row],[CH1]]-Q62)/(EXP(-T62*N62/M62)) + Q62</f>
        <v>55.02130942573271</v>
      </c>
      <c r="X62" s="1">
        <f t="shared" si="1"/>
        <v>106.91545454545454</v>
      </c>
      <c r="Y62" s="1">
        <f t="shared" si="2"/>
        <v>55.02130942573271</v>
      </c>
      <c r="Z62" s="1">
        <f t="shared" si="3"/>
        <v>55.02130942573271</v>
      </c>
      <c r="AB62" s="1">
        <f t="shared" si="4"/>
        <v>72.319357798973314</v>
      </c>
      <c r="AC62" s="1">
        <f>TBL_HST[[#This Row],[CH7]]</f>
        <v>37.049999999999997</v>
      </c>
      <c r="AD62" s="1">
        <f t="shared" si="5"/>
        <v>35.269357798973317</v>
      </c>
    </row>
    <row r="63" spans="1:30" ht="19.5" customHeight="1" x14ac:dyDescent="0.35">
      <c r="A63" s="27">
        <v>44775.686351354168</v>
      </c>
      <c r="B63" s="25">
        <v>42.97</v>
      </c>
      <c r="C63" s="25">
        <v>31.97</v>
      </c>
      <c r="D63" s="25">
        <v>31.49</v>
      </c>
      <c r="E63" s="25">
        <v>28.07</v>
      </c>
      <c r="F63" s="25">
        <v>28.33</v>
      </c>
      <c r="G63" s="25">
        <v>28.61</v>
      </c>
      <c r="H63" s="25">
        <v>34.51</v>
      </c>
      <c r="I63" s="25">
        <v>28.73</v>
      </c>
      <c r="J63" s="25"/>
      <c r="K63" s="25"/>
      <c r="M63" s="1">
        <f t="shared" si="0"/>
        <v>8.3333333333333329E-2</v>
      </c>
      <c r="N63" s="1">
        <v>0.3</v>
      </c>
      <c r="O63" s="1">
        <v>0.6</v>
      </c>
      <c r="P63" s="1">
        <v>0.88</v>
      </c>
      <c r="Q63" s="1">
        <f>AVERAGE(TBL_HST[[#This Row],[CH4]],TBL_HST[[#This Row],[CH5]],TBL_HST[[#This Row],[CH6]])</f>
        <v>28.336666666666662</v>
      </c>
      <c r="R63" s="1">
        <f>(M63/(O63-N63))*LN(((TBL_HST[[#This Row],[CH1]]-Q63)/(TBL_HST[[#This Row],[CH2]]-Q63)))</f>
        <v>0.38698653634611863</v>
      </c>
      <c r="S63" s="1">
        <f>(M63/(P63-O63))*LN(((TBL_HST[[#This Row],[CH2]]-Q63)/(TBL_HST[[#This Row],[CH3]]-Q63)))</f>
        <v>4.216976374146162E-2</v>
      </c>
      <c r="T63" s="1">
        <f>(M63/(P63-N63))*LN(((TBL_HST[[#This Row],[CH1]]-Q63)/(TBL_HST[[#This Row],[CH3]]-Q63)))</f>
        <v>0.22052326681283588</v>
      </c>
      <c r="U63" s="1">
        <f>(TBL_HST[[#This Row],[CH1]]-Q63)/(EXP(-R63*N63/M63)) + Q63</f>
        <v>87.272752293577966</v>
      </c>
      <c r="V63" s="1">
        <f>(TBL_HST[[#This Row],[CH2]]-Q63)/(EXP(-S63*O63/M63)) + Q63</f>
        <v>33.258951400477542</v>
      </c>
      <c r="W63" s="1">
        <f>(TBL_HST[[#This Row],[CH1]]-Q63)/(EXP(-T63*N63/M63)) + Q63</f>
        <v>60.705168747240492</v>
      </c>
      <c r="X63" s="1">
        <f t="shared" si="1"/>
        <v>87.272752293577966</v>
      </c>
      <c r="Y63" s="1">
        <f t="shared" si="2"/>
        <v>60.705168747240492</v>
      </c>
      <c r="Z63" s="1">
        <f t="shared" si="3"/>
        <v>60.705168747240492</v>
      </c>
      <c r="AB63" s="1">
        <f t="shared" si="4"/>
        <v>69.561029929352983</v>
      </c>
      <c r="AC63" s="1">
        <f>TBL_HST[[#This Row],[CH7]]</f>
        <v>34.51</v>
      </c>
      <c r="AD63" s="1">
        <f t="shared" si="5"/>
        <v>35.051029929352985</v>
      </c>
    </row>
    <row r="64" spans="1:30" ht="19.5" customHeight="1" x14ac:dyDescent="0.35">
      <c r="A64" s="27">
        <v>44775.686357280094</v>
      </c>
      <c r="B64" s="25">
        <v>42.59</v>
      </c>
      <c r="C64" s="25">
        <v>34.61</v>
      </c>
      <c r="D64" s="25">
        <v>31.11</v>
      </c>
      <c r="E64" s="25">
        <v>28.09</v>
      </c>
      <c r="F64" s="25">
        <v>28.33</v>
      </c>
      <c r="G64" s="25">
        <v>28.63</v>
      </c>
      <c r="H64" s="25">
        <v>32.909999999999997</v>
      </c>
      <c r="I64" s="25">
        <v>28.75</v>
      </c>
      <c r="J64" s="25"/>
      <c r="K64" s="25"/>
      <c r="M64" s="1">
        <f t="shared" si="0"/>
        <v>8.3333333333333329E-2</v>
      </c>
      <c r="N64" s="1">
        <v>0.3</v>
      </c>
      <c r="O64" s="1">
        <v>0.6</v>
      </c>
      <c r="P64" s="1">
        <v>0.88</v>
      </c>
      <c r="Q64" s="1">
        <f>AVERAGE(TBL_HST[[#This Row],[CH4]],TBL_HST[[#This Row],[CH5]],TBL_HST[[#This Row],[CH6]])</f>
        <v>28.349999999999998</v>
      </c>
      <c r="R64" s="1">
        <f>(M64/(O64-N64))*LN(((TBL_HST[[#This Row],[CH1]]-Q64)/(TBL_HST[[#This Row],[CH2]]-Q64)))</f>
        <v>0.22829853357550631</v>
      </c>
      <c r="S64" s="1">
        <f>(M64/(P64-O64))*LN(((TBL_HST[[#This Row],[CH2]]-Q64)/(TBL_HST[[#This Row],[CH3]]-Q64)))</f>
        <v>0.24373497184016313</v>
      </c>
      <c r="T64" s="1">
        <f>(M64/(P64-N64))*LN(((TBL_HST[[#This Row],[CH1]]-Q64)/(TBL_HST[[#This Row],[CH3]]-Q64)))</f>
        <v>0.23575060722051297</v>
      </c>
      <c r="U64" s="1">
        <f>(TBL_HST[[#This Row],[CH1]]-Q64)/(EXP(-R64*N64/M64)) + Q64</f>
        <v>60.74258785942493</v>
      </c>
      <c r="V64" s="1">
        <f>(TBL_HST[[#This Row],[CH2]]-Q64)/(EXP(-S64*O64/M64)) + Q64</f>
        <v>64.550465662761354</v>
      </c>
      <c r="W64" s="1">
        <f>(TBL_HST[[#This Row],[CH1]]-Q64)/(EXP(-T64*N64/M64)) + Q64</f>
        <v>61.623360504492283</v>
      </c>
      <c r="X64" s="1">
        <f t="shared" si="1"/>
        <v>60.74258785942493</v>
      </c>
      <c r="Y64" s="1">
        <f t="shared" si="2"/>
        <v>61.623360504492283</v>
      </c>
      <c r="Z64" s="1">
        <f t="shared" si="3"/>
        <v>61.623360504492283</v>
      </c>
      <c r="AB64" s="1">
        <f t="shared" si="4"/>
        <v>61.329769622803163</v>
      </c>
      <c r="AC64" s="1">
        <f>TBL_HST[[#This Row],[CH7]]</f>
        <v>32.909999999999997</v>
      </c>
      <c r="AD64" s="1">
        <f t="shared" si="5"/>
        <v>28.419769622803166</v>
      </c>
    </row>
    <row r="65" spans="1:30" ht="19.5" customHeight="1" x14ac:dyDescent="0.35">
      <c r="A65" s="27">
        <v>44775.686363171299</v>
      </c>
      <c r="B65" s="25">
        <v>41.59</v>
      </c>
      <c r="C65" s="25">
        <v>36.770000000000003</v>
      </c>
      <c r="D65" s="25">
        <v>30.45</v>
      </c>
      <c r="E65" s="25">
        <v>28.09</v>
      </c>
      <c r="F65" s="25">
        <v>28.35</v>
      </c>
      <c r="G65" s="25">
        <v>28.63</v>
      </c>
      <c r="H65" s="25">
        <v>32.19</v>
      </c>
      <c r="I65" s="25">
        <v>28.75</v>
      </c>
      <c r="J65" s="25"/>
      <c r="K65" s="25"/>
      <c r="M65" s="1">
        <f t="shared" si="0"/>
        <v>8.3333333333333329E-2</v>
      </c>
      <c r="N65" s="1">
        <v>0.3</v>
      </c>
      <c r="O65" s="1">
        <v>0.6</v>
      </c>
      <c r="P65" s="1">
        <v>0.88</v>
      </c>
      <c r="Q65" s="1">
        <f>AVERAGE(TBL_HST[[#This Row],[CH4]],TBL_HST[[#This Row],[CH5]],TBL_HST[[#This Row],[CH6]])</f>
        <v>28.356666666666666</v>
      </c>
      <c r="R65" s="1">
        <f>(M65/(O65-N65))*LN(((TBL_HST[[#This Row],[CH1]]-Q65)/(TBL_HST[[#This Row],[CH2]]-Q65)))</f>
        <v>0.12581143056114782</v>
      </c>
      <c r="S65" s="1">
        <f>(M65/(P65-O65))*LN(((TBL_HST[[#This Row],[CH2]]-Q65)/(TBL_HST[[#This Row],[CH3]]-Q65)))</f>
        <v>0.41400596940265039</v>
      </c>
      <c r="T65" s="1">
        <f>(M65/(P65-N65))*LN(((TBL_HST[[#This Row],[CH1]]-Q65)/(TBL_HST[[#This Row],[CH3]]-Q65)))</f>
        <v>0.26493982862256277</v>
      </c>
      <c r="U65" s="1">
        <f>(TBL_HST[[#This Row],[CH1]]-Q65)/(EXP(-R65*N65/M65)) + Q65</f>
        <v>49.171378763866883</v>
      </c>
      <c r="V65" s="1">
        <f>(TBL_HST[[#This Row],[CH2]]-Q65)/(EXP(-S65*O65/M65)) + Q65</f>
        <v>194.13652086995239</v>
      </c>
      <c r="W65" s="1">
        <f>(TBL_HST[[#This Row],[CH1]]-Q65)/(EXP(-T65*N65/M65)) + Q65</f>
        <v>62.703927823579107</v>
      </c>
      <c r="X65" s="1">
        <f t="shared" si="1"/>
        <v>49.171378763866883</v>
      </c>
      <c r="Y65" s="1">
        <f t="shared" si="2"/>
        <v>62.703927823579107</v>
      </c>
      <c r="Z65" s="1">
        <f t="shared" si="3"/>
        <v>62.703927823579107</v>
      </c>
      <c r="AB65" s="1">
        <f t="shared" si="4"/>
        <v>58.193078137008364</v>
      </c>
      <c r="AC65" s="1">
        <f>TBL_HST[[#This Row],[CH7]]</f>
        <v>32.19</v>
      </c>
      <c r="AD65" s="1">
        <f t="shared" si="5"/>
        <v>26.003078137008366</v>
      </c>
    </row>
    <row r="66" spans="1:30" ht="19.5" customHeight="1" x14ac:dyDescent="0.35">
      <c r="A66" s="27">
        <v>44775.686369085648</v>
      </c>
      <c r="B66" s="25">
        <v>40.270000000000003</v>
      </c>
      <c r="C66" s="25">
        <v>38.869999999999997</v>
      </c>
      <c r="D66" s="25">
        <v>30.31</v>
      </c>
      <c r="E66" s="25">
        <v>28.09</v>
      </c>
      <c r="F66" s="25">
        <v>28.35</v>
      </c>
      <c r="G66" s="25">
        <v>28.63</v>
      </c>
      <c r="H66" s="25">
        <v>31.61</v>
      </c>
      <c r="I66" s="25">
        <v>28.75</v>
      </c>
      <c r="J66" s="25"/>
      <c r="K66" s="25"/>
      <c r="M66" s="1">
        <f t="shared" si="0"/>
        <v>8.3333333333333329E-2</v>
      </c>
      <c r="N66" s="1">
        <v>0.3</v>
      </c>
      <c r="O66" s="1">
        <v>0.6</v>
      </c>
      <c r="P66" s="1">
        <v>0.88</v>
      </c>
      <c r="Q66" s="1">
        <f>AVERAGE(TBL_HST[[#This Row],[CH4]],TBL_HST[[#This Row],[CH5]],TBL_HST[[#This Row],[CH6]])</f>
        <v>28.356666666666666</v>
      </c>
      <c r="R66" s="1">
        <f>(M66/(O66-N66))*LN(((TBL_HST[[#This Row],[CH1]]-Q66)/(TBL_HST[[#This Row],[CH2]]-Q66)))</f>
        <v>3.4726091165663907E-2</v>
      </c>
      <c r="S66" s="1">
        <f>(M66/(P66-O66))*LN(((TBL_HST[[#This Row],[CH2]]-Q66)/(TBL_HST[[#This Row],[CH3]]-Q66)))</f>
        <v>0.50092469581725318</v>
      </c>
      <c r="T66" s="1">
        <f>(M66/(P66-N66))*LN(((TBL_HST[[#This Row],[CH1]]-Q66)/(TBL_HST[[#This Row],[CH3]]-Q66)))</f>
        <v>0.25978748651470701</v>
      </c>
      <c r="U66" s="1">
        <f>(TBL_HST[[#This Row],[CH1]]-Q66)/(EXP(-R66*N66/M66)) + Q66</f>
        <v>41.856429930247316</v>
      </c>
      <c r="V66" s="1">
        <f>(TBL_HST[[#This Row],[CH2]]-Q66)/(EXP(-S66*O66/M66)) + Q66</f>
        <v>415.69637323791073</v>
      </c>
      <c r="W66" s="1">
        <f>(TBL_HST[[#This Row],[CH1]]-Q66)/(EXP(-T66*N66/M66)) + Q66</f>
        <v>58.709600288011018</v>
      </c>
      <c r="X66" s="1">
        <f t="shared" si="1"/>
        <v>41.856429930247316</v>
      </c>
      <c r="Y66" s="1">
        <f t="shared" si="2"/>
        <v>58.709600288011018</v>
      </c>
      <c r="Z66" s="1">
        <f t="shared" si="3"/>
        <v>58.709600288011018</v>
      </c>
      <c r="AB66" s="1">
        <f t="shared" si="4"/>
        <v>53.091876835423115</v>
      </c>
      <c r="AC66" s="1">
        <f>TBL_HST[[#This Row],[CH7]]</f>
        <v>31.61</v>
      </c>
      <c r="AD66" s="1">
        <f t="shared" si="5"/>
        <v>21.481876835423115</v>
      </c>
    </row>
    <row r="67" spans="1:30" ht="19.5" customHeight="1" x14ac:dyDescent="0.35">
      <c r="A67" s="27">
        <v>44775.686374965277</v>
      </c>
      <c r="B67" s="25">
        <v>37.549999999999997</v>
      </c>
      <c r="C67" s="25">
        <v>39.99</v>
      </c>
      <c r="D67" s="25">
        <v>30.29</v>
      </c>
      <c r="E67" s="25">
        <v>28.09</v>
      </c>
      <c r="F67" s="25">
        <v>28.33</v>
      </c>
      <c r="G67" s="25">
        <v>28.67</v>
      </c>
      <c r="H67" s="25">
        <v>31.13</v>
      </c>
      <c r="I67" s="25">
        <v>28.75</v>
      </c>
      <c r="J67" s="25"/>
      <c r="K67" s="25"/>
      <c r="M67" s="1">
        <f t="shared" si="0"/>
        <v>8.3333333333333329E-2</v>
      </c>
      <c r="N67" s="1">
        <v>0.3</v>
      </c>
      <c r="O67" s="1">
        <v>0.6</v>
      </c>
      <c r="P67" s="1">
        <v>0.88</v>
      </c>
      <c r="Q67" s="1">
        <f>AVERAGE(TBL_HST[[#This Row],[CH4]],TBL_HST[[#This Row],[CH5]],TBL_HST[[#This Row],[CH6]])</f>
        <v>28.363333333333333</v>
      </c>
      <c r="R67" s="1">
        <f>(M67/(O67-N67))*LN(((TBL_HST[[#This Row],[CH1]]-Q67)/(TBL_HST[[#This Row],[CH2]]-Q67)))</f>
        <v>-6.5430042470922628E-2</v>
      </c>
      <c r="S67" s="1">
        <f>(M67/(P67-O67))*LN(((TBL_HST[[#This Row],[CH2]]-Q67)/(TBL_HST[[#This Row],[CH3]]-Q67)))</f>
        <v>0.53497318939181338</v>
      </c>
      <c r="T67" s="1">
        <f>(M67/(P67-N67))*LN(((TBL_HST[[#This Row],[CH1]]-Q67)/(TBL_HST[[#This Row],[CH3]]-Q67)))</f>
        <v>0.22441979360074302</v>
      </c>
      <c r="U67" s="1">
        <f>(TBL_HST[[#This Row],[CH1]]-Q67)/(EXP(-R67*N67/M67)) + Q67</f>
        <v>35.622064220183482</v>
      </c>
      <c r="V67" s="1">
        <f>(TBL_HST[[#This Row],[CH2]]-Q67)/(EXP(-S67*O67/M67)) + Q67</f>
        <v>575.72418325513217</v>
      </c>
      <c r="W67" s="1">
        <f>(TBL_HST[[#This Row],[CH1]]-Q67)/(EXP(-T67*N67/M67)) + Q67</f>
        <v>48.971025545220407</v>
      </c>
      <c r="X67" s="1">
        <f t="shared" si="1"/>
        <v>35.622064220183482</v>
      </c>
      <c r="Y67" s="1">
        <f t="shared" si="2"/>
        <v>48.971025545220407</v>
      </c>
      <c r="Z67" s="1">
        <f t="shared" si="3"/>
        <v>48.971025545220407</v>
      </c>
      <c r="AB67" s="1">
        <f t="shared" si="4"/>
        <v>44.521371770208098</v>
      </c>
      <c r="AC67" s="1">
        <f>TBL_HST[[#This Row],[CH7]]</f>
        <v>31.13</v>
      </c>
      <c r="AD67" s="1">
        <f t="shared" si="5"/>
        <v>13.391371770208099</v>
      </c>
    </row>
    <row r="68" spans="1:30" ht="19.5" customHeight="1" x14ac:dyDescent="0.35">
      <c r="A68" s="27">
        <v>44775.686380891202</v>
      </c>
      <c r="B68" s="25">
        <v>35.19</v>
      </c>
      <c r="C68" s="25">
        <v>40.81</v>
      </c>
      <c r="D68" s="25">
        <v>30.65</v>
      </c>
      <c r="E68" s="25">
        <v>28.09</v>
      </c>
      <c r="F68" s="25">
        <v>28.35</v>
      </c>
      <c r="G68" s="25">
        <v>28.65</v>
      </c>
      <c r="H68" s="25">
        <v>31.05</v>
      </c>
      <c r="I68" s="25">
        <v>28.75</v>
      </c>
      <c r="J68" s="25"/>
      <c r="K68" s="25"/>
      <c r="M68" s="1">
        <f t="shared" si="0"/>
        <v>8.3333333333333329E-2</v>
      </c>
      <c r="N68" s="1">
        <v>0.3</v>
      </c>
      <c r="O68" s="1">
        <v>0.6</v>
      </c>
      <c r="P68" s="1">
        <v>0.88</v>
      </c>
      <c r="Q68" s="1">
        <f>AVERAGE(TBL_HST[[#This Row],[CH4]],TBL_HST[[#This Row],[CH5]],TBL_HST[[#This Row],[CH6]])</f>
        <v>28.363333333333333</v>
      </c>
      <c r="R68" s="1">
        <f>(M68/(O68-N68))*LN(((TBL_HST[[#This Row],[CH1]]-Q68)/(TBL_HST[[#This Row],[CH2]]-Q68)))</f>
        <v>-0.16683787165063055</v>
      </c>
      <c r="S68" s="1">
        <f>(M68/(P68-O68))*LN(((TBL_HST[[#This Row],[CH2]]-Q68)/(TBL_HST[[#This Row],[CH3]]-Q68)))</f>
        <v>0.50427312392136403</v>
      </c>
      <c r="T68" s="1">
        <f>(M68/(P68-N68))*LN(((TBL_HST[[#This Row],[CH1]]-Q68)/(TBL_HST[[#This Row],[CH3]]-Q68)))</f>
        <v>0.15714674690136682</v>
      </c>
      <c r="U68" s="1">
        <f>(TBL_HST[[#This Row],[CH1]]-Q68)/(EXP(-R68*N68/M68)) + Q68</f>
        <v>32.107579003749329</v>
      </c>
      <c r="V68" s="1">
        <f>(TBL_HST[[#This Row],[CH2]]-Q68)/(EXP(-S68*O68/M68)) + Q68</f>
        <v>498.12211933093579</v>
      </c>
      <c r="W68" s="1">
        <f>(TBL_HST[[#This Row],[CH1]]-Q68)/(EXP(-T68*N68/M68)) + Q68</f>
        <v>40.383247645956246</v>
      </c>
      <c r="X68" s="1">
        <f t="shared" si="1"/>
        <v>32.107579003749329</v>
      </c>
      <c r="Y68" s="1">
        <f t="shared" si="2"/>
        <v>40.383247645956246</v>
      </c>
      <c r="Z68" s="1">
        <f t="shared" si="3"/>
        <v>40.383247645956246</v>
      </c>
      <c r="AB68" s="1">
        <f t="shared" si="4"/>
        <v>37.624691431887278</v>
      </c>
      <c r="AC68" s="1">
        <f>TBL_HST[[#This Row],[CH7]]</f>
        <v>31.05</v>
      </c>
      <c r="AD68" s="1">
        <f t="shared" si="5"/>
        <v>6.5746914318872776</v>
      </c>
    </row>
    <row r="69" spans="1:30" ht="19.5" customHeight="1" x14ac:dyDescent="0.35">
      <c r="A69" s="27">
        <v>44775.686386770831</v>
      </c>
      <c r="B69" s="25">
        <v>33.130000000000003</v>
      </c>
      <c r="C69" s="25">
        <v>41.09</v>
      </c>
      <c r="D69" s="25">
        <v>31.55</v>
      </c>
      <c r="E69" s="25">
        <v>28.13</v>
      </c>
      <c r="F69" s="25">
        <v>28.35</v>
      </c>
      <c r="G69" s="25">
        <v>28.67</v>
      </c>
      <c r="H69" s="25">
        <v>30.77</v>
      </c>
      <c r="I69" s="25">
        <v>28.77</v>
      </c>
      <c r="J69" s="25"/>
      <c r="K69" s="25"/>
      <c r="M69" s="1">
        <f t="shared" si="0"/>
        <v>8.3333333333333329E-2</v>
      </c>
      <c r="N69" s="1">
        <v>0.3</v>
      </c>
      <c r="O69" s="1">
        <v>0.6</v>
      </c>
      <c r="P69" s="1">
        <v>0.88</v>
      </c>
      <c r="Q69" s="1">
        <f>AVERAGE(TBL_HST[[#This Row],[CH4]],TBL_HST[[#This Row],[CH5]],TBL_HST[[#This Row],[CH6]])</f>
        <v>28.383333333333336</v>
      </c>
      <c r="R69" s="1">
        <f>(M69/(O69-N69))*LN(((TBL_HST[[#This Row],[CH1]]-Q69)/(TBL_HST[[#This Row],[CH2]]-Q69)))</f>
        <v>-0.27352338133393661</v>
      </c>
      <c r="S69" s="1">
        <f>(M69/(P69-O69))*LN(((TBL_HST[[#This Row],[CH2]]-Q69)/(TBL_HST[[#This Row],[CH3]]-Q69)))</f>
        <v>0.41352597624390081</v>
      </c>
      <c r="T69" s="1">
        <f>(M69/(P69-N69))*LN(((TBL_HST[[#This Row],[CH1]]-Q69)/(TBL_HST[[#This Row],[CH3]]-Q69)))</f>
        <v>5.8155618876053902E-2</v>
      </c>
      <c r="U69" s="1">
        <f>(TBL_HST[[#This Row],[CH1]]-Q69)/(EXP(-R69*N69/M69)) + Q69</f>
        <v>30.156484784889823</v>
      </c>
      <c r="V69" s="1">
        <f>(TBL_HST[[#This Row],[CH2]]-Q69)/(EXP(-S69*O69/M69)) + Q69</f>
        <v>277.89703222805099</v>
      </c>
      <c r="W69" s="1">
        <f>(TBL_HST[[#This Row],[CH1]]-Q69)/(EXP(-T69*N69/M69)) + Q69</f>
        <v>34.235446641507572</v>
      </c>
      <c r="X69" s="1">
        <f t="shared" si="1"/>
        <v>30.156484784889823</v>
      </c>
      <c r="Y69" s="1">
        <f t="shared" si="2"/>
        <v>34.235446641507572</v>
      </c>
      <c r="Z69" s="1">
        <f t="shared" si="3"/>
        <v>34.235446641507572</v>
      </c>
      <c r="AB69" s="1">
        <f t="shared" si="4"/>
        <v>32.875792689301655</v>
      </c>
      <c r="AC69" s="1">
        <f>TBL_HST[[#This Row],[CH7]]</f>
        <v>30.77</v>
      </c>
      <c r="AD69" s="1">
        <f t="shared" si="5"/>
        <v>2.105792689301655</v>
      </c>
    </row>
    <row r="70" spans="1:30" ht="19.5" customHeight="1" x14ac:dyDescent="0.35">
      <c r="A70" s="27">
        <v>44775.686392696756</v>
      </c>
      <c r="B70" s="25">
        <v>32.450000000000003</v>
      </c>
      <c r="C70" s="25">
        <v>41.17</v>
      </c>
      <c r="D70" s="25">
        <v>33.83</v>
      </c>
      <c r="E70" s="25">
        <v>28.09</v>
      </c>
      <c r="F70" s="25">
        <v>28.35</v>
      </c>
      <c r="G70" s="25">
        <v>28.65</v>
      </c>
      <c r="H70" s="25">
        <v>31.05</v>
      </c>
      <c r="I70" s="25">
        <v>28.77</v>
      </c>
      <c r="J70" s="25"/>
      <c r="K70" s="25"/>
      <c r="M70" s="1">
        <f t="shared" si="0"/>
        <v>8.3333333333333329E-2</v>
      </c>
      <c r="N70" s="1">
        <v>0.3</v>
      </c>
      <c r="O70" s="1">
        <v>0.6</v>
      </c>
      <c r="P70" s="1">
        <v>0.88</v>
      </c>
      <c r="Q70" s="1">
        <f>AVERAGE(TBL_HST[[#This Row],[CH4]],TBL_HST[[#This Row],[CH5]],TBL_HST[[#This Row],[CH6]])</f>
        <v>28.363333333333333</v>
      </c>
      <c r="R70" s="1">
        <f>(M70/(O70-N70))*LN(((TBL_HST[[#This Row],[CH1]]-Q70)/(TBL_HST[[#This Row],[CH2]]-Q70)))</f>
        <v>-0.31728784078676242</v>
      </c>
      <c r="S70" s="1">
        <f>(M70/(P70-O70))*LN(((TBL_HST[[#This Row],[CH2]]-Q70)/(TBL_HST[[#This Row],[CH3]]-Q70)))</f>
        <v>0.25336214955662445</v>
      </c>
      <c r="T70" s="1">
        <f>(M70/(P70-N70))*LN(((TBL_HST[[#This Row],[CH1]]-Q70)/(TBL_HST[[#This Row],[CH3]]-Q70)))</f>
        <v>-4.1801638552023894E-2</v>
      </c>
      <c r="U70" s="1">
        <f>(TBL_HST[[#This Row],[CH1]]-Q70)/(EXP(-R70*N70/M70)) + Q70</f>
        <v>29.667407600208225</v>
      </c>
      <c r="V70" s="1">
        <f>(TBL_HST[[#This Row],[CH2]]-Q70)/(EXP(-S70*O70/M70)) + Q70</f>
        <v>107.73753071859559</v>
      </c>
      <c r="W70" s="1">
        <f>(TBL_HST[[#This Row],[CH1]]-Q70)/(EXP(-T70*N70/M70)) + Q70</f>
        <v>31.879051232166692</v>
      </c>
      <c r="X70" s="1">
        <f t="shared" si="1"/>
        <v>29.667407600208225</v>
      </c>
      <c r="Y70" s="1">
        <f t="shared" si="2"/>
        <v>31.879051232166692</v>
      </c>
      <c r="Z70" s="1">
        <f t="shared" si="3"/>
        <v>31.879051232166692</v>
      </c>
      <c r="AB70" s="1">
        <f t="shared" si="4"/>
        <v>31.141836688180536</v>
      </c>
      <c r="AC70" s="1">
        <f>TBL_HST[[#This Row],[CH7]]</f>
        <v>31.05</v>
      </c>
      <c r="AD70" s="1">
        <f t="shared" si="5"/>
        <v>9.1836688180535475E-2</v>
      </c>
    </row>
    <row r="71" spans="1:30" ht="19.5" customHeight="1" x14ac:dyDescent="0.35">
      <c r="A71" s="27">
        <v>44775.686398576392</v>
      </c>
      <c r="B71" s="25">
        <v>31.57</v>
      </c>
      <c r="C71" s="25">
        <v>40.75</v>
      </c>
      <c r="D71" s="25">
        <v>35.81</v>
      </c>
      <c r="E71" s="25">
        <v>28.11</v>
      </c>
      <c r="F71" s="25">
        <v>28.37</v>
      </c>
      <c r="G71" s="25">
        <v>28.65</v>
      </c>
      <c r="H71" s="25">
        <v>32.090000000000003</v>
      </c>
      <c r="I71" s="25">
        <v>28.77</v>
      </c>
      <c r="J71" s="25"/>
      <c r="K71" s="25"/>
      <c r="M71" s="1">
        <f t="shared" si="0"/>
        <v>8.3333333333333329E-2</v>
      </c>
      <c r="N71" s="1">
        <v>0.3</v>
      </c>
      <c r="O71" s="1">
        <v>0.6</v>
      </c>
      <c r="P71" s="1">
        <v>0.88</v>
      </c>
      <c r="Q71" s="1">
        <f>AVERAGE(TBL_HST[[#This Row],[CH4]],TBL_HST[[#This Row],[CH5]],TBL_HST[[#This Row],[CH6]])</f>
        <v>28.376666666666665</v>
      </c>
      <c r="R71" s="1">
        <f>(M71/(O71-N71))*LN(((TBL_HST[[#This Row],[CH1]]-Q71)/(TBL_HST[[#This Row],[CH2]]-Q71)))</f>
        <v>-0.37624397664867509</v>
      </c>
      <c r="S71" s="1">
        <f>(M71/(P71-O71))*LN(((TBL_HST[[#This Row],[CH2]]-Q71)/(TBL_HST[[#This Row],[CH3]]-Q71)))</f>
        <v>0.15165750876545425</v>
      </c>
      <c r="T71" s="1">
        <f>(M71/(P71-N71))*LN(((TBL_HST[[#This Row],[CH1]]-Q71)/(TBL_HST[[#This Row],[CH3]]-Q71)))</f>
        <v>-0.12139498369012983</v>
      </c>
      <c r="U71" s="1">
        <f>(TBL_HST[[#This Row],[CH1]]-Q71)/(EXP(-R71*N71/M71)) + Q71</f>
        <v>29.20080818965517</v>
      </c>
      <c r="V71" s="1">
        <f>(TBL_HST[[#This Row],[CH2]]-Q71)/(EXP(-S71*O71/M71)) + Q71</f>
        <v>65.249596846239996</v>
      </c>
      <c r="W71" s="1">
        <f>(TBL_HST[[#This Row],[CH1]]-Q71)/(EXP(-T71*N71/M71)) + Q71</f>
        <v>30.439423510940024</v>
      </c>
      <c r="X71" s="1">
        <f t="shared" si="1"/>
        <v>29.20080818965517</v>
      </c>
      <c r="Y71" s="1">
        <f t="shared" si="2"/>
        <v>30.439423510940024</v>
      </c>
      <c r="Z71" s="1">
        <f t="shared" si="3"/>
        <v>30.439423510940024</v>
      </c>
      <c r="AB71" s="1">
        <f t="shared" si="4"/>
        <v>30.026551737178409</v>
      </c>
      <c r="AC71" s="1">
        <f>TBL_HST[[#This Row],[CH7]]</f>
        <v>32.090000000000003</v>
      </c>
      <c r="AD71" s="1">
        <f t="shared" si="5"/>
        <v>-2.0634482628215949</v>
      </c>
    </row>
    <row r="72" spans="1:30" ht="19.5" customHeight="1" x14ac:dyDescent="0.35">
      <c r="A72" s="27">
        <v>44775.686404502318</v>
      </c>
      <c r="B72" s="25">
        <v>30.93</v>
      </c>
      <c r="C72" s="25">
        <v>39.369999999999997</v>
      </c>
      <c r="D72" s="25">
        <v>37.950000000000003</v>
      </c>
      <c r="E72" s="25">
        <v>28.13</v>
      </c>
      <c r="F72" s="25">
        <v>28.37</v>
      </c>
      <c r="G72" s="25">
        <v>28.65</v>
      </c>
      <c r="H72" s="25">
        <v>34.29</v>
      </c>
      <c r="I72" s="25">
        <v>28.79</v>
      </c>
      <c r="J72" s="25"/>
      <c r="K72" s="25"/>
      <c r="M72" s="1">
        <f t="shared" si="0"/>
        <v>8.3333333333333329E-2</v>
      </c>
      <c r="N72" s="1">
        <v>0.3</v>
      </c>
      <c r="O72" s="1">
        <v>0.6</v>
      </c>
      <c r="P72" s="1">
        <v>0.88</v>
      </c>
      <c r="Q72" s="1">
        <f>AVERAGE(TBL_HST[[#This Row],[CH4]],TBL_HST[[#This Row],[CH5]],TBL_HST[[#This Row],[CH6]])</f>
        <v>28.383333333333336</v>
      </c>
      <c r="R72" s="1">
        <f>(M72/(O72-N72))*LN(((TBL_HST[[#This Row],[CH1]]-Q72)/(TBL_HST[[#This Row],[CH2]]-Q72)))</f>
        <v>-0.40608252829523406</v>
      </c>
      <c r="S72" s="1">
        <f>(M72/(P72-O72))*LN(((TBL_HST[[#This Row],[CH2]]-Q72)/(TBL_HST[[#This Row],[CH3]]-Q72)))</f>
        <v>4.1189756629671129E-2</v>
      </c>
      <c r="T72" s="1">
        <f>(M72/(P72-N72))*LN(((TBL_HST[[#This Row],[CH1]]-Q72)/(TBL_HST[[#This Row],[CH3]]-Q72)))</f>
        <v>-0.19015797695217634</v>
      </c>
      <c r="U72" s="1">
        <f>(TBL_HST[[#This Row],[CH1]]-Q72)/(EXP(-R72*N72/M72)) + Q72</f>
        <v>28.973640776699032</v>
      </c>
      <c r="V72" s="1">
        <f>(TBL_HST[[#This Row],[CH2]]-Q72)/(EXP(-S72*O72/M72)) + Q72</f>
        <v>43.162945342537988</v>
      </c>
      <c r="W72" s="1">
        <f>(TBL_HST[[#This Row],[CH1]]-Q72)/(EXP(-T72*N72/M72)) + Q72</f>
        <v>29.667636896815637</v>
      </c>
      <c r="X72" s="1">
        <f t="shared" si="1"/>
        <v>28.973640776699032</v>
      </c>
      <c r="Y72" s="1">
        <f t="shared" si="2"/>
        <v>29.667636896815637</v>
      </c>
      <c r="Z72" s="1">
        <f t="shared" si="3"/>
        <v>29.667636896815637</v>
      </c>
      <c r="AB72" s="1">
        <f t="shared" si="4"/>
        <v>29.436304856776768</v>
      </c>
      <c r="AC72" s="1">
        <f>TBL_HST[[#This Row],[CH7]]</f>
        <v>34.29</v>
      </c>
      <c r="AD72" s="1">
        <f t="shared" si="5"/>
        <v>-4.8536951432232307</v>
      </c>
    </row>
    <row r="73" spans="1:30" ht="19.5" customHeight="1" x14ac:dyDescent="0.35">
      <c r="A73" s="27">
        <v>44775.686410393515</v>
      </c>
      <c r="B73" s="25">
        <v>30.65</v>
      </c>
      <c r="C73" s="25">
        <v>37.67</v>
      </c>
      <c r="D73" s="25">
        <v>39.01</v>
      </c>
      <c r="E73" s="25">
        <v>28.11</v>
      </c>
      <c r="F73" s="25">
        <v>28.33</v>
      </c>
      <c r="G73" s="25">
        <v>28.67</v>
      </c>
      <c r="H73" s="25">
        <v>37.549999999999997</v>
      </c>
      <c r="I73" s="25">
        <v>28.75</v>
      </c>
      <c r="J73" s="25"/>
      <c r="K73" s="25"/>
      <c r="M73" s="1">
        <f t="shared" ref="M73:M127" si="6">5/60</f>
        <v>8.3333333333333329E-2</v>
      </c>
      <c r="N73" s="1">
        <v>0.3</v>
      </c>
      <c r="O73" s="1">
        <v>0.6</v>
      </c>
      <c r="P73" s="1">
        <v>0.88</v>
      </c>
      <c r="Q73" s="1">
        <f>AVERAGE(TBL_HST[[#This Row],[CH4]],TBL_HST[[#This Row],[CH5]],TBL_HST[[#This Row],[CH6]])</f>
        <v>28.37</v>
      </c>
      <c r="R73" s="1">
        <f>(M73/(O73-N73))*LN(((TBL_HST[[#This Row],[CH1]]-Q73)/(TBL_HST[[#This Row],[CH2]]-Q73)))</f>
        <v>-0.39051082144246169</v>
      </c>
      <c r="S73" s="1">
        <f>(M73/(P73-O73))*LN(((TBL_HST[[#This Row],[CH2]]-Q73)/(TBL_HST[[#This Row],[CH3]]-Q73)))</f>
        <v>-4.0061334450680851E-2</v>
      </c>
      <c r="T73" s="1">
        <f>(M73/(P73-N73))*LN(((TBL_HST[[#This Row],[CH1]]-Q73)/(TBL_HST[[#This Row],[CH3]]-Q73)))</f>
        <v>-0.22132831048091225</v>
      </c>
      <c r="U73" s="1">
        <f>(TBL_HST[[#This Row],[CH1]]-Q73)/(EXP(-R73*N73/M73)) + Q73</f>
        <v>28.928967741935484</v>
      </c>
      <c r="V73" s="1">
        <f>(TBL_HST[[#This Row],[CH2]]-Q73)/(EXP(-S73*O73/M73)) + Q73</f>
        <v>35.339704250647635</v>
      </c>
      <c r="W73" s="1">
        <f>(TBL_HST[[#This Row],[CH1]]-Q73)/(EXP(-T73*N73/M73)) + Q73</f>
        <v>29.397772177480178</v>
      </c>
      <c r="X73" s="1">
        <f t="shared" ref="X73:X127" si="7">IFERROR(U73, " ")</f>
        <v>28.928967741935484</v>
      </c>
      <c r="Y73" s="1">
        <f t="shared" ref="Y73:Y127" si="8">IFERROR(W73, " ")</f>
        <v>29.397772177480178</v>
      </c>
      <c r="Z73" s="1">
        <f t="shared" ref="Z73:Z127" si="9">IFERROR(W73, " ")</f>
        <v>29.397772177480178</v>
      </c>
      <c r="AB73" s="1">
        <f t="shared" ref="AB73:AB127" si="10">AVERAGE(X73,Y73,Z73)</f>
        <v>29.241504032298611</v>
      </c>
      <c r="AC73" s="1">
        <f>TBL_HST[[#This Row],[CH7]]</f>
        <v>37.549999999999997</v>
      </c>
      <c r="AD73" s="1">
        <f t="shared" ref="AD73:AD127" si="11">AB73-AC73</f>
        <v>-8.3084959677013863</v>
      </c>
    </row>
    <row r="74" spans="1:30" ht="19.5" customHeight="1" x14ac:dyDescent="0.35">
      <c r="A74" s="27">
        <v>44775.686416296296</v>
      </c>
      <c r="B74" s="25">
        <v>30.73</v>
      </c>
      <c r="C74" s="25">
        <v>34.83</v>
      </c>
      <c r="D74" s="25">
        <v>39.67</v>
      </c>
      <c r="E74" s="25">
        <v>28.11</v>
      </c>
      <c r="F74" s="25">
        <v>28.39</v>
      </c>
      <c r="G74" s="25">
        <v>28.65</v>
      </c>
      <c r="H74" s="25">
        <v>40.11</v>
      </c>
      <c r="I74" s="25">
        <v>28.77</v>
      </c>
      <c r="J74" s="25"/>
      <c r="K74" s="25"/>
      <c r="M74" s="1">
        <f t="shared" si="6"/>
        <v>8.3333333333333329E-2</v>
      </c>
      <c r="N74" s="1">
        <v>0.3</v>
      </c>
      <c r="O74" s="1">
        <v>0.6</v>
      </c>
      <c r="P74" s="1">
        <v>0.88</v>
      </c>
      <c r="Q74" s="1">
        <f>AVERAGE(TBL_HST[[#This Row],[CH4]],TBL_HST[[#This Row],[CH5]],TBL_HST[[#This Row],[CH6]])</f>
        <v>28.383333333333336</v>
      </c>
      <c r="R74" s="1">
        <f>(M74/(O74-N74))*LN(((TBL_HST[[#This Row],[CH1]]-Q74)/(TBL_HST[[#This Row],[CH2]]-Q74)))</f>
        <v>-0.28071314440422157</v>
      </c>
      <c r="S74" s="1">
        <f>(M74/(P74-O74))*LN(((TBL_HST[[#This Row],[CH2]]-Q74)/(TBL_HST[[#This Row],[CH3]]-Q74)))</f>
        <v>-0.16668419246423852</v>
      </c>
      <c r="T74" s="1">
        <f>(M74/(P74-N74))*LN(((TBL_HST[[#This Row],[CH1]]-Q74)/(TBL_HST[[#This Row],[CH3]]-Q74)))</f>
        <v>-0.22566468484698832</v>
      </c>
      <c r="U74" s="1">
        <f>(TBL_HST[[#This Row],[CH1]]-Q74)/(EXP(-R74*N74/M74)) + Q74</f>
        <v>29.237549120992764</v>
      </c>
      <c r="V74" s="1">
        <f>(TBL_HST[[#This Row],[CH2]]-Q74)/(EXP(-S74*O74/M74)) + Q74</f>
        <v>30.324787020228239</v>
      </c>
      <c r="W74" s="1">
        <f>(TBL_HST[[#This Row],[CH1]]-Q74)/(EXP(-T74*N74/M74)) + Q74</f>
        <v>29.424771922402567</v>
      </c>
      <c r="X74" s="1">
        <f t="shared" si="7"/>
        <v>29.237549120992764</v>
      </c>
      <c r="Y74" s="1">
        <f t="shared" si="8"/>
        <v>29.424771922402567</v>
      </c>
      <c r="Z74" s="1">
        <f t="shared" si="9"/>
        <v>29.424771922402567</v>
      </c>
      <c r="AB74" s="1">
        <f t="shared" si="10"/>
        <v>29.362364321932631</v>
      </c>
      <c r="AC74" s="1">
        <f>TBL_HST[[#This Row],[CH7]]</f>
        <v>40.11</v>
      </c>
      <c r="AD74" s="1">
        <f t="shared" si="11"/>
        <v>-10.747635678067368</v>
      </c>
    </row>
    <row r="75" spans="1:30" ht="19.5" customHeight="1" x14ac:dyDescent="0.35">
      <c r="A75" s="27">
        <v>44775.6864221875</v>
      </c>
      <c r="B75" s="25">
        <v>30.67</v>
      </c>
      <c r="C75" s="25">
        <v>33.17</v>
      </c>
      <c r="D75" s="25">
        <v>39.93</v>
      </c>
      <c r="E75" s="25">
        <v>28.11</v>
      </c>
      <c r="F75" s="25">
        <v>28.37</v>
      </c>
      <c r="G75" s="25">
        <v>28.65</v>
      </c>
      <c r="H75" s="25">
        <v>41.71</v>
      </c>
      <c r="I75" s="25">
        <v>28.77</v>
      </c>
      <c r="J75" s="25"/>
      <c r="K75" s="25"/>
      <c r="M75" s="1">
        <f t="shared" si="6"/>
        <v>8.3333333333333329E-2</v>
      </c>
      <c r="N75" s="1">
        <v>0.3</v>
      </c>
      <c r="O75" s="1">
        <v>0.6</v>
      </c>
      <c r="P75" s="1">
        <v>0.88</v>
      </c>
      <c r="Q75" s="1">
        <f>AVERAGE(TBL_HST[[#This Row],[CH4]],TBL_HST[[#This Row],[CH5]],TBL_HST[[#This Row],[CH6]])</f>
        <v>28.376666666666665</v>
      </c>
      <c r="R75" s="1">
        <f>(M75/(O75-N75))*LN(((TBL_HST[[#This Row],[CH1]]-Q75)/(TBL_HST[[#This Row],[CH2]]-Q75)))</f>
        <v>-0.20478325009656878</v>
      </c>
      <c r="S75" s="1">
        <f>(M75/(P75-O75))*LN(((TBL_HST[[#This Row],[CH2]]-Q75)/(TBL_HST[[#This Row],[CH3]]-Q75)))</f>
        <v>-0.26182974166504724</v>
      </c>
      <c r="T75" s="1">
        <f>(M75/(P75-N75))*LN(((TBL_HST[[#This Row],[CH1]]-Q75)/(TBL_HST[[#This Row],[CH3]]-Q75)))</f>
        <v>-0.23232293568135143</v>
      </c>
      <c r="U75" s="1">
        <f>(TBL_HST[[#This Row],[CH1]]-Q75)/(EXP(-R75*N75/M75)) + Q75</f>
        <v>29.473894297635606</v>
      </c>
      <c r="V75" s="1">
        <f>(TBL_HST[[#This Row],[CH2]]-Q75)/(EXP(-S75*O75/M75)) + Q75</f>
        <v>29.104307235844775</v>
      </c>
      <c r="W75" s="1">
        <f>(TBL_HST[[#This Row],[CH1]]-Q75)/(EXP(-T75*N75/M75)) + Q75</f>
        <v>29.370330619431115</v>
      </c>
      <c r="X75" s="1">
        <f t="shared" si="7"/>
        <v>29.473894297635606</v>
      </c>
      <c r="Y75" s="1">
        <f t="shared" si="8"/>
        <v>29.370330619431115</v>
      </c>
      <c r="Z75" s="1">
        <f t="shared" si="9"/>
        <v>29.370330619431115</v>
      </c>
      <c r="AB75" s="1">
        <f t="shared" si="10"/>
        <v>29.40485184549928</v>
      </c>
      <c r="AC75" s="1">
        <f>TBL_HST[[#This Row],[CH7]]</f>
        <v>41.71</v>
      </c>
      <c r="AD75" s="1">
        <f t="shared" si="11"/>
        <v>-12.305148154500721</v>
      </c>
    </row>
    <row r="76" spans="1:30" ht="19.5" customHeight="1" x14ac:dyDescent="0.35">
      <c r="A76" s="27">
        <v>44775.686428113426</v>
      </c>
      <c r="B76" s="25">
        <v>31.39</v>
      </c>
      <c r="C76" s="25">
        <v>31.99</v>
      </c>
      <c r="D76" s="25">
        <v>39.93</v>
      </c>
      <c r="E76" s="25">
        <v>28.11</v>
      </c>
      <c r="F76" s="25">
        <v>28.41</v>
      </c>
      <c r="G76" s="25">
        <v>28.67</v>
      </c>
      <c r="H76" s="25">
        <v>43.23</v>
      </c>
      <c r="I76" s="25">
        <v>28.79</v>
      </c>
      <c r="J76" s="25"/>
      <c r="K76" s="25"/>
      <c r="M76" s="1">
        <f t="shared" si="6"/>
        <v>8.3333333333333329E-2</v>
      </c>
      <c r="N76" s="1">
        <v>0.3</v>
      </c>
      <c r="O76" s="1">
        <v>0.6</v>
      </c>
      <c r="P76" s="1">
        <v>0.88</v>
      </c>
      <c r="Q76" s="1">
        <f>AVERAGE(TBL_HST[[#This Row],[CH4]],TBL_HST[[#This Row],[CH5]],TBL_HST[[#This Row],[CH6]])</f>
        <v>28.396666666666665</v>
      </c>
      <c r="R76" s="1">
        <f>(M76/(O76-N76))*LN(((TBL_HST[[#This Row],[CH1]]-Q76)/(TBL_HST[[#This Row],[CH2]]-Q76)))</f>
        <v>-5.0747967546317246E-2</v>
      </c>
      <c r="S76" s="1">
        <f>(M76/(P76-O76))*LN(((TBL_HST[[#This Row],[CH2]]-Q76)/(TBL_HST[[#This Row],[CH3]]-Q76)))</f>
        <v>-0.34707176088774627</v>
      </c>
      <c r="T76" s="1">
        <f>(M76/(P76-N76))*LN(((TBL_HST[[#This Row],[CH1]]-Q76)/(TBL_HST[[#This Row],[CH3]]-Q76)))</f>
        <v>-0.19380083329735193</v>
      </c>
      <c r="U76" s="1">
        <f>(TBL_HST[[#This Row],[CH1]]-Q76)/(EXP(-R76*N76/M76)) + Q76</f>
        <v>30.890185528756959</v>
      </c>
      <c r="V76" s="1">
        <f>(TBL_HST[[#This Row],[CH2]]-Q76)/(EXP(-S76*O76/M76)) + Q76</f>
        <v>28.691945136730862</v>
      </c>
      <c r="W76" s="1">
        <f>(TBL_HST[[#This Row],[CH1]]-Q76)/(EXP(-T76*N76/M76)) + Q76</f>
        <v>29.886560096467054</v>
      </c>
      <c r="X76" s="1">
        <f t="shared" si="7"/>
        <v>30.890185528756959</v>
      </c>
      <c r="Y76" s="1">
        <f t="shared" si="8"/>
        <v>29.886560096467054</v>
      </c>
      <c r="Z76" s="1">
        <f t="shared" si="9"/>
        <v>29.886560096467054</v>
      </c>
      <c r="AB76" s="1">
        <f t="shared" si="10"/>
        <v>30.221101907230352</v>
      </c>
      <c r="AC76" s="1">
        <f>TBL_HST[[#This Row],[CH7]]</f>
        <v>43.23</v>
      </c>
      <c r="AD76" s="1">
        <f t="shared" si="11"/>
        <v>-13.008898092769645</v>
      </c>
    </row>
    <row r="77" spans="1:30" ht="19.5" customHeight="1" x14ac:dyDescent="0.35">
      <c r="A77" s="27">
        <v>44775.686433993054</v>
      </c>
      <c r="B77" s="25">
        <v>32.909999999999997</v>
      </c>
      <c r="C77" s="25">
        <v>31.35</v>
      </c>
      <c r="D77" s="25">
        <v>39.549999999999997</v>
      </c>
      <c r="E77" s="25">
        <v>28.11</v>
      </c>
      <c r="F77" s="25">
        <v>28.39</v>
      </c>
      <c r="G77" s="25">
        <v>28.65</v>
      </c>
      <c r="H77" s="25">
        <v>43.59</v>
      </c>
      <c r="I77" s="25">
        <v>28.77</v>
      </c>
      <c r="J77" s="25"/>
      <c r="K77" s="25"/>
      <c r="M77" s="1">
        <f t="shared" si="6"/>
        <v>8.3333333333333329E-2</v>
      </c>
      <c r="N77" s="1">
        <v>0.3</v>
      </c>
      <c r="O77" s="1">
        <v>0.6</v>
      </c>
      <c r="P77" s="1">
        <v>0.88</v>
      </c>
      <c r="Q77" s="1">
        <f>AVERAGE(TBL_HST[[#This Row],[CH4]],TBL_HST[[#This Row],[CH5]],TBL_HST[[#This Row],[CH6]])</f>
        <v>28.383333333333336</v>
      </c>
      <c r="R77" s="1">
        <f>(M77/(O77-N77))*LN(((TBL_HST[[#This Row],[CH1]]-Q77)/(TBL_HST[[#This Row],[CH2]]-Q77)))</f>
        <v>0.11737412372012641</v>
      </c>
      <c r="S77" s="1">
        <f>(M77/(P77-O77))*LN(((TBL_HST[[#This Row],[CH2]]-Q77)/(TBL_HST[[#This Row],[CH3]]-Q77)))</f>
        <v>-0.39449231014670433</v>
      </c>
      <c r="T77" s="1">
        <f>(M77/(P77-N77))*LN(((TBL_HST[[#This Row],[CH1]]-Q77)/(TBL_HST[[#This Row],[CH3]]-Q77)))</f>
        <v>-0.12973380987075739</v>
      </c>
      <c r="U77" s="1">
        <f>(TBL_HST[[#This Row],[CH1]]-Q77)/(EXP(-R77*N77/M77)) + Q77</f>
        <v>35.290314606741561</v>
      </c>
      <c r="V77" s="1">
        <f>(TBL_HST[[#This Row],[CH2]]-Q77)/(EXP(-S77*O77/M77)) + Q77</f>
        <v>28.556603084253229</v>
      </c>
      <c r="W77" s="1">
        <f>(TBL_HST[[#This Row],[CH1]]-Q77)/(EXP(-T77*N77/M77)) + Q77</f>
        <v>31.22089216984687</v>
      </c>
      <c r="X77" s="1">
        <f t="shared" si="7"/>
        <v>35.290314606741561</v>
      </c>
      <c r="Y77" s="1">
        <f t="shared" si="8"/>
        <v>31.22089216984687</v>
      </c>
      <c r="Z77" s="1">
        <f t="shared" si="9"/>
        <v>31.22089216984687</v>
      </c>
      <c r="AB77" s="1">
        <f t="shared" si="10"/>
        <v>32.577366315478436</v>
      </c>
      <c r="AC77" s="1">
        <f>TBL_HST[[#This Row],[CH7]]</f>
        <v>43.59</v>
      </c>
      <c r="AD77" s="1">
        <f t="shared" si="11"/>
        <v>-11.012633684521568</v>
      </c>
    </row>
    <row r="78" spans="1:30" ht="19.5" customHeight="1" x14ac:dyDescent="0.35">
      <c r="A78" s="27">
        <v>44775.68643991898</v>
      </c>
      <c r="B78" s="25">
        <v>35.770000000000003</v>
      </c>
      <c r="C78" s="25">
        <v>30.81</v>
      </c>
      <c r="D78" s="25">
        <v>38.369999999999997</v>
      </c>
      <c r="E78" s="25">
        <v>28.15</v>
      </c>
      <c r="F78" s="25">
        <v>28.39</v>
      </c>
      <c r="G78" s="25">
        <v>28.65</v>
      </c>
      <c r="H78" s="25">
        <v>43.53</v>
      </c>
      <c r="I78" s="25">
        <v>28.79</v>
      </c>
      <c r="J78" s="25"/>
      <c r="K78" s="25"/>
      <c r="M78" s="1">
        <f t="shared" si="6"/>
        <v>8.3333333333333329E-2</v>
      </c>
      <c r="N78" s="1">
        <v>0.3</v>
      </c>
      <c r="O78" s="1">
        <v>0.6</v>
      </c>
      <c r="P78" s="1">
        <v>0.88</v>
      </c>
      <c r="Q78" s="1">
        <f>AVERAGE(TBL_HST[[#This Row],[CH4]],TBL_HST[[#This Row],[CH5]],TBL_HST[[#This Row],[CH6]])</f>
        <v>28.396666666666665</v>
      </c>
      <c r="R78" s="1">
        <f>(M78/(O78-N78))*LN(((TBL_HST[[#This Row],[CH1]]-Q78)/(TBL_HST[[#This Row],[CH2]]-Q78)))</f>
        <v>0.31023915840458599</v>
      </c>
      <c r="S78" s="1">
        <f>(M78/(P78-O78))*LN(((TBL_HST[[#This Row],[CH2]]-Q78)/(TBL_HST[[#This Row],[CH3]]-Q78)))</f>
        <v>-0.42229343652043178</v>
      </c>
      <c r="T78" s="1">
        <f>(M78/(P78-N78))*LN(((TBL_HST[[#This Row],[CH1]]-Q78)/(TBL_HST[[#This Row],[CH3]]-Q78)))</f>
        <v>-4.3397266731629545E-2</v>
      </c>
      <c r="U78" s="1">
        <f>(TBL_HST[[#This Row],[CH1]]-Q78)/(EXP(-R78*N78/M78)) + Q78</f>
        <v>50.924033149171301</v>
      </c>
      <c r="V78" s="1">
        <f>(TBL_HST[[#This Row],[CH2]]-Q78)/(EXP(-S78*O78/M78)) + Q78</f>
        <v>28.512049023319825</v>
      </c>
      <c r="W78" s="1">
        <f>(TBL_HST[[#This Row],[CH1]]-Q78)/(EXP(-T78*N78/M78)) + Q78</f>
        <v>34.703538005624566</v>
      </c>
      <c r="X78" s="1">
        <f t="shared" si="7"/>
        <v>50.924033149171301</v>
      </c>
      <c r="Y78" s="1">
        <f t="shared" si="8"/>
        <v>34.703538005624566</v>
      </c>
      <c r="Z78" s="1">
        <f t="shared" si="9"/>
        <v>34.703538005624566</v>
      </c>
      <c r="AB78" s="1">
        <f t="shared" si="10"/>
        <v>40.110369720140149</v>
      </c>
      <c r="AC78" s="1">
        <f>TBL_HST[[#This Row],[CH7]]</f>
        <v>43.53</v>
      </c>
      <c r="AD78" s="1">
        <f t="shared" si="11"/>
        <v>-3.4196302798598524</v>
      </c>
    </row>
    <row r="79" spans="1:30" ht="19.5" customHeight="1" x14ac:dyDescent="0.35">
      <c r="A79" s="27">
        <v>44775.686445798608</v>
      </c>
      <c r="B79" s="25">
        <v>37.83</v>
      </c>
      <c r="C79" s="25">
        <v>30.63</v>
      </c>
      <c r="D79" s="25">
        <v>36.33</v>
      </c>
      <c r="E79" s="25">
        <v>28.13</v>
      </c>
      <c r="F79" s="25">
        <v>28.39</v>
      </c>
      <c r="G79" s="25">
        <v>28.63</v>
      </c>
      <c r="H79" s="25">
        <v>42.71</v>
      </c>
      <c r="I79" s="25">
        <v>28.79</v>
      </c>
      <c r="J79" s="25"/>
      <c r="K79" s="25"/>
      <c r="M79" s="1">
        <f t="shared" si="6"/>
        <v>8.3333333333333329E-2</v>
      </c>
      <c r="N79" s="1">
        <v>0.3</v>
      </c>
      <c r="O79" s="1">
        <v>0.6</v>
      </c>
      <c r="P79" s="1">
        <v>0.88</v>
      </c>
      <c r="Q79" s="1">
        <f>AVERAGE(TBL_HST[[#This Row],[CH4]],TBL_HST[[#This Row],[CH5]],TBL_HST[[#This Row],[CH6]])</f>
        <v>28.383333333333329</v>
      </c>
      <c r="R79" s="1">
        <f>(M79/(O79-N79))*LN(((TBL_HST[[#This Row],[CH1]]-Q79)/(TBL_HST[[#This Row],[CH2]]-Q79)))</f>
        <v>0.39894841926064378</v>
      </c>
      <c r="S79" s="1">
        <f>(M79/(P79-O79))*LN(((TBL_HST[[#This Row],[CH2]]-Q79)/(TBL_HST[[#This Row],[CH3]]-Q79)))</f>
        <v>-0.37598360633122985</v>
      </c>
      <c r="T79" s="1">
        <f>(M79/(P79-N79))*LN(((TBL_HST[[#This Row],[CH1]]-Q79)/(TBL_HST[[#This Row],[CH3]]-Q79)))</f>
        <v>2.4843303457670288E-2</v>
      </c>
      <c r="U79" s="1">
        <f>(TBL_HST[[#This Row],[CH1]]-Q79)/(EXP(-R79*N79/M79)) + Q79</f>
        <v>68.104183976261098</v>
      </c>
      <c r="V79" s="1">
        <f>(TBL_HST[[#This Row],[CH2]]-Q79)/(EXP(-S79*O79/M79)) + Q79</f>
        <v>28.533256201504763</v>
      </c>
      <c r="W79" s="1">
        <f>(TBL_HST[[#This Row],[CH1]]-Q79)/(EXP(-T79*N79/M79)) + Q79</f>
        <v>38.713803926277528</v>
      </c>
      <c r="X79" s="1">
        <f t="shared" si="7"/>
        <v>68.104183976261098</v>
      </c>
      <c r="Y79" s="1">
        <f t="shared" si="8"/>
        <v>38.713803926277528</v>
      </c>
      <c r="Z79" s="1">
        <f t="shared" si="9"/>
        <v>38.713803926277528</v>
      </c>
      <c r="AB79" s="1">
        <f t="shared" si="10"/>
        <v>48.510597276272051</v>
      </c>
      <c r="AC79" s="1">
        <f>TBL_HST[[#This Row],[CH7]]</f>
        <v>42.71</v>
      </c>
      <c r="AD79" s="1">
        <f t="shared" si="11"/>
        <v>5.8005972762720504</v>
      </c>
    </row>
    <row r="80" spans="1:30" ht="19.5" customHeight="1" x14ac:dyDescent="0.35">
      <c r="A80" s="27">
        <v>44775.686451712965</v>
      </c>
      <c r="B80" s="25">
        <v>39.83</v>
      </c>
      <c r="C80" s="25">
        <v>30.29</v>
      </c>
      <c r="D80" s="25">
        <v>34.549999999999997</v>
      </c>
      <c r="E80" s="25">
        <v>28.13</v>
      </c>
      <c r="F80" s="25">
        <v>28.37</v>
      </c>
      <c r="G80" s="25">
        <v>28.67</v>
      </c>
      <c r="H80" s="25">
        <v>41.07</v>
      </c>
      <c r="I80" s="25">
        <v>28.79</v>
      </c>
      <c r="J80" s="25"/>
      <c r="K80" s="25"/>
      <c r="M80" s="1">
        <f t="shared" si="6"/>
        <v>8.3333333333333329E-2</v>
      </c>
      <c r="N80" s="1">
        <v>0.3</v>
      </c>
      <c r="O80" s="1">
        <v>0.6</v>
      </c>
      <c r="P80" s="1">
        <v>0.88</v>
      </c>
      <c r="Q80" s="1">
        <f>AVERAGE(TBL_HST[[#This Row],[CH4]],TBL_HST[[#This Row],[CH5]],TBL_HST[[#This Row],[CH6]])</f>
        <v>28.39</v>
      </c>
      <c r="R80" s="1">
        <f>(M80/(O80-N80))*LN(((TBL_HST[[#This Row],[CH1]]-Q80)/(TBL_HST[[#This Row],[CH2]]-Q80)))</f>
        <v>0.49868391660534939</v>
      </c>
      <c r="S80" s="1">
        <f>(M80/(P80-O80))*LN(((TBL_HST[[#This Row],[CH2]]-Q80)/(TBL_HST[[#This Row],[CH3]]-Q80)))</f>
        <v>-0.35006633671816473</v>
      </c>
      <c r="T80" s="1">
        <f>(M80/(P80-N80))*LN(((TBL_HST[[#This Row],[CH1]]-Q80)/(TBL_HST[[#This Row],[CH3]]-Q80)))</f>
        <v>8.8942415000894212E-2</v>
      </c>
      <c r="U80" s="1">
        <f>(TBL_HST[[#This Row],[CH1]]-Q80)/(EXP(-R80*N80/M80)) + Q80</f>
        <v>97.270842105263185</v>
      </c>
      <c r="V80" s="1">
        <f>(TBL_HST[[#This Row],[CH2]]-Q80)/(EXP(-S80*O80/M80)) + Q80</f>
        <v>28.542800254267256</v>
      </c>
      <c r="W80" s="1">
        <f>(TBL_HST[[#This Row],[CH1]]-Q80)/(EXP(-T80*N80/M80)) + Q80</f>
        <v>44.147377683664807</v>
      </c>
      <c r="X80" s="1">
        <f t="shared" si="7"/>
        <v>97.270842105263185</v>
      </c>
      <c r="Y80" s="1">
        <f t="shared" si="8"/>
        <v>44.147377683664807</v>
      </c>
      <c r="Z80" s="1">
        <f t="shared" si="9"/>
        <v>44.147377683664807</v>
      </c>
      <c r="AB80" s="1">
        <f t="shared" si="10"/>
        <v>61.855199157530933</v>
      </c>
      <c r="AC80" s="1">
        <f>TBL_HST[[#This Row],[CH7]]</f>
        <v>41.07</v>
      </c>
      <c r="AD80" s="1">
        <f t="shared" si="11"/>
        <v>20.785199157530933</v>
      </c>
    </row>
    <row r="81" spans="1:30" ht="19.5" customHeight="1" x14ac:dyDescent="0.35">
      <c r="A81" s="27">
        <v>44775.68645760417</v>
      </c>
      <c r="B81" s="25">
        <v>40.909999999999997</v>
      </c>
      <c r="C81" s="25">
        <v>30.39</v>
      </c>
      <c r="D81" s="25">
        <v>32.89</v>
      </c>
      <c r="E81" s="25">
        <v>28.13</v>
      </c>
      <c r="F81" s="25">
        <v>28.39</v>
      </c>
      <c r="G81" s="25">
        <v>28.69</v>
      </c>
      <c r="H81" s="25">
        <v>37.75</v>
      </c>
      <c r="I81" s="25">
        <v>28.81</v>
      </c>
      <c r="J81" s="25"/>
      <c r="K81" s="25"/>
      <c r="M81" s="1">
        <f t="shared" si="6"/>
        <v>8.3333333333333329E-2</v>
      </c>
      <c r="N81" s="1">
        <v>0.3</v>
      </c>
      <c r="O81" s="1">
        <v>0.6</v>
      </c>
      <c r="P81" s="1">
        <v>0.88</v>
      </c>
      <c r="Q81" s="1">
        <f>AVERAGE(TBL_HST[[#This Row],[CH4]],TBL_HST[[#This Row],[CH5]],TBL_HST[[#This Row],[CH6]])</f>
        <v>28.403333333333332</v>
      </c>
      <c r="R81" s="1">
        <f>(M81/(O81-N81))*LN(((TBL_HST[[#This Row],[CH1]]-Q81)/(TBL_HST[[#This Row],[CH2]]-Q81)))</f>
        <v>0.511056567516879</v>
      </c>
      <c r="S81" s="1">
        <f>(M81/(P81-O81))*LN(((TBL_HST[[#This Row],[CH2]]-Q81)/(TBL_HST[[#This Row],[CH3]]-Q81)))</f>
        <v>-0.24245590569622702</v>
      </c>
      <c r="T81" s="1">
        <f>(M81/(P81-N81))*LN(((TBL_HST[[#This Row],[CH1]]-Q81)/(TBL_HST[[#This Row],[CH3]]-Q81)))</f>
        <v>0.14729192527606916</v>
      </c>
      <c r="U81" s="1">
        <f>(TBL_HST[[#This Row],[CH1]]-Q81)/(EXP(-R81*N81/M81)) + Q81</f>
        <v>107.13657718120794</v>
      </c>
      <c r="V81" s="1">
        <f>(TBL_HST[[#This Row],[CH2]]-Q81)/(EXP(-S81*O81/M81)) + Q81</f>
        <v>28.750057983777864</v>
      </c>
      <c r="W81" s="1">
        <f>(TBL_HST[[#This Row],[CH1]]-Q81)/(EXP(-T81*N81/M81)) + Q81</f>
        <v>49.656645852223008</v>
      </c>
      <c r="X81" s="1">
        <f t="shared" si="7"/>
        <v>107.13657718120794</v>
      </c>
      <c r="Y81" s="1">
        <f t="shared" si="8"/>
        <v>49.656645852223008</v>
      </c>
      <c r="Z81" s="1">
        <f t="shared" si="9"/>
        <v>49.656645852223008</v>
      </c>
      <c r="AB81" s="1">
        <f t="shared" si="10"/>
        <v>68.816622961884647</v>
      </c>
      <c r="AC81" s="1">
        <f>TBL_HST[[#This Row],[CH7]]</f>
        <v>37.75</v>
      </c>
      <c r="AD81" s="1">
        <f t="shared" si="11"/>
        <v>31.066622961884647</v>
      </c>
    </row>
    <row r="82" spans="1:30" ht="19.5" customHeight="1" x14ac:dyDescent="0.35">
      <c r="A82" s="27">
        <v>44775.686463518519</v>
      </c>
      <c r="B82" s="25">
        <v>41.59</v>
      </c>
      <c r="C82" s="25">
        <v>30.39</v>
      </c>
      <c r="D82" s="25">
        <v>32.03</v>
      </c>
      <c r="E82" s="25">
        <v>28.13</v>
      </c>
      <c r="F82" s="25">
        <v>28.39</v>
      </c>
      <c r="G82" s="25">
        <v>28.65</v>
      </c>
      <c r="H82" s="25">
        <v>35.53</v>
      </c>
      <c r="I82" s="25">
        <v>28.75</v>
      </c>
      <c r="J82" s="25"/>
      <c r="K82" s="25"/>
      <c r="M82" s="1">
        <f t="shared" si="6"/>
        <v>8.3333333333333329E-2</v>
      </c>
      <c r="N82" s="1">
        <v>0.3</v>
      </c>
      <c r="O82" s="1">
        <v>0.6</v>
      </c>
      <c r="P82" s="1">
        <v>0.88</v>
      </c>
      <c r="Q82" s="1">
        <f>AVERAGE(TBL_HST[[#This Row],[CH4]],TBL_HST[[#This Row],[CH5]],TBL_HST[[#This Row],[CH6]])</f>
        <v>28.389999999999997</v>
      </c>
      <c r="R82" s="1">
        <f>(M82/(O82-N82))*LN(((TBL_HST[[#This Row],[CH1]]-Q82)/(TBL_HST[[#This Row],[CH2]]-Q82)))</f>
        <v>0.5241860136201052</v>
      </c>
      <c r="S82" s="1">
        <f>(M82/(P82-O82))*LN(((TBL_HST[[#This Row],[CH2]]-Q82)/(TBL_HST[[#This Row],[CH3]]-Q82)))</f>
        <v>-0.17822514913354262</v>
      </c>
      <c r="T82" s="1">
        <f>(M82/(P82-N82))*LN(((TBL_HST[[#This Row],[CH1]]-Q82)/(TBL_HST[[#This Row],[CH3]]-Q82)))</f>
        <v>0.18509096953213722</v>
      </c>
      <c r="U82" s="1">
        <f>(TBL_HST[[#This Row],[CH1]]-Q82)/(EXP(-R82*N82/M82)) + Q82</f>
        <v>115.50999999999993</v>
      </c>
      <c r="V82" s="1">
        <f>(TBL_HST[[#This Row],[CH2]]-Q82)/(EXP(-S82*O82/M82)) + Q82</f>
        <v>28.944286325230056</v>
      </c>
      <c r="W82" s="1">
        <f>(TBL_HST[[#This Row],[CH1]]-Q82)/(EXP(-T82*N82/M82)) + Q82</f>
        <v>54.091370566320393</v>
      </c>
      <c r="X82" s="1">
        <f t="shared" si="7"/>
        <v>115.50999999999993</v>
      </c>
      <c r="Y82" s="1">
        <f t="shared" si="8"/>
        <v>54.091370566320393</v>
      </c>
      <c r="Z82" s="1">
        <f t="shared" si="9"/>
        <v>54.091370566320393</v>
      </c>
      <c r="AB82" s="1">
        <f t="shared" si="10"/>
        <v>74.564247044213573</v>
      </c>
      <c r="AC82" s="1">
        <f>TBL_HST[[#This Row],[CH7]]</f>
        <v>35.53</v>
      </c>
      <c r="AD82" s="1">
        <f t="shared" si="11"/>
        <v>39.034247044213572</v>
      </c>
    </row>
    <row r="83" spans="1:30" ht="19.5" customHeight="1" x14ac:dyDescent="0.35">
      <c r="A83" s="27">
        <v>44775.686469398148</v>
      </c>
      <c r="B83" s="25">
        <v>42.05</v>
      </c>
      <c r="C83" s="25">
        <v>31.57</v>
      </c>
      <c r="D83" s="25">
        <v>31.13</v>
      </c>
      <c r="E83" s="25">
        <v>28.11</v>
      </c>
      <c r="F83" s="25">
        <v>28.45</v>
      </c>
      <c r="G83" s="25">
        <v>28.67</v>
      </c>
      <c r="H83" s="25">
        <v>33.57</v>
      </c>
      <c r="I83" s="25">
        <v>28.79</v>
      </c>
      <c r="J83" s="25"/>
      <c r="K83" s="25"/>
      <c r="M83" s="1">
        <f t="shared" si="6"/>
        <v>8.3333333333333329E-2</v>
      </c>
      <c r="N83" s="1">
        <v>0.3</v>
      </c>
      <c r="O83" s="1">
        <v>0.6</v>
      </c>
      <c r="P83" s="1">
        <v>0.88</v>
      </c>
      <c r="Q83" s="1">
        <f>AVERAGE(TBL_HST[[#This Row],[CH4]],TBL_HST[[#This Row],[CH5]],TBL_HST[[#This Row],[CH6]])</f>
        <v>28.41</v>
      </c>
      <c r="R83" s="1">
        <f>(M83/(O83-N83))*LN(((TBL_HST[[#This Row],[CH1]]-Q83)/(TBL_HST[[#This Row],[CH2]]-Q83)))</f>
        <v>0.4062318402268042</v>
      </c>
      <c r="S83" s="1">
        <f>(M83/(P83-O83))*LN(((TBL_HST[[#This Row],[CH2]]-Q83)/(TBL_HST[[#This Row],[CH3]]-Q83)))</f>
        <v>4.4625043836581911E-2</v>
      </c>
      <c r="T83" s="1">
        <f>(M83/(P83-N83))*LN(((TBL_HST[[#This Row],[CH1]]-Q83)/(TBL_HST[[#This Row],[CH3]]-Q83)))</f>
        <v>0.23166304196945542</v>
      </c>
      <c r="U83" s="1">
        <f>(TBL_HST[[#This Row],[CH1]]-Q83)/(EXP(-R83*N83/M83)) + Q83</f>
        <v>87.286455696202509</v>
      </c>
      <c r="V83" s="1">
        <f>(TBL_HST[[#This Row],[CH2]]-Q83)/(EXP(-S83*O83/M83)) + Q83</f>
        <v>32.767386030250776</v>
      </c>
      <c r="W83" s="1">
        <f>(TBL_HST[[#This Row],[CH1]]-Q83)/(EXP(-T83*N83/M83)) + Q83</f>
        <v>59.815831854063809</v>
      </c>
      <c r="X83" s="1">
        <f t="shared" si="7"/>
        <v>87.286455696202509</v>
      </c>
      <c r="Y83" s="1">
        <f t="shared" si="8"/>
        <v>59.815831854063809</v>
      </c>
      <c r="Z83" s="1">
        <f t="shared" si="9"/>
        <v>59.815831854063809</v>
      </c>
      <c r="AB83" s="1">
        <f t="shared" si="10"/>
        <v>68.972706468110047</v>
      </c>
      <c r="AC83" s="1">
        <f>TBL_HST[[#This Row],[CH7]]</f>
        <v>33.57</v>
      </c>
      <c r="AD83" s="1">
        <f t="shared" si="11"/>
        <v>35.402706468110047</v>
      </c>
    </row>
    <row r="84" spans="1:30" ht="19.5" customHeight="1" x14ac:dyDescent="0.35">
      <c r="A84" s="27">
        <v>44775.686475324073</v>
      </c>
      <c r="B84" s="25">
        <v>41.67</v>
      </c>
      <c r="C84" s="25">
        <v>32.89</v>
      </c>
      <c r="D84" s="25">
        <v>30.65</v>
      </c>
      <c r="E84" s="25">
        <v>28.15</v>
      </c>
      <c r="F84" s="25">
        <v>28.39</v>
      </c>
      <c r="G84" s="25">
        <v>28.67</v>
      </c>
      <c r="H84" s="25">
        <v>32.71</v>
      </c>
      <c r="I84" s="25">
        <v>28.81</v>
      </c>
      <c r="J84" s="25"/>
      <c r="K84" s="25"/>
      <c r="M84" s="1">
        <f t="shared" si="6"/>
        <v>8.3333333333333329E-2</v>
      </c>
      <c r="N84" s="1">
        <v>0.3</v>
      </c>
      <c r="O84" s="1">
        <v>0.6</v>
      </c>
      <c r="P84" s="1">
        <v>0.88</v>
      </c>
      <c r="Q84" s="1">
        <f>AVERAGE(TBL_HST[[#This Row],[CH4]],TBL_HST[[#This Row],[CH5]],TBL_HST[[#This Row],[CH6]])</f>
        <v>28.403333333333336</v>
      </c>
      <c r="R84" s="1">
        <f>(M84/(O84-N84))*LN(((TBL_HST[[#This Row],[CH1]]-Q84)/(TBL_HST[[#This Row],[CH2]]-Q84)))</f>
        <v>0.30115127446494738</v>
      </c>
      <c r="S84" s="1">
        <f>(M84/(P84-O84))*LN(((TBL_HST[[#This Row],[CH2]]-Q84)/(TBL_HST[[#This Row],[CH3]]-Q84)))</f>
        <v>0.20585190455129979</v>
      </c>
      <c r="T84" s="1">
        <f>(M84/(P84-N84))*LN(((TBL_HST[[#This Row],[CH1]]-Q84)/(TBL_HST[[#This Row],[CH3]]-Q84)))</f>
        <v>0.25514468209284163</v>
      </c>
      <c r="U84" s="1">
        <f>(TBL_HST[[#This Row],[CH1]]-Q84)/(EXP(-R84*N84/M84)) + Q84</f>
        <v>67.631664190193177</v>
      </c>
      <c r="V84" s="1">
        <f>(TBL_HST[[#This Row],[CH2]]-Q84)/(EXP(-S84*O84/M84)) + Q84</f>
        <v>48.155115988951984</v>
      </c>
      <c r="W84" s="1">
        <f>(TBL_HST[[#This Row],[CH1]]-Q84)/(EXP(-T84*N84/M84)) + Q84</f>
        <v>61.644048305808901</v>
      </c>
      <c r="X84" s="1">
        <f t="shared" si="7"/>
        <v>67.631664190193177</v>
      </c>
      <c r="Y84" s="1">
        <f t="shared" si="8"/>
        <v>61.644048305808901</v>
      </c>
      <c r="Z84" s="1">
        <f t="shared" si="9"/>
        <v>61.644048305808901</v>
      </c>
      <c r="AB84" s="1">
        <f t="shared" si="10"/>
        <v>63.639920267270327</v>
      </c>
      <c r="AC84" s="1">
        <f>TBL_HST[[#This Row],[CH7]]</f>
        <v>32.71</v>
      </c>
      <c r="AD84" s="1">
        <f t="shared" si="11"/>
        <v>30.929920267270326</v>
      </c>
    </row>
    <row r="85" spans="1:30" ht="19.5" customHeight="1" x14ac:dyDescent="0.35">
      <c r="A85" s="27">
        <v>44775.686481203702</v>
      </c>
      <c r="B85" s="25">
        <v>40.61</v>
      </c>
      <c r="C85" s="25">
        <v>35.590000000000003</v>
      </c>
      <c r="D85" s="25">
        <v>30.11</v>
      </c>
      <c r="E85" s="25">
        <v>28.11</v>
      </c>
      <c r="F85" s="25">
        <v>28.39</v>
      </c>
      <c r="G85" s="25">
        <v>28.69</v>
      </c>
      <c r="H85" s="25">
        <v>31.71</v>
      </c>
      <c r="I85" s="25">
        <v>28.79</v>
      </c>
      <c r="J85" s="25"/>
      <c r="K85" s="25"/>
      <c r="M85" s="1">
        <f t="shared" si="6"/>
        <v>8.3333333333333329E-2</v>
      </c>
      <c r="N85" s="1">
        <v>0.3</v>
      </c>
      <c r="O85" s="1">
        <v>0.6</v>
      </c>
      <c r="P85" s="1">
        <v>0.88</v>
      </c>
      <c r="Q85" s="1">
        <f>AVERAGE(TBL_HST[[#This Row],[CH4]],TBL_HST[[#This Row],[CH5]],TBL_HST[[#This Row],[CH6]])</f>
        <v>28.396666666666665</v>
      </c>
      <c r="R85" s="1">
        <f>(M85/(O85-N85))*LN(((TBL_HST[[#This Row],[CH1]]-Q85)/(TBL_HST[[#This Row],[CH2]]-Q85)))</f>
        <v>0.14704821665998344</v>
      </c>
      <c r="S85" s="1">
        <f>(M85/(P85-O85))*LN(((TBL_HST[[#This Row],[CH2]]-Q85)/(TBL_HST[[#This Row],[CH3]]-Q85)))</f>
        <v>0.4269981786794389</v>
      </c>
      <c r="T85" s="1">
        <f>(M85/(P85-N85))*LN(((TBL_HST[[#This Row],[CH1]]-Q85)/(TBL_HST[[#This Row],[CH3]]-Q85)))</f>
        <v>0.28219647418661703</v>
      </c>
      <c r="U85" s="1">
        <f>(TBL_HST[[#This Row],[CH1]]-Q85)/(EXP(-R85*N85/M85)) + Q85</f>
        <v>49.133299351251154</v>
      </c>
      <c r="V85" s="1">
        <f>(TBL_HST[[#This Row],[CH2]]-Q85)/(EXP(-S85*O85/M85)) + Q85</f>
        <v>184.03603002838318</v>
      </c>
      <c r="W85" s="1">
        <f>(TBL_HST[[#This Row],[CH1]]-Q85)/(EXP(-T85*N85/M85)) + Q85</f>
        <v>62.128282680537339</v>
      </c>
      <c r="X85" s="1">
        <f t="shared" si="7"/>
        <v>49.133299351251154</v>
      </c>
      <c r="Y85" s="1">
        <f t="shared" si="8"/>
        <v>62.128282680537339</v>
      </c>
      <c r="Z85" s="1">
        <f t="shared" si="9"/>
        <v>62.128282680537339</v>
      </c>
      <c r="AB85" s="1">
        <f t="shared" si="10"/>
        <v>57.79662157077528</v>
      </c>
      <c r="AC85" s="1">
        <f>TBL_HST[[#This Row],[CH7]]</f>
        <v>31.71</v>
      </c>
      <c r="AD85" s="1">
        <f t="shared" si="11"/>
        <v>26.086621570775279</v>
      </c>
    </row>
    <row r="86" spans="1:30" ht="19.5" customHeight="1" x14ac:dyDescent="0.35">
      <c r="A86" s="27">
        <v>44775.686487129627</v>
      </c>
      <c r="B86" s="25">
        <v>37.909999999999997</v>
      </c>
      <c r="C86" s="25">
        <v>37.03</v>
      </c>
      <c r="D86" s="25">
        <v>29.99</v>
      </c>
      <c r="E86" s="25">
        <v>28.17</v>
      </c>
      <c r="F86" s="25">
        <v>28.37</v>
      </c>
      <c r="G86" s="25">
        <v>28.67</v>
      </c>
      <c r="H86" s="25">
        <v>31.33</v>
      </c>
      <c r="I86" s="25">
        <v>28.79</v>
      </c>
      <c r="J86" s="25"/>
      <c r="K86" s="25"/>
      <c r="M86" s="1">
        <f t="shared" si="6"/>
        <v>8.3333333333333329E-2</v>
      </c>
      <c r="N86" s="1">
        <v>0.3</v>
      </c>
      <c r="O86" s="1">
        <v>0.6</v>
      </c>
      <c r="P86" s="1">
        <v>0.88</v>
      </c>
      <c r="Q86" s="1">
        <f>AVERAGE(TBL_HST[[#This Row],[CH4]],TBL_HST[[#This Row],[CH5]],TBL_HST[[#This Row],[CH6]])</f>
        <v>28.403333333333336</v>
      </c>
      <c r="R86" s="1">
        <f>(M86/(O86-N86))*LN(((TBL_HST[[#This Row],[CH1]]-Q86)/(TBL_HST[[#This Row],[CH2]]-Q86)))</f>
        <v>2.698197942038745E-2</v>
      </c>
      <c r="S86" s="1">
        <f>(M86/(P86-O86))*LN(((TBL_HST[[#This Row],[CH2]]-Q86)/(TBL_HST[[#This Row],[CH3]]-Q86)))</f>
        <v>0.5039353575563611</v>
      </c>
      <c r="T86" s="1">
        <f>(M86/(P86-N86))*LN(((TBL_HST[[#This Row],[CH1]]-Q86)/(TBL_HST[[#This Row],[CH3]]-Q86)))</f>
        <v>0.25723533438258162</v>
      </c>
      <c r="U86" s="1">
        <f>(TBL_HST[[#This Row],[CH1]]-Q86)/(EXP(-R86*N86/M86)) + Q86</f>
        <v>38.879768160741875</v>
      </c>
      <c r="V86" s="1">
        <f>(TBL_HST[[#This Row],[CH2]]-Q86)/(EXP(-S86*O86/M86)) + Q86</f>
        <v>353.19785955197324</v>
      </c>
      <c r="W86" s="1">
        <f>(TBL_HST[[#This Row],[CH1]]-Q86)/(EXP(-T86*N86/M86)) + Q86</f>
        <v>52.403013662838291</v>
      </c>
      <c r="X86" s="1">
        <f t="shared" si="7"/>
        <v>38.879768160741875</v>
      </c>
      <c r="Y86" s="1">
        <f t="shared" si="8"/>
        <v>52.403013662838291</v>
      </c>
      <c r="Z86" s="1">
        <f t="shared" si="9"/>
        <v>52.403013662838291</v>
      </c>
      <c r="AB86" s="1">
        <f t="shared" si="10"/>
        <v>47.895265162139481</v>
      </c>
      <c r="AC86" s="1">
        <f>TBL_HST[[#This Row],[CH7]]</f>
        <v>31.33</v>
      </c>
      <c r="AD86" s="1">
        <f t="shared" si="11"/>
        <v>16.565265162139482</v>
      </c>
    </row>
    <row r="87" spans="1:30" ht="19.5" customHeight="1" x14ac:dyDescent="0.35">
      <c r="A87" s="27">
        <v>44775.686493020832</v>
      </c>
      <c r="B87" s="25">
        <v>35.89</v>
      </c>
      <c r="C87" s="25">
        <v>38.69</v>
      </c>
      <c r="D87" s="25">
        <v>30.03</v>
      </c>
      <c r="E87" s="25">
        <v>28.13</v>
      </c>
      <c r="F87" s="25">
        <v>28.39</v>
      </c>
      <c r="G87" s="25">
        <v>28.67</v>
      </c>
      <c r="H87" s="25">
        <v>31.25</v>
      </c>
      <c r="I87" s="25">
        <v>28.83</v>
      </c>
      <c r="J87" s="25"/>
      <c r="K87" s="25"/>
      <c r="M87" s="1">
        <f t="shared" si="6"/>
        <v>8.3333333333333329E-2</v>
      </c>
      <c r="N87" s="1">
        <v>0.3</v>
      </c>
      <c r="O87" s="1">
        <v>0.6</v>
      </c>
      <c r="P87" s="1">
        <v>0.88</v>
      </c>
      <c r="Q87" s="1">
        <f>AVERAGE(TBL_HST[[#This Row],[CH4]],TBL_HST[[#This Row],[CH5]],TBL_HST[[#This Row],[CH6]])</f>
        <v>28.396666666666665</v>
      </c>
      <c r="R87" s="1">
        <f>(M87/(O87-N87))*LN(((TBL_HST[[#This Row],[CH1]]-Q87)/(TBL_HST[[#This Row],[CH2]]-Q87)))</f>
        <v>-8.8189638925301322E-2</v>
      </c>
      <c r="S87" s="1">
        <f>(M87/(P87-O87))*LN(((TBL_HST[[#This Row],[CH2]]-Q87)/(TBL_HST[[#This Row],[CH3]]-Q87)))</f>
        <v>0.54787902382142628</v>
      </c>
      <c r="T87" s="1">
        <f>(M87/(P87-N87))*LN(((TBL_HST[[#This Row],[CH1]]-Q87)/(TBL_HST[[#This Row],[CH3]]-Q87)))</f>
        <v>0.21887799136622235</v>
      </c>
      <c r="U87" s="1">
        <f>(TBL_HST[[#This Row],[CH1]]-Q87)/(EXP(-R87*N87/M87)) + Q87</f>
        <v>33.851658031088085</v>
      </c>
      <c r="V87" s="1">
        <f>(TBL_HST[[#This Row],[CH2]]-Q87)/(EXP(-S87*O87/M87)) + Q87</f>
        <v>560.17429388256141</v>
      </c>
      <c r="W87" s="1">
        <f>(TBL_HST[[#This Row],[CH1]]-Q87)/(EXP(-T87*N87/M87)) + Q87</f>
        <v>44.87381555681479</v>
      </c>
      <c r="X87" s="1">
        <f t="shared" si="7"/>
        <v>33.851658031088085</v>
      </c>
      <c r="Y87" s="1">
        <f t="shared" si="8"/>
        <v>44.87381555681479</v>
      </c>
      <c r="Z87" s="1">
        <f t="shared" si="9"/>
        <v>44.87381555681479</v>
      </c>
      <c r="AB87" s="1">
        <f t="shared" si="10"/>
        <v>41.199763048239227</v>
      </c>
      <c r="AC87" s="1">
        <f>TBL_HST[[#This Row],[CH7]]</f>
        <v>31.25</v>
      </c>
      <c r="AD87" s="1">
        <f t="shared" si="11"/>
        <v>9.9497630482392267</v>
      </c>
    </row>
    <row r="88" spans="1:30" ht="19.5" customHeight="1" x14ac:dyDescent="0.35">
      <c r="A88" s="27">
        <v>44775.686498935182</v>
      </c>
      <c r="B88" s="25">
        <v>33.49</v>
      </c>
      <c r="C88" s="25">
        <v>39.75</v>
      </c>
      <c r="D88" s="25">
        <v>30.17</v>
      </c>
      <c r="E88" s="25">
        <v>28.11</v>
      </c>
      <c r="F88" s="25">
        <v>28.41</v>
      </c>
      <c r="G88" s="25">
        <v>28.69</v>
      </c>
      <c r="H88" s="25">
        <v>30.97</v>
      </c>
      <c r="I88" s="25">
        <v>28.77</v>
      </c>
      <c r="J88" s="25"/>
      <c r="K88" s="25"/>
      <c r="M88" s="1">
        <f t="shared" si="6"/>
        <v>8.3333333333333329E-2</v>
      </c>
      <c r="N88" s="1">
        <v>0.3</v>
      </c>
      <c r="O88" s="1">
        <v>0.6</v>
      </c>
      <c r="P88" s="1">
        <v>0.88</v>
      </c>
      <c r="Q88" s="1">
        <f>AVERAGE(TBL_HST[[#This Row],[CH4]],TBL_HST[[#This Row],[CH5]],TBL_HST[[#This Row],[CH6]])</f>
        <v>28.403333333333332</v>
      </c>
      <c r="R88" s="1">
        <f>(M88/(O88-N88))*LN(((TBL_HST[[#This Row],[CH1]]-Q88)/(TBL_HST[[#This Row],[CH2]]-Q88)))</f>
        <v>-0.22286146606912832</v>
      </c>
      <c r="S88" s="1">
        <f>(M88/(P88-O88))*LN(((TBL_HST[[#This Row],[CH2]]-Q88)/(TBL_HST[[#This Row],[CH3]]-Q88)))</f>
        <v>0.55352067950806416</v>
      </c>
      <c r="T88" s="1">
        <f>(M88/(P88-N88))*LN(((TBL_HST[[#This Row],[CH1]]-Q88)/(TBL_HST[[#This Row],[CH3]]-Q88)))</f>
        <v>0.15194370765779217</v>
      </c>
      <c r="U88" s="1">
        <f>(TBL_HST[[#This Row],[CH1]]-Q88)/(EXP(-R88*N88/M88)) + Q88</f>
        <v>30.683666274970623</v>
      </c>
      <c r="V88" s="1">
        <f>(TBL_HST[[#This Row],[CH2]]-Q88)/(EXP(-S88*O88/M88)) + Q88</f>
        <v>638.90004515522401</v>
      </c>
      <c r="W88" s="1">
        <f>(TBL_HST[[#This Row],[CH1]]-Q88)/(EXP(-T88*N88/M88)) + Q88</f>
        <v>37.193380562650304</v>
      </c>
      <c r="X88" s="1">
        <f t="shared" si="7"/>
        <v>30.683666274970623</v>
      </c>
      <c r="Y88" s="1">
        <f t="shared" si="8"/>
        <v>37.193380562650304</v>
      </c>
      <c r="Z88" s="1">
        <f t="shared" si="9"/>
        <v>37.193380562650304</v>
      </c>
      <c r="AB88" s="1">
        <f t="shared" si="10"/>
        <v>35.023475800090409</v>
      </c>
      <c r="AC88" s="1">
        <f>TBL_HST[[#This Row],[CH7]]</f>
        <v>30.97</v>
      </c>
      <c r="AD88" s="1">
        <f t="shared" si="11"/>
        <v>4.0534758000904105</v>
      </c>
    </row>
    <row r="89" spans="1:30" ht="19.5" customHeight="1" x14ac:dyDescent="0.35">
      <c r="A89" s="27">
        <v>44775.686504814817</v>
      </c>
      <c r="B89" s="25">
        <v>32.450000000000003</v>
      </c>
      <c r="C89" s="25">
        <v>40.25</v>
      </c>
      <c r="D89" s="25">
        <v>30.97</v>
      </c>
      <c r="E89" s="25">
        <v>28.13</v>
      </c>
      <c r="F89" s="25">
        <v>28.41</v>
      </c>
      <c r="G89" s="25">
        <v>28.69</v>
      </c>
      <c r="H89" s="25">
        <v>30.97</v>
      </c>
      <c r="I89" s="25">
        <v>28.83</v>
      </c>
      <c r="J89" s="25"/>
      <c r="K89" s="25"/>
      <c r="M89" s="1">
        <f t="shared" si="6"/>
        <v>8.3333333333333329E-2</v>
      </c>
      <c r="N89" s="1">
        <v>0.3</v>
      </c>
      <c r="O89" s="1">
        <v>0.6</v>
      </c>
      <c r="P89" s="1">
        <v>0.88</v>
      </c>
      <c r="Q89" s="1">
        <f>AVERAGE(TBL_HST[[#This Row],[CH4]],TBL_HST[[#This Row],[CH5]],TBL_HST[[#This Row],[CH6]])</f>
        <v>28.41</v>
      </c>
      <c r="R89" s="1">
        <f>(M89/(O89-N89))*LN(((TBL_HST[[#This Row],[CH1]]-Q89)/(TBL_HST[[#This Row],[CH2]]-Q89)))</f>
        <v>-0.2986774826341112</v>
      </c>
      <c r="S89" s="1">
        <f>(M89/(P89-O89))*LN(((TBL_HST[[#This Row],[CH2]]-Q89)/(TBL_HST[[#This Row],[CH3]]-Q89)))</f>
        <v>0.45579653897749667</v>
      </c>
      <c r="T89" s="1">
        <f>(M89/(P89-N89))*LN(((TBL_HST[[#This Row],[CH1]]-Q89)/(TBL_HST[[#This Row],[CH3]]-Q89)))</f>
        <v>6.5551355385285726E-2</v>
      </c>
      <c r="U89" s="1">
        <f>(TBL_HST[[#This Row],[CH1]]-Q89)/(EXP(-R89*N89/M89)) + Q89</f>
        <v>29.788513513513514</v>
      </c>
      <c r="V89" s="1">
        <f>(TBL_HST[[#This Row],[CH2]]-Q89)/(EXP(-S89*O89/M89)) + Q89</f>
        <v>343.6135782054173</v>
      </c>
      <c r="W89" s="1">
        <f>(TBL_HST[[#This Row],[CH1]]-Q89)/(EXP(-T89*N89/M89)) + Q89</f>
        <v>33.525266866518905</v>
      </c>
      <c r="X89" s="1">
        <f t="shared" si="7"/>
        <v>29.788513513513514</v>
      </c>
      <c r="Y89" s="1">
        <f t="shared" si="8"/>
        <v>33.525266866518905</v>
      </c>
      <c r="Z89" s="1">
        <f t="shared" si="9"/>
        <v>33.525266866518905</v>
      </c>
      <c r="AB89" s="1">
        <f t="shared" si="10"/>
        <v>32.279682415517108</v>
      </c>
      <c r="AC89" s="1">
        <f>TBL_HST[[#This Row],[CH7]]</f>
        <v>30.97</v>
      </c>
      <c r="AD89" s="1">
        <f t="shared" si="11"/>
        <v>1.3096824155171092</v>
      </c>
    </row>
    <row r="90" spans="1:30" ht="19.5" customHeight="1" x14ac:dyDescent="0.35">
      <c r="A90" s="27">
        <v>44775.686510740743</v>
      </c>
      <c r="B90" s="25">
        <v>31.35</v>
      </c>
      <c r="C90" s="25">
        <v>40.35</v>
      </c>
      <c r="D90" s="25">
        <v>32.81</v>
      </c>
      <c r="E90" s="25">
        <v>28.13</v>
      </c>
      <c r="F90" s="25">
        <v>28.37</v>
      </c>
      <c r="G90" s="25">
        <v>28.69</v>
      </c>
      <c r="H90" s="25">
        <v>31.97</v>
      </c>
      <c r="I90" s="25">
        <v>28.79</v>
      </c>
      <c r="J90" s="25"/>
      <c r="K90" s="25"/>
      <c r="M90" s="1">
        <f t="shared" si="6"/>
        <v>8.3333333333333329E-2</v>
      </c>
      <c r="N90" s="1">
        <v>0.3</v>
      </c>
      <c r="O90" s="1">
        <v>0.6</v>
      </c>
      <c r="P90" s="1">
        <v>0.88</v>
      </c>
      <c r="Q90" s="1">
        <f>AVERAGE(TBL_HST[[#This Row],[CH4]],TBL_HST[[#This Row],[CH5]],TBL_HST[[#This Row],[CH6]])</f>
        <v>28.396666666666665</v>
      </c>
      <c r="R90" s="1">
        <f>(M90/(O90-N90))*LN(((TBL_HST[[#This Row],[CH1]]-Q90)/(TBL_HST[[#This Row],[CH2]]-Q90)))</f>
        <v>-0.38835436209999902</v>
      </c>
      <c r="S90" s="1">
        <f>(M90/(P90-O90))*LN(((TBL_HST[[#This Row],[CH2]]-Q90)/(TBL_HST[[#This Row],[CH3]]-Q90)))</f>
        <v>0.29654164216313211</v>
      </c>
      <c r="T90" s="1">
        <f>(M90/(P90-N90))*LN(((TBL_HST[[#This Row],[CH1]]-Q90)/(TBL_HST[[#This Row],[CH3]]-Q90)))</f>
        <v>-5.7714911766073601E-2</v>
      </c>
      <c r="U90" s="1">
        <f>(TBL_HST[[#This Row],[CH1]]-Q90)/(EXP(-R90*N90/M90)) + Q90</f>
        <v>29.126352481873955</v>
      </c>
      <c r="V90" s="1">
        <f>(TBL_HST[[#This Row],[CH2]]-Q90)/(EXP(-S90*O90/M90)) + Q90</f>
        <v>129.49665423713043</v>
      </c>
      <c r="W90" s="1">
        <f>(TBL_HST[[#This Row],[CH1]]-Q90)/(EXP(-T90*N90/M90)) + Q90</f>
        <v>30.795927715419296</v>
      </c>
      <c r="X90" s="1">
        <f t="shared" si="7"/>
        <v>29.126352481873955</v>
      </c>
      <c r="Y90" s="1">
        <f t="shared" si="8"/>
        <v>30.795927715419296</v>
      </c>
      <c r="Z90" s="1">
        <f t="shared" si="9"/>
        <v>30.795927715419296</v>
      </c>
      <c r="AB90" s="1">
        <f t="shared" si="10"/>
        <v>30.239402637570848</v>
      </c>
      <c r="AC90" s="1">
        <f>TBL_HST[[#This Row],[CH7]]</f>
        <v>31.97</v>
      </c>
      <c r="AD90" s="1">
        <f t="shared" si="11"/>
        <v>-1.7305973624291511</v>
      </c>
    </row>
    <row r="91" spans="1:30" ht="19.5" customHeight="1" x14ac:dyDescent="0.35">
      <c r="A91" s="27">
        <v>44775.686516620372</v>
      </c>
      <c r="B91" s="25">
        <v>31.19</v>
      </c>
      <c r="C91" s="25">
        <v>39.549999999999997</v>
      </c>
      <c r="D91" s="25">
        <v>34.67</v>
      </c>
      <c r="E91" s="25">
        <v>28.15</v>
      </c>
      <c r="F91" s="25">
        <v>28.45</v>
      </c>
      <c r="G91" s="25">
        <v>28.69</v>
      </c>
      <c r="H91" s="25">
        <v>33.83</v>
      </c>
      <c r="I91" s="25">
        <v>28.81</v>
      </c>
      <c r="J91" s="25"/>
      <c r="K91" s="25"/>
      <c r="M91" s="1">
        <f t="shared" si="6"/>
        <v>8.3333333333333329E-2</v>
      </c>
      <c r="N91" s="1">
        <v>0.3</v>
      </c>
      <c r="O91" s="1">
        <v>0.6</v>
      </c>
      <c r="P91" s="1">
        <v>0.88</v>
      </c>
      <c r="Q91" s="1">
        <f>AVERAGE(TBL_HST[[#This Row],[CH4]],TBL_HST[[#This Row],[CH5]],TBL_HST[[#This Row],[CH6]])</f>
        <v>28.429999999999996</v>
      </c>
      <c r="R91" s="1">
        <f>(M91/(O91-N91))*LN(((TBL_HST[[#This Row],[CH1]]-Q91)/(TBL_HST[[#This Row],[CH2]]-Q91)))</f>
        <v>-0.38708739141482668</v>
      </c>
      <c r="S91" s="1">
        <f>(M91/(P91-O91))*LN(((TBL_HST[[#This Row],[CH2]]-Q91)/(TBL_HST[[#This Row],[CH3]]-Q91)))</f>
        <v>0.17195390072651759</v>
      </c>
      <c r="T91" s="1">
        <f>(M91/(P91-N91))*LN(((TBL_HST[[#This Row],[CH1]]-Q91)/(TBL_HST[[#This Row],[CH3]]-Q91)))</f>
        <v>-0.11720538831210869</v>
      </c>
      <c r="U91" s="1">
        <f>(TBL_HST[[#This Row],[CH1]]-Q91)/(EXP(-R91*N91/M91)) + Q91</f>
        <v>29.115035971223019</v>
      </c>
      <c r="V91" s="1">
        <f>(TBL_HST[[#This Row],[CH2]]-Q91)/(EXP(-S91*O91/M91)) + Q91</f>
        <v>66.782256819709772</v>
      </c>
      <c r="W91" s="1">
        <f>(TBL_HST[[#This Row],[CH1]]-Q91)/(EXP(-T91*N91/M91)) + Q91</f>
        <v>30.23993563125979</v>
      </c>
      <c r="X91" s="1">
        <f t="shared" si="7"/>
        <v>29.115035971223019</v>
      </c>
      <c r="Y91" s="1">
        <f t="shared" si="8"/>
        <v>30.23993563125979</v>
      </c>
      <c r="Z91" s="1">
        <f t="shared" si="9"/>
        <v>30.23993563125979</v>
      </c>
      <c r="AB91" s="1">
        <f t="shared" si="10"/>
        <v>29.864969077914196</v>
      </c>
      <c r="AC91" s="1">
        <f>TBL_HST[[#This Row],[CH7]]</f>
        <v>33.83</v>
      </c>
      <c r="AD91" s="1">
        <f t="shared" si="11"/>
        <v>-3.965030922085802</v>
      </c>
    </row>
    <row r="92" spans="1:30" ht="19.5" customHeight="1" x14ac:dyDescent="0.35">
      <c r="A92" s="27">
        <v>44775.686522546297</v>
      </c>
      <c r="B92" s="25">
        <v>30.87</v>
      </c>
      <c r="C92" s="25">
        <v>38.270000000000003</v>
      </c>
      <c r="D92" s="25">
        <v>36.47</v>
      </c>
      <c r="E92" s="25">
        <v>28.13</v>
      </c>
      <c r="F92" s="25">
        <v>28.41</v>
      </c>
      <c r="G92" s="25">
        <v>28.67</v>
      </c>
      <c r="H92" s="25">
        <v>37.25</v>
      </c>
      <c r="I92" s="25">
        <v>28.79</v>
      </c>
      <c r="J92" s="25"/>
      <c r="K92" s="25"/>
      <c r="M92" s="1">
        <f t="shared" si="6"/>
        <v>8.3333333333333329E-2</v>
      </c>
      <c r="N92" s="1">
        <v>0.3</v>
      </c>
      <c r="O92" s="1">
        <v>0.6</v>
      </c>
      <c r="P92" s="1">
        <v>0.88</v>
      </c>
      <c r="Q92" s="1">
        <f>AVERAGE(TBL_HST[[#This Row],[CH4]],TBL_HST[[#This Row],[CH5]],TBL_HST[[#This Row],[CH6]])</f>
        <v>28.403333333333336</v>
      </c>
      <c r="R92" s="1">
        <f>(M92/(O92-N92))*LN(((TBL_HST[[#This Row],[CH1]]-Q92)/(TBL_HST[[#This Row],[CH2]]-Q92)))</f>
        <v>-0.3850817669777476</v>
      </c>
      <c r="S92" s="1">
        <f>(M92/(P92-O92))*LN(((TBL_HST[[#This Row],[CH2]]-Q92)/(TBL_HST[[#This Row],[CH3]]-Q92)))</f>
        <v>5.9946942906956673E-2</v>
      </c>
      <c r="T92" s="1">
        <f>(M92/(P92-N92))*LN(((TBL_HST[[#This Row],[CH1]]-Q92)/(TBL_HST[[#This Row],[CH3]]-Q92)))</f>
        <v>-0.17024032082651103</v>
      </c>
      <c r="U92" s="1">
        <f>(TBL_HST[[#This Row],[CH1]]-Q92)/(EXP(-R92*N92/M92)) + Q92</f>
        <v>29.020000000000003</v>
      </c>
      <c r="V92" s="1">
        <f>(TBL_HST[[#This Row],[CH2]]-Q92)/(EXP(-S92*O92/M92)) + Q92</f>
        <v>43.595501784409109</v>
      </c>
      <c r="W92" s="1">
        <f>(TBL_HST[[#This Row],[CH1]]-Q92)/(EXP(-T92*N92/M92)) + Q92</f>
        <v>29.739764238029021</v>
      </c>
      <c r="X92" s="1">
        <f t="shared" si="7"/>
        <v>29.020000000000003</v>
      </c>
      <c r="Y92" s="1">
        <f t="shared" si="8"/>
        <v>29.739764238029021</v>
      </c>
      <c r="Z92" s="1">
        <f t="shared" si="9"/>
        <v>29.739764238029021</v>
      </c>
      <c r="AB92" s="1">
        <f t="shared" si="10"/>
        <v>29.499842825352683</v>
      </c>
      <c r="AC92" s="1">
        <f>TBL_HST[[#This Row],[CH7]]</f>
        <v>37.25</v>
      </c>
      <c r="AD92" s="1">
        <f t="shared" si="11"/>
        <v>-7.7501571746473168</v>
      </c>
    </row>
    <row r="93" spans="1:30" ht="19.5" customHeight="1" x14ac:dyDescent="0.35">
      <c r="A93" s="27">
        <v>44775.686528437502</v>
      </c>
      <c r="B93" s="25">
        <v>30.77</v>
      </c>
      <c r="C93" s="25">
        <v>35.630000000000003</v>
      </c>
      <c r="D93" s="25">
        <v>37.35</v>
      </c>
      <c r="E93" s="25">
        <v>28.13</v>
      </c>
      <c r="F93" s="25">
        <v>28.45</v>
      </c>
      <c r="G93" s="25">
        <v>28.69</v>
      </c>
      <c r="H93" s="25">
        <v>41.03</v>
      </c>
      <c r="I93" s="25">
        <v>28.81</v>
      </c>
      <c r="J93" s="25"/>
      <c r="K93" s="25"/>
      <c r="M93" s="1">
        <f t="shared" si="6"/>
        <v>8.3333333333333329E-2</v>
      </c>
      <c r="N93" s="1">
        <v>0.3</v>
      </c>
      <c r="O93" s="1">
        <v>0.6</v>
      </c>
      <c r="P93" s="1">
        <v>0.88</v>
      </c>
      <c r="Q93" s="1">
        <f>AVERAGE(TBL_HST[[#This Row],[CH4]],TBL_HST[[#This Row],[CH5]],TBL_HST[[#This Row],[CH6]])</f>
        <v>28.423333333333332</v>
      </c>
      <c r="R93" s="1">
        <f>(M93/(O93-N93))*LN(((TBL_HST[[#This Row],[CH1]]-Q93)/(TBL_HST[[#This Row],[CH2]]-Q93)))</f>
        <v>-0.31166962278919763</v>
      </c>
      <c r="S93" s="1">
        <f>(M93/(P93-O93))*LN(((TBL_HST[[#This Row],[CH2]]-Q93)/(TBL_HST[[#This Row],[CH3]]-Q93)))</f>
        <v>-6.3701347634513059E-2</v>
      </c>
      <c r="T93" s="1">
        <f>(M93/(P93-N93))*LN(((TBL_HST[[#This Row],[CH1]]-Q93)/(TBL_HST[[#This Row],[CH3]]-Q93)))</f>
        <v>-0.19196080030072918</v>
      </c>
      <c r="U93" s="1">
        <f>(TBL_HST[[#This Row],[CH1]]-Q93)/(EXP(-R93*N93/M93)) + Q93</f>
        <v>29.18746530989824</v>
      </c>
      <c r="V93" s="1">
        <f>(TBL_HST[[#This Row],[CH2]]-Q93)/(EXP(-S93*O93/M93)) + Q93</f>
        <v>32.978931397916242</v>
      </c>
      <c r="W93" s="1">
        <f>(TBL_HST[[#This Row],[CH1]]-Q93)/(EXP(-T93*N93/M93)) + Q93</f>
        <v>29.599119498285482</v>
      </c>
      <c r="X93" s="1">
        <f t="shared" si="7"/>
        <v>29.18746530989824</v>
      </c>
      <c r="Y93" s="1">
        <f t="shared" si="8"/>
        <v>29.599119498285482</v>
      </c>
      <c r="Z93" s="1">
        <f t="shared" si="9"/>
        <v>29.599119498285482</v>
      </c>
      <c r="AB93" s="1">
        <f t="shared" si="10"/>
        <v>29.461901435489732</v>
      </c>
      <c r="AC93" s="1">
        <f>TBL_HST[[#This Row],[CH7]]</f>
        <v>41.03</v>
      </c>
      <c r="AD93" s="1">
        <f t="shared" si="11"/>
        <v>-11.568098564510269</v>
      </c>
    </row>
    <row r="94" spans="1:30" ht="19.5" customHeight="1" x14ac:dyDescent="0.35">
      <c r="A94" s="27">
        <v>44775.686534340275</v>
      </c>
      <c r="B94" s="25">
        <v>30.59</v>
      </c>
      <c r="C94" s="25">
        <v>33.57</v>
      </c>
      <c r="D94" s="25">
        <v>38.590000000000003</v>
      </c>
      <c r="E94" s="25">
        <v>28.17</v>
      </c>
      <c r="F94" s="25">
        <v>28.41</v>
      </c>
      <c r="G94" s="25">
        <v>28.73</v>
      </c>
      <c r="H94" s="25">
        <v>42.59</v>
      </c>
      <c r="I94" s="25">
        <v>28.81</v>
      </c>
      <c r="J94" s="25"/>
      <c r="K94" s="25"/>
      <c r="M94" s="1">
        <f t="shared" si="6"/>
        <v>8.3333333333333329E-2</v>
      </c>
      <c r="N94" s="1">
        <v>0.3</v>
      </c>
      <c r="O94" s="1">
        <v>0.6</v>
      </c>
      <c r="P94" s="1">
        <v>0.88</v>
      </c>
      <c r="Q94" s="1">
        <f>AVERAGE(TBL_HST[[#This Row],[CH4]],TBL_HST[[#This Row],[CH5]],TBL_HST[[#This Row],[CH6]])</f>
        <v>28.436666666666667</v>
      </c>
      <c r="R94" s="1">
        <f>(M94/(O94-N94))*LN(((TBL_HST[[#This Row],[CH1]]-Q94)/(TBL_HST[[#This Row],[CH2]]-Q94)))</f>
        <v>-0.24131616434029818</v>
      </c>
      <c r="S94" s="1">
        <f>(M94/(P94-O94))*LN(((TBL_HST[[#This Row],[CH2]]-Q94)/(TBL_HST[[#This Row],[CH3]]-Q94)))</f>
        <v>-0.20299013037125965</v>
      </c>
      <c r="T94" s="1">
        <f>(M94/(P94-N94))*LN(((TBL_HST[[#This Row],[CH1]]-Q94)/(TBL_HST[[#This Row],[CH3]]-Q94)))</f>
        <v>-0.22281394104490021</v>
      </c>
      <c r="U94" s="1">
        <f>(TBL_HST[[#This Row],[CH1]]-Q94)/(EXP(-R94*N94/M94)) + Q94</f>
        <v>29.339948051948053</v>
      </c>
      <c r="V94" s="1">
        <f>(TBL_HST[[#This Row],[CH2]]-Q94)/(EXP(-S94*O94/M94)) + Q94</f>
        <v>29.62699155120373</v>
      </c>
      <c r="W94" s="1">
        <f>(TBL_HST[[#This Row],[CH1]]-Q94)/(EXP(-T94*N94/M94)) + Q94</f>
        <v>29.402162822515145</v>
      </c>
      <c r="X94" s="1">
        <f t="shared" si="7"/>
        <v>29.339948051948053</v>
      </c>
      <c r="Y94" s="1">
        <f t="shared" si="8"/>
        <v>29.402162822515145</v>
      </c>
      <c r="Z94" s="1">
        <f t="shared" si="9"/>
        <v>29.402162822515145</v>
      </c>
      <c r="AB94" s="1">
        <f t="shared" si="10"/>
        <v>29.381424565659444</v>
      </c>
      <c r="AC94" s="1">
        <f>TBL_HST[[#This Row],[CH7]]</f>
        <v>42.59</v>
      </c>
      <c r="AD94" s="1">
        <f t="shared" si="11"/>
        <v>-13.20857543434056</v>
      </c>
    </row>
    <row r="95" spans="1:30" ht="19.5" customHeight="1" x14ac:dyDescent="0.35">
      <c r="A95" s="27">
        <v>44775.68654023148</v>
      </c>
      <c r="B95" s="25">
        <v>30.87</v>
      </c>
      <c r="C95" s="25">
        <v>32.19</v>
      </c>
      <c r="D95" s="25">
        <v>39.090000000000003</v>
      </c>
      <c r="E95" s="25">
        <v>28.15</v>
      </c>
      <c r="F95" s="25">
        <v>28.45</v>
      </c>
      <c r="G95" s="25">
        <v>28.73</v>
      </c>
      <c r="H95" s="25">
        <v>44.29</v>
      </c>
      <c r="I95" s="25">
        <v>28.79</v>
      </c>
      <c r="J95" s="25"/>
      <c r="K95" s="25"/>
      <c r="M95" s="1">
        <f t="shared" si="6"/>
        <v>8.3333333333333329E-2</v>
      </c>
      <c r="N95" s="1">
        <v>0.3</v>
      </c>
      <c r="O95" s="1">
        <v>0.6</v>
      </c>
      <c r="P95" s="1">
        <v>0.88</v>
      </c>
      <c r="Q95" s="1">
        <f>AVERAGE(TBL_HST[[#This Row],[CH4]],TBL_HST[[#This Row],[CH5]],TBL_HST[[#This Row],[CH6]])</f>
        <v>28.443333333333332</v>
      </c>
      <c r="R95" s="1">
        <f>(M95/(O95-N95))*LN(((TBL_HST[[#This Row],[CH1]]-Q95)/(TBL_HST[[#This Row],[CH2]]-Q95)))</f>
        <v>-0.12065221729359699</v>
      </c>
      <c r="S95" s="1">
        <f>(M95/(P95-O95))*LN(((TBL_HST[[#This Row],[CH2]]-Q95)/(TBL_HST[[#This Row],[CH3]]-Q95)))</f>
        <v>-0.31082746973848863</v>
      </c>
      <c r="T95" s="1">
        <f>(M95/(P95-N95))*LN(((TBL_HST[[#This Row],[CH1]]-Q95)/(TBL_HST[[#This Row],[CH3]]-Q95)))</f>
        <v>-0.21246095985319982</v>
      </c>
      <c r="U95" s="1">
        <f>(TBL_HST[[#This Row],[CH1]]-Q95)/(EXP(-R95*N95/M95)) + Q95</f>
        <v>30.01505338078292</v>
      </c>
      <c r="V95" s="1">
        <f>(TBL_HST[[#This Row],[CH2]]-Q95)/(EXP(-S95*O95/M95)) + Q95</f>
        <v>28.8430132636792</v>
      </c>
      <c r="W95" s="1">
        <f>(TBL_HST[[#This Row],[CH1]]-Q95)/(EXP(-T95*N95/M95)) + Q95</f>
        <v>29.572702387985377</v>
      </c>
      <c r="X95" s="1">
        <f t="shared" si="7"/>
        <v>30.01505338078292</v>
      </c>
      <c r="Y95" s="1">
        <f t="shared" si="8"/>
        <v>29.572702387985377</v>
      </c>
      <c r="Z95" s="1">
        <f t="shared" si="9"/>
        <v>29.572702387985377</v>
      </c>
      <c r="AB95" s="1">
        <f t="shared" si="10"/>
        <v>29.720152718917891</v>
      </c>
      <c r="AC95" s="1">
        <f>TBL_HST[[#This Row],[CH7]]</f>
        <v>44.29</v>
      </c>
      <c r="AD95" s="1">
        <f t="shared" si="11"/>
        <v>-14.569847281082108</v>
      </c>
    </row>
    <row r="96" spans="1:30" ht="19.5" customHeight="1" x14ac:dyDescent="0.35">
      <c r="A96" s="27">
        <v>44775.686546157405</v>
      </c>
      <c r="B96" s="25">
        <v>32.69</v>
      </c>
      <c r="C96" s="25">
        <v>31.69</v>
      </c>
      <c r="D96" s="25">
        <v>39.049999999999997</v>
      </c>
      <c r="E96" s="25">
        <v>28.15</v>
      </c>
      <c r="F96" s="25">
        <v>28.47</v>
      </c>
      <c r="G96" s="25">
        <v>28.73</v>
      </c>
      <c r="H96" s="25">
        <v>44.63</v>
      </c>
      <c r="I96" s="25">
        <v>28.81</v>
      </c>
      <c r="J96" s="25"/>
      <c r="K96" s="25"/>
      <c r="M96" s="1">
        <f t="shared" si="6"/>
        <v>8.3333333333333329E-2</v>
      </c>
      <c r="N96" s="1">
        <v>0.3</v>
      </c>
      <c r="O96" s="1">
        <v>0.6</v>
      </c>
      <c r="P96" s="1">
        <v>0.88</v>
      </c>
      <c r="Q96" s="1">
        <f>AVERAGE(TBL_HST[[#This Row],[CH4]],TBL_HST[[#This Row],[CH5]],TBL_HST[[#This Row],[CH6]])</f>
        <v>28.45</v>
      </c>
      <c r="R96" s="1">
        <f>(M96/(O96-N96))*LN(((TBL_HST[[#This Row],[CH1]]-Q96)/(TBL_HST[[#This Row],[CH2]]-Q96)))</f>
        <v>7.4719427622118723E-2</v>
      </c>
      <c r="S96" s="1">
        <f>(M96/(P96-O96))*LN(((TBL_HST[[#This Row],[CH2]]-Q96)/(TBL_HST[[#This Row],[CH3]]-Q96)))</f>
        <v>-0.35276210455767337</v>
      </c>
      <c r="T96" s="1">
        <f>(M96/(P96-N96))*LN(((TBL_HST[[#This Row],[CH1]]-Q96)/(TBL_HST[[#This Row],[CH3]]-Q96)))</f>
        <v>-0.13165096722329814</v>
      </c>
      <c r="U96" s="1">
        <f>(TBL_HST[[#This Row],[CH1]]-Q96)/(EXP(-R96*N96/M96)) + Q96</f>
        <v>33.998641975308637</v>
      </c>
      <c r="V96" s="1">
        <f>(TBL_HST[[#This Row],[CH2]]-Q96)/(EXP(-S96*O96/M96)) + Q96</f>
        <v>28.705555972466701</v>
      </c>
      <c r="W96" s="1">
        <f>(TBL_HST[[#This Row],[CH1]]-Q96)/(EXP(-T96*N96/M96)) + Q96</f>
        <v>31.089579930439569</v>
      </c>
      <c r="X96" s="1">
        <f t="shared" si="7"/>
        <v>33.998641975308637</v>
      </c>
      <c r="Y96" s="1">
        <f t="shared" si="8"/>
        <v>31.089579930439569</v>
      </c>
      <c r="Z96" s="1">
        <f t="shared" si="9"/>
        <v>31.089579930439569</v>
      </c>
      <c r="AB96" s="1">
        <f t="shared" si="10"/>
        <v>32.059267278729259</v>
      </c>
      <c r="AC96" s="1">
        <f>TBL_HST[[#This Row],[CH7]]</f>
        <v>44.63</v>
      </c>
      <c r="AD96" s="1">
        <f t="shared" si="11"/>
        <v>-12.570732721270744</v>
      </c>
    </row>
    <row r="97" spans="1:30" ht="19.5" customHeight="1" x14ac:dyDescent="0.35">
      <c r="A97" s="27">
        <v>44775.686552025465</v>
      </c>
      <c r="B97" s="25">
        <v>34.99</v>
      </c>
      <c r="C97" s="25">
        <v>31.11</v>
      </c>
      <c r="D97" s="25">
        <v>38.35</v>
      </c>
      <c r="E97" s="25">
        <v>28.15</v>
      </c>
      <c r="F97" s="25">
        <v>28.45</v>
      </c>
      <c r="G97" s="25">
        <v>28.69</v>
      </c>
      <c r="H97" s="25">
        <v>44.77</v>
      </c>
      <c r="I97" s="25">
        <v>28.81</v>
      </c>
      <c r="J97" s="25"/>
      <c r="K97" s="25"/>
      <c r="M97" s="1">
        <f t="shared" si="6"/>
        <v>8.3333333333333329E-2</v>
      </c>
      <c r="N97" s="1">
        <v>0.3</v>
      </c>
      <c r="O97" s="1">
        <v>0.6</v>
      </c>
      <c r="P97" s="1">
        <v>0.88</v>
      </c>
      <c r="Q97" s="1">
        <f>AVERAGE(TBL_HST[[#This Row],[CH4]],TBL_HST[[#This Row],[CH5]],TBL_HST[[#This Row],[CH6]])</f>
        <v>28.429999999999996</v>
      </c>
      <c r="R97" s="1">
        <f>(M97/(O97-N97))*LN(((TBL_HST[[#This Row],[CH1]]-Q97)/(TBL_HST[[#This Row],[CH2]]-Q97)))</f>
        <v>0.24865939123145336</v>
      </c>
      <c r="S97" s="1">
        <f>(M97/(P97-O97))*LN(((TBL_HST[[#This Row],[CH2]]-Q97)/(TBL_HST[[#This Row],[CH3]]-Q97)))</f>
        <v>-0.38950479963512358</v>
      </c>
      <c r="T97" s="1">
        <f>(M97/(P97-N97))*LN(((TBL_HST[[#This Row],[CH1]]-Q97)/(TBL_HST[[#This Row],[CH3]]-Q97)))</f>
        <v>-5.9419873324825193E-2</v>
      </c>
      <c r="U97" s="1">
        <f>(TBL_HST[[#This Row],[CH1]]-Q97)/(EXP(-R97*N97/M97)) + Q97</f>
        <v>44.487313432835833</v>
      </c>
      <c r="V97" s="1">
        <f>(TBL_HST[[#This Row],[CH2]]-Q97)/(EXP(-S97*O97/M97)) + Q97</f>
        <v>28.592249863798937</v>
      </c>
      <c r="W97" s="1">
        <f>(TBL_HST[[#This Row],[CH1]]-Q97)/(EXP(-T97*N97/M97)) + Q97</f>
        <v>33.726673907776991</v>
      </c>
      <c r="X97" s="1">
        <f t="shared" si="7"/>
        <v>44.487313432835833</v>
      </c>
      <c r="Y97" s="1">
        <f t="shared" si="8"/>
        <v>33.726673907776991</v>
      </c>
      <c r="Z97" s="1">
        <f t="shared" si="9"/>
        <v>33.726673907776991</v>
      </c>
      <c r="AB97" s="1">
        <f t="shared" si="10"/>
        <v>37.313553749463267</v>
      </c>
      <c r="AC97" s="1">
        <f>TBL_HST[[#This Row],[CH7]]</f>
        <v>44.77</v>
      </c>
      <c r="AD97" s="1">
        <f t="shared" si="11"/>
        <v>-7.4564462505367359</v>
      </c>
    </row>
    <row r="98" spans="1:30" ht="19.5" customHeight="1" x14ac:dyDescent="0.35">
      <c r="A98" s="27">
        <v>44775.686557951391</v>
      </c>
      <c r="B98" s="25">
        <v>38.409999999999997</v>
      </c>
      <c r="C98" s="25">
        <v>30.63</v>
      </c>
      <c r="D98" s="25">
        <v>37.17</v>
      </c>
      <c r="E98" s="25">
        <v>28.15</v>
      </c>
      <c r="F98" s="25">
        <v>28.47</v>
      </c>
      <c r="G98" s="25">
        <v>28.75</v>
      </c>
      <c r="H98" s="25">
        <v>44.13</v>
      </c>
      <c r="I98" s="25">
        <v>28.81</v>
      </c>
      <c r="J98" s="25"/>
      <c r="K98" s="25"/>
      <c r="M98" s="1">
        <f t="shared" si="6"/>
        <v>8.3333333333333329E-2</v>
      </c>
      <c r="N98" s="1">
        <v>0.3</v>
      </c>
      <c r="O98" s="1">
        <v>0.6</v>
      </c>
      <c r="P98" s="1">
        <v>0.88</v>
      </c>
      <c r="Q98" s="1">
        <f>AVERAGE(TBL_HST[[#This Row],[CH4]],TBL_HST[[#This Row],[CH5]],TBL_HST[[#This Row],[CH6]])</f>
        <v>28.456666666666667</v>
      </c>
      <c r="R98" s="1">
        <f>(M98/(O98-N98))*LN(((TBL_HST[[#This Row],[CH1]]-Q98)/(TBL_HST[[#This Row],[CH2]]-Q98)))</f>
        <v>0.42267928227013413</v>
      </c>
      <c r="S98" s="1">
        <f>(M98/(P98-O98))*LN(((TBL_HST[[#This Row],[CH2]]-Q98)/(TBL_HST[[#This Row],[CH3]]-Q98)))</f>
        <v>-0.41327152745759371</v>
      </c>
      <c r="T98" s="1">
        <f>(M98/(P98-N98))*LN(((TBL_HST[[#This Row],[CH1]]-Q98)/(TBL_HST[[#This Row],[CH3]]-Q98)))</f>
        <v>1.9116822401575834E-2</v>
      </c>
      <c r="U98" s="1">
        <f>(TBL_HST[[#This Row],[CH1]]-Q98)/(EXP(-R98*N98/M98)) + Q98</f>
        <v>74.040490797545999</v>
      </c>
      <c r="V98" s="1">
        <f>(TBL_HST[[#This Row],[CH2]]-Q98)/(EXP(-S98*O98/M98)) + Q98</f>
        <v>28.567548200493214</v>
      </c>
      <c r="W98" s="1">
        <f>(TBL_HST[[#This Row],[CH1]]-Q98)/(EXP(-T98*N98/M98)) + Q98</f>
        <v>39.119114967217016</v>
      </c>
      <c r="X98" s="1">
        <f t="shared" si="7"/>
        <v>74.040490797545999</v>
      </c>
      <c r="Y98" s="1">
        <f t="shared" si="8"/>
        <v>39.119114967217016</v>
      </c>
      <c r="Z98" s="1">
        <f t="shared" si="9"/>
        <v>39.119114967217016</v>
      </c>
      <c r="AB98" s="1">
        <f t="shared" si="10"/>
        <v>50.759573577326677</v>
      </c>
      <c r="AC98" s="1">
        <f>TBL_HST[[#This Row],[CH7]]</f>
        <v>44.13</v>
      </c>
      <c r="AD98" s="1">
        <f t="shared" si="11"/>
        <v>6.6295735773266742</v>
      </c>
    </row>
    <row r="99" spans="1:30" ht="19.5" customHeight="1" x14ac:dyDescent="0.35">
      <c r="A99" s="27">
        <v>44775.686563842595</v>
      </c>
      <c r="B99" s="25">
        <v>40.39</v>
      </c>
      <c r="C99" s="25">
        <v>30.39</v>
      </c>
      <c r="D99" s="25">
        <v>35.450000000000003</v>
      </c>
      <c r="E99" s="25">
        <v>28.15</v>
      </c>
      <c r="F99" s="25">
        <v>28.45</v>
      </c>
      <c r="G99" s="25">
        <v>28.69</v>
      </c>
      <c r="H99" s="25">
        <v>42.99</v>
      </c>
      <c r="I99" s="25">
        <v>28.83</v>
      </c>
      <c r="J99" s="25"/>
      <c r="K99" s="25"/>
      <c r="M99" s="1">
        <f t="shared" si="6"/>
        <v>8.3333333333333329E-2</v>
      </c>
      <c r="N99" s="1">
        <v>0.3</v>
      </c>
      <c r="O99" s="1">
        <v>0.6</v>
      </c>
      <c r="P99" s="1">
        <v>0.88</v>
      </c>
      <c r="Q99" s="1">
        <f>AVERAGE(TBL_HST[[#This Row],[CH4]],TBL_HST[[#This Row],[CH5]],TBL_HST[[#This Row],[CH6]])</f>
        <v>28.429999999999996</v>
      </c>
      <c r="R99" s="1">
        <f>(M99/(O99-N99))*LN(((TBL_HST[[#This Row],[CH1]]-Q99)/(TBL_HST[[#This Row],[CH2]]-Q99)))</f>
        <v>0.50239535424446058</v>
      </c>
      <c r="S99" s="1">
        <f>(M99/(P99-O99))*LN(((TBL_HST[[#This Row],[CH2]]-Q99)/(TBL_HST[[#This Row],[CH3]]-Q99)))</f>
        <v>-0.37970795976050364</v>
      </c>
      <c r="T99" s="1">
        <f>(M99/(P99-N99))*LN(((TBL_HST[[#This Row],[CH1]]-Q99)/(TBL_HST[[#This Row],[CH3]]-Q99)))</f>
        <v>7.6552375069650166E-2</v>
      </c>
      <c r="U99" s="1">
        <f>(TBL_HST[[#This Row],[CH1]]-Q99)/(EXP(-R99*N99/M99)) + Q99</f>
        <v>101.41040816326519</v>
      </c>
      <c r="V99" s="1">
        <f>(TBL_HST[[#This Row],[CH2]]-Q99)/(EXP(-S99*O99/M99)) + Q99</f>
        <v>28.557332584871528</v>
      </c>
      <c r="W99" s="1">
        <f>(TBL_HST[[#This Row],[CH1]]-Q99)/(EXP(-T99*N99/M99)) + Q99</f>
        <v>44.184976738767809</v>
      </c>
      <c r="X99" s="1">
        <f t="shared" si="7"/>
        <v>101.41040816326519</v>
      </c>
      <c r="Y99" s="1">
        <f t="shared" si="8"/>
        <v>44.184976738767809</v>
      </c>
      <c r="Z99" s="1">
        <f t="shared" si="9"/>
        <v>44.184976738767809</v>
      </c>
      <c r="AB99" s="1">
        <f t="shared" si="10"/>
        <v>63.260120546933599</v>
      </c>
      <c r="AC99" s="1">
        <f>TBL_HST[[#This Row],[CH7]]</f>
        <v>42.99</v>
      </c>
      <c r="AD99" s="1">
        <f t="shared" si="11"/>
        <v>20.270120546933597</v>
      </c>
    </row>
    <row r="100" spans="1:30" ht="19.5" customHeight="1" x14ac:dyDescent="0.35">
      <c r="A100" s="27">
        <v>44775.686569768521</v>
      </c>
      <c r="B100" s="25">
        <v>42.43</v>
      </c>
      <c r="C100" s="25">
        <v>30.29</v>
      </c>
      <c r="D100" s="25">
        <v>33.03</v>
      </c>
      <c r="E100" s="25">
        <v>28.17</v>
      </c>
      <c r="F100" s="25">
        <v>28.41</v>
      </c>
      <c r="G100" s="25">
        <v>28.73</v>
      </c>
      <c r="H100" s="25">
        <v>39.75</v>
      </c>
      <c r="I100" s="25">
        <v>28.85</v>
      </c>
      <c r="J100" s="25"/>
      <c r="K100" s="25"/>
      <c r="M100" s="1">
        <f t="shared" si="6"/>
        <v>8.3333333333333329E-2</v>
      </c>
      <c r="N100" s="1">
        <v>0.3</v>
      </c>
      <c r="O100" s="1">
        <v>0.6</v>
      </c>
      <c r="P100" s="1">
        <v>0.88</v>
      </c>
      <c r="Q100" s="1">
        <f>AVERAGE(TBL_HST[[#This Row],[CH4]],TBL_HST[[#This Row],[CH5]],TBL_HST[[#This Row],[CH6]])</f>
        <v>28.436666666666667</v>
      </c>
      <c r="R100" s="1">
        <f>(M100/(O100-N100))*LN(((TBL_HST[[#This Row],[CH1]]-Q100)/(TBL_HST[[#This Row],[CH2]]-Q100)))</f>
        <v>0.5615542239249991</v>
      </c>
      <c r="S100" s="1">
        <f>(M100/(P100-O100))*LN(((TBL_HST[[#This Row],[CH2]]-Q100)/(TBL_HST[[#This Row],[CH3]]-Q100)))</f>
        <v>-0.27012504682232802</v>
      </c>
      <c r="T100" s="1">
        <f>(M100/(P100-N100))*LN(((TBL_HST[[#This Row],[CH1]]-Q100)/(TBL_HST[[#This Row],[CH3]]-Q100)))</f>
        <v>0.16005388632284107</v>
      </c>
      <c r="U100" s="1">
        <f>(TBL_HST[[#This Row],[CH1]]-Q100)/(EXP(-R100*N100/M100)) + Q100</f>
        <v>134.09136690647489</v>
      </c>
      <c r="V100" s="1">
        <f>(TBL_HST[[#This Row],[CH2]]-Q100)/(EXP(-S100*O100/M100)) + Q100</f>
        <v>28.701696066196789</v>
      </c>
      <c r="W100" s="1">
        <f>(TBL_HST[[#This Row],[CH1]]-Q100)/(EXP(-T100*N100/M100)) + Q100</f>
        <v>53.334356377947671</v>
      </c>
      <c r="X100" s="1">
        <f t="shared" si="7"/>
        <v>134.09136690647489</v>
      </c>
      <c r="Y100" s="1">
        <f t="shared" si="8"/>
        <v>53.334356377947671</v>
      </c>
      <c r="Z100" s="1">
        <f t="shared" si="9"/>
        <v>53.334356377947671</v>
      </c>
      <c r="AB100" s="1">
        <f t="shared" si="10"/>
        <v>80.253359887456739</v>
      </c>
      <c r="AC100" s="1">
        <f>TBL_HST[[#This Row],[CH7]]</f>
        <v>39.75</v>
      </c>
      <c r="AD100" s="1">
        <f t="shared" si="11"/>
        <v>40.503359887456739</v>
      </c>
    </row>
    <row r="101" spans="1:30" ht="19.5" customHeight="1" x14ac:dyDescent="0.35">
      <c r="A101" s="27">
        <v>44775.686575636573</v>
      </c>
      <c r="B101" s="25">
        <v>43.11</v>
      </c>
      <c r="C101" s="25">
        <v>30.45</v>
      </c>
      <c r="D101" s="25">
        <v>31.99</v>
      </c>
      <c r="E101" s="25">
        <v>28.15</v>
      </c>
      <c r="F101" s="25">
        <v>28.45</v>
      </c>
      <c r="G101" s="25">
        <v>28.73</v>
      </c>
      <c r="H101" s="25">
        <v>37.590000000000003</v>
      </c>
      <c r="I101" s="25">
        <v>28.83</v>
      </c>
      <c r="J101" s="25"/>
      <c r="K101" s="25"/>
      <c r="M101" s="1">
        <f t="shared" si="6"/>
        <v>8.3333333333333329E-2</v>
      </c>
      <c r="N101" s="1">
        <v>0.3</v>
      </c>
      <c r="O101" s="1">
        <v>0.6</v>
      </c>
      <c r="P101" s="1">
        <v>0.88</v>
      </c>
      <c r="Q101" s="1">
        <f>AVERAGE(TBL_HST[[#This Row],[CH4]],TBL_HST[[#This Row],[CH5]],TBL_HST[[#This Row],[CH6]])</f>
        <v>28.443333333333332</v>
      </c>
      <c r="R101" s="1">
        <f>(M101/(O101-N101))*LN(((TBL_HST[[#This Row],[CH1]]-Q101)/(TBL_HST[[#This Row],[CH2]]-Q101)))</f>
        <v>0.55252843738820301</v>
      </c>
      <c r="S101" s="1">
        <f>(M101/(P101-O101))*LN(((TBL_HST[[#This Row],[CH2]]-Q101)/(TBL_HST[[#This Row],[CH3]]-Q101)))</f>
        <v>-0.16950393589070475</v>
      </c>
      <c r="T101" s="1">
        <f>(M101/(P101-N101))*LN(((TBL_HST[[#This Row],[CH1]]-Q101)/(TBL_HST[[#This Row],[CH3]]-Q101)))</f>
        <v>0.20396108477079922</v>
      </c>
      <c r="U101" s="1">
        <f>(TBL_HST[[#This Row],[CH1]]-Q101)/(EXP(-R101*N101/M101)) + Q101</f>
        <v>135.64156146179394</v>
      </c>
      <c r="V101" s="1">
        <f>(TBL_HST[[#This Row],[CH2]]-Q101)/(EXP(-S101*O101/M101)) + Q101</f>
        <v>29.035508162735461</v>
      </c>
      <c r="W101" s="1">
        <f>(TBL_HST[[#This Row],[CH1]]-Q101)/(EXP(-T101*N101/M101)) + Q101</f>
        <v>59.007773599912312</v>
      </c>
      <c r="X101" s="1">
        <f t="shared" si="7"/>
        <v>135.64156146179394</v>
      </c>
      <c r="Y101" s="1">
        <f t="shared" si="8"/>
        <v>59.007773599912312</v>
      </c>
      <c r="Z101" s="1">
        <f t="shared" si="9"/>
        <v>59.007773599912312</v>
      </c>
      <c r="AB101" s="1">
        <f t="shared" si="10"/>
        <v>84.55236955387285</v>
      </c>
      <c r="AC101" s="1">
        <f>TBL_HST[[#This Row],[CH7]]</f>
        <v>37.590000000000003</v>
      </c>
      <c r="AD101" s="1">
        <f t="shared" si="11"/>
        <v>46.962369553872847</v>
      </c>
    </row>
    <row r="102" spans="1:30" ht="19.5" customHeight="1" x14ac:dyDescent="0.35">
      <c r="A102" s="27">
        <v>44775.686581562499</v>
      </c>
      <c r="B102" s="25">
        <v>43.19</v>
      </c>
      <c r="C102" s="25">
        <v>30.81</v>
      </c>
      <c r="D102" s="25">
        <v>31.29</v>
      </c>
      <c r="E102" s="25">
        <v>28.17</v>
      </c>
      <c r="F102" s="25">
        <v>28.41</v>
      </c>
      <c r="G102" s="25">
        <v>28.73</v>
      </c>
      <c r="H102" s="25">
        <v>34.71</v>
      </c>
      <c r="I102" s="25">
        <v>28.83</v>
      </c>
      <c r="J102" s="25"/>
      <c r="K102" s="25"/>
      <c r="M102" s="1">
        <f t="shared" si="6"/>
        <v>8.3333333333333329E-2</v>
      </c>
      <c r="N102" s="1">
        <v>0.3</v>
      </c>
      <c r="O102" s="1">
        <v>0.6</v>
      </c>
      <c r="P102" s="1">
        <v>0.88</v>
      </c>
      <c r="Q102" s="1">
        <f>AVERAGE(TBL_HST[[#This Row],[CH4]],TBL_HST[[#This Row],[CH5]],TBL_HST[[#This Row],[CH6]])</f>
        <v>28.436666666666667</v>
      </c>
      <c r="R102" s="1">
        <f>(M102/(O102-N102))*LN(((TBL_HST[[#This Row],[CH1]]-Q102)/(TBL_HST[[#This Row],[CH2]]-Q102)))</f>
        <v>0.5075482247775055</v>
      </c>
      <c r="S102" s="1">
        <f>(M102/(P102-O102))*LN(((TBL_HST[[#This Row],[CH2]]-Q102)/(TBL_HST[[#This Row],[CH3]]-Q102)))</f>
        <v>-5.4819185931478158E-2</v>
      </c>
      <c r="T102" s="1">
        <f>(M102/(P102-N102))*LN(((TBL_HST[[#This Row],[CH1]]-Q102)/(TBL_HST[[#This Row],[CH3]]-Q102)))</f>
        <v>0.23606050926282368</v>
      </c>
      <c r="U102" s="1">
        <f>(TBL_HST[[#This Row],[CH1]]-Q102)/(EXP(-R102*N102/M102)) + Q102</f>
        <v>120.14769662921351</v>
      </c>
      <c r="V102" s="1">
        <f>(TBL_HST[[#This Row],[CH2]]-Q102)/(EXP(-S102*O102/M102)) + Q102</f>
        <v>30.036016668818245</v>
      </c>
      <c r="W102" s="1">
        <f>(TBL_HST[[#This Row],[CH1]]-Q102)/(EXP(-T102*N102/M102)) + Q102</f>
        <v>62.947969174259292</v>
      </c>
      <c r="X102" s="1">
        <f t="shared" si="7"/>
        <v>120.14769662921351</v>
      </c>
      <c r="Y102" s="1">
        <f t="shared" si="8"/>
        <v>62.947969174259292</v>
      </c>
      <c r="Z102" s="1">
        <f t="shared" si="9"/>
        <v>62.947969174259292</v>
      </c>
      <c r="AB102" s="1">
        <f t="shared" si="10"/>
        <v>82.01454499257737</v>
      </c>
      <c r="AC102" s="1">
        <f>TBL_HST[[#This Row],[CH7]]</f>
        <v>34.71</v>
      </c>
      <c r="AD102" s="1">
        <f t="shared" si="11"/>
        <v>47.30454499257737</v>
      </c>
    </row>
    <row r="103" spans="1:30" ht="19.5" customHeight="1" x14ac:dyDescent="0.35">
      <c r="A103" s="27">
        <v>44775.686587453703</v>
      </c>
      <c r="B103" s="25">
        <v>43.03</v>
      </c>
      <c r="C103" s="25">
        <v>32.409999999999997</v>
      </c>
      <c r="D103" s="25">
        <v>30.47</v>
      </c>
      <c r="E103" s="25">
        <v>28.15</v>
      </c>
      <c r="F103" s="25">
        <v>28.41</v>
      </c>
      <c r="G103" s="25">
        <v>28.73</v>
      </c>
      <c r="H103" s="25">
        <v>33.61</v>
      </c>
      <c r="I103" s="25">
        <v>28.85</v>
      </c>
      <c r="J103" s="25"/>
      <c r="K103" s="25"/>
      <c r="M103" s="1">
        <f t="shared" si="6"/>
        <v>8.3333333333333329E-2</v>
      </c>
      <c r="N103" s="1">
        <v>0.3</v>
      </c>
      <c r="O103" s="1">
        <v>0.6</v>
      </c>
      <c r="P103" s="1">
        <v>0.88</v>
      </c>
      <c r="Q103" s="1">
        <f>AVERAGE(TBL_HST[[#This Row],[CH4]],TBL_HST[[#This Row],[CH5]],TBL_HST[[#This Row],[CH6]])</f>
        <v>28.430000000000003</v>
      </c>
      <c r="R103" s="1">
        <f>(M103/(O103-N103))*LN(((TBL_HST[[#This Row],[CH1]]-Q103)/(TBL_HST[[#This Row],[CH2]]-Q103)))</f>
        <v>0.36103880817165168</v>
      </c>
      <c r="S103" s="1">
        <f>(M103/(P103-O103))*LN(((TBL_HST[[#This Row],[CH2]]-Q103)/(TBL_HST[[#This Row],[CH3]]-Q103)))</f>
        <v>0.19890833673816119</v>
      </c>
      <c r="T103" s="1">
        <f>(M103/(P103-N103))*LN(((TBL_HST[[#This Row],[CH1]]-Q103)/(TBL_HST[[#This Row],[CH3]]-Q103)))</f>
        <v>0.28276892541065624</v>
      </c>
      <c r="U103" s="1">
        <f>(TBL_HST[[#This Row],[CH1]]-Q103)/(EXP(-R103*N103/M103)) + Q103</f>
        <v>81.987788944723704</v>
      </c>
      <c r="V103" s="1">
        <f>(TBL_HST[[#This Row],[CH2]]-Q103)/(EXP(-S103*O103/M103)) + Q103</f>
        <v>45.096852118549577</v>
      </c>
      <c r="W103" s="1">
        <f>(TBL_HST[[#This Row],[CH1]]-Q103)/(EXP(-T103*N103/M103)) + Q103</f>
        <v>68.836459475453452</v>
      </c>
      <c r="X103" s="1">
        <f t="shared" si="7"/>
        <v>81.987788944723704</v>
      </c>
      <c r="Y103" s="1">
        <f t="shared" si="8"/>
        <v>68.836459475453452</v>
      </c>
      <c r="Z103" s="1">
        <f t="shared" si="9"/>
        <v>68.836459475453452</v>
      </c>
      <c r="AB103" s="1">
        <f t="shared" si="10"/>
        <v>73.220235965210193</v>
      </c>
      <c r="AC103" s="1">
        <f>TBL_HST[[#This Row],[CH7]]</f>
        <v>33.61</v>
      </c>
      <c r="AD103" s="1">
        <f t="shared" si="11"/>
        <v>39.610235965210194</v>
      </c>
    </row>
    <row r="104" spans="1:30" ht="19.5" customHeight="1" x14ac:dyDescent="0.35">
      <c r="A104" s="27">
        <v>44775.686593368053</v>
      </c>
      <c r="B104" s="25">
        <v>42.29</v>
      </c>
      <c r="C104" s="25">
        <v>35.549999999999997</v>
      </c>
      <c r="D104" s="25">
        <v>30.37</v>
      </c>
      <c r="E104" s="25">
        <v>28.17</v>
      </c>
      <c r="F104" s="25">
        <v>28.41</v>
      </c>
      <c r="G104" s="25">
        <v>28.73</v>
      </c>
      <c r="H104" s="25">
        <v>32.590000000000003</v>
      </c>
      <c r="I104" s="25">
        <v>28.85</v>
      </c>
      <c r="J104" s="25"/>
      <c r="K104" s="25"/>
      <c r="M104" s="1">
        <f t="shared" si="6"/>
        <v>8.3333333333333329E-2</v>
      </c>
      <c r="N104" s="1">
        <v>0.3</v>
      </c>
      <c r="O104" s="1">
        <v>0.6</v>
      </c>
      <c r="P104" s="1">
        <v>0.88</v>
      </c>
      <c r="Q104" s="1">
        <f>AVERAGE(TBL_HST[[#This Row],[CH4]],TBL_HST[[#This Row],[CH5]],TBL_HST[[#This Row],[CH6]])</f>
        <v>28.436666666666667</v>
      </c>
      <c r="R104" s="1">
        <f>(M104/(O104-N104))*LN(((TBL_HST[[#This Row],[CH1]]-Q104)/(TBL_HST[[#This Row],[CH2]]-Q104)))</f>
        <v>0.18515414454372769</v>
      </c>
      <c r="S104" s="1">
        <f>(M104/(P104-O104))*LN(((TBL_HST[[#This Row],[CH2]]-Q104)/(TBL_HST[[#This Row],[CH3]]-Q104)))</f>
        <v>0.38771587152417641</v>
      </c>
      <c r="T104" s="1">
        <f>(M104/(P104-N104))*LN(((TBL_HST[[#This Row],[CH1]]-Q104)/(TBL_HST[[#This Row],[CH3]]-Q104)))</f>
        <v>0.28294256446532356</v>
      </c>
      <c r="U104" s="1">
        <f>(TBL_HST[[#This Row],[CH1]]-Q104)/(EXP(-R104*N104/M104)) + Q104</f>
        <v>55.416260543580137</v>
      </c>
      <c r="V104" s="1">
        <f>(TBL_HST[[#This Row],[CH2]]-Q104)/(EXP(-S104*O104/M104)) + Q104</f>
        <v>144.4291316758933</v>
      </c>
      <c r="W104" s="1">
        <f>(TBL_HST[[#This Row],[CH1]]-Q104)/(EXP(-T104*N104/M104)) + Q104</f>
        <v>66.800650928697365</v>
      </c>
      <c r="X104" s="1">
        <f t="shared" si="7"/>
        <v>55.416260543580137</v>
      </c>
      <c r="Y104" s="1">
        <f t="shared" si="8"/>
        <v>66.800650928697365</v>
      </c>
      <c r="Z104" s="1">
        <f t="shared" si="9"/>
        <v>66.800650928697365</v>
      </c>
      <c r="AB104" s="1">
        <f t="shared" si="10"/>
        <v>63.005854133658289</v>
      </c>
      <c r="AC104" s="1">
        <f>TBL_HST[[#This Row],[CH7]]</f>
        <v>32.590000000000003</v>
      </c>
      <c r="AD104" s="1">
        <f t="shared" si="11"/>
        <v>30.415854133658286</v>
      </c>
    </row>
    <row r="105" spans="1:30" ht="19.5" customHeight="1" x14ac:dyDescent="0.35">
      <c r="A105" s="27">
        <v>44775.686599247689</v>
      </c>
      <c r="B105" s="25">
        <v>40.89</v>
      </c>
      <c r="C105" s="25">
        <v>37.69</v>
      </c>
      <c r="D105" s="25">
        <v>29.99</v>
      </c>
      <c r="E105" s="25">
        <v>28.17</v>
      </c>
      <c r="F105" s="25">
        <v>28.41</v>
      </c>
      <c r="G105" s="25">
        <v>28.75</v>
      </c>
      <c r="H105" s="25">
        <v>32.049999999999997</v>
      </c>
      <c r="I105" s="25">
        <v>28.87</v>
      </c>
      <c r="J105" s="25"/>
      <c r="K105" s="25"/>
      <c r="M105" s="1">
        <f t="shared" si="6"/>
        <v>8.3333333333333329E-2</v>
      </c>
      <c r="N105" s="1">
        <v>0.3</v>
      </c>
      <c r="O105" s="1">
        <v>0.6</v>
      </c>
      <c r="P105" s="1">
        <v>0.88</v>
      </c>
      <c r="Q105" s="1">
        <f>AVERAGE(TBL_HST[[#This Row],[CH4]],TBL_HST[[#This Row],[CH5]],TBL_HST[[#This Row],[CH6]])</f>
        <v>28.443333333333332</v>
      </c>
      <c r="R105" s="1">
        <f>(M105/(O105-N105))*LN(((TBL_HST[[#This Row],[CH1]]-Q105)/(TBL_HST[[#This Row],[CH2]]-Q105)))</f>
        <v>8.2552700896358716E-2</v>
      </c>
      <c r="S105" s="1">
        <f>(M105/(P105-O105))*LN(((TBL_HST[[#This Row],[CH2]]-Q105)/(TBL_HST[[#This Row],[CH3]]-Q105)))</f>
        <v>0.53219078828825028</v>
      </c>
      <c r="T105" s="1">
        <f>(M105/(P105-N105))*LN(((TBL_HST[[#This Row],[CH1]]-Q105)/(TBL_HST[[#This Row],[CH3]]-Q105)))</f>
        <v>0.29961936377520287</v>
      </c>
      <c r="U105" s="1">
        <f>(TBL_HST[[#This Row],[CH1]]-Q105)/(EXP(-R105*N105/M105)) + Q105</f>
        <v>45.197426099495317</v>
      </c>
      <c r="V105" s="1">
        <f>(TBL_HST[[#This Row],[CH2]]-Q105)/(EXP(-S105*O105/M105)) + Q105</f>
        <v>455.1243932660953</v>
      </c>
      <c r="W105" s="1">
        <f>(TBL_HST[[#This Row],[CH1]]-Q105)/(EXP(-T105*N105/M105)) + Q105</f>
        <v>65.04458941670363</v>
      </c>
      <c r="X105" s="1">
        <f t="shared" si="7"/>
        <v>45.197426099495317</v>
      </c>
      <c r="Y105" s="1">
        <f t="shared" si="8"/>
        <v>65.04458941670363</v>
      </c>
      <c r="Z105" s="1">
        <f t="shared" si="9"/>
        <v>65.04458941670363</v>
      </c>
      <c r="AB105" s="1">
        <f t="shared" si="10"/>
        <v>58.428868310967523</v>
      </c>
      <c r="AC105" s="1">
        <f>TBL_HST[[#This Row],[CH7]]</f>
        <v>32.049999999999997</v>
      </c>
      <c r="AD105" s="1">
        <f t="shared" si="11"/>
        <v>26.378868310967526</v>
      </c>
    </row>
    <row r="106" spans="1:30" ht="19.5" customHeight="1" x14ac:dyDescent="0.35">
      <c r="A106" s="27">
        <v>44775.686605173614</v>
      </c>
      <c r="B106" s="25">
        <v>37.69</v>
      </c>
      <c r="C106" s="25">
        <v>39.67</v>
      </c>
      <c r="D106" s="25">
        <v>30.17</v>
      </c>
      <c r="E106" s="25">
        <v>28.19</v>
      </c>
      <c r="F106" s="25">
        <v>28.45</v>
      </c>
      <c r="G106" s="25">
        <v>28.75</v>
      </c>
      <c r="H106" s="25">
        <v>31.39</v>
      </c>
      <c r="I106" s="25">
        <v>28.85</v>
      </c>
      <c r="J106" s="25"/>
      <c r="K106" s="25"/>
      <c r="M106" s="1">
        <f t="shared" si="6"/>
        <v>8.3333333333333329E-2</v>
      </c>
      <c r="N106" s="1">
        <v>0.3</v>
      </c>
      <c r="O106" s="1">
        <v>0.6</v>
      </c>
      <c r="P106" s="1">
        <v>0.88</v>
      </c>
      <c r="Q106" s="1">
        <f>AVERAGE(TBL_HST[[#This Row],[CH4]],TBL_HST[[#This Row],[CH5]],TBL_HST[[#This Row],[CH6]])</f>
        <v>28.463333333333335</v>
      </c>
      <c r="R106" s="1">
        <f>(M106/(O106-N106))*LN(((TBL_HST[[#This Row],[CH1]]-Q106)/(TBL_HST[[#This Row],[CH2]]-Q106)))</f>
        <v>-5.4003054786389219E-2</v>
      </c>
      <c r="S106" s="1">
        <f>(M106/(P106-O106))*LN(((TBL_HST[[#This Row],[CH2]]-Q106)/(TBL_HST[[#This Row],[CH3]]-Q106)))</f>
        <v>0.56010913360983705</v>
      </c>
      <c r="T106" s="1">
        <f>(M106/(P106-N106))*LN(((TBL_HST[[#This Row],[CH1]]-Q106)/(TBL_HST[[#This Row],[CH3]]-Q106)))</f>
        <v>0.24246489823247863</v>
      </c>
      <c r="U106" s="1">
        <f>(TBL_HST[[#This Row],[CH1]]-Q106)/(EXP(-R106*N106/M106)) + Q106</f>
        <v>36.059827483640689</v>
      </c>
      <c r="V106" s="1">
        <f>(TBL_HST[[#This Row],[CH2]]-Q106)/(EXP(-S106*O106/M106)) + Q106</f>
        <v>660.71947614807937</v>
      </c>
      <c r="W106" s="1">
        <f>(TBL_HST[[#This Row],[CH1]]-Q106)/(EXP(-T106*N106/M106)) + Q106</f>
        <v>50.54994185724992</v>
      </c>
      <c r="X106" s="1">
        <f t="shared" si="7"/>
        <v>36.059827483640689</v>
      </c>
      <c r="Y106" s="1">
        <f t="shared" si="8"/>
        <v>50.54994185724992</v>
      </c>
      <c r="Z106" s="1">
        <f t="shared" si="9"/>
        <v>50.54994185724992</v>
      </c>
      <c r="AB106" s="1">
        <f t="shared" si="10"/>
        <v>45.719903732713512</v>
      </c>
      <c r="AC106" s="1">
        <f>TBL_HST[[#This Row],[CH7]]</f>
        <v>31.39</v>
      </c>
      <c r="AD106" s="1">
        <f t="shared" si="11"/>
        <v>14.329903732713511</v>
      </c>
    </row>
    <row r="107" spans="1:30" ht="19.5" customHeight="1" x14ac:dyDescent="0.35">
      <c r="A107" s="27">
        <v>44775.686611053243</v>
      </c>
      <c r="B107" s="25">
        <v>35.590000000000003</v>
      </c>
      <c r="C107" s="25">
        <v>40.909999999999997</v>
      </c>
      <c r="D107" s="25">
        <v>30.05</v>
      </c>
      <c r="E107" s="25">
        <v>28.15</v>
      </c>
      <c r="F107" s="25">
        <v>28.47</v>
      </c>
      <c r="G107" s="25">
        <v>28.77</v>
      </c>
      <c r="H107" s="25">
        <v>31.29</v>
      </c>
      <c r="I107" s="25">
        <v>28.85</v>
      </c>
      <c r="J107" s="25"/>
      <c r="K107" s="25"/>
      <c r="M107" s="1">
        <f t="shared" si="6"/>
        <v>8.3333333333333329E-2</v>
      </c>
      <c r="N107" s="1">
        <v>0.3</v>
      </c>
      <c r="O107" s="1">
        <v>0.6</v>
      </c>
      <c r="P107" s="1">
        <v>0.88</v>
      </c>
      <c r="Q107" s="1">
        <f>AVERAGE(TBL_HST[[#This Row],[CH4]],TBL_HST[[#This Row],[CH5]],TBL_HST[[#This Row],[CH6]])</f>
        <v>28.463333333333335</v>
      </c>
      <c r="R107" s="1">
        <f>(M107/(O107-N107))*LN(((TBL_HST[[#This Row],[CH1]]-Q107)/(TBL_HST[[#This Row],[CH2]]-Q107)))</f>
        <v>-0.15489145347685462</v>
      </c>
      <c r="S107" s="1">
        <f>(M107/(P107-O107))*LN(((TBL_HST[[#This Row],[CH2]]-Q107)/(TBL_HST[[#This Row],[CH3]]-Q107)))</f>
        <v>0.61304091365185931</v>
      </c>
      <c r="T107" s="1">
        <f>(M107/(P107-N107))*LN(((TBL_HST[[#This Row],[CH1]]-Q107)/(TBL_HST[[#This Row],[CH3]]-Q107)))</f>
        <v>0.21583451686114524</v>
      </c>
      <c r="U107" s="1">
        <f>(TBL_HST[[#This Row],[CH1]]-Q107)/(EXP(-R107*N107/M107)) + Q107</f>
        <v>32.543893947509382</v>
      </c>
      <c r="V107" s="1">
        <f>(TBL_HST[[#This Row],[CH2]]-Q107)/(EXP(-S107*O107/M107)) + Q107</f>
        <v>1056.439670817678</v>
      </c>
      <c r="W107" s="1">
        <f>(TBL_HST[[#This Row],[CH1]]-Q107)/(EXP(-T107*N107/M107)) + Q107</f>
        <v>43.963455066218891</v>
      </c>
      <c r="X107" s="1">
        <f t="shared" si="7"/>
        <v>32.543893947509382</v>
      </c>
      <c r="Y107" s="1">
        <f t="shared" si="8"/>
        <v>43.963455066218891</v>
      </c>
      <c r="Z107" s="1">
        <f t="shared" si="9"/>
        <v>43.963455066218891</v>
      </c>
      <c r="AB107" s="1">
        <f t="shared" si="10"/>
        <v>40.156934693315719</v>
      </c>
      <c r="AC107" s="1">
        <f>TBL_HST[[#This Row],[CH7]]</f>
        <v>31.29</v>
      </c>
      <c r="AD107" s="1">
        <f t="shared" si="11"/>
        <v>8.86693469331572</v>
      </c>
    </row>
    <row r="108" spans="1:30" ht="19.5" customHeight="1" x14ac:dyDescent="0.35">
      <c r="A108" s="27">
        <v>44775.686616979168</v>
      </c>
      <c r="B108" s="25">
        <v>33.47</v>
      </c>
      <c r="C108" s="25">
        <v>41.49</v>
      </c>
      <c r="D108" s="25">
        <v>30.33</v>
      </c>
      <c r="E108" s="25">
        <v>28.17</v>
      </c>
      <c r="F108" s="25">
        <v>28.47</v>
      </c>
      <c r="G108" s="25">
        <v>28.77</v>
      </c>
      <c r="H108" s="25">
        <v>31.11</v>
      </c>
      <c r="I108" s="25">
        <v>28.87</v>
      </c>
      <c r="J108" s="25"/>
      <c r="K108" s="25"/>
      <c r="M108" s="1">
        <f t="shared" si="6"/>
        <v>8.3333333333333329E-2</v>
      </c>
      <c r="N108" s="1">
        <v>0.3</v>
      </c>
      <c r="O108" s="1">
        <v>0.6</v>
      </c>
      <c r="P108" s="1">
        <v>0.88</v>
      </c>
      <c r="Q108" s="1">
        <f>AVERAGE(TBL_HST[[#This Row],[CH4]],TBL_HST[[#This Row],[CH5]],TBL_HST[[#This Row],[CH6]])</f>
        <v>28.47</v>
      </c>
      <c r="R108" s="1">
        <f>(M108/(O108-N108))*LN(((TBL_HST[[#This Row],[CH1]]-Q108)/(TBL_HST[[#This Row],[CH2]]-Q108)))</f>
        <v>-0.26584686787397865</v>
      </c>
      <c r="S108" s="1">
        <f>(M108/(P108-O108))*LN(((TBL_HST[[#This Row],[CH2]]-Q108)/(TBL_HST[[#This Row],[CH3]]-Q108)))</f>
        <v>0.57913992531408143</v>
      </c>
      <c r="T108" s="1">
        <f>(M108/(P108-N108))*LN(((TBL_HST[[#This Row],[CH1]]-Q108)/(TBL_HST[[#This Row],[CH3]]-Q108)))</f>
        <v>0.14207779090646416</v>
      </c>
      <c r="U108" s="1">
        <f>(TBL_HST[[#This Row],[CH1]]-Q108)/(EXP(-R108*N108/M108)) + Q108</f>
        <v>30.39012288786482</v>
      </c>
      <c r="V108" s="1">
        <f>(TBL_HST[[#This Row],[CH2]]-Q108)/(EXP(-S108*O108/M108)) + Q108</f>
        <v>870.90297068345239</v>
      </c>
      <c r="W108" s="1">
        <f>(TBL_HST[[#This Row],[CH1]]-Q108)/(EXP(-T108*N108/M108)) + Q108</f>
        <v>36.808788647325471</v>
      </c>
      <c r="X108" s="1">
        <f t="shared" si="7"/>
        <v>30.39012288786482</v>
      </c>
      <c r="Y108" s="1">
        <f t="shared" si="8"/>
        <v>36.808788647325471</v>
      </c>
      <c r="Z108" s="1">
        <f t="shared" si="9"/>
        <v>36.808788647325471</v>
      </c>
      <c r="AB108" s="1">
        <f t="shared" si="10"/>
        <v>34.669233394171918</v>
      </c>
      <c r="AC108" s="1">
        <f>TBL_HST[[#This Row],[CH7]]</f>
        <v>31.11</v>
      </c>
      <c r="AD108" s="1">
        <f t="shared" si="11"/>
        <v>3.559233394171919</v>
      </c>
    </row>
    <row r="109" spans="1:30" ht="19.5" customHeight="1" x14ac:dyDescent="0.35">
      <c r="A109" s="27">
        <v>44775.686622858797</v>
      </c>
      <c r="B109" s="25">
        <v>32.47</v>
      </c>
      <c r="C109" s="25">
        <v>41.67</v>
      </c>
      <c r="D109" s="25">
        <v>31.77</v>
      </c>
      <c r="E109" s="25">
        <v>28.15</v>
      </c>
      <c r="F109" s="25">
        <v>28.49</v>
      </c>
      <c r="G109" s="25">
        <v>28.73</v>
      </c>
      <c r="H109" s="25">
        <v>31.91</v>
      </c>
      <c r="I109" s="25">
        <v>28.83</v>
      </c>
      <c r="J109" s="25"/>
      <c r="K109" s="25"/>
      <c r="M109" s="1">
        <f t="shared" si="6"/>
        <v>8.3333333333333329E-2</v>
      </c>
      <c r="N109" s="1">
        <v>0.3</v>
      </c>
      <c r="O109" s="1">
        <v>0.6</v>
      </c>
      <c r="P109" s="1">
        <v>0.88</v>
      </c>
      <c r="Q109" s="1">
        <f>AVERAGE(TBL_HST[[#This Row],[CH4]],TBL_HST[[#This Row],[CH5]],TBL_HST[[#This Row],[CH6]])</f>
        <v>28.456666666666667</v>
      </c>
      <c r="R109" s="1">
        <f>(M109/(O109-N109))*LN(((TBL_HST[[#This Row],[CH1]]-Q109)/(TBL_HST[[#This Row],[CH2]]-Q109)))</f>
        <v>-0.33100118599475353</v>
      </c>
      <c r="S109" s="1">
        <f>(M109/(P109-O109))*LN(((TBL_HST[[#This Row],[CH2]]-Q109)/(TBL_HST[[#This Row],[CH3]]-Q109)))</f>
        <v>0.41168800261705496</v>
      </c>
      <c r="T109" s="1">
        <f>(M109/(P109-N109))*LN(((TBL_HST[[#This Row],[CH1]]-Q109)/(TBL_HST[[#This Row],[CH3]]-Q109)))</f>
        <v>2.7538422300602331E-2</v>
      </c>
      <c r="U109" s="1">
        <f>(TBL_HST[[#This Row],[CH1]]-Q109)/(EXP(-R109*N109/M109)) + Q109</f>
        <v>29.675650857719475</v>
      </c>
      <c r="V109" s="1">
        <f>(TBL_HST[[#This Row],[CH2]]-Q109)/(EXP(-S109*O109/M109)) + Q109</f>
        <v>284.50853628092477</v>
      </c>
      <c r="W109" s="1">
        <f>(TBL_HST[[#This Row],[CH1]]-Q109)/(EXP(-T109*N109/M109)) + Q109</f>
        <v>32.888265686531369</v>
      </c>
      <c r="X109" s="1">
        <f t="shared" si="7"/>
        <v>29.675650857719475</v>
      </c>
      <c r="Y109" s="1">
        <f t="shared" si="8"/>
        <v>32.888265686531369</v>
      </c>
      <c r="Z109" s="1">
        <f t="shared" si="9"/>
        <v>32.888265686531369</v>
      </c>
      <c r="AB109" s="1">
        <f t="shared" si="10"/>
        <v>31.817394076927403</v>
      </c>
      <c r="AC109" s="1">
        <f>TBL_HST[[#This Row],[CH7]]</f>
        <v>31.91</v>
      </c>
      <c r="AD109" s="1">
        <f t="shared" si="11"/>
        <v>-9.2605923072596852E-2</v>
      </c>
    </row>
    <row r="110" spans="1:30" ht="19.5" customHeight="1" x14ac:dyDescent="0.35">
      <c r="A110" s="27">
        <v>44775.686628773146</v>
      </c>
      <c r="B110" s="25">
        <v>31.77</v>
      </c>
      <c r="C110" s="25">
        <v>41.17</v>
      </c>
      <c r="D110" s="25">
        <v>33.909999999999997</v>
      </c>
      <c r="E110" s="25">
        <v>28.17</v>
      </c>
      <c r="F110" s="25">
        <v>28.47</v>
      </c>
      <c r="G110" s="25">
        <v>28.77</v>
      </c>
      <c r="H110" s="25">
        <v>34.25</v>
      </c>
      <c r="I110" s="25">
        <v>28.85</v>
      </c>
      <c r="J110" s="25"/>
      <c r="K110" s="25"/>
      <c r="M110" s="1">
        <f t="shared" si="6"/>
        <v>8.3333333333333329E-2</v>
      </c>
      <c r="N110" s="1">
        <v>0.3</v>
      </c>
      <c r="O110" s="1">
        <v>0.6</v>
      </c>
      <c r="P110" s="1">
        <v>0.88</v>
      </c>
      <c r="Q110" s="1">
        <f>AVERAGE(TBL_HST[[#This Row],[CH4]],TBL_HST[[#This Row],[CH5]],TBL_HST[[#This Row],[CH6]])</f>
        <v>28.47</v>
      </c>
      <c r="R110" s="1">
        <f>(M110/(O110-N110))*LN(((TBL_HST[[#This Row],[CH1]]-Q110)/(TBL_HST[[#This Row],[CH2]]-Q110)))</f>
        <v>-0.37435542360891977</v>
      </c>
      <c r="S110" s="1">
        <f>(M110/(P110-O110))*LN(((TBL_HST[[#This Row],[CH2]]-Q110)/(TBL_HST[[#This Row],[CH3]]-Q110)))</f>
        <v>0.25232825374901635</v>
      </c>
      <c r="T110" s="1">
        <f>(M110/(P110-N110))*LN(((TBL_HST[[#This Row],[CH1]]-Q110)/(TBL_HST[[#This Row],[CH3]]-Q110)))</f>
        <v>-7.1818475918881602E-2</v>
      </c>
      <c r="U110" s="1">
        <f>(TBL_HST[[#This Row],[CH1]]-Q110)/(EXP(-R110*N110/M110)) + Q110</f>
        <v>29.327480314960628</v>
      </c>
      <c r="V110" s="1">
        <f>(TBL_HST[[#This Row],[CH2]]-Q110)/(EXP(-S110*O110/M110)) + Q110</f>
        <v>106.59932140083258</v>
      </c>
      <c r="W110" s="1">
        <f>(TBL_HST[[#This Row],[CH1]]-Q110)/(EXP(-T110*N110/M110)) + Q110</f>
        <v>31.018171275830476</v>
      </c>
      <c r="X110" s="1">
        <f t="shared" si="7"/>
        <v>29.327480314960628</v>
      </c>
      <c r="Y110" s="1">
        <f t="shared" si="8"/>
        <v>31.018171275830476</v>
      </c>
      <c r="Z110" s="1">
        <f t="shared" si="9"/>
        <v>31.018171275830476</v>
      </c>
      <c r="AB110" s="1">
        <f t="shared" si="10"/>
        <v>30.454607622207192</v>
      </c>
      <c r="AC110" s="1">
        <f>TBL_HST[[#This Row],[CH7]]</f>
        <v>34.25</v>
      </c>
      <c r="AD110" s="1">
        <f t="shared" si="11"/>
        <v>-3.7953923777928082</v>
      </c>
    </row>
    <row r="111" spans="1:30" ht="19.5" customHeight="1" x14ac:dyDescent="0.35">
      <c r="A111" s="27">
        <v>44775.686634710648</v>
      </c>
      <c r="B111" s="25">
        <v>31.43</v>
      </c>
      <c r="C111" s="25">
        <v>40.29</v>
      </c>
      <c r="D111" s="25">
        <v>36.770000000000003</v>
      </c>
      <c r="E111" s="25">
        <v>28.15</v>
      </c>
      <c r="F111" s="25">
        <v>28.47</v>
      </c>
      <c r="G111" s="25">
        <v>28.75</v>
      </c>
      <c r="H111" s="25">
        <v>36.81</v>
      </c>
      <c r="I111" s="25">
        <v>28.85</v>
      </c>
      <c r="J111" s="25"/>
      <c r="K111" s="25"/>
      <c r="M111" s="1">
        <f t="shared" si="6"/>
        <v>8.3333333333333329E-2</v>
      </c>
      <c r="N111" s="1">
        <v>0.3</v>
      </c>
      <c r="O111" s="1">
        <v>0.6</v>
      </c>
      <c r="P111" s="1">
        <v>0.88</v>
      </c>
      <c r="Q111" s="1">
        <f>AVERAGE(TBL_HST[[#This Row],[CH4]],TBL_HST[[#This Row],[CH5]],TBL_HST[[#This Row],[CH6]])</f>
        <v>28.456666666666667</v>
      </c>
      <c r="R111" s="1">
        <f>(M111/(O111-N111))*LN(((TBL_HST[[#This Row],[CH1]]-Q111)/(TBL_HST[[#This Row],[CH2]]-Q111)))</f>
        <v>-0.38367687496929231</v>
      </c>
      <c r="S111" s="1">
        <f>(M111/(P111-O111))*LN(((TBL_HST[[#This Row],[CH2]]-Q111)/(TBL_HST[[#This Row],[CH3]]-Q111)))</f>
        <v>0.10507730840163071</v>
      </c>
      <c r="T111" s="1">
        <f>(M111/(P111-N111))*LN(((TBL_HST[[#This Row],[CH1]]-Q111)/(TBL_HST[[#This Row],[CH3]]-Q111)))</f>
        <v>-0.14772657954884666</v>
      </c>
      <c r="U111" s="1">
        <f>(TBL_HST[[#This Row],[CH1]]-Q111)/(EXP(-R111*N111/M111)) + Q111</f>
        <v>29.203769014084507</v>
      </c>
      <c r="V111" s="1">
        <f>(TBL_HST[[#This Row],[CH2]]-Q111)/(EXP(-S111*O111/M111)) + Q111</f>
        <v>53.67262416840078</v>
      </c>
      <c r="W111" s="1">
        <f>(TBL_HST[[#This Row],[CH1]]-Q111)/(EXP(-T111*N111/M111)) + Q111</f>
        <v>30.20361065943634</v>
      </c>
      <c r="X111" s="1">
        <f t="shared" si="7"/>
        <v>29.203769014084507</v>
      </c>
      <c r="Y111" s="1">
        <f t="shared" si="8"/>
        <v>30.20361065943634</v>
      </c>
      <c r="Z111" s="1">
        <f t="shared" si="9"/>
        <v>30.20361065943634</v>
      </c>
      <c r="AB111" s="1">
        <f t="shared" si="10"/>
        <v>29.87033011098573</v>
      </c>
      <c r="AC111" s="1">
        <f>TBL_HST[[#This Row],[CH7]]</f>
        <v>36.81</v>
      </c>
      <c r="AD111" s="1">
        <f t="shared" si="11"/>
        <v>-6.9396698890142723</v>
      </c>
    </row>
    <row r="112" spans="1:30" ht="19.5" customHeight="1" x14ac:dyDescent="0.35">
      <c r="A112" s="27">
        <v>44775.6866405787</v>
      </c>
      <c r="B112" s="25">
        <v>31.15</v>
      </c>
      <c r="C112" s="25">
        <v>37.99</v>
      </c>
      <c r="D112" s="25">
        <v>38.49</v>
      </c>
      <c r="E112" s="25">
        <v>28.17</v>
      </c>
      <c r="F112" s="25">
        <v>28.49</v>
      </c>
      <c r="G112" s="25">
        <v>28.73</v>
      </c>
      <c r="H112" s="25">
        <v>40.07</v>
      </c>
      <c r="I112" s="25">
        <v>28.85</v>
      </c>
      <c r="J112" s="25"/>
      <c r="K112" s="25"/>
      <c r="M112" s="1">
        <f t="shared" si="6"/>
        <v>8.3333333333333329E-2</v>
      </c>
      <c r="N112" s="1">
        <v>0.3</v>
      </c>
      <c r="O112" s="1">
        <v>0.6</v>
      </c>
      <c r="P112" s="1">
        <v>0.88</v>
      </c>
      <c r="Q112" s="1">
        <f>AVERAGE(TBL_HST[[#This Row],[CH4]],TBL_HST[[#This Row],[CH5]],TBL_HST[[#This Row],[CH6]])</f>
        <v>28.463333333333335</v>
      </c>
      <c r="R112" s="1">
        <f>(M112/(O112-N112))*LN(((TBL_HST[[#This Row],[CH1]]-Q112)/(TBL_HST[[#This Row],[CH2]]-Q112)))</f>
        <v>-0.3516093377731071</v>
      </c>
      <c r="S112" s="1">
        <f>(M112/(P112-O112))*LN(((TBL_HST[[#This Row],[CH2]]-Q112)/(TBL_HST[[#This Row],[CH3]]-Q112)))</f>
        <v>-1.5224204339261213E-2</v>
      </c>
      <c r="T112" s="1">
        <f>(M112/(P112-N112))*LN(((TBL_HST[[#This Row],[CH1]]-Q112)/(TBL_HST[[#This Row],[CH3]]-Q112)))</f>
        <v>-0.18921651473607801</v>
      </c>
      <c r="U112" s="1">
        <f>(TBL_HST[[#This Row],[CH1]]-Q112)/(EXP(-R112*N112/M112)) + Q112</f>
        <v>29.221014695591322</v>
      </c>
      <c r="V112" s="1">
        <f>(TBL_HST[[#This Row],[CH2]]-Q112)/(EXP(-S112*O112/M112)) + Q112</f>
        <v>37.000939093926114</v>
      </c>
      <c r="W112" s="1">
        <f>(TBL_HST[[#This Row],[CH1]]-Q112)/(EXP(-T112*N112/M112)) + Q112</f>
        <v>29.822839899340149</v>
      </c>
      <c r="X112" s="1">
        <f t="shared" si="7"/>
        <v>29.221014695591322</v>
      </c>
      <c r="Y112" s="1">
        <f t="shared" si="8"/>
        <v>29.822839899340149</v>
      </c>
      <c r="Z112" s="1">
        <f t="shared" si="9"/>
        <v>29.822839899340149</v>
      </c>
      <c r="AB112" s="1">
        <f t="shared" si="10"/>
        <v>29.622231498090542</v>
      </c>
      <c r="AC112" s="1">
        <f>TBL_HST[[#This Row],[CH7]]</f>
        <v>40.07</v>
      </c>
      <c r="AD112" s="1">
        <f t="shared" si="11"/>
        <v>-10.447768501909458</v>
      </c>
    </row>
    <row r="113" spans="1:30" ht="19.5" customHeight="1" x14ac:dyDescent="0.35">
      <c r="A113" s="27">
        <v>44775.686646504633</v>
      </c>
      <c r="B113" s="25">
        <v>30.93</v>
      </c>
      <c r="C113" s="25">
        <v>35.83</v>
      </c>
      <c r="D113" s="25">
        <v>39.65</v>
      </c>
      <c r="E113" s="25">
        <v>28.17</v>
      </c>
      <c r="F113" s="25">
        <v>28.49</v>
      </c>
      <c r="G113" s="25">
        <v>28.73</v>
      </c>
      <c r="H113" s="25">
        <v>42.13</v>
      </c>
      <c r="I113" s="25">
        <v>28.87</v>
      </c>
      <c r="J113" s="25"/>
      <c r="K113" s="25"/>
      <c r="M113" s="1">
        <f t="shared" si="6"/>
        <v>8.3333333333333329E-2</v>
      </c>
      <c r="N113" s="1">
        <v>0.3</v>
      </c>
      <c r="O113" s="1">
        <v>0.6</v>
      </c>
      <c r="P113" s="1">
        <v>0.88</v>
      </c>
      <c r="Q113" s="1">
        <f>AVERAGE(TBL_HST[[#This Row],[CH4]],TBL_HST[[#This Row],[CH5]],TBL_HST[[#This Row],[CH6]])</f>
        <v>28.463333333333335</v>
      </c>
      <c r="R113" s="1">
        <f>(M113/(O113-N113))*LN(((TBL_HST[[#This Row],[CH1]]-Q113)/(TBL_HST[[#This Row],[CH2]]-Q113)))</f>
        <v>-0.30391600230932875</v>
      </c>
      <c r="S113" s="1">
        <f>(M113/(P113-O113))*LN(((TBL_HST[[#This Row],[CH2]]-Q113)/(TBL_HST[[#This Row],[CH3]]-Q113)))</f>
        <v>-0.12433252174860071</v>
      </c>
      <c r="T113" s="1">
        <f>(M113/(P113-N113))*LN(((TBL_HST[[#This Row],[CH1]]-Q113)/(TBL_HST[[#This Row],[CH3]]-Q113)))</f>
        <v>-0.21722052893518409</v>
      </c>
      <c r="U113" s="1">
        <f>(TBL_HST[[#This Row],[CH1]]-Q113)/(EXP(-R113*N113/M113)) + Q113</f>
        <v>29.28927601809955</v>
      </c>
      <c r="V113" s="1">
        <f>(TBL_HST[[#This Row],[CH2]]-Q113)/(EXP(-S113*O113/M113)) + Q113</f>
        <v>31.472824940631959</v>
      </c>
      <c r="W113" s="1">
        <f>(TBL_HST[[#This Row],[CH1]]-Q113)/(EXP(-T113*N113/M113)) + Q113</f>
        <v>29.591815830546803</v>
      </c>
      <c r="X113" s="1">
        <f t="shared" si="7"/>
        <v>29.28927601809955</v>
      </c>
      <c r="Y113" s="1">
        <f t="shared" si="8"/>
        <v>29.591815830546803</v>
      </c>
      <c r="Z113" s="1">
        <f t="shared" si="9"/>
        <v>29.591815830546803</v>
      </c>
      <c r="AB113" s="1">
        <f t="shared" si="10"/>
        <v>29.49096922639772</v>
      </c>
      <c r="AC113" s="1">
        <f>TBL_HST[[#This Row],[CH7]]</f>
        <v>42.13</v>
      </c>
      <c r="AD113" s="1">
        <f t="shared" si="11"/>
        <v>-12.639030773602283</v>
      </c>
    </row>
    <row r="114" spans="1:30" ht="19.5" customHeight="1" x14ac:dyDescent="0.35">
      <c r="A114" s="27">
        <v>44775.686652395831</v>
      </c>
      <c r="B114" s="25">
        <v>31.25</v>
      </c>
      <c r="C114" s="25">
        <v>33.630000000000003</v>
      </c>
      <c r="D114" s="25">
        <v>40.19</v>
      </c>
      <c r="E114" s="25">
        <v>28.19</v>
      </c>
      <c r="F114" s="25">
        <v>28.49</v>
      </c>
      <c r="G114" s="25">
        <v>28.75</v>
      </c>
      <c r="H114" s="25">
        <v>43.57</v>
      </c>
      <c r="I114" s="25">
        <v>28.85</v>
      </c>
      <c r="J114" s="25"/>
      <c r="K114" s="25"/>
      <c r="M114" s="1">
        <f t="shared" si="6"/>
        <v>8.3333333333333329E-2</v>
      </c>
      <c r="N114" s="1">
        <v>0.3</v>
      </c>
      <c r="O114" s="1">
        <v>0.6</v>
      </c>
      <c r="P114" s="1">
        <v>0.88</v>
      </c>
      <c r="Q114" s="1">
        <f>AVERAGE(TBL_HST[[#This Row],[CH4]],TBL_HST[[#This Row],[CH5]],TBL_HST[[#This Row],[CH6]])</f>
        <v>28.47666666666667</v>
      </c>
      <c r="R114" s="1">
        <f>(M114/(O114-N114))*LN(((TBL_HST[[#This Row],[CH1]]-Q114)/(TBL_HST[[#This Row],[CH2]]-Q114)))</f>
        <v>-0.17210938564615549</v>
      </c>
      <c r="S114" s="1">
        <f>(M114/(P114-O114))*LN(((TBL_HST[[#This Row],[CH2]]-Q114)/(TBL_HST[[#This Row],[CH3]]-Q114)))</f>
        <v>-0.24437024988085557</v>
      </c>
      <c r="T114" s="1">
        <f>(M114/(P114-N114))*LN(((TBL_HST[[#This Row],[CH1]]-Q114)/(TBL_HST[[#This Row],[CH3]]-Q114)))</f>
        <v>-0.20699394079394173</v>
      </c>
      <c r="U114" s="1">
        <f>(TBL_HST[[#This Row],[CH1]]-Q114)/(EXP(-R114*N114/M114)) + Q114</f>
        <v>29.969172056921085</v>
      </c>
      <c r="V114" s="1">
        <f>(TBL_HST[[#This Row],[CH2]]-Q114)/(EXP(-S114*O114/M114)) + Q114</f>
        <v>29.363744949664063</v>
      </c>
      <c r="W114" s="1">
        <f>(TBL_HST[[#This Row],[CH1]]-Q114)/(EXP(-T114*N114/M114)) + Q114</f>
        <v>29.79302854588034</v>
      </c>
      <c r="X114" s="1">
        <f t="shared" si="7"/>
        <v>29.969172056921085</v>
      </c>
      <c r="Y114" s="1">
        <f t="shared" si="8"/>
        <v>29.79302854588034</v>
      </c>
      <c r="Z114" s="1">
        <f t="shared" si="9"/>
        <v>29.79302854588034</v>
      </c>
      <c r="AB114" s="1">
        <f t="shared" si="10"/>
        <v>29.851743049560593</v>
      </c>
      <c r="AC114" s="1">
        <f>TBL_HST[[#This Row],[CH7]]</f>
        <v>43.57</v>
      </c>
      <c r="AD114" s="1">
        <f t="shared" si="11"/>
        <v>-13.718256950439407</v>
      </c>
    </row>
    <row r="115" spans="1:30" ht="19.5" customHeight="1" x14ac:dyDescent="0.35">
      <c r="A115" s="27">
        <v>44775.686658310187</v>
      </c>
      <c r="B115" s="25">
        <v>32.270000000000003</v>
      </c>
      <c r="C115" s="25">
        <v>32.53</v>
      </c>
      <c r="D115" s="25">
        <v>40.25</v>
      </c>
      <c r="E115" s="25">
        <v>28.19</v>
      </c>
      <c r="F115" s="25">
        <v>28.47</v>
      </c>
      <c r="G115" s="25">
        <v>28.75</v>
      </c>
      <c r="H115" s="25">
        <v>44.23</v>
      </c>
      <c r="I115" s="25">
        <v>28.85</v>
      </c>
      <c r="J115" s="25"/>
      <c r="K115" s="25"/>
      <c r="M115" s="1">
        <f t="shared" si="6"/>
        <v>8.3333333333333329E-2</v>
      </c>
      <c r="N115" s="1">
        <v>0.3</v>
      </c>
      <c r="O115" s="1">
        <v>0.6</v>
      </c>
      <c r="P115" s="1">
        <v>0.88</v>
      </c>
      <c r="Q115" s="1">
        <f>AVERAGE(TBL_HST[[#This Row],[CH4]],TBL_HST[[#This Row],[CH5]],TBL_HST[[#This Row],[CH6]])</f>
        <v>28.47</v>
      </c>
      <c r="R115" s="1">
        <f>(M115/(O115-N115))*LN(((TBL_HST[[#This Row],[CH1]]-Q115)/(TBL_HST[[#This Row],[CH2]]-Q115)))</f>
        <v>-1.8383863022583508E-2</v>
      </c>
      <c r="S115" s="1">
        <f>(M115/(P115-O115))*LN(((TBL_HST[[#This Row],[CH2]]-Q115)/(TBL_HST[[#This Row],[CH3]]-Q115)))</f>
        <v>-0.31702982280053532</v>
      </c>
      <c r="T115" s="1">
        <f>(M115/(P115-N115))*LN(((TBL_HST[[#This Row],[CH1]]-Q115)/(TBL_HST[[#This Row],[CH3]]-Q115)))</f>
        <v>-0.16255777463952575</v>
      </c>
      <c r="U115" s="1">
        <f>(TBL_HST[[#This Row],[CH1]]-Q115)/(EXP(-R115*N115/M115)) + Q115</f>
        <v>32.026650246305422</v>
      </c>
      <c r="V115" s="1">
        <f>(TBL_HST[[#This Row],[CH2]]-Q115)/(EXP(-S115*O115/M115)) + Q115</f>
        <v>28.884189470950481</v>
      </c>
      <c r="W115" s="1">
        <f>(TBL_HST[[#This Row],[CH1]]-Q115)/(EXP(-T115*N115/M115)) + Q115</f>
        <v>30.586562008117202</v>
      </c>
      <c r="X115" s="1">
        <f t="shared" si="7"/>
        <v>32.026650246305422</v>
      </c>
      <c r="Y115" s="1">
        <f t="shared" si="8"/>
        <v>30.586562008117202</v>
      </c>
      <c r="Z115" s="1">
        <f t="shared" si="9"/>
        <v>30.586562008117202</v>
      </c>
      <c r="AB115" s="1">
        <f t="shared" si="10"/>
        <v>31.066591420846606</v>
      </c>
      <c r="AC115" s="1">
        <f>TBL_HST[[#This Row],[CH7]]</f>
        <v>44.23</v>
      </c>
      <c r="AD115" s="1">
        <f t="shared" si="11"/>
        <v>-13.163408579153391</v>
      </c>
    </row>
    <row r="116" spans="1:30" ht="19.5" customHeight="1" x14ac:dyDescent="0.35">
      <c r="A116" s="27">
        <v>44775.686664212961</v>
      </c>
      <c r="B116" s="25">
        <v>33.93</v>
      </c>
      <c r="C116" s="25">
        <v>31.67</v>
      </c>
      <c r="D116" s="25">
        <v>39.81</v>
      </c>
      <c r="E116" s="25">
        <v>28.15</v>
      </c>
      <c r="F116" s="25">
        <v>28.49</v>
      </c>
      <c r="G116" s="25">
        <v>28.77</v>
      </c>
      <c r="H116" s="25">
        <v>44.57</v>
      </c>
      <c r="I116" s="25">
        <v>28.91</v>
      </c>
      <c r="J116" s="25"/>
      <c r="K116" s="25"/>
      <c r="M116" s="1">
        <f t="shared" si="6"/>
        <v>8.3333333333333329E-2</v>
      </c>
      <c r="N116" s="1">
        <v>0.3</v>
      </c>
      <c r="O116" s="1">
        <v>0.6</v>
      </c>
      <c r="P116" s="1">
        <v>0.88</v>
      </c>
      <c r="Q116" s="1">
        <f>AVERAGE(TBL_HST[[#This Row],[CH4]],TBL_HST[[#This Row],[CH5]],TBL_HST[[#This Row],[CH6]])</f>
        <v>28.47</v>
      </c>
      <c r="R116" s="1">
        <f>(M116/(O116-N116))*LN(((TBL_HST[[#This Row],[CH1]]-Q116)/(TBL_HST[[#This Row],[CH2]]-Q116)))</f>
        <v>0.14841610554198112</v>
      </c>
      <c r="S116" s="1">
        <f>(M116/(P116-O116))*LN(((TBL_HST[[#This Row],[CH2]]-Q116)/(TBL_HST[[#This Row],[CH3]]-Q116)))</f>
        <v>-0.37654330014700133</v>
      </c>
      <c r="T116" s="1">
        <f>(M116/(P116-N116))*LN(((TBL_HST[[#This Row],[CH1]]-Q116)/(TBL_HST[[#This Row],[CH3]]-Q116)))</f>
        <v>-0.10501257306649314</v>
      </c>
      <c r="U116" s="1">
        <f>(TBL_HST[[#This Row],[CH1]]-Q116)/(EXP(-R116*N116/M116)) + Q116</f>
        <v>37.786124999999991</v>
      </c>
      <c r="V116" s="1">
        <f>(TBL_HST[[#This Row],[CH2]]-Q116)/(EXP(-S116*O116/M116)) + Q116</f>
        <v>28.682681199325739</v>
      </c>
      <c r="W116" s="1">
        <f>(TBL_HST[[#This Row],[CH1]]-Q116)/(EXP(-T116*N116/M116)) + Q116</f>
        <v>32.21118919220951</v>
      </c>
      <c r="X116" s="1">
        <f t="shared" si="7"/>
        <v>37.786124999999991</v>
      </c>
      <c r="Y116" s="1">
        <f t="shared" si="8"/>
        <v>32.21118919220951</v>
      </c>
      <c r="Z116" s="1">
        <f t="shared" si="9"/>
        <v>32.21118919220951</v>
      </c>
      <c r="AB116" s="1">
        <f t="shared" si="10"/>
        <v>34.06950112813967</v>
      </c>
      <c r="AC116" s="1">
        <f>TBL_HST[[#This Row],[CH7]]</f>
        <v>44.57</v>
      </c>
      <c r="AD116" s="1">
        <f t="shared" si="11"/>
        <v>-10.50049887186033</v>
      </c>
    </row>
    <row r="117" spans="1:30" ht="19.5" customHeight="1" x14ac:dyDescent="0.35">
      <c r="A117" s="27">
        <v>44775.686670127317</v>
      </c>
      <c r="B117" s="25">
        <v>37.11</v>
      </c>
      <c r="C117" s="25">
        <v>31.11</v>
      </c>
      <c r="D117" s="25">
        <v>39.33</v>
      </c>
      <c r="E117" s="25">
        <v>28.19</v>
      </c>
      <c r="F117" s="25">
        <v>28.49</v>
      </c>
      <c r="G117" s="25">
        <v>28.75</v>
      </c>
      <c r="H117" s="25">
        <v>44.25</v>
      </c>
      <c r="I117" s="25">
        <v>28.91</v>
      </c>
      <c r="J117" s="25"/>
      <c r="K117" s="25"/>
      <c r="M117" s="1">
        <f t="shared" si="6"/>
        <v>8.3333333333333329E-2</v>
      </c>
      <c r="N117" s="1">
        <v>0.3</v>
      </c>
      <c r="O117" s="1">
        <v>0.6</v>
      </c>
      <c r="P117" s="1">
        <v>0.88</v>
      </c>
      <c r="Q117" s="1">
        <f>AVERAGE(TBL_HST[[#This Row],[CH4]],TBL_HST[[#This Row],[CH5]],TBL_HST[[#This Row],[CH6]])</f>
        <v>28.47666666666667</v>
      </c>
      <c r="R117" s="1">
        <f>(M117/(O117-N117))*LN(((TBL_HST[[#This Row],[CH1]]-Q117)/(TBL_HST[[#This Row],[CH2]]-Q117)))</f>
        <v>0.32982783589792153</v>
      </c>
      <c r="S117" s="1">
        <f>(M117/(P117-O117))*LN(((TBL_HST[[#This Row],[CH2]]-Q117)/(TBL_HST[[#This Row],[CH3]]-Q117)))</f>
        <v>-0.42149457787540606</v>
      </c>
      <c r="T117" s="1">
        <f>(M117/(P117-N117))*LN(((TBL_HST[[#This Row],[CH1]]-Q117)/(TBL_HST[[#This Row],[CH3]]-Q117)))</f>
        <v>-3.2879536268512567E-2</v>
      </c>
      <c r="U117" s="1">
        <f>(TBL_HST[[#This Row],[CH1]]-Q117)/(EXP(-R117*N117/M117)) + Q117</f>
        <v>56.780886075949397</v>
      </c>
      <c r="V117" s="1">
        <f>(TBL_HST[[#This Row],[CH2]]-Q117)/(EXP(-S117*O117/M117)) + Q117</f>
        <v>28.603293544088078</v>
      </c>
      <c r="W117" s="1">
        <f>(TBL_HST[[#This Row],[CH1]]-Q117)/(EXP(-T117*N117/M117)) + Q117</f>
        <v>36.146265797625006</v>
      </c>
      <c r="X117" s="1">
        <f t="shared" si="7"/>
        <v>56.780886075949397</v>
      </c>
      <c r="Y117" s="1">
        <f t="shared" si="8"/>
        <v>36.146265797625006</v>
      </c>
      <c r="Z117" s="1">
        <f t="shared" si="9"/>
        <v>36.146265797625006</v>
      </c>
      <c r="AB117" s="1">
        <f t="shared" si="10"/>
        <v>43.024472557066474</v>
      </c>
      <c r="AC117" s="1">
        <f>TBL_HST[[#This Row],[CH7]]</f>
        <v>44.25</v>
      </c>
      <c r="AD117" s="1">
        <f t="shared" si="11"/>
        <v>-1.2255274429335259</v>
      </c>
    </row>
    <row r="118" spans="1:30" ht="19.5" customHeight="1" x14ac:dyDescent="0.35">
      <c r="A118" s="27">
        <v>44775.686676006946</v>
      </c>
      <c r="B118" s="25">
        <v>39.049999999999997</v>
      </c>
      <c r="C118" s="25">
        <v>30.97</v>
      </c>
      <c r="D118" s="25">
        <v>37.79</v>
      </c>
      <c r="E118" s="25">
        <v>28.19</v>
      </c>
      <c r="F118" s="25">
        <v>28.49</v>
      </c>
      <c r="G118" s="25">
        <v>28.75</v>
      </c>
      <c r="H118" s="25">
        <v>44.01</v>
      </c>
      <c r="I118" s="25">
        <v>28.87</v>
      </c>
      <c r="J118" s="25"/>
      <c r="K118" s="25"/>
      <c r="M118" s="1">
        <f t="shared" si="6"/>
        <v>8.3333333333333329E-2</v>
      </c>
      <c r="N118" s="1">
        <v>0.3</v>
      </c>
      <c r="O118" s="1">
        <v>0.6</v>
      </c>
      <c r="P118" s="1">
        <v>0.88</v>
      </c>
      <c r="Q118" s="1">
        <f>AVERAGE(TBL_HST[[#This Row],[CH4]],TBL_HST[[#This Row],[CH5]],TBL_HST[[#This Row],[CH6]])</f>
        <v>28.47666666666667</v>
      </c>
      <c r="R118" s="1">
        <f>(M118/(O118-N118))*LN(((TBL_HST[[#This Row],[CH1]]-Q118)/(TBL_HST[[#This Row],[CH2]]-Q118)))</f>
        <v>0.40130961243896185</v>
      </c>
      <c r="S118" s="1">
        <f>(M118/(P118-O118))*LN(((TBL_HST[[#This Row],[CH2]]-Q118)/(TBL_HST[[#This Row],[CH3]]-Q118)))</f>
        <v>-0.39221028626262827</v>
      </c>
      <c r="T118" s="1">
        <f>(M118/(P118-N118))*LN(((TBL_HST[[#This Row],[CH1]]-Q118)/(TBL_HST[[#This Row],[CH3]]-Q118)))</f>
        <v>1.8231040651987256E-2</v>
      </c>
      <c r="U118" s="1">
        <f>(TBL_HST[[#This Row],[CH1]]-Q118)/(EXP(-R118*N118/M118)) + Q118</f>
        <v>73.314385026737995</v>
      </c>
      <c r="V118" s="1">
        <f>(TBL_HST[[#This Row],[CH2]]-Q118)/(EXP(-S118*O118/M118)) + Q118</f>
        <v>28.624703589493546</v>
      </c>
      <c r="W118" s="1">
        <f>(TBL_HST[[#This Row],[CH1]]-Q118)/(EXP(-T118*N118/M118)) + Q118</f>
        <v>39.767225267733025</v>
      </c>
      <c r="X118" s="1">
        <f t="shared" si="7"/>
        <v>73.314385026737995</v>
      </c>
      <c r="Y118" s="1">
        <f t="shared" si="8"/>
        <v>39.767225267733025</v>
      </c>
      <c r="Z118" s="1">
        <f t="shared" si="9"/>
        <v>39.767225267733025</v>
      </c>
      <c r="AB118" s="1">
        <f t="shared" si="10"/>
        <v>50.949611854068017</v>
      </c>
      <c r="AC118" s="1">
        <f>TBL_HST[[#This Row],[CH7]]</f>
        <v>44.01</v>
      </c>
      <c r="AD118" s="1">
        <f t="shared" si="11"/>
        <v>6.9396118540680192</v>
      </c>
    </row>
    <row r="119" spans="1:30" ht="19.5" customHeight="1" x14ac:dyDescent="0.35">
      <c r="A119" s="27">
        <v>44775.686681921296</v>
      </c>
      <c r="B119" s="25">
        <v>41.37</v>
      </c>
      <c r="C119" s="25">
        <v>30.81</v>
      </c>
      <c r="D119" s="25">
        <v>36.049999999999997</v>
      </c>
      <c r="E119" s="25">
        <v>28.19</v>
      </c>
      <c r="F119" s="25">
        <v>28.49</v>
      </c>
      <c r="G119" s="25">
        <v>28.77</v>
      </c>
      <c r="H119" s="25">
        <v>42.91</v>
      </c>
      <c r="I119" s="25">
        <v>28.93</v>
      </c>
      <c r="J119" s="25"/>
      <c r="K119" s="25"/>
      <c r="M119" s="1">
        <f t="shared" si="6"/>
        <v>8.3333333333333329E-2</v>
      </c>
      <c r="N119" s="1">
        <v>0.3</v>
      </c>
      <c r="O119" s="1">
        <v>0.6</v>
      </c>
      <c r="P119" s="1">
        <v>0.88</v>
      </c>
      <c r="Q119" s="1">
        <f>AVERAGE(TBL_HST[[#This Row],[CH4]],TBL_HST[[#This Row],[CH5]],TBL_HST[[#This Row],[CH6]])</f>
        <v>28.483333333333334</v>
      </c>
      <c r="R119" s="1">
        <f>(M119/(O119-N119))*LN(((TBL_HST[[#This Row],[CH1]]-Q119)/(TBL_HST[[#This Row],[CH2]]-Q119)))</f>
        <v>0.47548793250164012</v>
      </c>
      <c r="S119" s="1">
        <f>(M119/(P119-O119))*LN(((TBL_HST[[#This Row],[CH2]]-Q119)/(TBL_HST[[#This Row],[CH3]]-Q119)))</f>
        <v>-0.35098690705746316</v>
      </c>
      <c r="T119" s="1">
        <f>(M119/(P119-N119))*LN(((TBL_HST[[#This Row],[CH1]]-Q119)/(TBL_HST[[#This Row],[CH3]]-Q119)))</f>
        <v>7.650007892138333E-2</v>
      </c>
      <c r="U119" s="1">
        <f>(TBL_HST[[#This Row],[CH1]]-Q119)/(EXP(-R119*N119/M119)) + Q119</f>
        <v>99.858481375358195</v>
      </c>
      <c r="V119" s="1">
        <f>(TBL_HST[[#This Row],[CH2]]-Q119)/(EXP(-S119*O119/M119)) + Q119</f>
        <v>28.669210521372708</v>
      </c>
      <c r="W119" s="1">
        <f>(TBL_HST[[#This Row],[CH1]]-Q119)/(EXP(-T119*N119/M119)) + Q119</f>
        <v>45.455817753186139</v>
      </c>
      <c r="X119" s="1">
        <f t="shared" si="7"/>
        <v>99.858481375358195</v>
      </c>
      <c r="Y119" s="1">
        <f t="shared" si="8"/>
        <v>45.455817753186139</v>
      </c>
      <c r="Z119" s="1">
        <f t="shared" si="9"/>
        <v>45.455817753186139</v>
      </c>
      <c r="AB119" s="1">
        <f t="shared" si="10"/>
        <v>63.590038960576827</v>
      </c>
      <c r="AC119" s="1">
        <f>TBL_HST[[#This Row],[CH7]]</f>
        <v>42.91</v>
      </c>
      <c r="AD119" s="1">
        <f t="shared" si="11"/>
        <v>20.68003896057683</v>
      </c>
    </row>
    <row r="120" spans="1:30" ht="19.5" customHeight="1" x14ac:dyDescent="0.35">
      <c r="A120" s="27">
        <v>44775.6866878125</v>
      </c>
      <c r="B120" s="25">
        <v>42.23</v>
      </c>
      <c r="C120" s="25">
        <v>30.67</v>
      </c>
      <c r="D120" s="25">
        <v>33.71</v>
      </c>
      <c r="E120" s="25">
        <v>28.19</v>
      </c>
      <c r="F120" s="25">
        <v>28.47</v>
      </c>
      <c r="G120" s="25">
        <v>28.75</v>
      </c>
      <c r="H120" s="25">
        <v>40.909999999999997</v>
      </c>
      <c r="I120" s="25">
        <v>28.91</v>
      </c>
      <c r="J120" s="25"/>
      <c r="K120" s="25"/>
      <c r="M120" s="1">
        <f t="shared" si="6"/>
        <v>8.3333333333333329E-2</v>
      </c>
      <c r="N120" s="1">
        <v>0.3</v>
      </c>
      <c r="O120" s="1">
        <v>0.6</v>
      </c>
      <c r="P120" s="1">
        <v>0.88</v>
      </c>
      <c r="Q120" s="1">
        <f>AVERAGE(TBL_HST[[#This Row],[CH4]],TBL_HST[[#This Row],[CH5]],TBL_HST[[#This Row],[CH6]])</f>
        <v>28.47</v>
      </c>
      <c r="R120" s="1">
        <f>(M120/(O120-N120))*LN(((TBL_HST[[#This Row],[CH1]]-Q120)/(TBL_HST[[#This Row],[CH2]]-Q120)))</f>
        <v>0.50925235337247954</v>
      </c>
      <c r="S120" s="1">
        <f>(M120/(P120-O120))*LN(((TBL_HST[[#This Row],[CH2]]-Q120)/(TBL_HST[[#This Row],[CH3]]-Q120)))</f>
        <v>-0.25829289820496415</v>
      </c>
      <c r="T120" s="1">
        <f>(M120/(P120-N120))*LN(((TBL_HST[[#This Row],[CH1]]-Q120)/(TBL_HST[[#This Row],[CH3]]-Q120)))</f>
        <v>0.13871326640405834</v>
      </c>
      <c r="U120" s="1">
        <f>(TBL_HST[[#This Row],[CH1]]-Q120)/(EXP(-R120*N120/M120)) + Q120</f>
        <v>114.53254545454536</v>
      </c>
      <c r="V120" s="1">
        <f>(TBL_HST[[#This Row],[CH2]]-Q120)/(EXP(-S120*O120/M120)) + Q120</f>
        <v>28.81257950846685</v>
      </c>
      <c r="W120" s="1">
        <f>(TBL_HST[[#This Row],[CH1]]-Q120)/(EXP(-T120*N120/M120)) + Q120</f>
        <v>51.142065944135439</v>
      </c>
      <c r="X120" s="1">
        <f t="shared" si="7"/>
        <v>114.53254545454536</v>
      </c>
      <c r="Y120" s="1">
        <f t="shared" si="8"/>
        <v>51.142065944135439</v>
      </c>
      <c r="Z120" s="1">
        <f t="shared" si="9"/>
        <v>51.142065944135439</v>
      </c>
      <c r="AB120" s="1">
        <f t="shared" si="10"/>
        <v>72.27222578093874</v>
      </c>
      <c r="AC120" s="1">
        <f>TBL_HST[[#This Row],[CH7]]</f>
        <v>40.909999999999997</v>
      </c>
      <c r="AD120" s="1">
        <f t="shared" si="11"/>
        <v>31.362225780938743</v>
      </c>
    </row>
    <row r="121" spans="1:30" ht="19.5" customHeight="1" x14ac:dyDescent="0.35">
      <c r="A121" s="27">
        <v>44775.68669372685</v>
      </c>
      <c r="B121" s="25">
        <v>42.57</v>
      </c>
      <c r="C121" s="25">
        <v>30.91</v>
      </c>
      <c r="D121" s="25">
        <v>32.450000000000003</v>
      </c>
      <c r="E121" s="25">
        <v>28.19</v>
      </c>
      <c r="F121" s="25">
        <v>28.49</v>
      </c>
      <c r="G121" s="25">
        <v>28.75</v>
      </c>
      <c r="H121" s="25">
        <v>37.549999999999997</v>
      </c>
      <c r="I121" s="25">
        <v>28.87</v>
      </c>
      <c r="J121" s="25"/>
      <c r="K121" s="25"/>
      <c r="M121" s="1">
        <f t="shared" si="6"/>
        <v>8.3333333333333329E-2</v>
      </c>
      <c r="N121" s="1">
        <v>0.3</v>
      </c>
      <c r="O121" s="1">
        <v>0.6</v>
      </c>
      <c r="P121" s="1">
        <v>0.88</v>
      </c>
      <c r="Q121" s="1">
        <f>AVERAGE(TBL_HST[[#This Row],[CH4]],TBL_HST[[#This Row],[CH5]],TBL_HST[[#This Row],[CH6]])</f>
        <v>28.47666666666667</v>
      </c>
      <c r="R121" s="1">
        <f>(M121/(O121-N121))*LN(((TBL_HST[[#This Row],[CH1]]-Q121)/(TBL_HST[[#This Row],[CH2]]-Q121)))</f>
        <v>0.48789994801324799</v>
      </c>
      <c r="S121" s="1">
        <f>(M121/(P121-O121))*LN(((TBL_HST[[#This Row],[CH2]]-Q121)/(TBL_HST[[#This Row],[CH3]]-Q121)))</f>
        <v>-0.14593550996513671</v>
      </c>
      <c r="T121" s="1">
        <f>(M121/(P121-N121))*LN(((TBL_HST[[#This Row],[CH1]]-Q121)/(TBL_HST[[#This Row],[CH3]]-Q121)))</f>
        <v>0.18191041657540702</v>
      </c>
      <c r="U121" s="1">
        <f>(TBL_HST[[#This Row],[CH1]]-Q121)/(EXP(-R121*N121/M121)) + Q121</f>
        <v>110.10216438356174</v>
      </c>
      <c r="V121" s="1">
        <f>(TBL_HST[[#This Row],[CH2]]-Q121)/(EXP(-S121*O121/M121)) + Q121</f>
        <v>29.32755565087075</v>
      </c>
      <c r="W121" s="1">
        <f>(TBL_HST[[#This Row],[CH1]]-Q121)/(EXP(-T121*N121/M121)) + Q121</f>
        <v>55.605018442662214</v>
      </c>
      <c r="X121" s="1">
        <f t="shared" si="7"/>
        <v>110.10216438356174</v>
      </c>
      <c r="Y121" s="1">
        <f t="shared" si="8"/>
        <v>55.605018442662214</v>
      </c>
      <c r="Z121" s="1">
        <f t="shared" si="9"/>
        <v>55.605018442662214</v>
      </c>
      <c r="AB121" s="1">
        <f t="shared" si="10"/>
        <v>73.7707337562954</v>
      </c>
      <c r="AC121" s="1">
        <f>TBL_HST[[#This Row],[CH7]]</f>
        <v>37.549999999999997</v>
      </c>
      <c r="AD121" s="1">
        <f t="shared" si="11"/>
        <v>36.220733756295402</v>
      </c>
    </row>
    <row r="122" spans="1:30" ht="19.5" customHeight="1" x14ac:dyDescent="0.35">
      <c r="A122" s="27">
        <v>44775.686699618054</v>
      </c>
      <c r="B122" s="25">
        <v>42.81</v>
      </c>
      <c r="C122" s="25">
        <v>31.61</v>
      </c>
      <c r="D122" s="25">
        <v>31.61</v>
      </c>
      <c r="E122" s="25">
        <v>28.19</v>
      </c>
      <c r="F122" s="25">
        <v>28.49</v>
      </c>
      <c r="G122" s="25">
        <v>28.75</v>
      </c>
      <c r="H122" s="25">
        <v>34.89</v>
      </c>
      <c r="I122" s="25">
        <v>28.87</v>
      </c>
      <c r="J122" s="25"/>
      <c r="K122" s="25"/>
      <c r="M122" s="1">
        <f t="shared" si="6"/>
        <v>8.3333333333333329E-2</v>
      </c>
      <c r="N122" s="1">
        <v>0.3</v>
      </c>
      <c r="O122" s="1">
        <v>0.6</v>
      </c>
      <c r="P122" s="1">
        <v>0.88</v>
      </c>
      <c r="Q122" s="1">
        <f>AVERAGE(TBL_HST[[#This Row],[CH4]],TBL_HST[[#This Row],[CH5]],TBL_HST[[#This Row],[CH6]])</f>
        <v>28.47666666666667</v>
      </c>
      <c r="R122" s="1">
        <f>(M122/(O122-N122))*LN(((TBL_HST[[#This Row],[CH1]]-Q122)/(TBL_HST[[#This Row],[CH2]]-Q122)))</f>
        <v>0.42235845178266818</v>
      </c>
      <c r="S122" s="1">
        <f>(M122/(P122-O122))*LN(((TBL_HST[[#This Row],[CH2]]-Q122)/(TBL_HST[[#This Row],[CH3]]-Q122)))</f>
        <v>0</v>
      </c>
      <c r="T122" s="1">
        <f>(M122/(P122-N122))*LN(((TBL_HST[[#This Row],[CH1]]-Q122)/(TBL_HST[[#This Row],[CH3]]-Q122)))</f>
        <v>0.21846126816344899</v>
      </c>
      <c r="U122" s="1">
        <f>(TBL_HST[[#This Row],[CH1]]-Q122)/(EXP(-R122*N122/M122)) + Q122</f>
        <v>94.044042553191559</v>
      </c>
      <c r="V122" s="1">
        <f>(TBL_HST[[#This Row],[CH2]]-Q122)/(EXP(-S122*O122/M122)) + Q122</f>
        <v>31.61</v>
      </c>
      <c r="W122" s="1">
        <f>(TBL_HST[[#This Row],[CH1]]-Q122)/(EXP(-T122*N122/M122)) + Q122</f>
        <v>59.947097221304759</v>
      </c>
      <c r="X122" s="1">
        <f t="shared" si="7"/>
        <v>94.044042553191559</v>
      </c>
      <c r="Y122" s="1">
        <f t="shared" si="8"/>
        <v>59.947097221304759</v>
      </c>
      <c r="Z122" s="1">
        <f t="shared" si="9"/>
        <v>59.947097221304759</v>
      </c>
      <c r="AB122" s="1">
        <f t="shared" si="10"/>
        <v>71.31274566526703</v>
      </c>
      <c r="AC122" s="1">
        <f>TBL_HST[[#This Row],[CH7]]</f>
        <v>34.89</v>
      </c>
      <c r="AD122" s="1">
        <f t="shared" si="11"/>
        <v>36.42274566526703</v>
      </c>
    </row>
    <row r="123" spans="1:30" ht="19.5" customHeight="1" x14ac:dyDescent="0.35">
      <c r="A123" s="27">
        <v>44775.686705532411</v>
      </c>
      <c r="B123" s="25">
        <v>42.67</v>
      </c>
      <c r="C123" s="25">
        <v>34.01</v>
      </c>
      <c r="D123" s="25">
        <v>30.91</v>
      </c>
      <c r="E123" s="25">
        <v>28.19</v>
      </c>
      <c r="F123" s="25">
        <v>28.49</v>
      </c>
      <c r="G123" s="25">
        <v>28.77</v>
      </c>
      <c r="H123" s="25">
        <v>33.47</v>
      </c>
      <c r="I123" s="25">
        <v>28.93</v>
      </c>
      <c r="J123" s="25"/>
      <c r="K123" s="25"/>
      <c r="M123" s="1">
        <f t="shared" si="6"/>
        <v>8.3333333333333329E-2</v>
      </c>
      <c r="N123" s="1">
        <v>0.3</v>
      </c>
      <c r="O123" s="1">
        <v>0.6</v>
      </c>
      <c r="P123" s="1">
        <v>0.88</v>
      </c>
      <c r="Q123" s="1">
        <f>AVERAGE(TBL_HST[[#This Row],[CH4]],TBL_HST[[#This Row],[CH5]],TBL_HST[[#This Row],[CH6]])</f>
        <v>28.483333333333334</v>
      </c>
      <c r="R123" s="1">
        <f>(M123/(O123-N123))*LN(((TBL_HST[[#This Row],[CH1]]-Q123)/(TBL_HST[[#This Row],[CH2]]-Q123)))</f>
        <v>0.26186602647951135</v>
      </c>
      <c r="S123" s="1">
        <f>(M123/(P123-O123))*LN(((TBL_HST[[#This Row],[CH2]]-Q123)/(TBL_HST[[#This Row],[CH3]]-Q123)))</f>
        <v>0.24496020461266485</v>
      </c>
      <c r="T123" s="1">
        <f>(M123/(P123-N123))*LN(((TBL_HST[[#This Row],[CH1]]-Q123)/(TBL_HST[[#This Row],[CH3]]-Q123)))</f>
        <v>0.25370459523344746</v>
      </c>
      <c r="U123" s="1">
        <f>(TBL_HST[[#This Row],[CH1]]-Q123)/(EXP(-R123*N123/M123)) + Q123</f>
        <v>64.899770808202689</v>
      </c>
      <c r="V123" s="1">
        <f>(TBL_HST[[#This Row],[CH2]]-Q123)/(EXP(-S123*O123/M123)) + Q123</f>
        <v>60.726248496685322</v>
      </c>
      <c r="W123" s="1">
        <f>(TBL_HST[[#This Row],[CH1]]-Q123)/(EXP(-T123*N123/M123)) + Q123</f>
        <v>63.845379372911871</v>
      </c>
      <c r="X123" s="1">
        <f t="shared" si="7"/>
        <v>64.899770808202689</v>
      </c>
      <c r="Y123" s="1">
        <f t="shared" si="8"/>
        <v>63.845379372911871</v>
      </c>
      <c r="Z123" s="1">
        <f t="shared" si="9"/>
        <v>63.845379372911871</v>
      </c>
      <c r="AB123" s="1">
        <f t="shared" si="10"/>
        <v>64.196843184675473</v>
      </c>
      <c r="AC123" s="1">
        <f>TBL_HST[[#This Row],[CH7]]</f>
        <v>33.47</v>
      </c>
      <c r="AD123" s="1">
        <f t="shared" si="11"/>
        <v>30.726843184675474</v>
      </c>
    </row>
    <row r="124" spans="1:30" ht="19.5" customHeight="1" x14ac:dyDescent="0.35">
      <c r="A124" s="27">
        <v>44775.686711435184</v>
      </c>
      <c r="B124" s="25">
        <v>42.29</v>
      </c>
      <c r="C124" s="25">
        <v>36.17</v>
      </c>
      <c r="D124" s="25">
        <v>30.85</v>
      </c>
      <c r="E124" s="25">
        <v>28.23</v>
      </c>
      <c r="F124" s="25">
        <v>28.47</v>
      </c>
      <c r="G124" s="25">
        <v>28.79</v>
      </c>
      <c r="H124" s="25">
        <v>32.69</v>
      </c>
      <c r="I124" s="25">
        <v>28.91</v>
      </c>
      <c r="J124" s="25"/>
      <c r="K124" s="25"/>
      <c r="M124" s="1">
        <f t="shared" si="6"/>
        <v>8.3333333333333329E-2</v>
      </c>
      <c r="N124" s="1">
        <v>0.3</v>
      </c>
      <c r="O124" s="1">
        <v>0.6</v>
      </c>
      <c r="P124" s="1">
        <v>0.88</v>
      </c>
      <c r="Q124" s="1">
        <f>AVERAGE(TBL_HST[[#This Row],[CH4]],TBL_HST[[#This Row],[CH5]],TBL_HST[[#This Row],[CH6]])</f>
        <v>28.49666666666667</v>
      </c>
      <c r="R124" s="1">
        <f>(M124/(O124-N124))*LN(((TBL_HST[[#This Row],[CH1]]-Q124)/(TBL_HST[[#This Row],[CH2]]-Q124)))</f>
        <v>0.16289840806212785</v>
      </c>
      <c r="S124" s="1">
        <f>(M124/(P124-O124))*LN(((TBL_HST[[#This Row],[CH2]]-Q124)/(TBL_HST[[#This Row],[CH3]]-Q124)))</f>
        <v>0.35176141422279344</v>
      </c>
      <c r="T124" s="1">
        <f>(M124/(P124-N124))*LN(((TBL_HST[[#This Row],[CH1]]-Q124)/(TBL_HST[[#This Row],[CH3]]-Q124)))</f>
        <v>0.25407365241555263</v>
      </c>
      <c r="U124" s="1">
        <f>(TBL_HST[[#This Row],[CH1]]-Q124)/(EXP(-R124*N124/M124)) + Q124</f>
        <v>53.291112076455249</v>
      </c>
      <c r="V124" s="1">
        <f>(TBL_HST[[#This Row],[CH2]]-Q124)/(EXP(-S124*O124/M124)) + Q124</f>
        <v>125.08261777972434</v>
      </c>
      <c r="W124" s="1">
        <f>(TBL_HST[[#This Row],[CH1]]-Q124)/(EXP(-T124*N124/M124)) + Q124</f>
        <v>62.923990010188831</v>
      </c>
      <c r="X124" s="1">
        <f t="shared" si="7"/>
        <v>53.291112076455249</v>
      </c>
      <c r="Y124" s="1">
        <f t="shared" si="8"/>
        <v>62.923990010188831</v>
      </c>
      <c r="Z124" s="1">
        <f t="shared" si="9"/>
        <v>62.923990010188831</v>
      </c>
      <c r="AB124" s="1">
        <f t="shared" si="10"/>
        <v>59.713030698944301</v>
      </c>
      <c r="AC124" s="1">
        <f>TBL_HST[[#This Row],[CH7]]</f>
        <v>32.69</v>
      </c>
      <c r="AD124" s="1">
        <f t="shared" si="11"/>
        <v>27.023030698944304</v>
      </c>
    </row>
    <row r="125" spans="1:30" ht="19.5" customHeight="1" x14ac:dyDescent="0.35">
      <c r="A125" s="27">
        <v>44775.686717337965</v>
      </c>
      <c r="B125" s="25">
        <v>40.67</v>
      </c>
      <c r="C125" s="25">
        <v>38.79</v>
      </c>
      <c r="D125" s="25">
        <v>30.47</v>
      </c>
      <c r="E125" s="25">
        <v>28.23</v>
      </c>
      <c r="F125" s="25">
        <v>28.51</v>
      </c>
      <c r="G125" s="25">
        <v>28.79</v>
      </c>
      <c r="H125" s="25">
        <v>32.11</v>
      </c>
      <c r="I125" s="25">
        <v>28.91</v>
      </c>
      <c r="J125" s="25"/>
      <c r="K125" s="25"/>
      <c r="M125" s="1">
        <f t="shared" si="6"/>
        <v>8.3333333333333329E-2</v>
      </c>
      <c r="N125" s="1">
        <v>0.3</v>
      </c>
      <c r="O125" s="1">
        <v>0.6</v>
      </c>
      <c r="P125" s="1">
        <v>0.88</v>
      </c>
      <c r="Q125" s="1">
        <f>AVERAGE(TBL_HST[[#This Row],[CH4]],TBL_HST[[#This Row],[CH5]],TBL_HST[[#This Row],[CH6]])</f>
        <v>28.51</v>
      </c>
      <c r="R125" s="1">
        <f>(M125/(O125-N125))*LN(((TBL_HST[[#This Row],[CH1]]-Q125)/(TBL_HST[[#This Row],[CH2]]-Q125)))</f>
        <v>4.6653226808611697E-2</v>
      </c>
      <c r="S125" s="1">
        <f>(M125/(P125-O125))*LN(((TBL_HST[[#This Row],[CH2]]-Q125)/(TBL_HST[[#This Row],[CH3]]-Q125)))</f>
        <v>0.49323088892398631</v>
      </c>
      <c r="T125" s="1">
        <f>(M125/(P125-N125))*LN(((TBL_HST[[#This Row],[CH1]]-Q125)/(TBL_HST[[#This Row],[CH3]]-Q125)))</f>
        <v>0.26224244300224081</v>
      </c>
      <c r="U125" s="1">
        <f>(TBL_HST[[#This Row],[CH1]]-Q125)/(EXP(-R125*N125/M125)) + Q125</f>
        <v>42.89381322957199</v>
      </c>
      <c r="V125" s="1">
        <f>(TBL_HST[[#This Row],[CH2]]-Q125)/(EXP(-S125*O125/M125)) + Q125</f>
        <v>386.84297800518351</v>
      </c>
      <c r="W125" s="1">
        <f>(TBL_HST[[#This Row],[CH1]]-Q125)/(EXP(-T125*N125/M125)) + Q125</f>
        <v>59.76641613244287</v>
      </c>
      <c r="X125" s="1">
        <f t="shared" si="7"/>
        <v>42.89381322957199</v>
      </c>
      <c r="Y125" s="1">
        <f t="shared" si="8"/>
        <v>59.76641613244287</v>
      </c>
      <c r="Z125" s="1">
        <f t="shared" si="9"/>
        <v>59.76641613244287</v>
      </c>
      <c r="AB125" s="1">
        <f t="shared" si="10"/>
        <v>54.142215164819241</v>
      </c>
      <c r="AC125" s="1">
        <f>TBL_HST[[#This Row],[CH7]]</f>
        <v>32.11</v>
      </c>
      <c r="AD125" s="1">
        <f t="shared" si="11"/>
        <v>22.032215164819242</v>
      </c>
    </row>
    <row r="126" spans="1:30" ht="19.5" customHeight="1" x14ac:dyDescent="0.35">
      <c r="A126" s="27">
        <v>44775.686723206018</v>
      </c>
      <c r="B126" s="25">
        <v>38.369999999999997</v>
      </c>
      <c r="C126" s="25">
        <v>40.130000000000003</v>
      </c>
      <c r="D126" s="25">
        <v>30.23</v>
      </c>
      <c r="E126" s="25">
        <v>28.19</v>
      </c>
      <c r="F126" s="25">
        <v>28.49</v>
      </c>
      <c r="G126" s="25">
        <v>28.81</v>
      </c>
      <c r="H126" s="25">
        <v>31.77</v>
      </c>
      <c r="I126" s="25">
        <v>28.91</v>
      </c>
      <c r="J126" s="25"/>
      <c r="K126" s="25"/>
      <c r="M126" s="1">
        <f t="shared" si="6"/>
        <v>8.3333333333333329E-2</v>
      </c>
      <c r="N126" s="1">
        <v>0.3</v>
      </c>
      <c r="O126" s="1">
        <v>0.6</v>
      </c>
      <c r="P126" s="1">
        <v>0.88</v>
      </c>
      <c r="Q126" s="1">
        <f>AVERAGE(TBL_HST[[#This Row],[CH4]],TBL_HST[[#This Row],[CH5]],TBL_HST[[#This Row],[CH6]])</f>
        <v>28.496666666666666</v>
      </c>
      <c r="R126" s="1">
        <f>(M126/(O126-N126))*LN(((TBL_HST[[#This Row],[CH1]]-Q126)/(TBL_HST[[#This Row],[CH2]]-Q126)))</f>
        <v>-4.5565838991313674E-2</v>
      </c>
      <c r="S126" s="1">
        <f>(M126/(P126-O126))*LN(((TBL_HST[[#This Row],[CH2]]-Q126)/(TBL_HST[[#This Row],[CH3]]-Q126)))</f>
        <v>0.56661553679196397</v>
      </c>
      <c r="T126" s="1">
        <f>(M126/(P126-N126))*LN(((TBL_HST[[#This Row],[CH1]]-Q126)/(TBL_HST[[#This Row],[CH3]]-Q126)))</f>
        <v>0.24996999759371694</v>
      </c>
      <c r="U126" s="1">
        <f>(TBL_HST[[#This Row],[CH1]]-Q126)/(EXP(-R126*N126/M126)) + Q126</f>
        <v>36.876269340974204</v>
      </c>
      <c r="V126" s="1">
        <f>(TBL_HST[[#This Row],[CH2]]-Q126)/(EXP(-S126*O126/M126)) + Q126</f>
        <v>716.30238055055383</v>
      </c>
      <c r="W126" s="1">
        <f>(TBL_HST[[#This Row],[CH1]]-Q126)/(EXP(-T126*N126/M126)) + Q126</f>
        <v>52.77852525811096</v>
      </c>
      <c r="X126" s="1">
        <f t="shared" si="7"/>
        <v>36.876269340974204</v>
      </c>
      <c r="Y126" s="1">
        <f t="shared" si="8"/>
        <v>52.77852525811096</v>
      </c>
      <c r="Z126" s="1">
        <f t="shared" si="9"/>
        <v>52.77852525811096</v>
      </c>
      <c r="AB126" s="1">
        <f t="shared" si="10"/>
        <v>47.477773285732042</v>
      </c>
      <c r="AC126" s="1">
        <f>TBL_HST[[#This Row],[CH7]]</f>
        <v>31.77</v>
      </c>
      <c r="AD126" s="1">
        <f t="shared" si="11"/>
        <v>15.707773285732042</v>
      </c>
    </row>
    <row r="127" spans="1:30" ht="19.5" customHeight="1" x14ac:dyDescent="0.35">
      <c r="A127" s="28">
        <v>44775.686729131943</v>
      </c>
      <c r="B127" s="29">
        <v>35.229999999999997</v>
      </c>
      <c r="C127" s="29">
        <v>41.15</v>
      </c>
      <c r="D127" s="29">
        <v>30.65</v>
      </c>
      <c r="E127" s="29">
        <v>28.19</v>
      </c>
      <c r="F127" s="29">
        <v>28.47</v>
      </c>
      <c r="G127" s="29">
        <v>28.77</v>
      </c>
      <c r="H127" s="29">
        <v>31.55</v>
      </c>
      <c r="I127" s="29">
        <v>28.91</v>
      </c>
      <c r="J127" s="29"/>
      <c r="K127" s="29"/>
      <c r="M127" s="1">
        <f t="shared" si="6"/>
        <v>8.3333333333333329E-2</v>
      </c>
      <c r="N127" s="1">
        <v>0.3</v>
      </c>
      <c r="O127" s="1">
        <v>0.6</v>
      </c>
      <c r="P127" s="1">
        <v>0.88</v>
      </c>
      <c r="Q127" s="1">
        <f>AVERAGE(TBL_HST[[#This Row],[CH4]],TBL_HST[[#This Row],[CH5]],TBL_HST[[#This Row],[CH6]])</f>
        <v>28.476666666666663</v>
      </c>
      <c r="R127" s="1">
        <f>(M127/(O127-N127))*LN(((TBL_HST[[#This Row],[CH1]]-Q127)/(TBL_HST[[#This Row],[CH2]]-Q127)))</f>
        <v>-0.17485106617770721</v>
      </c>
      <c r="S127" s="1">
        <f>(M127/(P127-O127))*LN(((TBL_HST[[#This Row],[CH2]]-Q127)/(TBL_HST[[#This Row],[CH3]]-Q127)))</f>
        <v>0.52477320271479777</v>
      </c>
      <c r="T127" s="1">
        <f>(M127/(P127-N127))*LN(((TBL_HST[[#This Row],[CH1]]-Q127)/(TBL_HST[[#This Row],[CH3]]-Q127)))</f>
        <v>0.1628985808738469</v>
      </c>
      <c r="U127" s="1">
        <f>(TBL_HST[[#This Row],[CH1]]-Q127)/(EXP(-R127*N127/M127)) + Q127</f>
        <v>32.07536559705418</v>
      </c>
      <c r="V127" s="1">
        <f>(TBL_HST[[#This Row],[CH2]]-Q127)/(EXP(-S127*O127/M127)) + Q127</f>
        <v>582.86594470928856</v>
      </c>
      <c r="W127" s="1">
        <f>(TBL_HST[[#This Row],[CH1]]-Q127)/(EXP(-T127*N127/M127)) + Q127</f>
        <v>40.616245606165265</v>
      </c>
      <c r="X127" s="1">
        <f t="shared" si="7"/>
        <v>32.07536559705418</v>
      </c>
      <c r="Y127" s="1">
        <f t="shared" si="8"/>
        <v>40.616245606165265</v>
      </c>
      <c r="Z127" s="1">
        <f t="shared" si="9"/>
        <v>40.616245606165265</v>
      </c>
      <c r="AB127" s="1">
        <f t="shared" si="10"/>
        <v>37.769285603128239</v>
      </c>
      <c r="AC127" s="1">
        <f>TBL_HST[[#This Row],[CH7]]</f>
        <v>31.55</v>
      </c>
      <c r="AD127" s="1">
        <f t="shared" si="11"/>
        <v>6.2192856031282382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B07C24A-CDB7-40AA-A589-E63AC3AAF08F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F5407BDC-F910-4CC3-A40F-41944D7C013F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D054C53-633C-46D4-B285-FE6D2FD7CFBF}">
      <formula1>1</formula1>
      <formula2>1000</formula2>
    </dataValidation>
    <dataValidation type="list" errorStyle="information" allowBlank="1" showInputMessage="1" sqref="C10" xr:uid="{DF5DA8D6-BCFC-4631-8829-423316CB966F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2022-08-09T14:29:23Z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