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\Desktop\temp experimental\First Run Data\"/>
    </mc:Choice>
  </mc:AlternateContent>
  <xr:revisionPtr revIDLastSave="0" documentId="13_ncr:1_{96BDB101-32C7-42F7-A996-9F3EC7A2F342}" xr6:coauthVersionLast="47" xr6:coauthVersionMax="47" xr10:uidLastSave="{00000000-0000-0000-0000-000000000000}"/>
  <bookViews>
    <workbookView xWindow="-110" yWindow="-110" windowWidth="19420" windowHeight="10420" tabRatio="368" activeTab="1" xr2:uid="{E0B55BC3-EA32-44A2-B79C-68B25E80CFAA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externalReferences>
    <externalReference r:id="rId6"/>
    <externalReference r:id="rId7"/>
  </externalReference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solver_adj" localSheetId="1" hidden="1">'Data In'!$AE$11,'Data In'!$AF$11,'Data In'!$AG$11</definedName>
    <definedName name="solver_cvg" localSheetId="1" hidden="1">0.01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'Data In'!$AG$11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'Data In'!$AK$13</definedName>
    <definedName name="solver_pre" localSheetId="1" hidden="1">0.01</definedName>
    <definedName name="solver_rbv" localSheetId="1" hidden="1">2</definedName>
    <definedName name="solver_rel1" localSheetId="1" hidden="1">3</definedName>
    <definedName name="solver_rhs1" localSheetId="1" hidden="1">0.01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0.25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" i="5" l="1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8" i="5"/>
  <c r="AP9" i="5"/>
  <c r="AP8" i="5"/>
  <c r="AP7" i="5"/>
  <c r="AC9" i="5" l="1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Q9" i="5"/>
  <c r="T9" i="5" s="1"/>
  <c r="W9" i="5" s="1"/>
  <c r="Q10" i="5"/>
  <c r="Q11" i="5"/>
  <c r="Q12" i="5"/>
  <c r="S12" i="5" s="1"/>
  <c r="V12" i="5" s="1"/>
  <c r="Q13" i="5"/>
  <c r="T13" i="5" s="1"/>
  <c r="W13" i="5" s="1"/>
  <c r="Q14" i="5"/>
  <c r="Q15" i="5"/>
  <c r="T15" i="5" s="1"/>
  <c r="W15" i="5" s="1"/>
  <c r="Q16" i="5"/>
  <c r="S16" i="5" s="1"/>
  <c r="V16" i="5" s="1"/>
  <c r="Q17" i="5"/>
  <c r="T17" i="5" s="1"/>
  <c r="W17" i="5" s="1"/>
  <c r="Q18" i="5"/>
  <c r="Q19" i="5"/>
  <c r="Q20" i="5"/>
  <c r="S20" i="5" s="1"/>
  <c r="V20" i="5" s="1"/>
  <c r="Q21" i="5"/>
  <c r="T21" i="5" s="1"/>
  <c r="W21" i="5" s="1"/>
  <c r="Q22" i="5"/>
  <c r="S22" i="5" s="1"/>
  <c r="V22" i="5" s="1"/>
  <c r="Q23" i="5"/>
  <c r="T23" i="5" s="1"/>
  <c r="W23" i="5" s="1"/>
  <c r="Q24" i="5"/>
  <c r="S24" i="5" s="1"/>
  <c r="V24" i="5" s="1"/>
  <c r="Q25" i="5"/>
  <c r="T25" i="5" s="1"/>
  <c r="W25" i="5" s="1"/>
  <c r="Q26" i="5"/>
  <c r="Q27" i="5"/>
  <c r="Q28" i="5"/>
  <c r="S28" i="5" s="1"/>
  <c r="V28" i="5" s="1"/>
  <c r="Q29" i="5"/>
  <c r="T29" i="5" s="1"/>
  <c r="W29" i="5" s="1"/>
  <c r="Q30" i="5"/>
  <c r="Q31" i="5"/>
  <c r="T31" i="5" s="1"/>
  <c r="W31" i="5" s="1"/>
  <c r="Q32" i="5"/>
  <c r="S32" i="5" s="1"/>
  <c r="V32" i="5" s="1"/>
  <c r="Q33" i="5"/>
  <c r="T33" i="5" s="1"/>
  <c r="W33" i="5" s="1"/>
  <c r="Q34" i="5"/>
  <c r="Q35" i="5"/>
  <c r="Q36" i="5"/>
  <c r="S36" i="5" s="1"/>
  <c r="V36" i="5" s="1"/>
  <c r="Q37" i="5"/>
  <c r="T37" i="5" s="1"/>
  <c r="W37" i="5" s="1"/>
  <c r="Q38" i="5"/>
  <c r="S38" i="5" s="1"/>
  <c r="V38" i="5" s="1"/>
  <c r="Q39" i="5"/>
  <c r="T39" i="5" s="1"/>
  <c r="W39" i="5" s="1"/>
  <c r="Q40" i="5"/>
  <c r="S40" i="5" s="1"/>
  <c r="V40" i="5" s="1"/>
  <c r="Q41" i="5"/>
  <c r="T41" i="5" s="1"/>
  <c r="W41" i="5" s="1"/>
  <c r="Q42" i="5"/>
  <c r="Q43" i="5"/>
  <c r="Q44" i="5"/>
  <c r="S44" i="5" s="1"/>
  <c r="V44" i="5" s="1"/>
  <c r="Q45" i="5"/>
  <c r="T45" i="5" s="1"/>
  <c r="W45" i="5" s="1"/>
  <c r="Q46" i="5"/>
  <c r="Q47" i="5"/>
  <c r="T47" i="5" s="1"/>
  <c r="W47" i="5" s="1"/>
  <c r="Q48" i="5"/>
  <c r="S48" i="5" s="1"/>
  <c r="V48" i="5" s="1"/>
  <c r="Q49" i="5"/>
  <c r="T49" i="5" s="1"/>
  <c r="W49" i="5" s="1"/>
  <c r="Q50" i="5"/>
  <c r="Q51" i="5"/>
  <c r="Q52" i="5"/>
  <c r="S52" i="5" s="1"/>
  <c r="V52" i="5" s="1"/>
  <c r="Q53" i="5"/>
  <c r="T53" i="5" s="1"/>
  <c r="W53" i="5" s="1"/>
  <c r="Q54" i="5"/>
  <c r="Q55" i="5"/>
  <c r="T55" i="5" s="1"/>
  <c r="W55" i="5" s="1"/>
  <c r="Q56" i="5"/>
  <c r="S56" i="5" s="1"/>
  <c r="V56" i="5" s="1"/>
  <c r="Q57" i="5"/>
  <c r="T57" i="5" s="1"/>
  <c r="W57" i="5" s="1"/>
  <c r="Q58" i="5"/>
  <c r="S58" i="5" s="1"/>
  <c r="V58" i="5" s="1"/>
  <c r="Q59" i="5"/>
  <c r="Q60" i="5"/>
  <c r="S60" i="5" s="1"/>
  <c r="V60" i="5" s="1"/>
  <c r="Q61" i="5"/>
  <c r="T61" i="5" s="1"/>
  <c r="W61" i="5" s="1"/>
  <c r="Q62" i="5"/>
  <c r="Q63" i="5"/>
  <c r="T63" i="5" s="1"/>
  <c r="W63" i="5" s="1"/>
  <c r="Q64" i="5"/>
  <c r="S64" i="5" s="1"/>
  <c r="V64" i="5" s="1"/>
  <c r="Q65" i="5"/>
  <c r="T65" i="5" s="1"/>
  <c r="W65" i="5" s="1"/>
  <c r="Q66" i="5"/>
  <c r="Q67" i="5"/>
  <c r="Q68" i="5"/>
  <c r="S68" i="5" s="1"/>
  <c r="V68" i="5" s="1"/>
  <c r="Q69" i="5"/>
  <c r="T69" i="5" s="1"/>
  <c r="W69" i="5" s="1"/>
  <c r="Q70" i="5"/>
  <c r="Q71" i="5"/>
  <c r="T71" i="5" s="1"/>
  <c r="W71" i="5" s="1"/>
  <c r="Q72" i="5"/>
  <c r="S72" i="5" s="1"/>
  <c r="V72" i="5" s="1"/>
  <c r="Q73" i="5"/>
  <c r="T73" i="5" s="1"/>
  <c r="W73" i="5" s="1"/>
  <c r="Q74" i="5"/>
  <c r="Q75" i="5"/>
  <c r="Q76" i="5"/>
  <c r="S76" i="5" s="1"/>
  <c r="V76" i="5" s="1"/>
  <c r="Q77" i="5"/>
  <c r="T77" i="5" s="1"/>
  <c r="W77" i="5" s="1"/>
  <c r="Q78" i="5"/>
  <c r="S78" i="5" s="1"/>
  <c r="V78" i="5" s="1"/>
  <c r="Q79" i="5"/>
  <c r="T79" i="5" s="1"/>
  <c r="W79" i="5" s="1"/>
  <c r="Q80" i="5"/>
  <c r="S80" i="5" s="1"/>
  <c r="V80" i="5" s="1"/>
  <c r="Q81" i="5"/>
  <c r="T81" i="5" s="1"/>
  <c r="W81" i="5" s="1"/>
  <c r="Q82" i="5"/>
  <c r="Q83" i="5"/>
  <c r="R83" i="5" s="1"/>
  <c r="U83" i="5" s="1"/>
  <c r="X83" i="5" s="1"/>
  <c r="Q84" i="5"/>
  <c r="S84" i="5" s="1"/>
  <c r="V84" i="5" s="1"/>
  <c r="Q85" i="5"/>
  <c r="T85" i="5" s="1"/>
  <c r="W85" i="5" s="1"/>
  <c r="Q86" i="5"/>
  <c r="Q87" i="5"/>
  <c r="R87" i="5" s="1"/>
  <c r="U87" i="5" s="1"/>
  <c r="X87" i="5" s="1"/>
  <c r="Q88" i="5"/>
  <c r="S88" i="5" s="1"/>
  <c r="V88" i="5" s="1"/>
  <c r="Q89" i="5"/>
  <c r="T89" i="5" s="1"/>
  <c r="W89" i="5" s="1"/>
  <c r="Q90" i="5"/>
  <c r="Q91" i="5"/>
  <c r="R91" i="5" s="1"/>
  <c r="U91" i="5" s="1"/>
  <c r="X91" i="5" s="1"/>
  <c r="Q92" i="5"/>
  <c r="S92" i="5" s="1"/>
  <c r="V92" i="5" s="1"/>
  <c r="Q93" i="5"/>
  <c r="T93" i="5" s="1"/>
  <c r="W93" i="5" s="1"/>
  <c r="Q94" i="5"/>
  <c r="Q95" i="5"/>
  <c r="R95" i="5" s="1"/>
  <c r="U95" i="5" s="1"/>
  <c r="X95" i="5" s="1"/>
  <c r="Q96" i="5"/>
  <c r="S96" i="5" s="1"/>
  <c r="V96" i="5" s="1"/>
  <c r="Q97" i="5"/>
  <c r="T97" i="5" s="1"/>
  <c r="W97" i="5" s="1"/>
  <c r="Q98" i="5"/>
  <c r="Q99" i="5"/>
  <c r="R99" i="5" s="1"/>
  <c r="U99" i="5" s="1"/>
  <c r="X99" i="5" s="1"/>
  <c r="Q100" i="5"/>
  <c r="S100" i="5" s="1"/>
  <c r="V100" i="5" s="1"/>
  <c r="Q101" i="5"/>
  <c r="T101" i="5" s="1"/>
  <c r="W101" i="5" s="1"/>
  <c r="Q102" i="5"/>
  <c r="S102" i="5" s="1"/>
  <c r="V102" i="5" s="1"/>
  <c r="Q103" i="5"/>
  <c r="R103" i="5" s="1"/>
  <c r="U103" i="5" s="1"/>
  <c r="X103" i="5" s="1"/>
  <c r="Q104" i="5"/>
  <c r="S104" i="5" s="1"/>
  <c r="V104" i="5" s="1"/>
  <c r="Q105" i="5"/>
  <c r="T105" i="5" s="1"/>
  <c r="W105" i="5" s="1"/>
  <c r="Q106" i="5"/>
  <c r="S106" i="5" s="1"/>
  <c r="V106" i="5" s="1"/>
  <c r="Q107" i="5"/>
  <c r="R107" i="5" s="1"/>
  <c r="U107" i="5" s="1"/>
  <c r="X107" i="5" s="1"/>
  <c r="Q108" i="5"/>
  <c r="S108" i="5" s="1"/>
  <c r="V108" i="5" s="1"/>
  <c r="Q109" i="5"/>
  <c r="T109" i="5" s="1"/>
  <c r="W109" i="5" s="1"/>
  <c r="Q110" i="5"/>
  <c r="Q111" i="5"/>
  <c r="R111" i="5" s="1"/>
  <c r="U111" i="5" s="1"/>
  <c r="X111" i="5" s="1"/>
  <c r="Q112" i="5"/>
  <c r="T112" i="5" s="1"/>
  <c r="W112" i="5" s="1"/>
  <c r="Q113" i="5"/>
  <c r="T113" i="5" s="1"/>
  <c r="W113" i="5" s="1"/>
  <c r="Q114" i="5"/>
  <c r="Q115" i="5"/>
  <c r="R115" i="5" s="1"/>
  <c r="U115" i="5" s="1"/>
  <c r="X115" i="5" s="1"/>
  <c r="Q116" i="5"/>
  <c r="R116" i="5" s="1"/>
  <c r="U116" i="5" s="1"/>
  <c r="X116" i="5" s="1"/>
  <c r="Q117" i="5"/>
  <c r="T117" i="5" s="1"/>
  <c r="W117" i="5" s="1"/>
  <c r="Q118" i="5"/>
  <c r="Q119" i="5"/>
  <c r="R119" i="5" s="1"/>
  <c r="U119" i="5" s="1"/>
  <c r="X119" i="5" s="1"/>
  <c r="Q120" i="5"/>
  <c r="T120" i="5" s="1"/>
  <c r="W120" i="5" s="1"/>
  <c r="Q121" i="5"/>
  <c r="T121" i="5" s="1"/>
  <c r="W121" i="5" s="1"/>
  <c r="Q122" i="5"/>
  <c r="Q123" i="5"/>
  <c r="R123" i="5" s="1"/>
  <c r="U123" i="5" s="1"/>
  <c r="X123" i="5" s="1"/>
  <c r="Q124" i="5"/>
  <c r="R124" i="5" s="1"/>
  <c r="U124" i="5" s="1"/>
  <c r="X124" i="5" s="1"/>
  <c r="Q125" i="5"/>
  <c r="T125" i="5" s="1"/>
  <c r="W125" i="5" s="1"/>
  <c r="Q126" i="5"/>
  <c r="Q127" i="5"/>
  <c r="R127" i="5" s="1"/>
  <c r="U127" i="5" s="1"/>
  <c r="X127" i="5" s="1"/>
  <c r="Q8" i="5"/>
  <c r="S8" i="5" s="1"/>
  <c r="AC8" i="5"/>
  <c r="S120" i="5" l="1"/>
  <c r="V120" i="5" s="1"/>
  <c r="S112" i="5"/>
  <c r="V112" i="5" s="1"/>
  <c r="S93" i="5"/>
  <c r="V93" i="5" s="1"/>
  <c r="R120" i="5"/>
  <c r="U120" i="5" s="1"/>
  <c r="X120" i="5" s="1"/>
  <c r="R104" i="5"/>
  <c r="U104" i="5" s="1"/>
  <c r="X104" i="5" s="1"/>
  <c r="R88" i="5"/>
  <c r="U88" i="5" s="1"/>
  <c r="X88" i="5" s="1"/>
  <c r="R72" i="5"/>
  <c r="U72" i="5" s="1"/>
  <c r="X72" i="5" s="1"/>
  <c r="R56" i="5"/>
  <c r="U56" i="5" s="1"/>
  <c r="X56" i="5" s="1"/>
  <c r="R40" i="5"/>
  <c r="U40" i="5" s="1"/>
  <c r="X40" i="5" s="1"/>
  <c r="R24" i="5"/>
  <c r="U24" i="5" s="1"/>
  <c r="X24" i="5" s="1"/>
  <c r="T127" i="5"/>
  <c r="W127" i="5" s="1"/>
  <c r="Z127" i="5" s="1"/>
  <c r="T111" i="5"/>
  <c r="W111" i="5" s="1"/>
  <c r="Z111" i="5" s="1"/>
  <c r="T95" i="5"/>
  <c r="W95" i="5" s="1"/>
  <c r="Z95" i="5" s="1"/>
  <c r="S125" i="5"/>
  <c r="V125" i="5" s="1"/>
  <c r="S117" i="5"/>
  <c r="V117" i="5" s="1"/>
  <c r="S109" i="5"/>
  <c r="V109" i="5" s="1"/>
  <c r="S91" i="5"/>
  <c r="V91" i="5" s="1"/>
  <c r="R113" i="5"/>
  <c r="U113" i="5" s="1"/>
  <c r="X113" i="5" s="1"/>
  <c r="R97" i="5"/>
  <c r="U97" i="5" s="1"/>
  <c r="X97" i="5" s="1"/>
  <c r="R81" i="5"/>
  <c r="U81" i="5" s="1"/>
  <c r="X81" i="5" s="1"/>
  <c r="R65" i="5"/>
  <c r="U65" i="5" s="1"/>
  <c r="X65" i="5" s="1"/>
  <c r="R49" i="5"/>
  <c r="U49" i="5" s="1"/>
  <c r="X49" i="5" s="1"/>
  <c r="R33" i="5"/>
  <c r="U33" i="5" s="1"/>
  <c r="X33" i="5" s="1"/>
  <c r="R17" i="5"/>
  <c r="U17" i="5" s="1"/>
  <c r="X17" i="5" s="1"/>
  <c r="T104" i="5"/>
  <c r="W104" i="5" s="1"/>
  <c r="Z104" i="5" s="1"/>
  <c r="T88" i="5"/>
  <c r="W88" i="5" s="1"/>
  <c r="Z88" i="5" s="1"/>
  <c r="T72" i="5"/>
  <c r="W72" i="5" s="1"/>
  <c r="Y72" i="5" s="1"/>
  <c r="T56" i="5"/>
  <c r="W56" i="5" s="1"/>
  <c r="Z56" i="5" s="1"/>
  <c r="T40" i="5"/>
  <c r="W40" i="5" s="1"/>
  <c r="Y40" i="5" s="1"/>
  <c r="T24" i="5"/>
  <c r="W24" i="5" s="1"/>
  <c r="Y24" i="5" s="1"/>
  <c r="S124" i="5"/>
  <c r="V124" i="5" s="1"/>
  <c r="S116" i="5"/>
  <c r="V116" i="5" s="1"/>
  <c r="S107" i="5"/>
  <c r="V107" i="5" s="1"/>
  <c r="S87" i="5"/>
  <c r="V87" i="5" s="1"/>
  <c r="R112" i="5"/>
  <c r="U112" i="5" s="1"/>
  <c r="X112" i="5" s="1"/>
  <c r="R96" i="5"/>
  <c r="U96" i="5" s="1"/>
  <c r="X96" i="5" s="1"/>
  <c r="R80" i="5"/>
  <c r="U80" i="5" s="1"/>
  <c r="X80" i="5" s="1"/>
  <c r="R64" i="5"/>
  <c r="U64" i="5" s="1"/>
  <c r="X64" i="5" s="1"/>
  <c r="R48" i="5"/>
  <c r="U48" i="5" s="1"/>
  <c r="X48" i="5" s="1"/>
  <c r="R32" i="5"/>
  <c r="U32" i="5" s="1"/>
  <c r="X32" i="5" s="1"/>
  <c r="R16" i="5"/>
  <c r="U16" i="5" s="1"/>
  <c r="X16" i="5" s="1"/>
  <c r="T119" i="5"/>
  <c r="W119" i="5" s="1"/>
  <c r="Z119" i="5" s="1"/>
  <c r="T103" i="5"/>
  <c r="W103" i="5" s="1"/>
  <c r="Z103" i="5" s="1"/>
  <c r="T87" i="5"/>
  <c r="W87" i="5" s="1"/>
  <c r="Z87" i="5" s="1"/>
  <c r="S121" i="5"/>
  <c r="V121" i="5" s="1"/>
  <c r="S113" i="5"/>
  <c r="V113" i="5" s="1"/>
  <c r="S103" i="5"/>
  <c r="V103" i="5" s="1"/>
  <c r="R121" i="5"/>
  <c r="U121" i="5" s="1"/>
  <c r="X121" i="5" s="1"/>
  <c r="R105" i="5"/>
  <c r="U105" i="5" s="1"/>
  <c r="X105" i="5" s="1"/>
  <c r="R89" i="5"/>
  <c r="U89" i="5" s="1"/>
  <c r="X89" i="5" s="1"/>
  <c r="R73" i="5"/>
  <c r="U73" i="5" s="1"/>
  <c r="X73" i="5" s="1"/>
  <c r="R57" i="5"/>
  <c r="U57" i="5" s="1"/>
  <c r="X57" i="5" s="1"/>
  <c r="R41" i="5"/>
  <c r="U41" i="5" s="1"/>
  <c r="X41" i="5" s="1"/>
  <c r="R25" i="5"/>
  <c r="U25" i="5" s="1"/>
  <c r="X25" i="5" s="1"/>
  <c r="R9" i="5"/>
  <c r="U9" i="5" s="1"/>
  <c r="X9" i="5" s="1"/>
  <c r="T96" i="5"/>
  <c r="W96" i="5" s="1"/>
  <c r="Z96" i="5" s="1"/>
  <c r="T80" i="5"/>
  <c r="W80" i="5" s="1"/>
  <c r="Z80" i="5" s="1"/>
  <c r="T64" i="5"/>
  <c r="W64" i="5" s="1"/>
  <c r="Z64" i="5" s="1"/>
  <c r="T48" i="5"/>
  <c r="W48" i="5" s="1"/>
  <c r="Z48" i="5" s="1"/>
  <c r="T32" i="5"/>
  <c r="W32" i="5" s="1"/>
  <c r="Y32" i="5" s="1"/>
  <c r="T16" i="5"/>
  <c r="W16" i="5" s="1"/>
  <c r="Z16" i="5" s="1"/>
  <c r="R126" i="5"/>
  <c r="U126" i="5" s="1"/>
  <c r="X126" i="5" s="1"/>
  <c r="T126" i="5"/>
  <c r="W126" i="5" s="1"/>
  <c r="Y126" i="5" s="1"/>
  <c r="R118" i="5"/>
  <c r="U118" i="5" s="1"/>
  <c r="X118" i="5" s="1"/>
  <c r="T118" i="5"/>
  <c r="W118" i="5" s="1"/>
  <c r="Z118" i="5" s="1"/>
  <c r="R110" i="5"/>
  <c r="U110" i="5" s="1"/>
  <c r="X110" i="5" s="1"/>
  <c r="T110" i="5"/>
  <c r="W110" i="5" s="1"/>
  <c r="Y110" i="5" s="1"/>
  <c r="R98" i="5"/>
  <c r="U98" i="5" s="1"/>
  <c r="X98" i="5" s="1"/>
  <c r="T98" i="5"/>
  <c r="W98" i="5" s="1"/>
  <c r="Y98" i="5" s="1"/>
  <c r="R90" i="5"/>
  <c r="U90" i="5" s="1"/>
  <c r="X90" i="5" s="1"/>
  <c r="T90" i="5"/>
  <c r="W90" i="5" s="1"/>
  <c r="Y90" i="5" s="1"/>
  <c r="R86" i="5"/>
  <c r="U86" i="5" s="1"/>
  <c r="X86" i="5" s="1"/>
  <c r="T86" i="5"/>
  <c r="W86" i="5" s="1"/>
  <c r="Y86" i="5" s="1"/>
  <c r="R82" i="5"/>
  <c r="U82" i="5" s="1"/>
  <c r="X82" i="5" s="1"/>
  <c r="T82" i="5"/>
  <c r="W82" i="5" s="1"/>
  <c r="Y82" i="5" s="1"/>
  <c r="R74" i="5"/>
  <c r="U74" i="5" s="1"/>
  <c r="X74" i="5" s="1"/>
  <c r="T74" i="5"/>
  <c r="W74" i="5" s="1"/>
  <c r="Y74" i="5" s="1"/>
  <c r="R70" i="5"/>
  <c r="U70" i="5" s="1"/>
  <c r="X70" i="5" s="1"/>
  <c r="T70" i="5"/>
  <c r="W70" i="5" s="1"/>
  <c r="Z70" i="5" s="1"/>
  <c r="R66" i="5"/>
  <c r="U66" i="5" s="1"/>
  <c r="X66" i="5" s="1"/>
  <c r="T66" i="5"/>
  <c r="W66" i="5" s="1"/>
  <c r="Z66" i="5" s="1"/>
  <c r="R62" i="5"/>
  <c r="U62" i="5" s="1"/>
  <c r="X62" i="5" s="1"/>
  <c r="T62" i="5"/>
  <c r="W62" i="5" s="1"/>
  <c r="Y62" i="5" s="1"/>
  <c r="R54" i="5"/>
  <c r="U54" i="5" s="1"/>
  <c r="X54" i="5" s="1"/>
  <c r="T54" i="5"/>
  <c r="W54" i="5" s="1"/>
  <c r="Y54" i="5" s="1"/>
  <c r="R46" i="5"/>
  <c r="U46" i="5" s="1"/>
  <c r="X46" i="5" s="1"/>
  <c r="T46" i="5"/>
  <c r="W46" i="5" s="1"/>
  <c r="Z46" i="5" s="1"/>
  <c r="R34" i="5"/>
  <c r="U34" i="5" s="1"/>
  <c r="X34" i="5" s="1"/>
  <c r="T34" i="5"/>
  <c r="W34" i="5" s="1"/>
  <c r="Y34" i="5" s="1"/>
  <c r="R30" i="5"/>
  <c r="U30" i="5" s="1"/>
  <c r="X30" i="5" s="1"/>
  <c r="T30" i="5"/>
  <c r="W30" i="5" s="1"/>
  <c r="Y30" i="5" s="1"/>
  <c r="R26" i="5"/>
  <c r="U26" i="5" s="1"/>
  <c r="X26" i="5" s="1"/>
  <c r="T26" i="5"/>
  <c r="W26" i="5" s="1"/>
  <c r="Y26" i="5" s="1"/>
  <c r="R18" i="5"/>
  <c r="U18" i="5" s="1"/>
  <c r="X18" i="5" s="1"/>
  <c r="T18" i="5"/>
  <c r="W18" i="5" s="1"/>
  <c r="Y18" i="5" s="1"/>
  <c r="R14" i="5"/>
  <c r="U14" i="5" s="1"/>
  <c r="X14" i="5" s="1"/>
  <c r="T14" i="5"/>
  <c r="W14" i="5" s="1"/>
  <c r="Y14" i="5" s="1"/>
  <c r="R10" i="5"/>
  <c r="U10" i="5" s="1"/>
  <c r="X10" i="5" s="1"/>
  <c r="T10" i="5"/>
  <c r="W10" i="5" s="1"/>
  <c r="Y10" i="5" s="1"/>
  <c r="S82" i="5"/>
  <c r="V82" i="5" s="1"/>
  <c r="S34" i="5"/>
  <c r="V34" i="5" s="1"/>
  <c r="S97" i="5"/>
  <c r="V97" i="5" s="1"/>
  <c r="S86" i="5"/>
  <c r="V86" i="5" s="1"/>
  <c r="S73" i="5"/>
  <c r="V73" i="5" s="1"/>
  <c r="S57" i="5"/>
  <c r="V57" i="5" s="1"/>
  <c r="S33" i="5"/>
  <c r="V33" i="5" s="1"/>
  <c r="S9" i="5"/>
  <c r="V9" i="5" s="1"/>
  <c r="S127" i="5"/>
  <c r="V127" i="5" s="1"/>
  <c r="S123" i="5"/>
  <c r="V123" i="5" s="1"/>
  <c r="S119" i="5"/>
  <c r="V119" i="5" s="1"/>
  <c r="S115" i="5"/>
  <c r="V115" i="5" s="1"/>
  <c r="S111" i="5"/>
  <c r="V111" i="5" s="1"/>
  <c r="S101" i="5"/>
  <c r="V101" i="5" s="1"/>
  <c r="S95" i="5"/>
  <c r="V95" i="5" s="1"/>
  <c r="S90" i="5"/>
  <c r="V90" i="5" s="1"/>
  <c r="S85" i="5"/>
  <c r="V85" i="5" s="1"/>
  <c r="S70" i="5"/>
  <c r="V70" i="5" s="1"/>
  <c r="S62" i="5"/>
  <c r="V62" i="5" s="1"/>
  <c r="S54" i="5"/>
  <c r="V54" i="5" s="1"/>
  <c r="S46" i="5"/>
  <c r="V46" i="5" s="1"/>
  <c r="S30" i="5"/>
  <c r="V30" i="5" s="1"/>
  <c r="S14" i="5"/>
  <c r="V14" i="5" s="1"/>
  <c r="R125" i="5"/>
  <c r="U125" i="5" s="1"/>
  <c r="X125" i="5" s="1"/>
  <c r="R117" i="5"/>
  <c r="U117" i="5" s="1"/>
  <c r="X117" i="5" s="1"/>
  <c r="R109" i="5"/>
  <c r="U109" i="5" s="1"/>
  <c r="X109" i="5" s="1"/>
  <c r="R101" i="5"/>
  <c r="U101" i="5" s="1"/>
  <c r="X101" i="5" s="1"/>
  <c r="R93" i="5"/>
  <c r="U93" i="5" s="1"/>
  <c r="X93" i="5" s="1"/>
  <c r="R85" i="5"/>
  <c r="U85" i="5" s="1"/>
  <c r="X85" i="5" s="1"/>
  <c r="R77" i="5"/>
  <c r="U77" i="5" s="1"/>
  <c r="X77" i="5" s="1"/>
  <c r="R69" i="5"/>
  <c r="U69" i="5" s="1"/>
  <c r="X69" i="5" s="1"/>
  <c r="R61" i="5"/>
  <c r="U61" i="5" s="1"/>
  <c r="X61" i="5" s="1"/>
  <c r="R53" i="5"/>
  <c r="U53" i="5" s="1"/>
  <c r="X53" i="5" s="1"/>
  <c r="R45" i="5"/>
  <c r="U45" i="5" s="1"/>
  <c r="X45" i="5" s="1"/>
  <c r="R37" i="5"/>
  <c r="U37" i="5" s="1"/>
  <c r="X37" i="5" s="1"/>
  <c r="R29" i="5"/>
  <c r="U29" i="5" s="1"/>
  <c r="X29" i="5" s="1"/>
  <c r="R21" i="5"/>
  <c r="U21" i="5" s="1"/>
  <c r="X21" i="5" s="1"/>
  <c r="R13" i="5"/>
  <c r="U13" i="5" s="1"/>
  <c r="X13" i="5" s="1"/>
  <c r="T124" i="5"/>
  <c r="W124" i="5" s="1"/>
  <c r="Y124" i="5" s="1"/>
  <c r="T116" i="5"/>
  <c r="W116" i="5" s="1"/>
  <c r="Z116" i="5" s="1"/>
  <c r="T108" i="5"/>
  <c r="W108" i="5" s="1"/>
  <c r="Y108" i="5" s="1"/>
  <c r="T100" i="5"/>
  <c r="W100" i="5" s="1"/>
  <c r="Y100" i="5" s="1"/>
  <c r="T92" i="5"/>
  <c r="W92" i="5" s="1"/>
  <c r="Y92" i="5" s="1"/>
  <c r="T84" i="5"/>
  <c r="W84" i="5" s="1"/>
  <c r="Y84" i="5" s="1"/>
  <c r="T76" i="5"/>
  <c r="W76" i="5" s="1"/>
  <c r="Y76" i="5" s="1"/>
  <c r="T68" i="5"/>
  <c r="W68" i="5" s="1"/>
  <c r="Y68" i="5" s="1"/>
  <c r="T60" i="5"/>
  <c r="W60" i="5" s="1"/>
  <c r="Y60" i="5" s="1"/>
  <c r="T52" i="5"/>
  <c r="W52" i="5" s="1"/>
  <c r="Y52" i="5" s="1"/>
  <c r="T44" i="5"/>
  <c r="W44" i="5" s="1"/>
  <c r="Z44" i="5" s="1"/>
  <c r="T36" i="5"/>
  <c r="W36" i="5" s="1"/>
  <c r="Z36" i="5" s="1"/>
  <c r="T28" i="5"/>
  <c r="W28" i="5" s="1"/>
  <c r="Z28" i="5" s="1"/>
  <c r="T20" i="5"/>
  <c r="W20" i="5" s="1"/>
  <c r="Y20" i="5" s="1"/>
  <c r="T12" i="5"/>
  <c r="W12" i="5" s="1"/>
  <c r="Z12" i="5" s="1"/>
  <c r="R122" i="5"/>
  <c r="U122" i="5" s="1"/>
  <c r="X122" i="5" s="1"/>
  <c r="T122" i="5"/>
  <c r="W122" i="5" s="1"/>
  <c r="Y122" i="5" s="1"/>
  <c r="R114" i="5"/>
  <c r="U114" i="5" s="1"/>
  <c r="X114" i="5" s="1"/>
  <c r="T114" i="5"/>
  <c r="W114" i="5" s="1"/>
  <c r="Y114" i="5" s="1"/>
  <c r="R106" i="5"/>
  <c r="U106" i="5" s="1"/>
  <c r="X106" i="5" s="1"/>
  <c r="T106" i="5"/>
  <c r="W106" i="5" s="1"/>
  <c r="Z106" i="5" s="1"/>
  <c r="R102" i="5"/>
  <c r="U102" i="5" s="1"/>
  <c r="X102" i="5" s="1"/>
  <c r="T102" i="5"/>
  <c r="W102" i="5" s="1"/>
  <c r="Y102" i="5" s="1"/>
  <c r="R94" i="5"/>
  <c r="U94" i="5" s="1"/>
  <c r="X94" i="5" s="1"/>
  <c r="T94" i="5"/>
  <c r="W94" i="5" s="1"/>
  <c r="Z94" i="5" s="1"/>
  <c r="R78" i="5"/>
  <c r="U78" i="5" s="1"/>
  <c r="X78" i="5" s="1"/>
  <c r="T78" i="5"/>
  <c r="W78" i="5" s="1"/>
  <c r="Y78" i="5" s="1"/>
  <c r="R58" i="5"/>
  <c r="U58" i="5" s="1"/>
  <c r="X58" i="5" s="1"/>
  <c r="T58" i="5"/>
  <c r="W58" i="5" s="1"/>
  <c r="Z58" i="5" s="1"/>
  <c r="R50" i="5"/>
  <c r="U50" i="5" s="1"/>
  <c r="X50" i="5" s="1"/>
  <c r="T50" i="5"/>
  <c r="W50" i="5" s="1"/>
  <c r="Y50" i="5" s="1"/>
  <c r="R42" i="5"/>
  <c r="U42" i="5" s="1"/>
  <c r="X42" i="5" s="1"/>
  <c r="T42" i="5"/>
  <c r="W42" i="5" s="1"/>
  <c r="Y42" i="5" s="1"/>
  <c r="R38" i="5"/>
  <c r="U38" i="5" s="1"/>
  <c r="X38" i="5" s="1"/>
  <c r="T38" i="5"/>
  <c r="W38" i="5" s="1"/>
  <c r="Y38" i="5" s="1"/>
  <c r="R22" i="5"/>
  <c r="U22" i="5" s="1"/>
  <c r="X22" i="5" s="1"/>
  <c r="T22" i="5"/>
  <c r="W22" i="5" s="1"/>
  <c r="Z22" i="5" s="1"/>
  <c r="S98" i="5"/>
  <c r="V98" i="5" s="1"/>
  <c r="S74" i="5"/>
  <c r="V74" i="5" s="1"/>
  <c r="S66" i="5"/>
  <c r="V66" i="5" s="1"/>
  <c r="S50" i="5"/>
  <c r="V50" i="5" s="1"/>
  <c r="S42" i="5"/>
  <c r="V42" i="5" s="1"/>
  <c r="S26" i="5"/>
  <c r="V26" i="5" s="1"/>
  <c r="S18" i="5"/>
  <c r="V18" i="5" s="1"/>
  <c r="S10" i="5"/>
  <c r="V10" i="5" s="1"/>
  <c r="S81" i="5"/>
  <c r="V81" i="5" s="1"/>
  <c r="S65" i="5"/>
  <c r="V65" i="5" s="1"/>
  <c r="S49" i="5"/>
  <c r="V49" i="5" s="1"/>
  <c r="S41" i="5"/>
  <c r="V41" i="5" s="1"/>
  <c r="S25" i="5"/>
  <c r="V25" i="5" s="1"/>
  <c r="S17" i="5"/>
  <c r="V17" i="5" s="1"/>
  <c r="S79" i="5"/>
  <c r="V79" i="5" s="1"/>
  <c r="R79" i="5"/>
  <c r="U79" i="5" s="1"/>
  <c r="X79" i="5" s="1"/>
  <c r="S75" i="5"/>
  <c r="V75" i="5" s="1"/>
  <c r="R75" i="5"/>
  <c r="U75" i="5" s="1"/>
  <c r="X75" i="5" s="1"/>
  <c r="S71" i="5"/>
  <c r="V71" i="5" s="1"/>
  <c r="R71" i="5"/>
  <c r="U71" i="5" s="1"/>
  <c r="X71" i="5" s="1"/>
  <c r="S67" i="5"/>
  <c r="V67" i="5" s="1"/>
  <c r="R67" i="5"/>
  <c r="U67" i="5" s="1"/>
  <c r="X67" i="5" s="1"/>
  <c r="S63" i="5"/>
  <c r="V63" i="5" s="1"/>
  <c r="R63" i="5"/>
  <c r="U63" i="5" s="1"/>
  <c r="X63" i="5" s="1"/>
  <c r="S59" i="5"/>
  <c r="V59" i="5" s="1"/>
  <c r="R59" i="5"/>
  <c r="U59" i="5" s="1"/>
  <c r="X59" i="5" s="1"/>
  <c r="S55" i="5"/>
  <c r="V55" i="5" s="1"/>
  <c r="R55" i="5"/>
  <c r="U55" i="5" s="1"/>
  <c r="X55" i="5" s="1"/>
  <c r="S51" i="5"/>
  <c r="V51" i="5" s="1"/>
  <c r="R51" i="5"/>
  <c r="U51" i="5" s="1"/>
  <c r="X51" i="5" s="1"/>
  <c r="S47" i="5"/>
  <c r="V47" i="5" s="1"/>
  <c r="R47" i="5"/>
  <c r="U47" i="5" s="1"/>
  <c r="X47" i="5" s="1"/>
  <c r="S43" i="5"/>
  <c r="V43" i="5" s="1"/>
  <c r="R43" i="5"/>
  <c r="U43" i="5" s="1"/>
  <c r="X43" i="5" s="1"/>
  <c r="S39" i="5"/>
  <c r="V39" i="5" s="1"/>
  <c r="R39" i="5"/>
  <c r="U39" i="5" s="1"/>
  <c r="X39" i="5" s="1"/>
  <c r="S35" i="5"/>
  <c r="V35" i="5" s="1"/>
  <c r="R35" i="5"/>
  <c r="U35" i="5" s="1"/>
  <c r="X35" i="5" s="1"/>
  <c r="S31" i="5"/>
  <c r="V31" i="5" s="1"/>
  <c r="R31" i="5"/>
  <c r="U31" i="5" s="1"/>
  <c r="X31" i="5" s="1"/>
  <c r="S27" i="5"/>
  <c r="V27" i="5" s="1"/>
  <c r="R27" i="5"/>
  <c r="U27" i="5" s="1"/>
  <c r="X27" i="5" s="1"/>
  <c r="S23" i="5"/>
  <c r="V23" i="5" s="1"/>
  <c r="R23" i="5"/>
  <c r="U23" i="5" s="1"/>
  <c r="X23" i="5" s="1"/>
  <c r="S19" i="5"/>
  <c r="V19" i="5" s="1"/>
  <c r="R19" i="5"/>
  <c r="U19" i="5" s="1"/>
  <c r="X19" i="5" s="1"/>
  <c r="S15" i="5"/>
  <c r="V15" i="5" s="1"/>
  <c r="R15" i="5"/>
  <c r="U15" i="5" s="1"/>
  <c r="X15" i="5" s="1"/>
  <c r="S11" i="5"/>
  <c r="V11" i="5" s="1"/>
  <c r="R11" i="5"/>
  <c r="U11" i="5" s="1"/>
  <c r="X11" i="5" s="1"/>
  <c r="S126" i="5"/>
  <c r="V126" i="5" s="1"/>
  <c r="S122" i="5"/>
  <c r="V122" i="5" s="1"/>
  <c r="S118" i="5"/>
  <c r="V118" i="5" s="1"/>
  <c r="S114" i="5"/>
  <c r="V114" i="5" s="1"/>
  <c r="S110" i="5"/>
  <c r="V110" i="5" s="1"/>
  <c r="S105" i="5"/>
  <c r="V105" i="5" s="1"/>
  <c r="S99" i="5"/>
  <c r="V99" i="5" s="1"/>
  <c r="S94" i="5"/>
  <c r="V94" i="5" s="1"/>
  <c r="S89" i="5"/>
  <c r="V89" i="5" s="1"/>
  <c r="S83" i="5"/>
  <c r="V83" i="5" s="1"/>
  <c r="S77" i="5"/>
  <c r="V77" i="5" s="1"/>
  <c r="S69" i="5"/>
  <c r="V69" i="5" s="1"/>
  <c r="S61" i="5"/>
  <c r="V61" i="5" s="1"/>
  <c r="S53" i="5"/>
  <c r="V53" i="5" s="1"/>
  <c r="S45" i="5"/>
  <c r="V45" i="5" s="1"/>
  <c r="S37" i="5"/>
  <c r="V37" i="5" s="1"/>
  <c r="S29" i="5"/>
  <c r="V29" i="5" s="1"/>
  <c r="S21" i="5"/>
  <c r="V21" i="5" s="1"/>
  <c r="S13" i="5"/>
  <c r="V13" i="5" s="1"/>
  <c r="R108" i="5"/>
  <c r="U108" i="5" s="1"/>
  <c r="X108" i="5" s="1"/>
  <c r="R100" i="5"/>
  <c r="U100" i="5" s="1"/>
  <c r="X100" i="5" s="1"/>
  <c r="R92" i="5"/>
  <c r="U92" i="5" s="1"/>
  <c r="X92" i="5" s="1"/>
  <c r="R84" i="5"/>
  <c r="U84" i="5" s="1"/>
  <c r="X84" i="5" s="1"/>
  <c r="R76" i="5"/>
  <c r="U76" i="5" s="1"/>
  <c r="X76" i="5" s="1"/>
  <c r="R68" i="5"/>
  <c r="U68" i="5" s="1"/>
  <c r="X68" i="5" s="1"/>
  <c r="R60" i="5"/>
  <c r="U60" i="5" s="1"/>
  <c r="X60" i="5" s="1"/>
  <c r="R52" i="5"/>
  <c r="U52" i="5" s="1"/>
  <c r="X52" i="5" s="1"/>
  <c r="R44" i="5"/>
  <c r="U44" i="5" s="1"/>
  <c r="X44" i="5" s="1"/>
  <c r="R36" i="5"/>
  <c r="U36" i="5" s="1"/>
  <c r="X36" i="5" s="1"/>
  <c r="R28" i="5"/>
  <c r="U28" i="5" s="1"/>
  <c r="X28" i="5" s="1"/>
  <c r="R20" i="5"/>
  <c r="U20" i="5" s="1"/>
  <c r="X20" i="5" s="1"/>
  <c r="R12" i="5"/>
  <c r="U12" i="5" s="1"/>
  <c r="X12" i="5" s="1"/>
  <c r="T123" i="5"/>
  <c r="W123" i="5" s="1"/>
  <c r="Z123" i="5" s="1"/>
  <c r="T115" i="5"/>
  <c r="W115" i="5" s="1"/>
  <c r="Z115" i="5" s="1"/>
  <c r="T107" i="5"/>
  <c r="W107" i="5" s="1"/>
  <c r="Y107" i="5" s="1"/>
  <c r="T99" i="5"/>
  <c r="W99" i="5" s="1"/>
  <c r="Z99" i="5" s="1"/>
  <c r="T91" i="5"/>
  <c r="W91" i="5" s="1"/>
  <c r="Z91" i="5" s="1"/>
  <c r="T83" i="5"/>
  <c r="W83" i="5" s="1"/>
  <c r="Y83" i="5" s="1"/>
  <c r="T75" i="5"/>
  <c r="W75" i="5" s="1"/>
  <c r="Z75" i="5" s="1"/>
  <c r="T67" i="5"/>
  <c r="W67" i="5" s="1"/>
  <c r="Z67" i="5" s="1"/>
  <c r="T59" i="5"/>
  <c r="W59" i="5" s="1"/>
  <c r="Z59" i="5" s="1"/>
  <c r="T51" i="5"/>
  <c r="W51" i="5" s="1"/>
  <c r="Z51" i="5" s="1"/>
  <c r="T43" i="5"/>
  <c r="W43" i="5" s="1"/>
  <c r="Z43" i="5" s="1"/>
  <c r="T35" i="5"/>
  <c r="W35" i="5" s="1"/>
  <c r="Z35" i="5" s="1"/>
  <c r="T27" i="5"/>
  <c r="W27" i="5" s="1"/>
  <c r="Z27" i="5" s="1"/>
  <c r="T19" i="5"/>
  <c r="W19" i="5" s="1"/>
  <c r="Z19" i="5" s="1"/>
  <c r="T11" i="5"/>
  <c r="W11" i="5" s="1"/>
  <c r="Z11" i="5" s="1"/>
  <c r="Y61" i="5"/>
  <c r="Z61" i="5"/>
  <c r="Y45" i="5"/>
  <c r="Z45" i="5"/>
  <c r="Y13" i="5"/>
  <c r="Z13" i="5"/>
  <c r="Z124" i="5"/>
  <c r="Z120" i="5"/>
  <c r="Y120" i="5"/>
  <c r="Z86" i="5"/>
  <c r="Y58" i="5"/>
  <c r="Y29" i="5"/>
  <c r="Z29" i="5"/>
  <c r="Z125" i="5"/>
  <c r="Y125" i="5"/>
  <c r="Z121" i="5"/>
  <c r="Y121" i="5"/>
  <c r="Z117" i="5"/>
  <c r="Y117" i="5"/>
  <c r="Z113" i="5"/>
  <c r="Y113" i="5"/>
  <c r="Y109" i="5"/>
  <c r="Z109" i="5"/>
  <c r="Y105" i="5"/>
  <c r="Z105" i="5"/>
  <c r="Y101" i="5"/>
  <c r="Z101" i="5"/>
  <c r="Y97" i="5"/>
  <c r="Z97" i="5"/>
  <c r="Y93" i="5"/>
  <c r="Z93" i="5"/>
  <c r="Y89" i="5"/>
  <c r="Z89" i="5"/>
  <c r="Y85" i="5"/>
  <c r="Z85" i="5"/>
  <c r="Y81" i="5"/>
  <c r="Z81" i="5"/>
  <c r="Y77" i="5"/>
  <c r="Z77" i="5"/>
  <c r="Y73" i="5"/>
  <c r="Z73" i="5"/>
  <c r="Y69" i="5"/>
  <c r="Z69" i="5"/>
  <c r="Y65" i="5"/>
  <c r="Z65" i="5"/>
  <c r="Y57" i="5"/>
  <c r="Z57" i="5"/>
  <c r="Y53" i="5"/>
  <c r="Z53" i="5"/>
  <c r="Y49" i="5"/>
  <c r="Z49" i="5"/>
  <c r="Y41" i="5"/>
  <c r="Z41" i="5"/>
  <c r="Y37" i="5"/>
  <c r="Z37" i="5"/>
  <c r="Y33" i="5"/>
  <c r="Z33" i="5"/>
  <c r="Y25" i="5"/>
  <c r="Z25" i="5"/>
  <c r="Y21" i="5"/>
  <c r="Z21" i="5"/>
  <c r="Y17" i="5"/>
  <c r="Z17" i="5"/>
  <c r="Y9" i="5"/>
  <c r="Z9" i="5"/>
  <c r="Z112" i="5"/>
  <c r="Y112" i="5"/>
  <c r="Y104" i="5"/>
  <c r="Y80" i="5"/>
  <c r="Z24" i="5"/>
  <c r="Y16" i="5"/>
  <c r="Y95" i="5"/>
  <c r="Z79" i="5"/>
  <c r="Y79" i="5"/>
  <c r="Z71" i="5"/>
  <c r="Y71" i="5"/>
  <c r="Z63" i="5"/>
  <c r="Y63" i="5"/>
  <c r="Z55" i="5"/>
  <c r="Y55" i="5"/>
  <c r="Z47" i="5"/>
  <c r="Y47" i="5"/>
  <c r="Z39" i="5"/>
  <c r="Y39" i="5"/>
  <c r="Z31" i="5"/>
  <c r="Y31" i="5"/>
  <c r="Z23" i="5"/>
  <c r="Y23" i="5"/>
  <c r="Z15" i="5"/>
  <c r="Y15" i="5"/>
  <c r="R8" i="5"/>
  <c r="U8" i="5" s="1"/>
  <c r="X8" i="5" s="1"/>
  <c r="T8" i="5"/>
  <c r="W8" i="5" s="1"/>
  <c r="V8" i="5"/>
  <c r="Z92" i="5" l="1"/>
  <c r="AB92" i="5" s="1"/>
  <c r="AD92" i="5" s="1"/>
  <c r="Y119" i="5"/>
  <c r="AB119" i="5" s="1"/>
  <c r="AD119" i="5" s="1"/>
  <c r="Y88" i="5"/>
  <c r="AB88" i="5" s="1"/>
  <c r="AD88" i="5" s="1"/>
  <c r="Z40" i="5"/>
  <c r="AB40" i="5" s="1"/>
  <c r="AD40" i="5" s="1"/>
  <c r="Z14" i="5"/>
  <c r="AB14" i="5" s="1"/>
  <c r="AD14" i="5" s="1"/>
  <c r="Z98" i="5"/>
  <c r="AB98" i="5" s="1"/>
  <c r="AD98" i="5" s="1"/>
  <c r="Z34" i="5"/>
  <c r="AB34" i="5" s="1"/>
  <c r="AD34" i="5" s="1"/>
  <c r="Y28" i="5"/>
  <c r="AB28" i="5" s="1"/>
  <c r="AD28" i="5" s="1"/>
  <c r="Y64" i="5"/>
  <c r="AB64" i="5" s="1"/>
  <c r="AD64" i="5" s="1"/>
  <c r="Z26" i="5"/>
  <c r="AB26" i="5" s="1"/>
  <c r="AD26" i="5" s="1"/>
  <c r="Y66" i="5"/>
  <c r="AB66" i="5" s="1"/>
  <c r="AD66" i="5" s="1"/>
  <c r="Z60" i="5"/>
  <c r="AB60" i="5" s="1"/>
  <c r="AD60" i="5" s="1"/>
  <c r="Y103" i="5"/>
  <c r="AB103" i="5" s="1"/>
  <c r="AD103" i="5" s="1"/>
  <c r="Z42" i="5"/>
  <c r="AB42" i="5" s="1"/>
  <c r="AD42" i="5" s="1"/>
  <c r="Z122" i="5"/>
  <c r="AB122" i="5" s="1"/>
  <c r="AD122" i="5" s="1"/>
  <c r="Y94" i="5"/>
  <c r="AB94" i="5" s="1"/>
  <c r="AD94" i="5" s="1"/>
  <c r="Y22" i="5"/>
  <c r="AB22" i="5" s="1"/>
  <c r="AD22" i="5" s="1"/>
  <c r="Y106" i="5"/>
  <c r="AB106" i="5" s="1"/>
  <c r="AD106" i="5" s="1"/>
  <c r="Z72" i="5"/>
  <c r="AB72" i="5" s="1"/>
  <c r="AD72" i="5" s="1"/>
  <c r="Z126" i="5"/>
  <c r="AB126" i="5" s="1"/>
  <c r="AD126" i="5" s="1"/>
  <c r="Z52" i="5"/>
  <c r="AB52" i="5" s="1"/>
  <c r="AD52" i="5" s="1"/>
  <c r="Y36" i="5"/>
  <c r="AB36" i="5" s="1"/>
  <c r="AD36" i="5" s="1"/>
  <c r="Z68" i="5"/>
  <c r="AB68" i="5" s="1"/>
  <c r="AD68" i="5" s="1"/>
  <c r="Z100" i="5"/>
  <c r="AB100" i="5" s="1"/>
  <c r="AD100" i="5" s="1"/>
  <c r="Z10" i="5"/>
  <c r="AB10" i="5" s="1"/>
  <c r="AD10" i="5" s="1"/>
  <c r="Z62" i="5"/>
  <c r="AB62" i="5" s="1"/>
  <c r="AD62" i="5" s="1"/>
  <c r="Z84" i="5"/>
  <c r="AB84" i="5" s="1"/>
  <c r="AD84" i="5" s="1"/>
  <c r="Y116" i="5"/>
  <c r="AB116" i="5" s="1"/>
  <c r="AD116" i="5" s="1"/>
  <c r="Y127" i="5"/>
  <c r="AB127" i="5" s="1"/>
  <c r="AD127" i="5" s="1"/>
  <c r="Z30" i="5"/>
  <c r="AB30" i="5" s="1"/>
  <c r="AD30" i="5" s="1"/>
  <c r="Y46" i="5"/>
  <c r="AB46" i="5" s="1"/>
  <c r="AD46" i="5" s="1"/>
  <c r="Y70" i="5"/>
  <c r="AB70" i="5" s="1"/>
  <c r="AD70" i="5" s="1"/>
  <c r="Y48" i="5"/>
  <c r="AB48" i="5" s="1"/>
  <c r="AD48" i="5" s="1"/>
  <c r="Z110" i="5"/>
  <c r="AB110" i="5" s="1"/>
  <c r="AD110" i="5" s="1"/>
  <c r="Y11" i="5"/>
  <c r="AB11" i="5" s="1"/>
  <c r="AD11" i="5" s="1"/>
  <c r="Z90" i="5"/>
  <c r="AB90" i="5" s="1"/>
  <c r="AD90" i="5" s="1"/>
  <c r="Z18" i="5"/>
  <c r="AB18" i="5" s="1"/>
  <c r="AD18" i="5" s="1"/>
  <c r="Z20" i="5"/>
  <c r="AB20" i="5" s="1"/>
  <c r="AD20" i="5" s="1"/>
  <c r="Z82" i="5"/>
  <c r="AB82" i="5" s="1"/>
  <c r="AD82" i="5" s="1"/>
  <c r="AB31" i="5"/>
  <c r="AD31" i="5" s="1"/>
  <c r="Y51" i="5"/>
  <c r="AB51" i="5" s="1"/>
  <c r="AD51" i="5" s="1"/>
  <c r="Y75" i="5"/>
  <c r="AB75" i="5" s="1"/>
  <c r="AD75" i="5" s="1"/>
  <c r="Z107" i="5"/>
  <c r="AB107" i="5" s="1"/>
  <c r="AD107" i="5" s="1"/>
  <c r="Y43" i="5"/>
  <c r="AB43" i="5" s="1"/>
  <c r="AD43" i="5" s="1"/>
  <c r="Y56" i="5"/>
  <c r="AB56" i="5" s="1"/>
  <c r="AD56" i="5" s="1"/>
  <c r="Y111" i="5"/>
  <c r="AB111" i="5" s="1"/>
  <c r="AD111" i="5" s="1"/>
  <c r="Z76" i="5"/>
  <c r="AB76" i="5" s="1"/>
  <c r="AD76" i="5" s="1"/>
  <c r="Y12" i="5"/>
  <c r="AB12" i="5" s="1"/>
  <c r="AD12" i="5" s="1"/>
  <c r="AB104" i="5"/>
  <c r="AD104" i="5" s="1"/>
  <c r="Y19" i="5"/>
  <c r="AB19" i="5" s="1"/>
  <c r="AD19" i="5" s="1"/>
  <c r="Z83" i="5"/>
  <c r="AB83" i="5" s="1"/>
  <c r="AD83" i="5" s="1"/>
  <c r="Y115" i="5"/>
  <c r="AB115" i="5" s="1"/>
  <c r="AD115" i="5" s="1"/>
  <c r="AB65" i="5"/>
  <c r="AD65" i="5" s="1"/>
  <c r="AB97" i="5"/>
  <c r="AD97" i="5" s="1"/>
  <c r="Z32" i="5"/>
  <c r="AB32" i="5" s="1"/>
  <c r="AD32" i="5" s="1"/>
  <c r="Y96" i="5"/>
  <c r="AB96" i="5" s="1"/>
  <c r="AD96" i="5" s="1"/>
  <c r="Z102" i="5"/>
  <c r="AB102" i="5" s="1"/>
  <c r="AD102" i="5" s="1"/>
  <c r="Y87" i="5"/>
  <c r="AB87" i="5" s="1"/>
  <c r="AD87" i="5" s="1"/>
  <c r="Y99" i="5"/>
  <c r="AB99" i="5" s="1"/>
  <c r="AD99" i="5" s="1"/>
  <c r="Y44" i="5"/>
  <c r="AB44" i="5" s="1"/>
  <c r="AD44" i="5" s="1"/>
  <c r="Z108" i="5"/>
  <c r="AB108" i="5" s="1"/>
  <c r="AD108" i="5" s="1"/>
  <c r="AB63" i="5"/>
  <c r="AD63" i="5" s="1"/>
  <c r="AB39" i="5"/>
  <c r="AD39" i="5" s="1"/>
  <c r="AB47" i="5"/>
  <c r="AD47" i="5" s="1"/>
  <c r="AB55" i="5"/>
  <c r="AD55" i="5" s="1"/>
  <c r="AB71" i="5"/>
  <c r="AD71" i="5" s="1"/>
  <c r="Y91" i="5"/>
  <c r="AB91" i="5" s="1"/>
  <c r="AD91" i="5" s="1"/>
  <c r="AB33" i="5"/>
  <c r="AD33" i="5" s="1"/>
  <c r="AB41" i="5"/>
  <c r="AD41" i="5" s="1"/>
  <c r="AB105" i="5"/>
  <c r="AD105" i="5" s="1"/>
  <c r="AB113" i="5"/>
  <c r="AD113" i="5" s="1"/>
  <c r="AB121" i="5"/>
  <c r="AD121" i="5" s="1"/>
  <c r="AB124" i="5"/>
  <c r="AD124" i="5" s="1"/>
  <c r="AB25" i="5"/>
  <c r="AD25" i="5" s="1"/>
  <c r="AB57" i="5"/>
  <c r="AD57" i="5" s="1"/>
  <c r="AB93" i="5"/>
  <c r="AD93" i="5" s="1"/>
  <c r="AB125" i="5"/>
  <c r="AD125" i="5" s="1"/>
  <c r="AB21" i="5"/>
  <c r="AD21" i="5" s="1"/>
  <c r="AB53" i="5"/>
  <c r="AD53" i="5" s="1"/>
  <c r="AB16" i="5"/>
  <c r="AD16" i="5" s="1"/>
  <c r="AB81" i="5"/>
  <c r="AD81" i="5" s="1"/>
  <c r="AB89" i="5"/>
  <c r="AD89" i="5" s="1"/>
  <c r="AB45" i="5"/>
  <c r="AD45" i="5" s="1"/>
  <c r="AB77" i="5"/>
  <c r="AD77" i="5" s="1"/>
  <c r="AB9" i="5"/>
  <c r="AD9" i="5" s="1"/>
  <c r="AB73" i="5"/>
  <c r="AD73" i="5" s="1"/>
  <c r="AB29" i="5"/>
  <c r="AD29" i="5" s="1"/>
  <c r="Y27" i="5"/>
  <c r="AB27" i="5" s="1"/>
  <c r="AD27" i="5" s="1"/>
  <c r="Y59" i="5"/>
  <c r="AB59" i="5" s="1"/>
  <c r="AD59" i="5" s="1"/>
  <c r="Z54" i="5"/>
  <c r="AB54" i="5" s="1"/>
  <c r="AD54" i="5" s="1"/>
  <c r="Z74" i="5"/>
  <c r="AB74" i="5" s="1"/>
  <c r="AD74" i="5" s="1"/>
  <c r="Z114" i="5"/>
  <c r="AB114" i="5" s="1"/>
  <c r="AD114" i="5" s="1"/>
  <c r="AB109" i="5"/>
  <c r="AD109" i="5" s="1"/>
  <c r="Z38" i="5"/>
  <c r="AB38" i="5" s="1"/>
  <c r="AD38" i="5" s="1"/>
  <c r="Z50" i="5"/>
  <c r="AB50" i="5" s="1"/>
  <c r="AD50" i="5" s="1"/>
  <c r="Y118" i="5"/>
  <c r="AB118" i="5" s="1"/>
  <c r="AD118" i="5" s="1"/>
  <c r="Z78" i="5"/>
  <c r="AB78" i="5" s="1"/>
  <c r="AD78" i="5" s="1"/>
  <c r="AB13" i="5"/>
  <c r="AD13" i="5" s="1"/>
  <c r="Y35" i="5"/>
  <c r="AB35" i="5" s="1"/>
  <c r="AD35" i="5" s="1"/>
  <c r="Y67" i="5"/>
  <c r="AB67" i="5" s="1"/>
  <c r="AD67" i="5" s="1"/>
  <c r="Y123" i="5"/>
  <c r="AB123" i="5" s="1"/>
  <c r="AD123" i="5" s="1"/>
  <c r="AB17" i="5"/>
  <c r="AD17" i="5" s="1"/>
  <c r="AB37" i="5"/>
  <c r="AD37" i="5" s="1"/>
  <c r="AB49" i="5"/>
  <c r="AD49" i="5" s="1"/>
  <c r="AB69" i="5"/>
  <c r="AD69" i="5" s="1"/>
  <c r="AB85" i="5"/>
  <c r="AD85" i="5" s="1"/>
  <c r="AB101" i="5"/>
  <c r="AD101" i="5" s="1"/>
  <c r="AB117" i="5"/>
  <c r="AD117" i="5" s="1"/>
  <c r="AB15" i="5"/>
  <c r="AD15" i="5" s="1"/>
  <c r="AB23" i="5"/>
  <c r="AD23" i="5" s="1"/>
  <c r="AB95" i="5"/>
  <c r="AD95" i="5" s="1"/>
  <c r="AB80" i="5"/>
  <c r="AD80" i="5" s="1"/>
  <c r="AB58" i="5"/>
  <c r="AD58" i="5" s="1"/>
  <c r="AB79" i="5"/>
  <c r="AD79" i="5" s="1"/>
  <c r="AB24" i="5"/>
  <c r="AD24" i="5" s="1"/>
  <c r="AB112" i="5"/>
  <c r="AD112" i="5" s="1"/>
  <c r="AB120" i="5"/>
  <c r="AD120" i="5" s="1"/>
  <c r="AB86" i="5"/>
  <c r="AD86" i="5" s="1"/>
  <c r="AB61" i="5"/>
  <c r="AD61" i="5" s="1"/>
  <c r="Z8" i="5"/>
  <c r="Y8" i="5"/>
  <c r="AB8" i="5" l="1"/>
  <c r="AD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tc={065BA349-6760-4798-BA1E-6DDE2C8E97D1}</author>
  </authors>
  <commentList>
    <comment ref="D7" authorId="0" shapeId="0" xr:uid="{065BA349-6760-4798-BA1E-6DDE2C8E97D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Modulised Ln Inputs, Physics Uncertain</t>
      </text>
    </comment>
  </commentList>
</comments>
</file>

<file path=xl/sharedStrings.xml><?xml version="1.0" encoding="utf-8"?>
<sst xmlns="http://schemas.openxmlformats.org/spreadsheetml/2006/main" count="108" uniqueCount="57">
  <si>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</si>
  <si>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</si>
  <si>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</si>
  <si>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</si>
  <si>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</si>
  <si>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</si>
  <si>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</si>
  <si>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</si>
  <si>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</si>
  <si>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</si>
  <si>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</si>
  <si>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</si>
  <si>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</si>
  <si>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</si>
  <si>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</si>
  <si>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</si>
  <si>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</si>
  <si>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</si>
  <si>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</si>
  <si>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</si>
  <si>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</si>
  <si>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</si>
  <si>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</si>
  <si>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</si>
  <si>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</si>
  <si>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</si>
  <si>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</si>
  <si>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</si>
  <si>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</si>
  <si>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</si>
  <si>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</si>
  <si>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</si>
  <si>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(COM7))</t>
  </si>
  <si>
    <t>Data coming from the current data source will appear below as it is received.</t>
  </si>
  <si>
    <t>Current Data</t>
  </si>
  <si>
    <t>TIME</t>
  </si>
  <si>
    <t>Historical Data</t>
  </si>
  <si>
    <t>track velocity</t>
  </si>
  <si>
    <t>a</t>
  </si>
  <si>
    <t>b</t>
  </si>
  <si>
    <t>c</t>
  </si>
  <si>
    <t>Tc</t>
  </si>
  <si>
    <t>k (AB)</t>
  </si>
  <si>
    <t>k (BC)</t>
  </si>
  <si>
    <t xml:space="preserve">k (AC) </t>
  </si>
  <si>
    <t>Th (AB)</t>
  </si>
  <si>
    <t>Th (BC)</t>
  </si>
  <si>
    <t>Th (AC)</t>
  </si>
  <si>
    <t>Th! (AB)</t>
  </si>
  <si>
    <t>Th! (BC)</t>
  </si>
  <si>
    <t>Th! (AC)</t>
  </si>
  <si>
    <t>Th Pred</t>
  </si>
  <si>
    <t>Th test</t>
  </si>
  <si>
    <t>E666CC70-A827-4E8A-AD76-BA039E1BE3B5</t>
  </si>
  <si>
    <t>Delta</t>
  </si>
  <si>
    <t>ABS(Delta)</t>
  </si>
  <si>
    <t>Average(Delta)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</si>
</sst>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02D6195C-76BF-46ED-89A6-F4E4CE7B7129}"/>
  </tableStyles>
  <colors>
    <mruColors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</a:t>
            </a:r>
            <a:r>
              <a:rPr lang="en-GB" baseline="0"/>
              <a:t> vs Validation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920455881101281E-2"/>
          <c:y val="0.14246461378268663"/>
          <c:w val="0.94715232377870673"/>
          <c:h val="0.70118120272559648"/>
        </c:manualLayout>
      </c:layout>
      <c:lineChart>
        <c:grouping val="standard"/>
        <c:varyColors val="0"/>
        <c:ser>
          <c:idx val="0"/>
          <c:order val="0"/>
          <c:tx>
            <c:v>Prediction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In'!$AB$8:$AB$127</c:f>
              <c:numCache>
                <c:formatCode>General</c:formatCode>
                <c:ptCount val="120"/>
                <c:pt idx="0">
                  <c:v>45.164680712099312</c:v>
                </c:pt>
                <c:pt idx="1">
                  <c:v>45.163781671430208</c:v>
                </c:pt>
                <c:pt idx="2">
                  <c:v>45.531892478687716</c:v>
                </c:pt>
                <c:pt idx="3">
                  <c:v>45.332277525243505</c:v>
                </c:pt>
                <c:pt idx="4">
                  <c:v>45.9727088134143</c:v>
                </c:pt>
                <c:pt idx="5">
                  <c:v>47.015608462133848</c:v>
                </c:pt>
                <c:pt idx="6">
                  <c:v>48.072839800684847</c:v>
                </c:pt>
                <c:pt idx="7">
                  <c:v>48.346353089630384</c:v>
                </c:pt>
                <c:pt idx="8">
                  <c:v>48.730650630739966</c:v>
                </c:pt>
                <c:pt idx="9">
                  <c:v>49.248742530080165</c:v>
                </c:pt>
                <c:pt idx="10">
                  <c:v>49.8271933665254</c:v>
                </c:pt>
                <c:pt idx="11">
                  <c:v>49.80816113821578</c:v>
                </c:pt>
                <c:pt idx="12">
                  <c:v>50.581058463220302</c:v>
                </c:pt>
                <c:pt idx="13">
                  <c:v>51.797793025489661</c:v>
                </c:pt>
                <c:pt idx="14">
                  <c:v>53.232270014389407</c:v>
                </c:pt>
                <c:pt idx="15">
                  <c:v>53.703166923878371</c:v>
                </c:pt>
                <c:pt idx="16">
                  <c:v>54.344420183965788</c:v>
                </c:pt>
                <c:pt idx="17">
                  <c:v>54.955958267741231</c:v>
                </c:pt>
                <c:pt idx="18">
                  <c:v>55.708872240673564</c:v>
                </c:pt>
                <c:pt idx="19">
                  <c:v>56.56769480749778</c:v>
                </c:pt>
                <c:pt idx="20">
                  <c:v>55.270233262971885</c:v>
                </c:pt>
                <c:pt idx="21">
                  <c:v>54.518945597474179</c:v>
                </c:pt>
                <c:pt idx="22">
                  <c:v>54.231600495518784</c:v>
                </c:pt>
                <c:pt idx="23">
                  <c:v>53.039298167619677</c:v>
                </c:pt>
                <c:pt idx="24">
                  <c:v>52.360421466502153</c:v>
                </c:pt>
                <c:pt idx="25">
                  <c:v>51.694765781383921</c:v>
                </c:pt>
                <c:pt idx="26">
                  <c:v>50.882425979546156</c:v>
                </c:pt>
                <c:pt idx="27">
                  <c:v>50.326171006068726</c:v>
                </c:pt>
                <c:pt idx="28">
                  <c:v>50.136544187076709</c:v>
                </c:pt>
                <c:pt idx="29">
                  <c:v>49.90560635586862</c:v>
                </c:pt>
                <c:pt idx="30">
                  <c:v>49.229624937932151</c:v>
                </c:pt>
                <c:pt idx="31">
                  <c:v>48.670610720363875</c:v>
                </c:pt>
                <c:pt idx="32">
                  <c:v>48.588370112088995</c:v>
                </c:pt>
                <c:pt idx="33">
                  <c:v>48.397767782684561</c:v>
                </c:pt>
                <c:pt idx="34">
                  <c:v>47.689463454171431</c:v>
                </c:pt>
                <c:pt idx="35">
                  <c:v>46.756383876034342</c:v>
                </c:pt>
                <c:pt idx="36">
                  <c:v>46.696144503810586</c:v>
                </c:pt>
                <c:pt idx="37">
                  <c:v>45.70684495737067</c:v>
                </c:pt>
                <c:pt idx="38">
                  <c:v>44.449421725600736</c:v>
                </c:pt>
                <c:pt idx="39">
                  <c:v>43.699308377045206</c:v>
                </c:pt>
                <c:pt idx="40">
                  <c:v>44.027797856597317</c:v>
                </c:pt>
                <c:pt idx="41">
                  <c:v>44.220124406323578</c:v>
                </c:pt>
                <c:pt idx="42">
                  <c:v>44.111462316320335</c:v>
                </c:pt>
                <c:pt idx="43">
                  <c:v>43.678143554095236</c:v>
                </c:pt>
                <c:pt idx="44">
                  <c:v>44.355625657717916</c:v>
                </c:pt>
                <c:pt idx="45">
                  <c:v>45.039576684217764</c:v>
                </c:pt>
                <c:pt idx="46">
                  <c:v>45.258916895082706</c:v>
                </c:pt>
                <c:pt idx="47">
                  <c:v>45.408110277953199</c:v>
                </c:pt>
                <c:pt idx="48">
                  <c:v>45.843428083906495</c:v>
                </c:pt>
                <c:pt idx="49">
                  <c:v>46.444903912153997</c:v>
                </c:pt>
                <c:pt idx="50">
                  <c:v>46.666528548646227</c:v>
                </c:pt>
                <c:pt idx="51">
                  <c:v>48.019697555952341</c:v>
                </c:pt>
                <c:pt idx="52">
                  <c:v>49.319591415923831</c:v>
                </c:pt>
                <c:pt idx="53">
                  <c:v>49.48866170789821</c:v>
                </c:pt>
                <c:pt idx="54">
                  <c:v>51.27174959553853</c:v>
                </c:pt>
                <c:pt idx="55">
                  <c:v>52.343936885314349</c:v>
                </c:pt>
                <c:pt idx="56">
                  <c:v>51.896842741019839</c:v>
                </c:pt>
                <c:pt idx="57">
                  <c:v>51.887498735532795</c:v>
                </c:pt>
                <c:pt idx="58">
                  <c:v>53.499886165206732</c:v>
                </c:pt>
                <c:pt idx="59">
                  <c:v>53.022849577839501</c:v>
                </c:pt>
                <c:pt idx="60">
                  <c:v>52.758824757999065</c:v>
                </c:pt>
                <c:pt idx="61">
                  <c:v>53.424419005657008</c:v>
                </c:pt>
                <c:pt idx="62">
                  <c:v>53.640437668833918</c:v>
                </c:pt>
                <c:pt idx="63">
                  <c:v>54.202352049501314</c:v>
                </c:pt>
                <c:pt idx="64">
                  <c:v>55.037798333657179</c:v>
                </c:pt>
                <c:pt idx="65">
                  <c:v>55.333510809433079</c:v>
                </c:pt>
                <c:pt idx="66">
                  <c:v>53.582888361608575</c:v>
                </c:pt>
                <c:pt idx="67">
                  <c:v>52.990608941533488</c:v>
                </c:pt>
                <c:pt idx="68">
                  <c:v>53.805529868459331</c:v>
                </c:pt>
                <c:pt idx="69">
                  <c:v>54.04195257323024</c:v>
                </c:pt>
                <c:pt idx="70">
                  <c:v>52.696833682278147</c:v>
                </c:pt>
                <c:pt idx="71">
                  <c:v>52.450636797214116</c:v>
                </c:pt>
                <c:pt idx="72">
                  <c:v>52.911981897775696</c:v>
                </c:pt>
                <c:pt idx="73">
                  <c:v>52.551088553771343</c:v>
                </c:pt>
                <c:pt idx="74">
                  <c:v>52.027201880473221</c:v>
                </c:pt>
                <c:pt idx="75">
                  <c:v>52.191921745854678</c:v>
                </c:pt>
                <c:pt idx="76">
                  <c:v>52.026526481776351</c:v>
                </c:pt>
                <c:pt idx="77">
                  <c:v>51.020289425952662</c:v>
                </c:pt>
                <c:pt idx="78">
                  <c:v>50.496416787076761</c:v>
                </c:pt>
                <c:pt idx="79">
                  <c:v>50.851654271615054</c:v>
                </c:pt>
                <c:pt idx="80">
                  <c:v>49.877133540280568</c:v>
                </c:pt>
                <c:pt idx="81">
                  <c:v>49.478302054851461</c:v>
                </c:pt>
                <c:pt idx="82">
                  <c:v>49.704451803438751</c:v>
                </c:pt>
                <c:pt idx="83">
                  <c:v>49.714532339643064</c:v>
                </c:pt>
                <c:pt idx="84">
                  <c:v>48.979311328778287</c:v>
                </c:pt>
                <c:pt idx="85">
                  <c:v>48.72119921961005</c:v>
                </c:pt>
                <c:pt idx="86">
                  <c:v>48.892616954981641</c:v>
                </c:pt>
                <c:pt idx="87">
                  <c:v>48.497523565993646</c:v>
                </c:pt>
                <c:pt idx="88">
                  <c:v>48.636141565227661</c:v>
                </c:pt>
                <c:pt idx="89">
                  <c:v>48.787557799503503</c:v>
                </c:pt>
                <c:pt idx="90">
                  <c:v>49.891707308367195</c:v>
                </c:pt>
                <c:pt idx="91">
                  <c:v>50.219103905290126</c:v>
                </c:pt>
                <c:pt idx="92">
                  <c:v>51.019759347356029</c:v>
                </c:pt>
                <c:pt idx="93">
                  <c:v>51.815298169120162</c:v>
                </c:pt>
                <c:pt idx="94">
                  <c:v>51.428580734246033</c:v>
                </c:pt>
                <c:pt idx="95">
                  <c:v>51.555602617251147</c:v>
                </c:pt>
                <c:pt idx="96">
                  <c:v>51.915878285568709</c:v>
                </c:pt>
                <c:pt idx="97">
                  <c:v>52.016858901561925</c:v>
                </c:pt>
                <c:pt idx="98">
                  <c:v>51.30395227164508</c:v>
                </c:pt>
                <c:pt idx="99">
                  <c:v>51.108523070799492</c:v>
                </c:pt>
                <c:pt idx="100">
                  <c:v>51.306249801719012</c:v>
                </c:pt>
                <c:pt idx="101">
                  <c:v>51.146399050773176</c:v>
                </c:pt>
                <c:pt idx="102">
                  <c:v>50.88210257601596</c:v>
                </c:pt>
                <c:pt idx="103">
                  <c:v>51.934394657816846</c:v>
                </c:pt>
                <c:pt idx="104">
                  <c:v>51.86767942051609</c:v>
                </c:pt>
                <c:pt idx="105">
                  <c:v>51.376533837175458</c:v>
                </c:pt>
                <c:pt idx="106">
                  <c:v>51.390939799964997</c:v>
                </c:pt>
                <c:pt idx="107">
                  <c:v>52.260734758368699</c:v>
                </c:pt>
                <c:pt idx="108">
                  <c:v>51.952590352307027</c:v>
                </c:pt>
                <c:pt idx="109">
                  <c:v>51.445053979114732</c:v>
                </c:pt>
                <c:pt idx="110">
                  <c:v>51.919709676952586</c:v>
                </c:pt>
                <c:pt idx="111">
                  <c:v>51.701289363888627</c:v>
                </c:pt>
                <c:pt idx="112">
                  <c:v>51.254306252508876</c:v>
                </c:pt>
                <c:pt idx="113">
                  <c:v>50.636092018942939</c:v>
                </c:pt>
                <c:pt idx="114">
                  <c:v>51.04516794732546</c:v>
                </c:pt>
                <c:pt idx="115">
                  <c:v>50.480339090158601</c:v>
                </c:pt>
                <c:pt idx="116">
                  <c:v>49.572416443150168</c:v>
                </c:pt>
                <c:pt idx="117">
                  <c:v>49.165870624489294</c:v>
                </c:pt>
                <c:pt idx="118">
                  <c:v>49.545270750497849</c:v>
                </c:pt>
                <c:pt idx="119">
                  <c:v>49.358424682554862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7-4B22-AB06-65EA34CA6218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In'!$AC$8:$AC$127</c:f>
              <c:numCache>
                <c:formatCode>General</c:formatCode>
                <c:ptCount val="120"/>
                <c:pt idx="0">
                  <c:v>45.41</c:v>
                </c:pt>
                <c:pt idx="1">
                  <c:v>45.59</c:v>
                </c:pt>
                <c:pt idx="2">
                  <c:v>45.83</c:v>
                </c:pt>
                <c:pt idx="3">
                  <c:v>46.41</c:v>
                </c:pt>
                <c:pt idx="4">
                  <c:v>47.17</c:v>
                </c:pt>
                <c:pt idx="5">
                  <c:v>47.51</c:v>
                </c:pt>
                <c:pt idx="6">
                  <c:v>47.69</c:v>
                </c:pt>
                <c:pt idx="7">
                  <c:v>48.25</c:v>
                </c:pt>
                <c:pt idx="8">
                  <c:v>48.61</c:v>
                </c:pt>
                <c:pt idx="9">
                  <c:v>49.31</c:v>
                </c:pt>
                <c:pt idx="10">
                  <c:v>49.39</c:v>
                </c:pt>
                <c:pt idx="11">
                  <c:v>50.19</c:v>
                </c:pt>
                <c:pt idx="12">
                  <c:v>51.49</c:v>
                </c:pt>
                <c:pt idx="13">
                  <c:v>52.11</c:v>
                </c:pt>
                <c:pt idx="14">
                  <c:v>53.15</c:v>
                </c:pt>
                <c:pt idx="15">
                  <c:v>53.55</c:v>
                </c:pt>
                <c:pt idx="16">
                  <c:v>54.49</c:v>
                </c:pt>
                <c:pt idx="17">
                  <c:v>55.19</c:v>
                </c:pt>
                <c:pt idx="18">
                  <c:v>55.23</c:v>
                </c:pt>
                <c:pt idx="19">
                  <c:v>54.81</c:v>
                </c:pt>
                <c:pt idx="20">
                  <c:v>54.77</c:v>
                </c:pt>
                <c:pt idx="21">
                  <c:v>53.99</c:v>
                </c:pt>
                <c:pt idx="22">
                  <c:v>53.41</c:v>
                </c:pt>
                <c:pt idx="23">
                  <c:v>52.81</c:v>
                </c:pt>
                <c:pt idx="24">
                  <c:v>52.05</c:v>
                </c:pt>
                <c:pt idx="25">
                  <c:v>51.37</c:v>
                </c:pt>
                <c:pt idx="26">
                  <c:v>50.95</c:v>
                </c:pt>
                <c:pt idx="27">
                  <c:v>50.93</c:v>
                </c:pt>
                <c:pt idx="28">
                  <c:v>50.35</c:v>
                </c:pt>
                <c:pt idx="29">
                  <c:v>49.67</c:v>
                </c:pt>
                <c:pt idx="30">
                  <c:v>49.73</c:v>
                </c:pt>
                <c:pt idx="31">
                  <c:v>49.07</c:v>
                </c:pt>
                <c:pt idx="32">
                  <c:v>48.59</c:v>
                </c:pt>
                <c:pt idx="33">
                  <c:v>47.89</c:v>
                </c:pt>
                <c:pt idx="34">
                  <c:v>47.45</c:v>
                </c:pt>
                <c:pt idx="35">
                  <c:v>46.53</c:v>
                </c:pt>
                <c:pt idx="36">
                  <c:v>45.75</c:v>
                </c:pt>
                <c:pt idx="37">
                  <c:v>45.09</c:v>
                </c:pt>
                <c:pt idx="38">
                  <c:v>44.97</c:v>
                </c:pt>
                <c:pt idx="39">
                  <c:v>44.91</c:v>
                </c:pt>
                <c:pt idx="40">
                  <c:v>44.57</c:v>
                </c:pt>
                <c:pt idx="41">
                  <c:v>44.41</c:v>
                </c:pt>
                <c:pt idx="42">
                  <c:v>44.73</c:v>
                </c:pt>
                <c:pt idx="43">
                  <c:v>44.67</c:v>
                </c:pt>
                <c:pt idx="44">
                  <c:v>44.93</c:v>
                </c:pt>
                <c:pt idx="45">
                  <c:v>45.03</c:v>
                </c:pt>
                <c:pt idx="46">
                  <c:v>45.41</c:v>
                </c:pt>
                <c:pt idx="47">
                  <c:v>45.91</c:v>
                </c:pt>
                <c:pt idx="48">
                  <c:v>45.89</c:v>
                </c:pt>
                <c:pt idx="49">
                  <c:v>47.05</c:v>
                </c:pt>
                <c:pt idx="50">
                  <c:v>47.87</c:v>
                </c:pt>
                <c:pt idx="51">
                  <c:v>48.11</c:v>
                </c:pt>
                <c:pt idx="52">
                  <c:v>49.25</c:v>
                </c:pt>
                <c:pt idx="53">
                  <c:v>50.21</c:v>
                </c:pt>
                <c:pt idx="54">
                  <c:v>50.55</c:v>
                </c:pt>
                <c:pt idx="55">
                  <c:v>50.59</c:v>
                </c:pt>
                <c:pt idx="56">
                  <c:v>51.61</c:v>
                </c:pt>
                <c:pt idx="57">
                  <c:v>52.21</c:v>
                </c:pt>
                <c:pt idx="58">
                  <c:v>51.95</c:v>
                </c:pt>
                <c:pt idx="59">
                  <c:v>52.55</c:v>
                </c:pt>
                <c:pt idx="60">
                  <c:v>53.05</c:v>
                </c:pt>
                <c:pt idx="61">
                  <c:v>53.41</c:v>
                </c:pt>
                <c:pt idx="62">
                  <c:v>54.03</c:v>
                </c:pt>
                <c:pt idx="63">
                  <c:v>54.19</c:v>
                </c:pt>
                <c:pt idx="64">
                  <c:v>53.59</c:v>
                </c:pt>
                <c:pt idx="65">
                  <c:v>53.55</c:v>
                </c:pt>
                <c:pt idx="66">
                  <c:v>53.83</c:v>
                </c:pt>
                <c:pt idx="67">
                  <c:v>53.87</c:v>
                </c:pt>
                <c:pt idx="68">
                  <c:v>53.13</c:v>
                </c:pt>
                <c:pt idx="69">
                  <c:v>52.89</c:v>
                </c:pt>
                <c:pt idx="70">
                  <c:v>53.05</c:v>
                </c:pt>
                <c:pt idx="71">
                  <c:v>52.67</c:v>
                </c:pt>
                <c:pt idx="72">
                  <c:v>52.43</c:v>
                </c:pt>
                <c:pt idx="73">
                  <c:v>52.59</c:v>
                </c:pt>
                <c:pt idx="74">
                  <c:v>52.21</c:v>
                </c:pt>
                <c:pt idx="75">
                  <c:v>51.65</c:v>
                </c:pt>
                <c:pt idx="76">
                  <c:v>51.47</c:v>
                </c:pt>
                <c:pt idx="77">
                  <c:v>51.21</c:v>
                </c:pt>
                <c:pt idx="78">
                  <c:v>50.65</c:v>
                </c:pt>
                <c:pt idx="79">
                  <c:v>50.09</c:v>
                </c:pt>
                <c:pt idx="80">
                  <c:v>50.11</c:v>
                </c:pt>
                <c:pt idx="81">
                  <c:v>49.93</c:v>
                </c:pt>
                <c:pt idx="82">
                  <c:v>49.51</c:v>
                </c:pt>
                <c:pt idx="83">
                  <c:v>49.27</c:v>
                </c:pt>
                <c:pt idx="84">
                  <c:v>49.37</c:v>
                </c:pt>
                <c:pt idx="85">
                  <c:v>49.19</c:v>
                </c:pt>
                <c:pt idx="86">
                  <c:v>48.89</c:v>
                </c:pt>
                <c:pt idx="87">
                  <c:v>49.23</c:v>
                </c:pt>
                <c:pt idx="88">
                  <c:v>49.49</c:v>
                </c:pt>
                <c:pt idx="89">
                  <c:v>49.81</c:v>
                </c:pt>
                <c:pt idx="90">
                  <c:v>50.37</c:v>
                </c:pt>
                <c:pt idx="91">
                  <c:v>50.83</c:v>
                </c:pt>
                <c:pt idx="92">
                  <c:v>50.87</c:v>
                </c:pt>
                <c:pt idx="93">
                  <c:v>51.03</c:v>
                </c:pt>
                <c:pt idx="94">
                  <c:v>51.31</c:v>
                </c:pt>
                <c:pt idx="95">
                  <c:v>51.31</c:v>
                </c:pt>
                <c:pt idx="96">
                  <c:v>51.11</c:v>
                </c:pt>
                <c:pt idx="97">
                  <c:v>51.33</c:v>
                </c:pt>
                <c:pt idx="98">
                  <c:v>51.37</c:v>
                </c:pt>
                <c:pt idx="99">
                  <c:v>51.17</c:v>
                </c:pt>
                <c:pt idx="100">
                  <c:v>51.33</c:v>
                </c:pt>
                <c:pt idx="101">
                  <c:v>51.55</c:v>
                </c:pt>
                <c:pt idx="102">
                  <c:v>51.53</c:v>
                </c:pt>
                <c:pt idx="103">
                  <c:v>51.39</c:v>
                </c:pt>
                <c:pt idx="104">
                  <c:v>51.65</c:v>
                </c:pt>
                <c:pt idx="105">
                  <c:v>51.83</c:v>
                </c:pt>
                <c:pt idx="106">
                  <c:v>51.59</c:v>
                </c:pt>
                <c:pt idx="107">
                  <c:v>51.67</c:v>
                </c:pt>
                <c:pt idx="108">
                  <c:v>51.79</c:v>
                </c:pt>
                <c:pt idx="109">
                  <c:v>51.49</c:v>
                </c:pt>
                <c:pt idx="110">
                  <c:v>51.33</c:v>
                </c:pt>
                <c:pt idx="111">
                  <c:v>50.97</c:v>
                </c:pt>
                <c:pt idx="112">
                  <c:v>51.29</c:v>
                </c:pt>
                <c:pt idx="113">
                  <c:v>50.65</c:v>
                </c:pt>
                <c:pt idx="114">
                  <c:v>50.13</c:v>
                </c:pt>
                <c:pt idx="115">
                  <c:v>49.79</c:v>
                </c:pt>
                <c:pt idx="116">
                  <c:v>49.97</c:v>
                </c:pt>
                <c:pt idx="117">
                  <c:v>49.85</c:v>
                </c:pt>
                <c:pt idx="118">
                  <c:v>49.57</c:v>
                </c:pt>
                <c:pt idx="119">
                  <c:v>50.35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7-4B22-AB06-65EA34CA6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689696"/>
        <c:axId val="857693960"/>
      </c:lineChart>
      <c:catAx>
        <c:axId val="85768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93960"/>
        <c:crosses val="autoZero"/>
        <c:auto val="1"/>
        <c:lblAlgn val="ctr"/>
        <c:lblOffset val="100"/>
        <c:noMultiLvlLbl val="0"/>
      </c:catAx>
      <c:valAx>
        <c:axId val="857693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19247594050744E-2"/>
          <c:y val="0.11387722368037329"/>
          <c:w val="0.89521062992125988"/>
          <c:h val="0.844236940573070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'[1]Data In'!$AD$7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In'!$AD$8:$AD$127</c:f>
              <c:numCache>
                <c:formatCode>General</c:formatCode>
                <c:ptCount val="120"/>
                <c:pt idx="0">
                  <c:v>-0.24531928790068491</c:v>
                </c:pt>
                <c:pt idx="1">
                  <c:v>-0.4262183285697958</c:v>
                </c:pt>
                <c:pt idx="2">
                  <c:v>-0.29810752131228213</c:v>
                </c:pt>
                <c:pt idx="3">
                  <c:v>-1.0777224747564915</c:v>
                </c:pt>
                <c:pt idx="4">
                  <c:v>-1.1972911865857014</c:v>
                </c:pt>
                <c:pt idx="5">
                  <c:v>-0.49439153786615009</c:v>
                </c:pt>
                <c:pt idx="6">
                  <c:v>0.3828398006848488</c:v>
                </c:pt>
                <c:pt idx="7">
                  <c:v>9.6353089630383693E-2</c:v>
                </c:pt>
                <c:pt idx="8">
                  <c:v>0.1206506307399664</c:v>
                </c:pt>
                <c:pt idx="9">
                  <c:v>-6.1257469919837604E-2</c:v>
                </c:pt>
                <c:pt idx="10">
                  <c:v>0.43719336652539909</c:v>
                </c:pt>
                <c:pt idx="11">
                  <c:v>-0.38183886178421744</c:v>
                </c:pt>
                <c:pt idx="12">
                  <c:v>-0.90894153677970024</c:v>
                </c:pt>
                <c:pt idx="13">
                  <c:v>-0.31220697451033885</c:v>
                </c:pt>
                <c:pt idx="14">
                  <c:v>8.2270014389408175E-2</c:v>
                </c:pt>
                <c:pt idx="15">
                  <c:v>0.1531669238783735</c:v>
                </c:pt>
                <c:pt idx="16">
                  <c:v>-0.1455798160342141</c:v>
                </c:pt>
                <c:pt idx="17">
                  <c:v>-0.2340417322587669</c:v>
                </c:pt>
                <c:pt idx="18">
                  <c:v>0.47887224067356726</c:v>
                </c:pt>
                <c:pt idx="19">
                  <c:v>1.7576948074977778</c:v>
                </c:pt>
                <c:pt idx="20">
                  <c:v>0.5002332629718822</c:v>
                </c:pt>
                <c:pt idx="21">
                  <c:v>0.52894559747417702</c:v>
                </c:pt>
                <c:pt idx="22">
                  <c:v>0.821600495518787</c:v>
                </c:pt>
                <c:pt idx="23">
                  <c:v>0.22929816761967459</c:v>
                </c:pt>
                <c:pt idx="24">
                  <c:v>0.31042146650215585</c:v>
                </c:pt>
                <c:pt idx="25">
                  <c:v>0.32476578138392398</c:v>
                </c:pt>
                <c:pt idx="26">
                  <c:v>-6.7574020453847083E-2</c:v>
                </c:pt>
                <c:pt idx="27">
                  <c:v>-0.60382899393127332</c:v>
                </c:pt>
                <c:pt idx="28">
                  <c:v>-0.21345581292329285</c:v>
                </c:pt>
                <c:pt idx="29">
                  <c:v>0.23560635586861878</c:v>
                </c:pt>
                <c:pt idx="30">
                  <c:v>-0.50037506206784599</c:v>
                </c:pt>
                <c:pt idx="31">
                  <c:v>-0.39938927963612514</c:v>
                </c:pt>
                <c:pt idx="32">
                  <c:v>-1.6298879110081543E-3</c:v>
                </c:pt>
                <c:pt idx="33">
                  <c:v>0.50776778268456013</c:v>
                </c:pt>
                <c:pt idx="34">
                  <c:v>0.23946345417142822</c:v>
                </c:pt>
                <c:pt idx="35">
                  <c:v>0.2263838760343404</c:v>
                </c:pt>
                <c:pt idx="36">
                  <c:v>0.94614450381058646</c:v>
                </c:pt>
                <c:pt idx="37">
                  <c:v>0.61684495737066669</c:v>
                </c:pt>
                <c:pt idx="38">
                  <c:v>-0.52057827439926285</c:v>
                </c:pt>
                <c:pt idx="39">
                  <c:v>-1.2106916229547906</c:v>
                </c:pt>
                <c:pt idx="40">
                  <c:v>-0.54220214340268313</c:v>
                </c:pt>
                <c:pt idx="41">
                  <c:v>-0.18987559367641893</c:v>
                </c:pt>
                <c:pt idx="42">
                  <c:v>-0.61853768367966211</c:v>
                </c:pt>
                <c:pt idx="43">
                  <c:v>-0.99185644590476585</c:v>
                </c:pt>
                <c:pt idx="44">
                  <c:v>-0.57437434228208417</c:v>
                </c:pt>
                <c:pt idx="45">
                  <c:v>9.5766842177624767E-3</c:v>
                </c:pt>
                <c:pt idx="46">
                  <c:v>-0.15108310491729071</c:v>
                </c:pt>
                <c:pt idx="47">
                  <c:v>-0.50188972204679771</c:v>
                </c:pt>
                <c:pt idx="48">
                  <c:v>-4.6571916093505195E-2</c:v>
                </c:pt>
                <c:pt idx="49">
                  <c:v>-0.60509608784600033</c:v>
                </c:pt>
                <c:pt idx="50">
                  <c:v>-1.2034714513537708</c:v>
                </c:pt>
                <c:pt idx="51">
                  <c:v>-9.0302444047658526E-2</c:v>
                </c:pt>
                <c:pt idx="52">
                  <c:v>6.9591415923831335E-2</c:v>
                </c:pt>
                <c:pt idx="53">
                  <c:v>-0.72133829210179101</c:v>
                </c:pt>
                <c:pt idx="54">
                  <c:v>0.72174959553853313</c:v>
                </c:pt>
                <c:pt idx="55">
                  <c:v>1.7539368853143458</c:v>
                </c:pt>
                <c:pt idx="56">
                  <c:v>0.28684274101983931</c:v>
                </c:pt>
                <c:pt idx="57">
                  <c:v>-0.32250126446720628</c:v>
                </c:pt>
                <c:pt idx="58">
                  <c:v>1.5498861652067291</c:v>
                </c:pt>
                <c:pt idx="59">
                  <c:v>0.47284957783950432</c:v>
                </c:pt>
                <c:pt idx="60">
                  <c:v>-0.29117524200093214</c:v>
                </c:pt>
                <c:pt idx="61">
                  <c:v>1.4419005657011041E-2</c:v>
                </c:pt>
                <c:pt idx="62">
                  <c:v>-0.38956233116608274</c:v>
                </c:pt>
                <c:pt idx="63">
                  <c:v>1.2352049501316742E-2</c:v>
                </c:pt>
                <c:pt idx="64">
                  <c:v>1.4477983336571754</c:v>
                </c:pt>
                <c:pt idx="65">
                  <c:v>1.783510809433082</c:v>
                </c:pt>
                <c:pt idx="66">
                  <c:v>-0.24711163839142358</c:v>
                </c:pt>
                <c:pt idx="67">
                  <c:v>-0.87939105846650989</c:v>
                </c:pt>
                <c:pt idx="68">
                  <c:v>0.6755298684593285</c:v>
                </c:pt>
                <c:pt idx="69">
                  <c:v>1.1519525732302398</c:v>
                </c:pt>
                <c:pt idx="70">
                  <c:v>-0.35316631772185048</c:v>
                </c:pt>
                <c:pt idx="71">
                  <c:v>-0.21936320278588539</c:v>
                </c:pt>
                <c:pt idx="72">
                  <c:v>0.48198189777569667</c:v>
                </c:pt>
                <c:pt idx="73">
                  <c:v>-3.8911446228659941E-2</c:v>
                </c:pt>
                <c:pt idx="74">
                  <c:v>-0.1827981195267796</c:v>
                </c:pt>
                <c:pt idx="75">
                  <c:v>0.54192174585467967</c:v>
                </c:pt>
                <c:pt idx="76">
                  <c:v>0.556526481776352</c:v>
                </c:pt>
                <c:pt idx="77">
                  <c:v>-0.18971057404733926</c:v>
                </c:pt>
                <c:pt idx="78">
                  <c:v>-0.15358321292323751</c:v>
                </c:pt>
                <c:pt idx="79">
                  <c:v>0.7616542716150505</c:v>
                </c:pt>
                <c:pt idx="80">
                  <c:v>-0.23286645971943187</c:v>
                </c:pt>
                <c:pt idx="81">
                  <c:v>-0.45169794514853834</c:v>
                </c:pt>
                <c:pt idx="82">
                  <c:v>0.19445180343875279</c:v>
                </c:pt>
                <c:pt idx="83">
                  <c:v>0.44453233964306094</c:v>
                </c:pt>
                <c:pt idx="84">
                  <c:v>-0.39068867122171014</c:v>
                </c:pt>
                <c:pt idx="85">
                  <c:v>-0.4688007803899481</c:v>
                </c:pt>
                <c:pt idx="86">
                  <c:v>2.6169549816401627E-3</c:v>
                </c:pt>
                <c:pt idx="87">
                  <c:v>-0.73247643400635098</c:v>
                </c:pt>
                <c:pt idx="88">
                  <c:v>-0.85385843477234147</c:v>
                </c:pt>
                <c:pt idx="89">
                  <c:v>-1.0224422004964993</c:v>
                </c:pt>
                <c:pt idx="90">
                  <c:v>-0.4782926916328023</c:v>
                </c:pt>
                <c:pt idx="91">
                  <c:v>-0.61089609470987227</c:v>
                </c:pt>
                <c:pt idx="92">
                  <c:v>0.14975934735603147</c:v>
                </c:pt>
                <c:pt idx="93">
                  <c:v>0.78529816912016059</c:v>
                </c:pt>
                <c:pt idx="94">
                  <c:v>0.11858073424603077</c:v>
                </c:pt>
                <c:pt idx="95">
                  <c:v>0.2456026172511443</c:v>
                </c:pt>
                <c:pt idx="96">
                  <c:v>0.80587828556870988</c:v>
                </c:pt>
                <c:pt idx="97">
                  <c:v>0.68685890156192642</c:v>
                </c:pt>
                <c:pt idx="98">
                  <c:v>-6.6047728354917012E-2</c:v>
                </c:pt>
                <c:pt idx="99">
                  <c:v>-6.1476929200509289E-2</c:v>
                </c:pt>
                <c:pt idx="100">
                  <c:v>-2.3750198280986012E-2</c:v>
                </c:pt>
                <c:pt idx="101">
                  <c:v>-0.40360094922682066</c:v>
                </c:pt>
                <c:pt idx="102">
                  <c:v>-0.64789742398404115</c:v>
                </c:pt>
                <c:pt idx="103">
                  <c:v>0.54439465781684504</c:v>
                </c:pt>
                <c:pt idx="104">
                  <c:v>0.21767942051609168</c:v>
                </c:pt>
                <c:pt idx="105">
                  <c:v>-0.45346616282454022</c:v>
                </c:pt>
                <c:pt idx="106">
                  <c:v>-0.19906020003500657</c:v>
                </c:pt>
                <c:pt idx="107">
                  <c:v>0.59073475836869704</c:v>
                </c:pt>
                <c:pt idx="108">
                  <c:v>0.16259035230702779</c:v>
                </c:pt>
                <c:pt idx="109">
                  <c:v>-4.4946020885269888E-2</c:v>
                </c:pt>
                <c:pt idx="110">
                  <c:v>0.58970967695258736</c:v>
                </c:pt>
                <c:pt idx="111">
                  <c:v>0.73128936388862797</c:v>
                </c:pt>
                <c:pt idx="112">
                  <c:v>-3.5693747491123418E-2</c:v>
                </c:pt>
                <c:pt idx="113">
                  <c:v>-1.390798105705926E-2</c:v>
                </c:pt>
                <c:pt idx="114">
                  <c:v>0.91516794732545748</c:v>
                </c:pt>
                <c:pt idx="115">
                  <c:v>0.69033909015860218</c:v>
                </c:pt>
                <c:pt idx="116">
                  <c:v>-0.39758355684983115</c:v>
                </c:pt>
                <c:pt idx="117">
                  <c:v>-0.6841293755107074</c:v>
                </c:pt>
                <c:pt idx="118">
                  <c:v>-2.4729249502151163E-2</c:v>
                </c:pt>
                <c:pt idx="119">
                  <c:v>-0.9915753174451396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3-483E-B434-D8E6C0771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621616"/>
        <c:axId val="901623584"/>
      </c:barChart>
      <c:catAx>
        <c:axId val="90162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3584"/>
        <c:crosses val="autoZero"/>
        <c:auto val="1"/>
        <c:lblAlgn val="ctr"/>
        <c:lblOffset val="100"/>
        <c:noMultiLvlLbl val="0"/>
      </c:catAx>
      <c:valAx>
        <c:axId val="901623584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69640983189964E-2"/>
          <c:y val="8.2685765443151316E-2"/>
          <c:w val="0.92126672193234826"/>
          <c:h val="0.867179946284691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[2]spacing50results!$C$3:$C$122</c:f>
              <c:numCache>
                <c:formatCode>General</c:formatCode>
                <c:ptCount val="120"/>
                <c:pt idx="0">
                  <c:v>-0.13218740808586901</c:v>
                </c:pt>
                <c:pt idx="1">
                  <c:v>-0.41343687765341702</c:v>
                </c:pt>
                <c:pt idx="2">
                  <c:v>-0.65216129367436004</c:v>
                </c:pt>
                <c:pt idx="3">
                  <c:v>-1.0921293730941499</c:v>
                </c:pt>
                <c:pt idx="4">
                  <c:v>-1.1741672957113201</c:v>
                </c:pt>
                <c:pt idx="5">
                  <c:v>-0.87371378654432796</c:v>
                </c:pt>
                <c:pt idx="6">
                  <c:v>2.3400738662481001E-2</c:v>
                </c:pt>
                <c:pt idx="7">
                  <c:v>-6.5536264470061598E-2</c:v>
                </c:pt>
                <c:pt idx="8">
                  <c:v>0.169298373132171</c:v>
                </c:pt>
                <c:pt idx="9">
                  <c:v>-2.7896988430434502E-2</c:v>
                </c:pt>
                <c:pt idx="10">
                  <c:v>0.420548362848357</c:v>
                </c:pt>
                <c:pt idx="11">
                  <c:v>-0.20135543995692701</c:v>
                </c:pt>
                <c:pt idx="12">
                  <c:v>-0.83362708663257401</c:v>
                </c:pt>
                <c:pt idx="13">
                  <c:v>-0.52606916462445197</c:v>
                </c:pt>
                <c:pt idx="14">
                  <c:v>-2.4740593666031398E-2</c:v>
                </c:pt>
                <c:pt idx="15">
                  <c:v>0.25048322226256597</c:v>
                </c:pt>
                <c:pt idx="16">
                  <c:v>-0.47471162752576301</c:v>
                </c:pt>
                <c:pt idx="17">
                  <c:v>-0.27173335506044</c:v>
                </c:pt>
                <c:pt idx="18">
                  <c:v>0.36750255167719797</c:v>
                </c:pt>
                <c:pt idx="19">
                  <c:v>1.6682660502912301</c:v>
                </c:pt>
                <c:pt idx="20">
                  <c:v>0.91043713872770804</c:v>
                </c:pt>
                <c:pt idx="21">
                  <c:v>1.00465672633934</c:v>
                </c:pt>
                <c:pt idx="22">
                  <c:v>0.92454711849457905</c:v>
                </c:pt>
                <c:pt idx="23">
                  <c:v>0.56915336326486698</c:v>
                </c:pt>
                <c:pt idx="24">
                  <c:v>0.680771524293177</c:v>
                </c:pt>
                <c:pt idx="25">
                  <c:v>0.404715400092236</c:v>
                </c:pt>
                <c:pt idx="26">
                  <c:v>0.82471540009222999</c:v>
                </c:pt>
                <c:pt idx="27">
                  <c:v>-0.52873171241096595</c:v>
                </c:pt>
                <c:pt idx="28">
                  <c:v>-0.16094930948678801</c:v>
                </c:pt>
                <c:pt idx="29">
                  <c:v>0.51905069051321095</c:v>
                </c:pt>
                <c:pt idx="30">
                  <c:v>-0.42753058253484899</c:v>
                </c:pt>
                <c:pt idx="31">
                  <c:v>0.23246941746514599</c:v>
                </c:pt>
                <c:pt idx="32">
                  <c:v>0.71246941746514303</c:v>
                </c:pt>
                <c:pt idx="33">
                  <c:v>0.395191392878743</c:v>
                </c:pt>
                <c:pt idx="34">
                  <c:v>0.24731471356179199</c:v>
                </c:pt>
                <c:pt idx="35">
                  <c:v>1.1673147135617901</c:v>
                </c:pt>
                <c:pt idx="36">
                  <c:v>0.96097538947351002</c:v>
                </c:pt>
                <c:pt idx="37">
                  <c:v>1.6209753894735</c:v>
                </c:pt>
                <c:pt idx="38">
                  <c:v>-0.39852526560319701</c:v>
                </c:pt>
                <c:pt idx="39">
                  <c:v>-0.87374209999803198</c:v>
                </c:pt>
                <c:pt idx="40">
                  <c:v>-0.42311691931990902</c:v>
                </c:pt>
                <c:pt idx="41">
                  <c:v>-0.263116919319905</c:v>
                </c:pt>
                <c:pt idx="42">
                  <c:v>-0.58253629526094997</c:v>
                </c:pt>
                <c:pt idx="43">
                  <c:v>-0.92526343930824495</c:v>
                </c:pt>
                <c:pt idx="44">
                  <c:v>-1.1834054634415401</c:v>
                </c:pt>
                <c:pt idx="45">
                  <c:v>-0.38801566151733602</c:v>
                </c:pt>
                <c:pt idx="46">
                  <c:v>-0.33089103116866803</c:v>
                </c:pt>
                <c:pt idx="47">
                  <c:v>-0.82820294505209002</c:v>
                </c:pt>
                <c:pt idx="48">
                  <c:v>-9.1802716580538402E-2</c:v>
                </c:pt>
                <c:pt idx="49">
                  <c:v>-0.81357390193830503</c:v>
                </c:pt>
                <c:pt idx="50">
                  <c:v>-1.27226183602114</c:v>
                </c:pt>
                <c:pt idx="51">
                  <c:v>-0.37566771684736</c:v>
                </c:pt>
                <c:pt idx="52">
                  <c:v>-0.47024900447266299</c:v>
                </c:pt>
                <c:pt idx="53">
                  <c:v>-1.0525766879002001</c:v>
                </c:pt>
                <c:pt idx="54">
                  <c:v>0.34076190476186202</c:v>
                </c:pt>
                <c:pt idx="55">
                  <c:v>1.21255234500413</c:v>
                </c:pt>
                <c:pt idx="56">
                  <c:v>0.35431455647344001</c:v>
                </c:pt>
                <c:pt idx="57">
                  <c:v>0.15218782613884899</c:v>
                </c:pt>
                <c:pt idx="58">
                  <c:v>1.3187518192455301</c:v>
                </c:pt>
                <c:pt idx="59">
                  <c:v>0.26111585539504001</c:v>
                </c:pt>
                <c:pt idx="60">
                  <c:v>-0.23888414460495899</c:v>
                </c:pt>
                <c:pt idx="61">
                  <c:v>0.104130813431126</c:v>
                </c:pt>
                <c:pt idx="62">
                  <c:v>-0.51586918656887804</c:v>
                </c:pt>
                <c:pt idx="63">
                  <c:v>4.2760000404037102E-2</c:v>
                </c:pt>
                <c:pt idx="64">
                  <c:v>1.2790348656550701</c:v>
                </c:pt>
                <c:pt idx="65">
                  <c:v>1.8337155364141</c:v>
                </c:pt>
                <c:pt idx="66">
                  <c:v>0.193022328360932</c:v>
                </c:pt>
                <c:pt idx="67">
                  <c:v>-0.35091720025635398</c:v>
                </c:pt>
                <c:pt idx="68">
                  <c:v>0.62673399683168796</c:v>
                </c:pt>
                <c:pt idx="69">
                  <c:v>0.85858449218918698</c:v>
                </c:pt>
                <c:pt idx="70">
                  <c:v>-5.44316656816832E-2</c:v>
                </c:pt>
                <c:pt idx="71">
                  <c:v>8.3975913101532698E-2</c:v>
                </c:pt>
                <c:pt idx="72">
                  <c:v>0.32397591310153401</c:v>
                </c:pt>
                <c:pt idx="73">
                  <c:v>0.16397591310153101</c:v>
                </c:pt>
                <c:pt idx="74">
                  <c:v>3.9748876191950402E-2</c:v>
                </c:pt>
                <c:pt idx="75">
                  <c:v>0.53251671774782405</c:v>
                </c:pt>
                <c:pt idx="76">
                  <c:v>0.57939325633844097</c:v>
                </c:pt>
                <c:pt idx="77">
                  <c:v>-5.3394688871477997E-2</c:v>
                </c:pt>
                <c:pt idx="78">
                  <c:v>0.350712475508281</c:v>
                </c:pt>
                <c:pt idx="79">
                  <c:v>0.63229232409344105</c:v>
                </c:pt>
                <c:pt idx="80">
                  <c:v>-0.28736433099289999</c:v>
                </c:pt>
                <c:pt idx="81">
                  <c:v>-0.10736433099290101</c:v>
                </c:pt>
                <c:pt idx="82">
                  <c:v>0.186862047375839</c:v>
                </c:pt>
                <c:pt idx="83">
                  <c:v>0.26773434915039401</c:v>
                </c:pt>
                <c:pt idx="84">
                  <c:v>-0.17956917530765501</c:v>
                </c:pt>
                <c:pt idx="85">
                  <c:v>-7.8830698908483002E-2</c:v>
                </c:pt>
                <c:pt idx="86">
                  <c:v>-1.9761154705200502E-2</c:v>
                </c:pt>
                <c:pt idx="87">
                  <c:v>-0.82537267990859597</c:v>
                </c:pt>
                <c:pt idx="88">
                  <c:v>-0.70979666295421795</c:v>
                </c:pt>
                <c:pt idx="89">
                  <c:v>-0.891517532580273</c:v>
                </c:pt>
                <c:pt idx="90">
                  <c:v>-0.80090805607976201</c:v>
                </c:pt>
                <c:pt idx="91">
                  <c:v>-0.77903490842372403</c:v>
                </c:pt>
                <c:pt idx="92">
                  <c:v>0.15323246695349699</c:v>
                </c:pt>
                <c:pt idx="93">
                  <c:v>0.50596721619174101</c:v>
                </c:pt>
                <c:pt idx="94">
                  <c:v>0.143161978453406</c:v>
                </c:pt>
                <c:pt idx="95">
                  <c:v>0.55348135292896905</c:v>
                </c:pt>
                <c:pt idx="96">
                  <c:v>0.78698611124654805</c:v>
                </c:pt>
                <c:pt idx="97">
                  <c:v>0.52595952450416605</c:v>
                </c:pt>
                <c:pt idx="98">
                  <c:v>6.4201234013033501E-2</c:v>
                </c:pt>
                <c:pt idx="99">
                  <c:v>0.190507246372703</c:v>
                </c:pt>
                <c:pt idx="100">
                  <c:v>-0.13130061171779001</c:v>
                </c:pt>
                <c:pt idx="101">
                  <c:v>-0.49480893023518702</c:v>
                </c:pt>
                <c:pt idx="102">
                  <c:v>-0.48756258595354701</c:v>
                </c:pt>
                <c:pt idx="103">
                  <c:v>-0.34872107640121103</c:v>
                </c:pt>
                <c:pt idx="104">
                  <c:v>2.55740220771443E-2</c:v>
                </c:pt>
                <c:pt idx="105">
                  <c:v>-0.18261369328267499</c:v>
                </c:pt>
                <c:pt idx="106">
                  <c:v>5.6336488014437601E-2</c:v>
                </c:pt>
                <c:pt idx="107">
                  <c:v>0.31811643082647101</c:v>
                </c:pt>
                <c:pt idx="108">
                  <c:v>7.4725399221499303E-2</c:v>
                </c:pt>
                <c:pt idx="109">
                  <c:v>0.21215021582847199</c:v>
                </c:pt>
                <c:pt idx="110">
                  <c:v>0.66394166726137605</c:v>
                </c:pt>
                <c:pt idx="111">
                  <c:v>0.73168620982349297</c:v>
                </c:pt>
                <c:pt idx="112">
                  <c:v>0.1511846407438</c:v>
                </c:pt>
                <c:pt idx="113">
                  <c:v>0.44025747039686502</c:v>
                </c:pt>
                <c:pt idx="114">
                  <c:v>0.96025747039686105</c:v>
                </c:pt>
                <c:pt idx="115">
                  <c:v>0.61223689325679198</c:v>
                </c:pt>
                <c:pt idx="116">
                  <c:v>-0.102587341104467</c:v>
                </c:pt>
                <c:pt idx="117">
                  <c:v>-0.43203815884927999</c:v>
                </c:pt>
                <c:pt idx="118">
                  <c:v>-3.3593519514127403E-2</c:v>
                </c:pt>
                <c:pt idx="119">
                  <c:v>-1.0455240469165901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B-4489-8653-F67420A26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969336"/>
        <c:axId val="626960152"/>
      </c:barChart>
      <c:catAx>
        <c:axId val="626969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60152"/>
        <c:crosses val="autoZero"/>
        <c:auto val="1"/>
        <c:lblAlgn val="ctr"/>
        <c:lblOffset val="100"/>
        <c:noMultiLvlLbl val="0"/>
      </c:catAx>
      <c:valAx>
        <c:axId val="62696015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6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[2]spacing50results!$A$3:$A$122</c:f>
              <c:numCache>
                <c:formatCode>General</c:formatCode>
                <c:ptCount val="120"/>
                <c:pt idx="0">
                  <c:v>45.277812591914099</c:v>
                </c:pt>
                <c:pt idx="1">
                  <c:v>45.176563122346501</c:v>
                </c:pt>
                <c:pt idx="2">
                  <c:v>45.177838706325602</c:v>
                </c:pt>
                <c:pt idx="3">
                  <c:v>45.317870626905801</c:v>
                </c:pt>
                <c:pt idx="4">
                  <c:v>45.995832704288603</c:v>
                </c:pt>
                <c:pt idx="5">
                  <c:v>46.636286213455598</c:v>
                </c:pt>
                <c:pt idx="6">
                  <c:v>47.713400738662401</c:v>
                </c:pt>
                <c:pt idx="7">
                  <c:v>48.184463735529903</c:v>
                </c:pt>
                <c:pt idx="8">
                  <c:v>48.7792983731321</c:v>
                </c:pt>
                <c:pt idx="9">
                  <c:v>49.282103011569497</c:v>
                </c:pt>
                <c:pt idx="10">
                  <c:v>49.810548362848301</c:v>
                </c:pt>
                <c:pt idx="11">
                  <c:v>49.988644560042999</c:v>
                </c:pt>
                <c:pt idx="12">
                  <c:v>50.656372913367399</c:v>
                </c:pt>
                <c:pt idx="13">
                  <c:v>51.583930835375497</c:v>
                </c:pt>
                <c:pt idx="14">
                  <c:v>53.125259406333903</c:v>
                </c:pt>
                <c:pt idx="15">
                  <c:v>53.8004832222625</c:v>
                </c:pt>
                <c:pt idx="16">
                  <c:v>54.015288372474203</c:v>
                </c:pt>
                <c:pt idx="17">
                  <c:v>54.9182666449395</c:v>
                </c:pt>
                <c:pt idx="18">
                  <c:v>55.597502551677103</c:v>
                </c:pt>
                <c:pt idx="19">
                  <c:v>56.478266050291197</c:v>
                </c:pt>
                <c:pt idx="20">
                  <c:v>55.680437138727697</c:v>
                </c:pt>
                <c:pt idx="21">
                  <c:v>54.994656726339301</c:v>
                </c:pt>
                <c:pt idx="22">
                  <c:v>54.334547118494498</c:v>
                </c:pt>
                <c:pt idx="23">
                  <c:v>53.379153363264798</c:v>
                </c:pt>
                <c:pt idx="24">
                  <c:v>52.730771524293097</c:v>
                </c:pt>
                <c:pt idx="25">
                  <c:v>51.774715400092198</c:v>
                </c:pt>
                <c:pt idx="26">
                  <c:v>51.774715400092198</c:v>
                </c:pt>
                <c:pt idx="27">
                  <c:v>50.401268287588998</c:v>
                </c:pt>
                <c:pt idx="28">
                  <c:v>50.189050690513199</c:v>
                </c:pt>
                <c:pt idx="29">
                  <c:v>50.189050690513199</c:v>
                </c:pt>
                <c:pt idx="30">
                  <c:v>49.302469417465097</c:v>
                </c:pt>
                <c:pt idx="31">
                  <c:v>49.302469417465097</c:v>
                </c:pt>
                <c:pt idx="32">
                  <c:v>49.302469417465097</c:v>
                </c:pt>
                <c:pt idx="33">
                  <c:v>48.285191392878701</c:v>
                </c:pt>
                <c:pt idx="34">
                  <c:v>47.697314713561703</c:v>
                </c:pt>
                <c:pt idx="35">
                  <c:v>47.697314713561703</c:v>
                </c:pt>
                <c:pt idx="36">
                  <c:v>46.710975389473496</c:v>
                </c:pt>
                <c:pt idx="37">
                  <c:v>46.710975389473496</c:v>
                </c:pt>
                <c:pt idx="38">
                  <c:v>44.571474734396801</c:v>
                </c:pt>
                <c:pt idx="39">
                  <c:v>44.0362579000019</c:v>
                </c:pt>
                <c:pt idx="40">
                  <c:v>44.146883080679999</c:v>
                </c:pt>
                <c:pt idx="41">
                  <c:v>44.146883080679999</c:v>
                </c:pt>
                <c:pt idx="42">
                  <c:v>44.147463704739003</c:v>
                </c:pt>
                <c:pt idx="43">
                  <c:v>43.744736560691699</c:v>
                </c:pt>
                <c:pt idx="44">
                  <c:v>43.746594536558398</c:v>
                </c:pt>
                <c:pt idx="45">
                  <c:v>44.641984338482601</c:v>
                </c:pt>
                <c:pt idx="46">
                  <c:v>45.079108968831299</c:v>
                </c:pt>
                <c:pt idx="47">
                  <c:v>45.081797054947899</c:v>
                </c:pt>
                <c:pt idx="48">
                  <c:v>45.798197283419398</c:v>
                </c:pt>
                <c:pt idx="49">
                  <c:v>46.2364260980616</c:v>
                </c:pt>
                <c:pt idx="50">
                  <c:v>46.597738163978804</c:v>
                </c:pt>
                <c:pt idx="51">
                  <c:v>47.734332283152597</c:v>
                </c:pt>
                <c:pt idx="52">
                  <c:v>48.779750995527301</c:v>
                </c:pt>
                <c:pt idx="53">
                  <c:v>49.157423312099702</c:v>
                </c:pt>
                <c:pt idx="54">
                  <c:v>50.890761904761803</c:v>
                </c:pt>
                <c:pt idx="55">
                  <c:v>51.802552345004102</c:v>
                </c:pt>
                <c:pt idx="56">
                  <c:v>51.964314556473397</c:v>
                </c:pt>
                <c:pt idx="57">
                  <c:v>52.362187826138801</c:v>
                </c:pt>
                <c:pt idx="58">
                  <c:v>53.268751819245502</c:v>
                </c:pt>
                <c:pt idx="59">
                  <c:v>52.811115855395002</c:v>
                </c:pt>
                <c:pt idx="60">
                  <c:v>52.811115855395002</c:v>
                </c:pt>
                <c:pt idx="61">
                  <c:v>53.514130813431102</c:v>
                </c:pt>
                <c:pt idx="62">
                  <c:v>53.514130813431102</c:v>
                </c:pt>
                <c:pt idx="63">
                  <c:v>54.232760000403999</c:v>
                </c:pt>
                <c:pt idx="64">
                  <c:v>54.869034865655003</c:v>
                </c:pt>
                <c:pt idx="65">
                  <c:v>55.383715536414101</c:v>
                </c:pt>
                <c:pt idx="66">
                  <c:v>54.023022328360902</c:v>
                </c:pt>
                <c:pt idx="67">
                  <c:v>53.5190827997436</c:v>
                </c:pt>
                <c:pt idx="68">
                  <c:v>53.756733996831599</c:v>
                </c:pt>
                <c:pt idx="69">
                  <c:v>53.748584492189103</c:v>
                </c:pt>
                <c:pt idx="70">
                  <c:v>52.9955683343183</c:v>
                </c:pt>
                <c:pt idx="71">
                  <c:v>52.753975913101499</c:v>
                </c:pt>
                <c:pt idx="72">
                  <c:v>52.753975913101499</c:v>
                </c:pt>
                <c:pt idx="73">
                  <c:v>52.753975913101499</c:v>
                </c:pt>
                <c:pt idx="74">
                  <c:v>52.249748876191902</c:v>
                </c:pt>
                <c:pt idx="75">
                  <c:v>52.182516717747802</c:v>
                </c:pt>
                <c:pt idx="76">
                  <c:v>52.049393256338398</c:v>
                </c:pt>
                <c:pt idx="77">
                  <c:v>51.156605311128502</c:v>
                </c:pt>
                <c:pt idx="78">
                  <c:v>51.000712475508202</c:v>
                </c:pt>
                <c:pt idx="79">
                  <c:v>50.722292324093402</c:v>
                </c:pt>
                <c:pt idx="80">
                  <c:v>49.822635669006999</c:v>
                </c:pt>
                <c:pt idx="81">
                  <c:v>49.822635669006999</c:v>
                </c:pt>
                <c:pt idx="82">
                  <c:v>49.696862047375802</c:v>
                </c:pt>
                <c:pt idx="83">
                  <c:v>49.537734349150298</c:v>
                </c:pt>
                <c:pt idx="84">
                  <c:v>49.190430824692299</c:v>
                </c:pt>
                <c:pt idx="85">
                  <c:v>49.1111693010915</c:v>
                </c:pt>
                <c:pt idx="86">
                  <c:v>48.8702388452948</c:v>
                </c:pt>
                <c:pt idx="87">
                  <c:v>48.4046273200914</c:v>
                </c:pt>
                <c:pt idx="88">
                  <c:v>48.780203337045698</c:v>
                </c:pt>
                <c:pt idx="89">
                  <c:v>48.9184824674197</c:v>
                </c:pt>
                <c:pt idx="90">
                  <c:v>49.569091943920199</c:v>
                </c:pt>
                <c:pt idx="91">
                  <c:v>50.050965091576202</c:v>
                </c:pt>
                <c:pt idx="92">
                  <c:v>51.023232466953402</c:v>
                </c:pt>
                <c:pt idx="93">
                  <c:v>51.5359672161917</c:v>
                </c:pt>
                <c:pt idx="94">
                  <c:v>51.453161978453402</c:v>
                </c:pt>
                <c:pt idx="95">
                  <c:v>51.8634813529289</c:v>
                </c:pt>
                <c:pt idx="96">
                  <c:v>51.896986111246498</c:v>
                </c:pt>
                <c:pt idx="97">
                  <c:v>51.855959524504101</c:v>
                </c:pt>
                <c:pt idx="98">
                  <c:v>51.434201234013003</c:v>
                </c:pt>
                <c:pt idx="99">
                  <c:v>51.360507246372698</c:v>
                </c:pt>
                <c:pt idx="100">
                  <c:v>51.198699388282201</c:v>
                </c:pt>
                <c:pt idx="101">
                  <c:v>51.055191069764803</c:v>
                </c:pt>
                <c:pt idx="102">
                  <c:v>51.042437414046397</c:v>
                </c:pt>
                <c:pt idx="103">
                  <c:v>51.041278923598703</c:v>
                </c:pt>
                <c:pt idx="104">
                  <c:v>51.6755740220771</c:v>
                </c:pt>
                <c:pt idx="105">
                  <c:v>51.647386306717301</c:v>
                </c:pt>
                <c:pt idx="106">
                  <c:v>51.646336488014398</c:v>
                </c:pt>
                <c:pt idx="107">
                  <c:v>51.988116430826402</c:v>
                </c:pt>
                <c:pt idx="108">
                  <c:v>51.864725399221399</c:v>
                </c:pt>
                <c:pt idx="109">
                  <c:v>51.702150215828397</c:v>
                </c:pt>
                <c:pt idx="110">
                  <c:v>51.993941667261304</c:v>
                </c:pt>
                <c:pt idx="111">
                  <c:v>51.7016862098234</c:v>
                </c:pt>
                <c:pt idx="112">
                  <c:v>51.4411846407437</c:v>
                </c:pt>
                <c:pt idx="113">
                  <c:v>51.0902574703968</c:v>
                </c:pt>
                <c:pt idx="114">
                  <c:v>51.0902574703968</c:v>
                </c:pt>
                <c:pt idx="115">
                  <c:v>50.402236893256699</c:v>
                </c:pt>
                <c:pt idx="116">
                  <c:v>49.867412658895503</c:v>
                </c:pt>
                <c:pt idx="117">
                  <c:v>49.417961841150699</c:v>
                </c:pt>
                <c:pt idx="118">
                  <c:v>49.536406480485802</c:v>
                </c:pt>
                <c:pt idx="119">
                  <c:v>49.304475953083397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D-4DD0-941A-4303DAA704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[2]spacing50results!$B$3:$B$122</c:f>
              <c:numCache>
                <c:formatCode>General</c:formatCode>
                <c:ptCount val="120"/>
                <c:pt idx="0">
                  <c:v>45.409999999999897</c:v>
                </c:pt>
                <c:pt idx="1">
                  <c:v>45.59</c:v>
                </c:pt>
                <c:pt idx="2">
                  <c:v>45.829999999999899</c:v>
                </c:pt>
                <c:pt idx="3">
                  <c:v>46.409999999999897</c:v>
                </c:pt>
                <c:pt idx="4">
                  <c:v>47.17</c:v>
                </c:pt>
                <c:pt idx="5">
                  <c:v>47.509999999999899</c:v>
                </c:pt>
                <c:pt idx="6">
                  <c:v>47.689999999999898</c:v>
                </c:pt>
                <c:pt idx="7">
                  <c:v>48.25</c:v>
                </c:pt>
                <c:pt idx="8">
                  <c:v>48.6099999999999</c:v>
                </c:pt>
                <c:pt idx="9">
                  <c:v>49.31</c:v>
                </c:pt>
                <c:pt idx="10">
                  <c:v>49.39</c:v>
                </c:pt>
                <c:pt idx="11">
                  <c:v>50.189999999999898</c:v>
                </c:pt>
                <c:pt idx="12">
                  <c:v>51.49</c:v>
                </c:pt>
                <c:pt idx="13">
                  <c:v>52.1099999999999</c:v>
                </c:pt>
                <c:pt idx="14">
                  <c:v>53.149999999999899</c:v>
                </c:pt>
                <c:pt idx="15">
                  <c:v>53.549999999999898</c:v>
                </c:pt>
                <c:pt idx="16">
                  <c:v>54.49</c:v>
                </c:pt>
                <c:pt idx="17">
                  <c:v>55.189999999999898</c:v>
                </c:pt>
                <c:pt idx="18">
                  <c:v>55.229999999999897</c:v>
                </c:pt>
                <c:pt idx="19">
                  <c:v>54.81</c:v>
                </c:pt>
                <c:pt idx="20">
                  <c:v>54.77</c:v>
                </c:pt>
                <c:pt idx="21">
                  <c:v>53.99</c:v>
                </c:pt>
                <c:pt idx="22">
                  <c:v>53.409999999999897</c:v>
                </c:pt>
                <c:pt idx="23">
                  <c:v>52.81</c:v>
                </c:pt>
                <c:pt idx="24">
                  <c:v>52.049999999999898</c:v>
                </c:pt>
                <c:pt idx="25">
                  <c:v>51.369999999999898</c:v>
                </c:pt>
                <c:pt idx="26">
                  <c:v>50.95</c:v>
                </c:pt>
                <c:pt idx="27">
                  <c:v>50.9299999999999</c:v>
                </c:pt>
                <c:pt idx="28">
                  <c:v>50.35</c:v>
                </c:pt>
                <c:pt idx="29">
                  <c:v>49.67</c:v>
                </c:pt>
                <c:pt idx="30">
                  <c:v>49.729999999999897</c:v>
                </c:pt>
                <c:pt idx="31">
                  <c:v>49.07</c:v>
                </c:pt>
                <c:pt idx="32">
                  <c:v>48.59</c:v>
                </c:pt>
                <c:pt idx="33">
                  <c:v>47.89</c:v>
                </c:pt>
                <c:pt idx="34">
                  <c:v>47.45</c:v>
                </c:pt>
                <c:pt idx="35">
                  <c:v>46.53</c:v>
                </c:pt>
                <c:pt idx="36">
                  <c:v>45.75</c:v>
                </c:pt>
                <c:pt idx="37">
                  <c:v>45.09</c:v>
                </c:pt>
                <c:pt idx="38">
                  <c:v>44.969999999999899</c:v>
                </c:pt>
                <c:pt idx="39">
                  <c:v>44.909999999999897</c:v>
                </c:pt>
                <c:pt idx="40">
                  <c:v>44.57</c:v>
                </c:pt>
                <c:pt idx="41">
                  <c:v>44.409999999999897</c:v>
                </c:pt>
                <c:pt idx="42">
                  <c:v>44.729999999999897</c:v>
                </c:pt>
                <c:pt idx="43">
                  <c:v>44.67</c:v>
                </c:pt>
                <c:pt idx="44">
                  <c:v>44.9299999999999</c:v>
                </c:pt>
                <c:pt idx="45">
                  <c:v>45.03</c:v>
                </c:pt>
                <c:pt idx="46">
                  <c:v>45.409999999999897</c:v>
                </c:pt>
                <c:pt idx="47">
                  <c:v>45.909999999999897</c:v>
                </c:pt>
                <c:pt idx="48">
                  <c:v>45.89</c:v>
                </c:pt>
                <c:pt idx="49">
                  <c:v>47.049999999999898</c:v>
                </c:pt>
                <c:pt idx="50">
                  <c:v>47.869999999999898</c:v>
                </c:pt>
                <c:pt idx="51">
                  <c:v>48.1099999999999</c:v>
                </c:pt>
                <c:pt idx="52">
                  <c:v>49.25</c:v>
                </c:pt>
                <c:pt idx="53">
                  <c:v>50.21</c:v>
                </c:pt>
                <c:pt idx="54">
                  <c:v>50.549999999999898</c:v>
                </c:pt>
                <c:pt idx="55">
                  <c:v>50.59</c:v>
                </c:pt>
                <c:pt idx="56">
                  <c:v>51.6099999999999</c:v>
                </c:pt>
                <c:pt idx="57">
                  <c:v>52.21</c:v>
                </c:pt>
                <c:pt idx="58">
                  <c:v>51.95</c:v>
                </c:pt>
                <c:pt idx="59">
                  <c:v>52.549999999999898</c:v>
                </c:pt>
                <c:pt idx="60">
                  <c:v>53.049999999999898</c:v>
                </c:pt>
                <c:pt idx="61">
                  <c:v>53.409999999999897</c:v>
                </c:pt>
                <c:pt idx="62">
                  <c:v>54.03</c:v>
                </c:pt>
                <c:pt idx="63">
                  <c:v>54.189999999999898</c:v>
                </c:pt>
                <c:pt idx="64">
                  <c:v>53.59</c:v>
                </c:pt>
                <c:pt idx="65">
                  <c:v>53.549999999999898</c:v>
                </c:pt>
                <c:pt idx="66">
                  <c:v>53.829999999999899</c:v>
                </c:pt>
                <c:pt idx="67">
                  <c:v>53.869999999999898</c:v>
                </c:pt>
                <c:pt idx="68">
                  <c:v>53.13</c:v>
                </c:pt>
                <c:pt idx="69">
                  <c:v>52.89</c:v>
                </c:pt>
                <c:pt idx="70">
                  <c:v>53.049999999999898</c:v>
                </c:pt>
                <c:pt idx="71">
                  <c:v>52.67</c:v>
                </c:pt>
                <c:pt idx="72">
                  <c:v>52.4299999999999</c:v>
                </c:pt>
                <c:pt idx="73">
                  <c:v>52.59</c:v>
                </c:pt>
                <c:pt idx="74">
                  <c:v>52.21</c:v>
                </c:pt>
                <c:pt idx="75">
                  <c:v>51.649999999999899</c:v>
                </c:pt>
                <c:pt idx="76">
                  <c:v>51.469999999999899</c:v>
                </c:pt>
                <c:pt idx="77">
                  <c:v>51.21</c:v>
                </c:pt>
                <c:pt idx="78">
                  <c:v>50.649999999999899</c:v>
                </c:pt>
                <c:pt idx="79">
                  <c:v>50.09</c:v>
                </c:pt>
                <c:pt idx="80">
                  <c:v>50.1099999999999</c:v>
                </c:pt>
                <c:pt idx="81">
                  <c:v>49.9299999999999</c:v>
                </c:pt>
                <c:pt idx="82">
                  <c:v>49.509999999999899</c:v>
                </c:pt>
                <c:pt idx="83">
                  <c:v>49.27</c:v>
                </c:pt>
                <c:pt idx="84">
                  <c:v>49.369999999999898</c:v>
                </c:pt>
                <c:pt idx="85">
                  <c:v>49.189999999999898</c:v>
                </c:pt>
                <c:pt idx="86">
                  <c:v>48.89</c:v>
                </c:pt>
                <c:pt idx="87">
                  <c:v>49.229999999999897</c:v>
                </c:pt>
                <c:pt idx="88">
                  <c:v>49.49</c:v>
                </c:pt>
                <c:pt idx="89">
                  <c:v>49.81</c:v>
                </c:pt>
                <c:pt idx="90">
                  <c:v>50.369999999999898</c:v>
                </c:pt>
                <c:pt idx="91">
                  <c:v>50.829999999999899</c:v>
                </c:pt>
                <c:pt idx="92">
                  <c:v>50.869999999999898</c:v>
                </c:pt>
                <c:pt idx="93">
                  <c:v>51.03</c:v>
                </c:pt>
                <c:pt idx="94">
                  <c:v>51.31</c:v>
                </c:pt>
                <c:pt idx="95">
                  <c:v>51.31</c:v>
                </c:pt>
                <c:pt idx="96">
                  <c:v>51.1099999999999</c:v>
                </c:pt>
                <c:pt idx="97">
                  <c:v>51.329999999999899</c:v>
                </c:pt>
                <c:pt idx="98">
                  <c:v>51.369999999999898</c:v>
                </c:pt>
                <c:pt idx="99">
                  <c:v>51.17</c:v>
                </c:pt>
                <c:pt idx="100">
                  <c:v>51.329999999999899</c:v>
                </c:pt>
                <c:pt idx="101">
                  <c:v>51.549999999999898</c:v>
                </c:pt>
                <c:pt idx="102">
                  <c:v>51.53</c:v>
                </c:pt>
                <c:pt idx="103">
                  <c:v>51.39</c:v>
                </c:pt>
                <c:pt idx="104">
                  <c:v>51.649999999999899</c:v>
                </c:pt>
                <c:pt idx="105">
                  <c:v>51.829999999999899</c:v>
                </c:pt>
                <c:pt idx="106">
                  <c:v>51.59</c:v>
                </c:pt>
                <c:pt idx="107">
                  <c:v>51.67</c:v>
                </c:pt>
                <c:pt idx="108">
                  <c:v>51.7899999999999</c:v>
                </c:pt>
                <c:pt idx="109">
                  <c:v>51.49</c:v>
                </c:pt>
                <c:pt idx="110">
                  <c:v>51.329999999999899</c:v>
                </c:pt>
                <c:pt idx="111">
                  <c:v>50.969999999999899</c:v>
                </c:pt>
                <c:pt idx="112">
                  <c:v>51.2899999999999</c:v>
                </c:pt>
                <c:pt idx="113">
                  <c:v>50.649999999999899</c:v>
                </c:pt>
                <c:pt idx="114">
                  <c:v>50.13</c:v>
                </c:pt>
                <c:pt idx="115">
                  <c:v>49.7899999999999</c:v>
                </c:pt>
                <c:pt idx="116">
                  <c:v>49.969999999999899</c:v>
                </c:pt>
                <c:pt idx="117">
                  <c:v>49.85</c:v>
                </c:pt>
                <c:pt idx="118">
                  <c:v>49.57</c:v>
                </c:pt>
                <c:pt idx="119">
                  <c:v>50.35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D-4DD0-941A-4303DAA70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480128"/>
        <c:axId val="634482096"/>
      </c:lineChart>
      <c:catAx>
        <c:axId val="63448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82096"/>
        <c:crosses val="autoZero"/>
        <c:auto val="1"/>
        <c:lblAlgn val="ctr"/>
        <c:lblOffset val="100"/>
        <c:noMultiLvlLbl val="0"/>
      </c:catAx>
      <c:valAx>
        <c:axId val="6344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126</xdr:row>
      <xdr:rowOff>0</xdr:rowOff>
    </xdr:from>
    <xdr:to>
      <xdr:col>12</xdr:col>
      <xdr:colOff>0</xdr:colOff>
      <xdr:row>127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E6C5D2C-0787-466E-93CC-62B9351BC314}"/>
            </a:ext>
          </a:extLst>
        </xdr:cNvPr>
        <xdr:cNvSpPr/>
      </xdr:nvSpPr>
      <xdr:spPr>
        <a:xfrm>
          <a:off x="8451850" y="31553150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32</xdr:col>
      <xdr:colOff>24066</xdr:colOff>
      <xdr:row>5</xdr:row>
      <xdr:rowOff>379031</xdr:rowOff>
    </xdr:from>
    <xdr:to>
      <xdr:col>43</xdr:col>
      <xdr:colOff>38833</xdr:colOff>
      <xdr:row>19</xdr:row>
      <xdr:rowOff>174918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D46CCC-E899-4DD8-9699-A3A3B5E32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36918</xdr:colOff>
      <xdr:row>19</xdr:row>
      <xdr:rowOff>199360</xdr:rowOff>
    </xdr:from>
    <xdr:to>
      <xdr:col>43</xdr:col>
      <xdr:colOff>51685</xdr:colOff>
      <xdr:row>34</xdr:row>
      <xdr:rowOff>103372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315882-1464-4E8A-BCB0-957FB4DAD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164630</xdr:colOff>
      <xdr:row>20</xdr:row>
      <xdr:rowOff>23521</xdr:rowOff>
    </xdr:from>
    <xdr:to>
      <xdr:col>59</xdr:col>
      <xdr:colOff>470371</xdr:colOff>
      <xdr:row>34</xdr:row>
      <xdr:rowOff>112773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638DDE-D8C6-43FE-B1D2-5E98D3482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199906</xdr:colOff>
      <xdr:row>5</xdr:row>
      <xdr:rowOff>399814</xdr:rowOff>
    </xdr:from>
    <xdr:to>
      <xdr:col>59</xdr:col>
      <xdr:colOff>470370</xdr:colOff>
      <xdr:row>19</xdr:row>
      <xdr:rowOff>188147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761223-E4E5-4375-AA1E-C7BCA0927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dent2/Desktop/Python/spacing50resul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 In"/>
      <sheetName val="Data Out"/>
      <sheetName val="Settings"/>
      <sheetName val="Manifest"/>
    </sheetNames>
    <sheetDataSet>
      <sheetData sheetId="0"/>
      <sheetData sheetId="1">
        <row r="7">
          <cell r="AD7" t="str">
            <v>Delta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acing50results"/>
    </sheetNames>
    <sheetDataSet>
      <sheetData sheetId="0">
        <row r="3">
          <cell r="A3">
            <v>45.277812591914099</v>
          </cell>
          <cell r="B3">
            <v>45.409999999999897</v>
          </cell>
          <cell r="C3">
            <v>-0.13218740808586901</v>
          </cell>
        </row>
        <row r="4">
          <cell r="A4">
            <v>45.176563122346501</v>
          </cell>
          <cell r="B4">
            <v>45.59</v>
          </cell>
          <cell r="C4">
            <v>-0.41343687765341702</v>
          </cell>
        </row>
        <row r="5">
          <cell r="A5">
            <v>45.177838706325602</v>
          </cell>
          <cell r="B5">
            <v>45.829999999999899</v>
          </cell>
          <cell r="C5">
            <v>-0.65216129367436004</v>
          </cell>
        </row>
        <row r="6">
          <cell r="A6">
            <v>45.317870626905801</v>
          </cell>
          <cell r="B6">
            <v>46.409999999999897</v>
          </cell>
          <cell r="C6">
            <v>-1.0921293730941499</v>
          </cell>
        </row>
        <row r="7">
          <cell r="A7">
            <v>45.995832704288603</v>
          </cell>
          <cell r="B7">
            <v>47.17</v>
          </cell>
          <cell r="C7">
            <v>-1.1741672957113201</v>
          </cell>
        </row>
        <row r="8">
          <cell r="A8">
            <v>46.636286213455598</v>
          </cell>
          <cell r="B8">
            <v>47.509999999999899</v>
          </cell>
          <cell r="C8">
            <v>-0.87371378654432796</v>
          </cell>
        </row>
        <row r="9">
          <cell r="A9">
            <v>47.713400738662401</v>
          </cell>
          <cell r="B9">
            <v>47.689999999999898</v>
          </cell>
          <cell r="C9">
            <v>2.3400738662481001E-2</v>
          </cell>
        </row>
        <row r="10">
          <cell r="A10">
            <v>48.184463735529903</v>
          </cell>
          <cell r="B10">
            <v>48.25</v>
          </cell>
          <cell r="C10">
            <v>-6.5536264470061598E-2</v>
          </cell>
        </row>
        <row r="11">
          <cell r="A11">
            <v>48.7792983731321</v>
          </cell>
          <cell r="B11">
            <v>48.6099999999999</v>
          </cell>
          <cell r="C11">
            <v>0.169298373132171</v>
          </cell>
        </row>
        <row r="12">
          <cell r="A12">
            <v>49.282103011569497</v>
          </cell>
          <cell r="B12">
            <v>49.31</v>
          </cell>
          <cell r="C12">
            <v>-2.7896988430434502E-2</v>
          </cell>
        </row>
        <row r="13">
          <cell r="A13">
            <v>49.810548362848301</v>
          </cell>
          <cell r="B13">
            <v>49.39</v>
          </cell>
          <cell r="C13">
            <v>0.420548362848357</v>
          </cell>
        </row>
        <row r="14">
          <cell r="A14">
            <v>49.988644560042999</v>
          </cell>
          <cell r="B14">
            <v>50.189999999999898</v>
          </cell>
          <cell r="C14">
            <v>-0.20135543995692701</v>
          </cell>
        </row>
        <row r="15">
          <cell r="A15">
            <v>50.656372913367399</v>
          </cell>
          <cell r="B15">
            <v>51.49</v>
          </cell>
          <cell r="C15">
            <v>-0.83362708663257401</v>
          </cell>
        </row>
        <row r="16">
          <cell r="A16">
            <v>51.583930835375497</v>
          </cell>
          <cell r="B16">
            <v>52.1099999999999</v>
          </cell>
          <cell r="C16">
            <v>-0.52606916462445197</v>
          </cell>
        </row>
        <row r="17">
          <cell r="A17">
            <v>53.125259406333903</v>
          </cell>
          <cell r="B17">
            <v>53.149999999999899</v>
          </cell>
          <cell r="C17">
            <v>-2.4740593666031398E-2</v>
          </cell>
        </row>
        <row r="18">
          <cell r="A18">
            <v>53.8004832222625</v>
          </cell>
          <cell r="B18">
            <v>53.549999999999898</v>
          </cell>
          <cell r="C18">
            <v>0.25048322226256597</v>
          </cell>
        </row>
        <row r="19">
          <cell r="A19">
            <v>54.015288372474203</v>
          </cell>
          <cell r="B19">
            <v>54.49</v>
          </cell>
          <cell r="C19">
            <v>-0.47471162752576301</v>
          </cell>
        </row>
        <row r="20">
          <cell r="A20">
            <v>54.9182666449395</v>
          </cell>
          <cell r="B20">
            <v>55.189999999999898</v>
          </cell>
          <cell r="C20">
            <v>-0.27173335506044</v>
          </cell>
        </row>
        <row r="21">
          <cell r="A21">
            <v>55.597502551677103</v>
          </cell>
          <cell r="B21">
            <v>55.229999999999897</v>
          </cell>
          <cell r="C21">
            <v>0.36750255167719797</v>
          </cell>
        </row>
        <row r="22">
          <cell r="A22">
            <v>56.478266050291197</v>
          </cell>
          <cell r="B22">
            <v>54.81</v>
          </cell>
          <cell r="C22">
            <v>1.6682660502912301</v>
          </cell>
        </row>
        <row r="23">
          <cell r="A23">
            <v>55.680437138727697</v>
          </cell>
          <cell r="B23">
            <v>54.77</v>
          </cell>
          <cell r="C23">
            <v>0.91043713872770804</v>
          </cell>
        </row>
        <row r="24">
          <cell r="A24">
            <v>54.994656726339301</v>
          </cell>
          <cell r="B24">
            <v>53.99</v>
          </cell>
          <cell r="C24">
            <v>1.00465672633934</v>
          </cell>
        </row>
        <row r="25">
          <cell r="A25">
            <v>54.334547118494498</v>
          </cell>
          <cell r="B25">
            <v>53.409999999999897</v>
          </cell>
          <cell r="C25">
            <v>0.92454711849457905</v>
          </cell>
        </row>
        <row r="26">
          <cell r="A26">
            <v>53.379153363264798</v>
          </cell>
          <cell r="B26">
            <v>52.81</v>
          </cell>
          <cell r="C26">
            <v>0.56915336326486698</v>
          </cell>
        </row>
        <row r="27">
          <cell r="A27">
            <v>52.730771524293097</v>
          </cell>
          <cell r="B27">
            <v>52.049999999999898</v>
          </cell>
          <cell r="C27">
            <v>0.680771524293177</v>
          </cell>
        </row>
        <row r="28">
          <cell r="A28">
            <v>51.774715400092198</v>
          </cell>
          <cell r="B28">
            <v>51.369999999999898</v>
          </cell>
          <cell r="C28">
            <v>0.404715400092236</v>
          </cell>
        </row>
        <row r="29">
          <cell r="A29">
            <v>51.774715400092198</v>
          </cell>
          <cell r="B29">
            <v>50.95</v>
          </cell>
          <cell r="C29">
            <v>0.82471540009222999</v>
          </cell>
        </row>
        <row r="30">
          <cell r="A30">
            <v>50.401268287588998</v>
          </cell>
          <cell r="B30">
            <v>50.9299999999999</v>
          </cell>
          <cell r="C30">
            <v>-0.52873171241096595</v>
          </cell>
        </row>
        <row r="31">
          <cell r="A31">
            <v>50.189050690513199</v>
          </cell>
          <cell r="B31">
            <v>50.35</v>
          </cell>
          <cell r="C31">
            <v>-0.16094930948678801</v>
          </cell>
        </row>
        <row r="32">
          <cell r="A32">
            <v>50.189050690513199</v>
          </cell>
          <cell r="B32">
            <v>49.67</v>
          </cell>
          <cell r="C32">
            <v>0.51905069051321095</v>
          </cell>
        </row>
        <row r="33">
          <cell r="A33">
            <v>49.302469417465097</v>
          </cell>
          <cell r="B33">
            <v>49.729999999999897</v>
          </cell>
          <cell r="C33">
            <v>-0.42753058253484899</v>
          </cell>
        </row>
        <row r="34">
          <cell r="A34">
            <v>49.302469417465097</v>
          </cell>
          <cell r="B34">
            <v>49.07</v>
          </cell>
          <cell r="C34">
            <v>0.23246941746514599</v>
          </cell>
        </row>
        <row r="35">
          <cell r="A35">
            <v>49.302469417465097</v>
          </cell>
          <cell r="B35">
            <v>48.59</v>
          </cell>
          <cell r="C35">
            <v>0.71246941746514303</v>
          </cell>
        </row>
        <row r="36">
          <cell r="A36">
            <v>48.285191392878701</v>
          </cell>
          <cell r="B36">
            <v>47.89</v>
          </cell>
          <cell r="C36">
            <v>0.395191392878743</v>
          </cell>
        </row>
        <row r="37">
          <cell r="A37">
            <v>47.697314713561703</v>
          </cell>
          <cell r="B37">
            <v>47.45</v>
          </cell>
          <cell r="C37">
            <v>0.24731471356179199</v>
          </cell>
        </row>
        <row r="38">
          <cell r="A38">
            <v>47.697314713561703</v>
          </cell>
          <cell r="B38">
            <v>46.53</v>
          </cell>
          <cell r="C38">
            <v>1.1673147135617901</v>
          </cell>
        </row>
        <row r="39">
          <cell r="A39">
            <v>46.710975389473496</v>
          </cell>
          <cell r="B39">
            <v>45.75</v>
          </cell>
          <cell r="C39">
            <v>0.96097538947351002</v>
          </cell>
        </row>
        <row r="40">
          <cell r="A40">
            <v>46.710975389473496</v>
          </cell>
          <cell r="B40">
            <v>45.09</v>
          </cell>
          <cell r="C40">
            <v>1.6209753894735</v>
          </cell>
        </row>
        <row r="41">
          <cell r="A41">
            <v>44.571474734396801</v>
          </cell>
          <cell r="B41">
            <v>44.969999999999899</v>
          </cell>
          <cell r="C41">
            <v>-0.39852526560319701</v>
          </cell>
        </row>
        <row r="42">
          <cell r="A42">
            <v>44.0362579000019</v>
          </cell>
          <cell r="B42">
            <v>44.909999999999897</v>
          </cell>
          <cell r="C42">
            <v>-0.87374209999803198</v>
          </cell>
        </row>
        <row r="43">
          <cell r="A43">
            <v>44.146883080679999</v>
          </cell>
          <cell r="B43">
            <v>44.57</v>
          </cell>
          <cell r="C43">
            <v>-0.42311691931990902</v>
          </cell>
        </row>
        <row r="44">
          <cell r="A44">
            <v>44.146883080679999</v>
          </cell>
          <cell r="B44">
            <v>44.409999999999897</v>
          </cell>
          <cell r="C44">
            <v>-0.263116919319905</v>
          </cell>
        </row>
        <row r="45">
          <cell r="A45">
            <v>44.147463704739003</v>
          </cell>
          <cell r="B45">
            <v>44.729999999999897</v>
          </cell>
          <cell r="C45">
            <v>-0.58253629526094997</v>
          </cell>
        </row>
        <row r="46">
          <cell r="A46">
            <v>43.744736560691699</v>
          </cell>
          <cell r="B46">
            <v>44.67</v>
          </cell>
          <cell r="C46">
            <v>-0.92526343930824495</v>
          </cell>
        </row>
        <row r="47">
          <cell r="A47">
            <v>43.746594536558398</v>
          </cell>
          <cell r="B47">
            <v>44.9299999999999</v>
          </cell>
          <cell r="C47">
            <v>-1.1834054634415401</v>
          </cell>
        </row>
        <row r="48">
          <cell r="A48">
            <v>44.641984338482601</v>
          </cell>
          <cell r="B48">
            <v>45.03</v>
          </cell>
          <cell r="C48">
            <v>-0.38801566151733602</v>
          </cell>
        </row>
        <row r="49">
          <cell r="A49">
            <v>45.079108968831299</v>
          </cell>
          <cell r="B49">
            <v>45.409999999999897</v>
          </cell>
          <cell r="C49">
            <v>-0.33089103116866803</v>
          </cell>
        </row>
        <row r="50">
          <cell r="A50">
            <v>45.081797054947899</v>
          </cell>
          <cell r="B50">
            <v>45.909999999999897</v>
          </cell>
          <cell r="C50">
            <v>-0.82820294505209002</v>
          </cell>
        </row>
        <row r="51">
          <cell r="A51">
            <v>45.798197283419398</v>
          </cell>
          <cell r="B51">
            <v>45.89</v>
          </cell>
          <cell r="C51">
            <v>-9.1802716580538402E-2</v>
          </cell>
        </row>
        <row r="52">
          <cell r="A52">
            <v>46.2364260980616</v>
          </cell>
          <cell r="B52">
            <v>47.049999999999898</v>
          </cell>
          <cell r="C52">
            <v>-0.81357390193830503</v>
          </cell>
        </row>
        <row r="53">
          <cell r="A53">
            <v>46.597738163978804</v>
          </cell>
          <cell r="B53">
            <v>47.869999999999898</v>
          </cell>
          <cell r="C53">
            <v>-1.27226183602114</v>
          </cell>
        </row>
        <row r="54">
          <cell r="A54">
            <v>47.734332283152597</v>
          </cell>
          <cell r="B54">
            <v>48.1099999999999</v>
          </cell>
          <cell r="C54">
            <v>-0.37566771684736</v>
          </cell>
        </row>
        <row r="55">
          <cell r="A55">
            <v>48.779750995527301</v>
          </cell>
          <cell r="B55">
            <v>49.25</v>
          </cell>
          <cell r="C55">
            <v>-0.47024900447266299</v>
          </cell>
        </row>
        <row r="56">
          <cell r="A56">
            <v>49.157423312099702</v>
          </cell>
          <cell r="B56">
            <v>50.21</v>
          </cell>
          <cell r="C56">
            <v>-1.0525766879002001</v>
          </cell>
        </row>
        <row r="57">
          <cell r="A57">
            <v>50.890761904761803</v>
          </cell>
          <cell r="B57">
            <v>50.549999999999898</v>
          </cell>
          <cell r="C57">
            <v>0.34076190476186202</v>
          </cell>
        </row>
        <row r="58">
          <cell r="A58">
            <v>51.802552345004102</v>
          </cell>
          <cell r="B58">
            <v>50.59</v>
          </cell>
          <cell r="C58">
            <v>1.21255234500413</v>
          </cell>
        </row>
        <row r="59">
          <cell r="A59">
            <v>51.964314556473397</v>
          </cell>
          <cell r="B59">
            <v>51.6099999999999</v>
          </cell>
          <cell r="C59">
            <v>0.35431455647344001</v>
          </cell>
        </row>
        <row r="60">
          <cell r="A60">
            <v>52.362187826138801</v>
          </cell>
          <cell r="B60">
            <v>52.21</v>
          </cell>
          <cell r="C60">
            <v>0.15218782613884899</v>
          </cell>
        </row>
        <row r="61">
          <cell r="A61">
            <v>53.268751819245502</v>
          </cell>
          <cell r="B61">
            <v>51.95</v>
          </cell>
          <cell r="C61">
            <v>1.3187518192455301</v>
          </cell>
        </row>
        <row r="62">
          <cell r="A62">
            <v>52.811115855395002</v>
          </cell>
          <cell r="B62">
            <v>52.549999999999898</v>
          </cell>
          <cell r="C62">
            <v>0.26111585539504001</v>
          </cell>
        </row>
        <row r="63">
          <cell r="A63">
            <v>52.811115855395002</v>
          </cell>
          <cell r="B63">
            <v>53.049999999999898</v>
          </cell>
          <cell r="C63">
            <v>-0.23888414460495899</v>
          </cell>
        </row>
        <row r="64">
          <cell r="A64">
            <v>53.514130813431102</v>
          </cell>
          <cell r="B64">
            <v>53.409999999999897</v>
          </cell>
          <cell r="C64">
            <v>0.104130813431126</v>
          </cell>
        </row>
        <row r="65">
          <cell r="A65">
            <v>53.514130813431102</v>
          </cell>
          <cell r="B65">
            <v>54.03</v>
          </cell>
          <cell r="C65">
            <v>-0.51586918656887804</v>
          </cell>
        </row>
        <row r="66">
          <cell r="A66">
            <v>54.232760000403999</v>
          </cell>
          <cell r="B66">
            <v>54.189999999999898</v>
          </cell>
          <cell r="C66">
            <v>4.2760000404037102E-2</v>
          </cell>
        </row>
        <row r="67">
          <cell r="A67">
            <v>54.869034865655003</v>
          </cell>
          <cell r="B67">
            <v>53.59</v>
          </cell>
          <cell r="C67">
            <v>1.2790348656550701</v>
          </cell>
        </row>
        <row r="68">
          <cell r="A68">
            <v>55.383715536414101</v>
          </cell>
          <cell r="B68">
            <v>53.549999999999898</v>
          </cell>
          <cell r="C68">
            <v>1.8337155364141</v>
          </cell>
        </row>
        <row r="69">
          <cell r="A69">
            <v>54.023022328360902</v>
          </cell>
          <cell r="B69">
            <v>53.829999999999899</v>
          </cell>
          <cell r="C69">
            <v>0.193022328360932</v>
          </cell>
        </row>
        <row r="70">
          <cell r="A70">
            <v>53.5190827997436</v>
          </cell>
          <cell r="B70">
            <v>53.869999999999898</v>
          </cell>
          <cell r="C70">
            <v>-0.35091720025635398</v>
          </cell>
        </row>
        <row r="71">
          <cell r="A71">
            <v>53.756733996831599</v>
          </cell>
          <cell r="B71">
            <v>53.13</v>
          </cell>
          <cell r="C71">
            <v>0.62673399683168796</v>
          </cell>
        </row>
        <row r="72">
          <cell r="A72">
            <v>53.748584492189103</v>
          </cell>
          <cell r="B72">
            <v>52.89</v>
          </cell>
          <cell r="C72">
            <v>0.85858449218918698</v>
          </cell>
        </row>
        <row r="73">
          <cell r="A73">
            <v>52.9955683343183</v>
          </cell>
          <cell r="B73">
            <v>53.049999999999898</v>
          </cell>
          <cell r="C73">
            <v>-5.44316656816832E-2</v>
          </cell>
        </row>
        <row r="74">
          <cell r="A74">
            <v>52.753975913101499</v>
          </cell>
          <cell r="B74">
            <v>52.67</v>
          </cell>
          <cell r="C74">
            <v>8.3975913101532698E-2</v>
          </cell>
        </row>
        <row r="75">
          <cell r="A75">
            <v>52.753975913101499</v>
          </cell>
          <cell r="B75">
            <v>52.4299999999999</v>
          </cell>
          <cell r="C75">
            <v>0.32397591310153401</v>
          </cell>
        </row>
        <row r="76">
          <cell r="A76">
            <v>52.753975913101499</v>
          </cell>
          <cell r="B76">
            <v>52.59</v>
          </cell>
          <cell r="C76">
            <v>0.16397591310153101</v>
          </cell>
        </row>
        <row r="77">
          <cell r="A77">
            <v>52.249748876191902</v>
          </cell>
          <cell r="B77">
            <v>52.21</v>
          </cell>
          <cell r="C77">
            <v>3.9748876191950402E-2</v>
          </cell>
        </row>
        <row r="78">
          <cell r="A78">
            <v>52.182516717747802</v>
          </cell>
          <cell r="B78">
            <v>51.649999999999899</v>
          </cell>
          <cell r="C78">
            <v>0.53251671774782405</v>
          </cell>
        </row>
        <row r="79">
          <cell r="A79">
            <v>52.049393256338398</v>
          </cell>
          <cell r="B79">
            <v>51.469999999999899</v>
          </cell>
          <cell r="C79">
            <v>0.57939325633844097</v>
          </cell>
        </row>
        <row r="80">
          <cell r="A80">
            <v>51.156605311128502</v>
          </cell>
          <cell r="B80">
            <v>51.21</v>
          </cell>
          <cell r="C80">
            <v>-5.3394688871477997E-2</v>
          </cell>
        </row>
        <row r="81">
          <cell r="A81">
            <v>51.000712475508202</v>
          </cell>
          <cell r="B81">
            <v>50.649999999999899</v>
          </cell>
          <cell r="C81">
            <v>0.350712475508281</v>
          </cell>
        </row>
        <row r="82">
          <cell r="A82">
            <v>50.722292324093402</v>
          </cell>
          <cell r="B82">
            <v>50.09</v>
          </cell>
          <cell r="C82">
            <v>0.63229232409344105</v>
          </cell>
        </row>
        <row r="83">
          <cell r="A83">
            <v>49.822635669006999</v>
          </cell>
          <cell r="B83">
            <v>50.1099999999999</v>
          </cell>
          <cell r="C83">
            <v>-0.28736433099289999</v>
          </cell>
        </row>
        <row r="84">
          <cell r="A84">
            <v>49.822635669006999</v>
          </cell>
          <cell r="B84">
            <v>49.9299999999999</v>
          </cell>
          <cell r="C84">
            <v>-0.10736433099290101</v>
          </cell>
        </row>
        <row r="85">
          <cell r="A85">
            <v>49.696862047375802</v>
          </cell>
          <cell r="B85">
            <v>49.509999999999899</v>
          </cell>
          <cell r="C85">
            <v>0.186862047375839</v>
          </cell>
        </row>
        <row r="86">
          <cell r="A86">
            <v>49.537734349150298</v>
          </cell>
          <cell r="B86">
            <v>49.27</v>
          </cell>
          <cell r="C86">
            <v>0.26773434915039401</v>
          </cell>
        </row>
        <row r="87">
          <cell r="A87">
            <v>49.190430824692299</v>
          </cell>
          <cell r="B87">
            <v>49.369999999999898</v>
          </cell>
          <cell r="C87">
            <v>-0.17956917530765501</v>
          </cell>
        </row>
        <row r="88">
          <cell r="A88">
            <v>49.1111693010915</v>
          </cell>
          <cell r="B88">
            <v>49.189999999999898</v>
          </cell>
          <cell r="C88">
            <v>-7.8830698908483002E-2</v>
          </cell>
        </row>
        <row r="89">
          <cell r="A89">
            <v>48.8702388452948</v>
          </cell>
          <cell r="B89">
            <v>48.89</v>
          </cell>
          <cell r="C89">
            <v>-1.9761154705200502E-2</v>
          </cell>
        </row>
        <row r="90">
          <cell r="A90">
            <v>48.4046273200914</v>
          </cell>
          <cell r="B90">
            <v>49.229999999999897</v>
          </cell>
          <cell r="C90">
            <v>-0.82537267990859597</v>
          </cell>
        </row>
        <row r="91">
          <cell r="A91">
            <v>48.780203337045698</v>
          </cell>
          <cell r="B91">
            <v>49.49</v>
          </cell>
          <cell r="C91">
            <v>-0.70979666295421795</v>
          </cell>
        </row>
        <row r="92">
          <cell r="A92">
            <v>48.9184824674197</v>
          </cell>
          <cell r="B92">
            <v>49.81</v>
          </cell>
          <cell r="C92">
            <v>-0.891517532580273</v>
          </cell>
        </row>
        <row r="93">
          <cell r="A93">
            <v>49.569091943920199</v>
          </cell>
          <cell r="B93">
            <v>50.369999999999898</v>
          </cell>
          <cell r="C93">
            <v>-0.80090805607976201</v>
          </cell>
        </row>
        <row r="94">
          <cell r="A94">
            <v>50.050965091576202</v>
          </cell>
          <cell r="B94">
            <v>50.829999999999899</v>
          </cell>
          <cell r="C94">
            <v>-0.77903490842372403</v>
          </cell>
        </row>
        <row r="95">
          <cell r="A95">
            <v>51.023232466953402</v>
          </cell>
          <cell r="B95">
            <v>50.869999999999898</v>
          </cell>
          <cell r="C95">
            <v>0.15323246695349699</v>
          </cell>
        </row>
        <row r="96">
          <cell r="A96">
            <v>51.5359672161917</v>
          </cell>
          <cell r="B96">
            <v>51.03</v>
          </cell>
          <cell r="C96">
            <v>0.50596721619174101</v>
          </cell>
        </row>
        <row r="97">
          <cell r="A97">
            <v>51.453161978453402</v>
          </cell>
          <cell r="B97">
            <v>51.31</v>
          </cell>
          <cell r="C97">
            <v>0.143161978453406</v>
          </cell>
        </row>
        <row r="98">
          <cell r="A98">
            <v>51.8634813529289</v>
          </cell>
          <cell r="B98">
            <v>51.31</v>
          </cell>
          <cell r="C98">
            <v>0.55348135292896905</v>
          </cell>
        </row>
        <row r="99">
          <cell r="A99">
            <v>51.896986111246498</v>
          </cell>
          <cell r="B99">
            <v>51.1099999999999</v>
          </cell>
          <cell r="C99">
            <v>0.78698611124654805</v>
          </cell>
        </row>
        <row r="100">
          <cell r="A100">
            <v>51.855959524504101</v>
          </cell>
          <cell r="B100">
            <v>51.329999999999899</v>
          </cell>
          <cell r="C100">
            <v>0.52595952450416605</v>
          </cell>
        </row>
        <row r="101">
          <cell r="A101">
            <v>51.434201234013003</v>
          </cell>
          <cell r="B101">
            <v>51.369999999999898</v>
          </cell>
          <cell r="C101">
            <v>6.4201234013033501E-2</v>
          </cell>
        </row>
        <row r="102">
          <cell r="A102">
            <v>51.360507246372698</v>
          </cell>
          <cell r="B102">
            <v>51.17</v>
          </cell>
          <cell r="C102">
            <v>0.190507246372703</v>
          </cell>
        </row>
        <row r="103">
          <cell r="A103">
            <v>51.198699388282201</v>
          </cell>
          <cell r="B103">
            <v>51.329999999999899</v>
          </cell>
          <cell r="C103">
            <v>-0.13130061171779001</v>
          </cell>
        </row>
        <row r="104">
          <cell r="A104">
            <v>51.055191069764803</v>
          </cell>
          <cell r="B104">
            <v>51.549999999999898</v>
          </cell>
          <cell r="C104">
            <v>-0.49480893023518702</v>
          </cell>
        </row>
        <row r="105">
          <cell r="A105">
            <v>51.042437414046397</v>
          </cell>
          <cell r="B105">
            <v>51.53</v>
          </cell>
          <cell r="C105">
            <v>-0.48756258595354701</v>
          </cell>
        </row>
        <row r="106">
          <cell r="A106">
            <v>51.041278923598703</v>
          </cell>
          <cell r="B106">
            <v>51.39</v>
          </cell>
          <cell r="C106">
            <v>-0.34872107640121103</v>
          </cell>
        </row>
        <row r="107">
          <cell r="A107">
            <v>51.6755740220771</v>
          </cell>
          <cell r="B107">
            <v>51.649999999999899</v>
          </cell>
          <cell r="C107">
            <v>2.55740220771443E-2</v>
          </cell>
        </row>
        <row r="108">
          <cell r="A108">
            <v>51.647386306717301</v>
          </cell>
          <cell r="B108">
            <v>51.829999999999899</v>
          </cell>
          <cell r="C108">
            <v>-0.18261369328267499</v>
          </cell>
        </row>
        <row r="109">
          <cell r="A109">
            <v>51.646336488014398</v>
          </cell>
          <cell r="B109">
            <v>51.59</v>
          </cell>
          <cell r="C109">
            <v>5.6336488014437601E-2</v>
          </cell>
        </row>
        <row r="110">
          <cell r="A110">
            <v>51.988116430826402</v>
          </cell>
          <cell r="B110">
            <v>51.67</v>
          </cell>
          <cell r="C110">
            <v>0.31811643082647101</v>
          </cell>
        </row>
        <row r="111">
          <cell r="A111">
            <v>51.864725399221399</v>
          </cell>
          <cell r="B111">
            <v>51.7899999999999</v>
          </cell>
          <cell r="C111">
            <v>7.4725399221499303E-2</v>
          </cell>
        </row>
        <row r="112">
          <cell r="A112">
            <v>51.702150215828397</v>
          </cell>
          <cell r="B112">
            <v>51.49</v>
          </cell>
          <cell r="C112">
            <v>0.21215021582847199</v>
          </cell>
        </row>
        <row r="113">
          <cell r="A113">
            <v>51.993941667261304</v>
          </cell>
          <cell r="B113">
            <v>51.329999999999899</v>
          </cell>
          <cell r="C113">
            <v>0.66394166726137605</v>
          </cell>
        </row>
        <row r="114">
          <cell r="A114">
            <v>51.7016862098234</v>
          </cell>
          <cell r="B114">
            <v>50.969999999999899</v>
          </cell>
          <cell r="C114">
            <v>0.73168620982349297</v>
          </cell>
        </row>
        <row r="115">
          <cell r="A115">
            <v>51.4411846407437</v>
          </cell>
          <cell r="B115">
            <v>51.2899999999999</v>
          </cell>
          <cell r="C115">
            <v>0.1511846407438</v>
          </cell>
        </row>
        <row r="116">
          <cell r="A116">
            <v>51.0902574703968</v>
          </cell>
          <cell r="B116">
            <v>50.649999999999899</v>
          </cell>
          <cell r="C116">
            <v>0.44025747039686502</v>
          </cell>
        </row>
        <row r="117">
          <cell r="A117">
            <v>51.0902574703968</v>
          </cell>
          <cell r="B117">
            <v>50.13</v>
          </cell>
          <cell r="C117">
            <v>0.96025747039686105</v>
          </cell>
        </row>
        <row r="118">
          <cell r="A118">
            <v>50.402236893256699</v>
          </cell>
          <cell r="B118">
            <v>49.7899999999999</v>
          </cell>
          <cell r="C118">
            <v>0.61223689325679198</v>
          </cell>
        </row>
        <row r="119">
          <cell r="A119">
            <v>49.867412658895503</v>
          </cell>
          <cell r="B119">
            <v>49.969999999999899</v>
          </cell>
          <cell r="C119">
            <v>-0.102587341104467</v>
          </cell>
        </row>
        <row r="120">
          <cell r="A120">
            <v>49.417961841150699</v>
          </cell>
          <cell r="B120">
            <v>49.85</v>
          </cell>
          <cell r="C120">
            <v>-0.43203815884927999</v>
          </cell>
        </row>
        <row r="121">
          <cell r="A121">
            <v>49.536406480485802</v>
          </cell>
          <cell r="B121">
            <v>49.57</v>
          </cell>
          <cell r="C121">
            <v>-3.3593519514127403E-2</v>
          </cell>
        </row>
        <row r="122">
          <cell r="A122">
            <v>49.304475953083397</v>
          </cell>
          <cell r="B122">
            <v>50.35</v>
          </cell>
          <cell r="C122">
            <v>-1.0455240469165901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han, Vadan" id="{E4F14297-8A6F-44F5-9DD8-52E62A137950}" userId="Khan, Vadan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3034F-AED4-4056-A9EA-E81C3BB6DDF8}" name="TBL_CUR" displayName="TBL_CUR" ref="A4:K5" totalsRowShown="0" headerRowDxfId="25" dataDxfId="24">
  <autoFilter ref="A4:K5" xr:uid="{9783034F-AED4-4056-A9EA-E81C3BB6DDF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5E2174D-ADE1-4858-8A7B-9C9124BEA7D3}" name="TIME" dataDxfId="23"/>
    <tableColumn id="2" xr3:uid="{A165AD61-43E3-43A3-AA7C-A73366ED7E27}" name="CH1" dataDxfId="22"/>
    <tableColumn id="3" xr3:uid="{7142F650-2F50-4B84-8DF9-62C42ED626E5}" name="CH2" dataDxfId="21"/>
    <tableColumn id="4" xr3:uid="{72439386-D98C-4E5E-8899-4F7BDA91D475}" name="CH3" dataDxfId="20"/>
    <tableColumn id="5" xr3:uid="{5B20ABEE-09F8-4EFC-B458-4E6C2FB21AF4}" name="CH4" dataDxfId="19"/>
    <tableColumn id="6" xr3:uid="{436CF818-3D6D-46FF-BDC7-3E4A94989C20}" name="CH5" dataDxfId="18"/>
    <tableColumn id="7" xr3:uid="{DCF740D8-6FF7-4EF2-8F89-FF8EE55B79C5}" name="CH6" dataDxfId="17"/>
    <tableColumn id="8" xr3:uid="{4F208740-7AE5-465D-A0A2-E2DE0B144A39}" name="CH7" dataDxfId="16"/>
    <tableColumn id="9" xr3:uid="{8508952E-C6EB-4039-B6FB-032E10A7C02E}" name="CH8" dataDxfId="15"/>
    <tableColumn id="10" xr3:uid="{3C10D125-F877-46D8-945D-18AC919E2228}" name="CH9" dataDxfId="14"/>
    <tableColumn id="11" xr3:uid="{FBF1A978-A28A-4876-BDCF-6AC68A38DFB3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C7779E-858E-4EDF-900D-E400FF5EA930}" name="TBL_HST" displayName="TBL_HST" ref="A7:K127" totalsRowShown="0" headerRowDxfId="12" dataDxfId="11">
  <autoFilter ref="A7:K127" xr:uid="{9DC7779E-858E-4EDF-900D-E400FF5EA93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5" xr3:uid="{6353415B-A363-4EA1-8EFA-4301388C9D20}" name="TIME" dataDxfId="10"/>
    <tableColumn id="16" xr3:uid="{8EFF16EA-A51B-457C-A666-CCE7E913848D}" name="CH1" dataDxfId="9"/>
    <tableColumn id="17" xr3:uid="{FF290097-58C9-4B78-8C4B-BC56F949A5CD}" name="CH2" dataDxfId="8"/>
    <tableColumn id="18" xr3:uid="{B465C572-8084-4636-B2C7-33AD09D34A4C}" name="CH3" dataDxfId="7"/>
    <tableColumn id="19" xr3:uid="{2805AD4B-A31F-48D5-8150-C3C562FBD598}" name="CH4" dataDxfId="6"/>
    <tableColumn id="20" xr3:uid="{8A9043A9-8022-4E15-973A-64BC0593C0F4}" name="CH5" dataDxfId="5"/>
    <tableColumn id="21" xr3:uid="{1508C7B1-F6B6-45F1-8DCD-3A54263A404A}" name="CH6" dataDxfId="4"/>
    <tableColumn id="22" xr3:uid="{A5C32100-39A3-432E-BC37-5AB14644AE61}" name="CH7" dataDxfId="3"/>
    <tableColumn id="23" xr3:uid="{671675D9-51FE-4342-8577-DEA25A83D99D}" name="CH8" dataDxfId="2"/>
    <tableColumn id="24" xr3:uid="{55612FC3-A123-4996-8361-909D37277C0C}" name="CH9" dataDxfId="1"/>
    <tableColumn id="25" xr3:uid="{74229FD8-425C-4E2E-AFE5-C4F2F2A523A3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2-07-21T10:48:42.35" personId="{E4F14297-8A6F-44F5-9DD8-52E62A137950}" id="{065BA349-6760-4798-BA1E-6DDE2C8E97D1}">
    <text>Modulised Ln Inputs, Physics Uncertain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96C0-C2CA-426B-BDFC-C3EBD7027F8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CA7F-A709-481A-BA74-7C54B121BC7C}">
  <dimension ref="A1:AP127"/>
  <sheetViews>
    <sheetView tabSelected="1" topLeftCell="AF6" zoomScale="55" zoomScaleNormal="55" workbookViewId="0">
      <selection activeCell="AF16" sqref="AF16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16.6328125" style="1" customWidth="1"/>
    <col min="13" max="29" width="8.7265625" style="1" customWidth="1"/>
    <col min="30" max="39" width="15.6328125" style="1" customWidth="1"/>
    <col min="40" max="16384" width="8.7265625" style="1"/>
  </cols>
  <sheetData>
    <row r="1" spans="1:42" ht="29" x14ac:dyDescent="0.75">
      <c r="A1" s="31" t="s">
        <v>32</v>
      </c>
      <c r="B1" s="31"/>
      <c r="C1" s="31"/>
      <c r="D1" s="31"/>
      <c r="E1" s="31"/>
      <c r="F1" s="31"/>
      <c r="G1" s="31"/>
      <c r="H1" s="31"/>
      <c r="I1" s="31"/>
      <c r="J1" s="31"/>
    </row>
    <row r="2" spans="1:42" ht="16.5" x14ac:dyDescent="0.35">
      <c r="A2" s="32" t="s">
        <v>33</v>
      </c>
      <c r="B2" s="32"/>
      <c r="C2" s="32"/>
      <c r="D2" s="32"/>
      <c r="E2" s="32"/>
      <c r="F2" s="32"/>
      <c r="G2" s="32"/>
      <c r="H2" s="32"/>
      <c r="I2" s="32"/>
      <c r="J2" s="32"/>
    </row>
    <row r="3" spans="1:42" ht="33.5" customHeight="1" x14ac:dyDescent="0.55000000000000004">
      <c r="A3" s="33" t="s">
        <v>34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42" ht="16" x14ac:dyDescent="0.3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42" ht="19.5" customHeight="1" x14ac:dyDescent="0.35">
      <c r="A5" s="23">
        <v>44775.570231724538</v>
      </c>
      <c r="B5" s="22">
        <v>49.19</v>
      </c>
      <c r="C5" s="22">
        <v>48.97</v>
      </c>
      <c r="D5" s="22">
        <v>48.91</v>
      </c>
      <c r="E5" s="22">
        <v>28.49</v>
      </c>
      <c r="F5" s="22">
        <v>28.63</v>
      </c>
      <c r="G5" s="22">
        <v>28.79</v>
      </c>
      <c r="H5" s="22">
        <v>50.35</v>
      </c>
      <c r="I5" s="22">
        <v>28.27</v>
      </c>
      <c r="J5" s="22"/>
      <c r="K5" s="22"/>
    </row>
    <row r="6" spans="1:42" ht="33.5" customHeight="1" x14ac:dyDescent="0.55000000000000004">
      <c r="A6" s="34" t="s">
        <v>36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42" ht="16" x14ac:dyDescent="0.3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M7" s="1" t="s">
        <v>37</v>
      </c>
      <c r="N7" s="1" t="s">
        <v>38</v>
      </c>
      <c r="O7" s="1" t="s">
        <v>39</v>
      </c>
      <c r="P7" s="1" t="s">
        <v>40</v>
      </c>
      <c r="Q7" s="1" t="s">
        <v>41</v>
      </c>
      <c r="R7" s="1" t="s">
        <v>42</v>
      </c>
      <c r="S7" s="1" t="s">
        <v>43</v>
      </c>
      <c r="T7" s="1" t="s">
        <v>44</v>
      </c>
      <c r="U7" s="1" t="s">
        <v>45</v>
      </c>
      <c r="V7" s="1" t="s">
        <v>46</v>
      </c>
      <c r="W7" s="1" t="s">
        <v>47</v>
      </c>
      <c r="X7" s="1" t="s">
        <v>48</v>
      </c>
      <c r="Y7" s="1" t="s">
        <v>49</v>
      </c>
      <c r="Z7" s="1" t="s">
        <v>50</v>
      </c>
      <c r="AB7" s="1" t="s">
        <v>51</v>
      </c>
      <c r="AC7" s="1" t="s">
        <v>52</v>
      </c>
      <c r="AD7" s="1" t="s">
        <v>54</v>
      </c>
      <c r="AE7" s="1" t="s">
        <v>55</v>
      </c>
      <c r="AF7" s="1" t="s">
        <v>56</v>
      </c>
      <c r="AO7" s="1">
        <v>0.05</v>
      </c>
      <c r="AP7" s="1">
        <f>B10</f>
        <v>45.19</v>
      </c>
    </row>
    <row r="8" spans="1:42" ht="19.5" customHeight="1" x14ac:dyDescent="0.35">
      <c r="A8" s="26">
        <v>44775.569529305554</v>
      </c>
      <c r="B8" s="24">
        <v>45.07</v>
      </c>
      <c r="C8" s="24">
        <v>45.09</v>
      </c>
      <c r="D8" s="24">
        <v>44.77</v>
      </c>
      <c r="E8" s="24">
        <v>27.91</v>
      </c>
      <c r="F8" s="24">
        <v>28.05</v>
      </c>
      <c r="G8" s="24">
        <v>28.11</v>
      </c>
      <c r="H8" s="24">
        <v>45.41</v>
      </c>
      <c r="I8" s="24">
        <v>27.71</v>
      </c>
      <c r="J8" s="24"/>
      <c r="K8" s="24"/>
      <c r="M8" s="1">
        <v>0.05</v>
      </c>
      <c r="N8" s="1">
        <v>0.05</v>
      </c>
      <c r="O8" s="1">
        <v>0.1</v>
      </c>
      <c r="P8" s="1">
        <v>0.15</v>
      </c>
      <c r="Q8" s="1">
        <f>AVERAGE(TBL_HST[[#This Row],[CH4]],TBL_HST[[#This Row],[CH5]],TBL_HST[[#This Row],[CH6]])</f>
        <v>28.02333333333333</v>
      </c>
      <c r="R8" s="1">
        <f>(M8/(O8-N8))*LN(((TBL_HST[[#This Row],[CH1]]-Q8)/(TBL_HST[[#This Row],[CH2]]-Q8)))</f>
        <v>-1.1725621824216956E-3</v>
      </c>
      <c r="S8" s="1">
        <f>(M8/(P8-O8))*LN(((TBL_HST[[#This Row],[CH2]]-Q8)/(TBL_HST[[#This Row],[CH3]]-Q8)))</f>
        <v>1.8928009885518862E-2</v>
      </c>
      <c r="T8" s="1">
        <f>(M8/(P8-N8))*LN(((TBL_HST[[#This Row],[CH1]]-Q8)/(TBL_HST[[#This Row],[CH3]]-Q8)))</f>
        <v>8.8777238515485597E-3</v>
      </c>
      <c r="U8" s="1">
        <f>(TBL_HST[[#This Row],[CH1]]-Q8)/(EXP(-R8*N8/M8)) + Q8</f>
        <v>45.050023437500002</v>
      </c>
      <c r="V8" s="1">
        <f>(TBL_HST[[#This Row],[CH2]]-Q8)/(EXP(-S8*O8/M8)) + Q8</f>
        <v>45.748460789484362</v>
      </c>
      <c r="W8" s="1">
        <f>(TBL_HST[[#This Row],[CH1]]-Q8)/(EXP(-T8*N8/M8)) + Q8</f>
        <v>45.222009349398959</v>
      </c>
      <c r="X8" s="1">
        <f>IFERROR(U8, " ")</f>
        <v>45.050023437500002</v>
      </c>
      <c r="Y8" s="1">
        <f>IFERROR(W8, " ")</f>
        <v>45.222009349398959</v>
      </c>
      <c r="Z8" s="1">
        <f>IFERROR(W8, " ")</f>
        <v>45.222009349398959</v>
      </c>
      <c r="AB8" s="1">
        <f>AVERAGE(X8,Y8,Z8)</f>
        <v>45.164680712099312</v>
      </c>
      <c r="AC8" s="1">
        <f>TBL_HST[[#This Row],[CH7]]</f>
        <v>45.41</v>
      </c>
      <c r="AD8" s="1">
        <f>AB8-AC8</f>
        <v>-0.24531928790068491</v>
      </c>
      <c r="AE8" s="1">
        <f>ABS(AD8)</f>
        <v>0.24531928790068491</v>
      </c>
      <c r="AF8" s="1">
        <f>AVERAGE(AE8:AE127)</f>
        <v>0.47715232473609964</v>
      </c>
      <c r="AO8" s="1">
        <v>0.1</v>
      </c>
      <c r="AP8" s="1">
        <f>C10</f>
        <v>44.77</v>
      </c>
    </row>
    <row r="9" spans="1:42" ht="19.5" customHeight="1" x14ac:dyDescent="0.35">
      <c r="A9" s="27">
        <v>44775.56953523148</v>
      </c>
      <c r="B9" s="25">
        <v>45.09</v>
      </c>
      <c r="C9" s="25">
        <v>45.03</v>
      </c>
      <c r="D9" s="25">
        <v>44.93</v>
      </c>
      <c r="E9" s="25">
        <v>27.89</v>
      </c>
      <c r="F9" s="25">
        <v>28.03</v>
      </c>
      <c r="G9" s="25">
        <v>28.13</v>
      </c>
      <c r="H9" s="25">
        <v>45.59</v>
      </c>
      <c r="I9" s="25">
        <v>27.73</v>
      </c>
      <c r="J9" s="25"/>
      <c r="K9" s="25"/>
      <c r="M9" s="1">
        <v>0.05</v>
      </c>
      <c r="N9" s="1">
        <v>0.05</v>
      </c>
      <c r="O9" s="1">
        <v>0.1</v>
      </c>
      <c r="P9" s="1">
        <v>0.15</v>
      </c>
      <c r="Q9" s="1">
        <f>AVERAGE(TBL_HST[[#This Row],[CH4]],TBL_HST[[#This Row],[CH5]],TBL_HST[[#This Row],[CH6]])</f>
        <v>28.016666666666666</v>
      </c>
      <c r="R9" s="1">
        <f>(M9/(O9-N9))*LN(((TBL_HST[[#This Row],[CH1]]-Q9)/(TBL_HST[[#This Row],[CH2]]-Q9)))</f>
        <v>3.5204417348448586E-3</v>
      </c>
      <c r="S9" s="1">
        <f>(M9/(P9-O9))*LN(((TBL_HST[[#This Row],[CH2]]-Q9)/(TBL_HST[[#This Row],[CH3]]-Q9)))</f>
        <v>5.8950848653986521E-3</v>
      </c>
      <c r="T9" s="1">
        <f>(M9/(P9-N9))*LN(((TBL_HST[[#This Row],[CH1]]-Q9)/(TBL_HST[[#This Row],[CH3]]-Q9)))</f>
        <v>4.7077633001217497E-3</v>
      </c>
      <c r="U9" s="1">
        <f>(TBL_HST[[#This Row],[CH1]]-Q9)/(EXP(-R9*N9/M9)) + Q9</f>
        <v>45.150211598746083</v>
      </c>
      <c r="V9" s="1">
        <f>(TBL_HST[[#This Row],[CH2]]-Q9)/(EXP(-S9*O9/M9)) + Q9</f>
        <v>45.231777244281673</v>
      </c>
      <c r="W9" s="1">
        <f>(TBL_HST[[#This Row],[CH1]]-Q9)/(EXP(-T9*N9/M9)) + Q9</f>
        <v>45.170566707772267</v>
      </c>
      <c r="X9" s="1">
        <f t="shared" ref="X9:X72" si="0">IFERROR(U9, " ")</f>
        <v>45.150211598746083</v>
      </c>
      <c r="Y9" s="1">
        <f t="shared" ref="Y9:Y72" si="1">IFERROR(W9, " ")</f>
        <v>45.170566707772267</v>
      </c>
      <c r="Z9" s="1">
        <f t="shared" ref="Z9:Z72" si="2">IFERROR(W9, " ")</f>
        <v>45.170566707772267</v>
      </c>
      <c r="AB9" s="1">
        <f t="shared" ref="AB9:AB72" si="3">AVERAGE(X9,Y9,Z9)</f>
        <v>45.163781671430208</v>
      </c>
      <c r="AC9" s="1">
        <f>TBL_HST[[#This Row],[CH7]]</f>
        <v>45.59</v>
      </c>
      <c r="AD9" s="1">
        <f t="shared" ref="AD9:AD72" si="4">AB9-AC9</f>
        <v>-0.4262183285697958</v>
      </c>
      <c r="AE9" s="1">
        <f t="shared" ref="AE9:AE72" si="5">ABS(AD9)</f>
        <v>0.4262183285697958</v>
      </c>
      <c r="AO9" s="1">
        <v>0.15</v>
      </c>
      <c r="AP9" s="1">
        <f>D10</f>
        <v>44.61</v>
      </c>
    </row>
    <row r="10" spans="1:42" ht="19.5" customHeight="1" x14ac:dyDescent="0.35">
      <c r="A10" s="27">
        <v>44775.569541111108</v>
      </c>
      <c r="B10" s="25">
        <v>45.19</v>
      </c>
      <c r="C10" s="25">
        <v>44.77</v>
      </c>
      <c r="D10" s="25">
        <v>44.61</v>
      </c>
      <c r="E10" s="25">
        <v>27.91</v>
      </c>
      <c r="F10" s="25">
        <v>28.07</v>
      </c>
      <c r="G10" s="25">
        <v>28.13</v>
      </c>
      <c r="H10" s="25">
        <v>45.83</v>
      </c>
      <c r="I10" s="25">
        <v>27.71</v>
      </c>
      <c r="J10" s="25"/>
      <c r="K10" s="25"/>
      <c r="M10" s="1">
        <v>0.05</v>
      </c>
      <c r="N10" s="1">
        <v>0.05</v>
      </c>
      <c r="O10" s="1">
        <v>0.1</v>
      </c>
      <c r="P10" s="1">
        <v>0.15</v>
      </c>
      <c r="Q10" s="1">
        <f>AVERAGE(TBL_HST[[#This Row],[CH4]],TBL_HST[[#This Row],[CH5]],TBL_HST[[#This Row],[CH6]])</f>
        <v>28.036666666666665</v>
      </c>
      <c r="R10" s="1">
        <f>(M10/(O10-N10))*LN(((TBL_HST[[#This Row],[CH1]]-Q10)/(TBL_HST[[#This Row],[CH2]]-Q10)))</f>
        <v>2.478978015591423E-2</v>
      </c>
      <c r="S10" s="1">
        <f>(M10/(P10-O10))*LN(((TBL_HST[[#This Row],[CH2]]-Q10)/(TBL_HST[[#This Row],[CH3]]-Q10)))</f>
        <v>9.6077600551733849E-3</v>
      </c>
      <c r="T10" s="1">
        <f>(M10/(P10-N10))*LN(((TBL_HST[[#This Row],[CH1]]-Q10)/(TBL_HST[[#This Row],[CH3]]-Q10)))</f>
        <v>1.719877010554385E-2</v>
      </c>
      <c r="U10" s="1">
        <f>(TBL_HST[[#This Row],[CH1]]-Q10)/(EXP(-R10*N10/M10)) + Q10</f>
        <v>45.620541832669318</v>
      </c>
      <c r="V10" s="1">
        <f>(TBL_HST[[#This Row],[CH2]]-Q10)/(EXP(-S10*O10/M10)) + Q10</f>
        <v>45.094648862269104</v>
      </c>
      <c r="W10" s="1">
        <f>(TBL_HST[[#This Row],[CH1]]-Q10)/(EXP(-T10*N10/M10)) + Q10</f>
        <v>45.487567801696912</v>
      </c>
      <c r="X10" s="1">
        <f t="shared" si="0"/>
        <v>45.620541832669318</v>
      </c>
      <c r="Y10" s="1">
        <f t="shared" si="1"/>
        <v>45.487567801696912</v>
      </c>
      <c r="Z10" s="1">
        <f t="shared" si="2"/>
        <v>45.487567801696912</v>
      </c>
      <c r="AB10" s="1">
        <f t="shared" si="3"/>
        <v>45.531892478687716</v>
      </c>
      <c r="AC10" s="1">
        <f>TBL_HST[[#This Row],[CH7]]</f>
        <v>45.83</v>
      </c>
      <c r="AD10" s="1">
        <f t="shared" si="4"/>
        <v>-0.29810752131228213</v>
      </c>
      <c r="AE10" s="1">
        <f t="shared" si="5"/>
        <v>0.29810752131228213</v>
      </c>
    </row>
    <row r="11" spans="1:42" ht="19.5" customHeight="1" x14ac:dyDescent="0.35">
      <c r="A11" s="27">
        <v>44775.569547037034</v>
      </c>
      <c r="B11" s="25">
        <v>44.99</v>
      </c>
      <c r="C11" s="25">
        <v>44.65</v>
      </c>
      <c r="D11" s="25">
        <v>44.33</v>
      </c>
      <c r="E11" s="25">
        <v>27.89</v>
      </c>
      <c r="F11" s="25">
        <v>28.03</v>
      </c>
      <c r="G11" s="25">
        <v>28.11</v>
      </c>
      <c r="H11" s="25">
        <v>46.41</v>
      </c>
      <c r="I11" s="25">
        <v>27.73</v>
      </c>
      <c r="J11" s="25"/>
      <c r="K11" s="25"/>
      <c r="M11" s="1">
        <v>0.05</v>
      </c>
      <c r="N11" s="1">
        <v>0.05</v>
      </c>
      <c r="O11" s="1">
        <v>0.1</v>
      </c>
      <c r="P11" s="1">
        <v>0.15</v>
      </c>
      <c r="Q11" s="1">
        <f>AVERAGE(TBL_HST[[#This Row],[CH4]],TBL_HST[[#This Row],[CH5]],TBL_HST[[#This Row],[CH6]])</f>
        <v>28.01</v>
      </c>
      <c r="R11" s="1">
        <f>(M11/(O11-N11))*LN(((TBL_HST[[#This Row],[CH1]]-Q11)/(TBL_HST[[#This Row],[CH2]]-Q11)))</f>
        <v>2.0226745490138923E-2</v>
      </c>
      <c r="S11" s="1">
        <f>(M11/(P11-O11))*LN(((TBL_HST[[#This Row],[CH2]]-Q11)/(TBL_HST[[#This Row],[CH3]]-Q11)))</f>
        <v>1.941808585710152E-2</v>
      </c>
      <c r="T11" s="1">
        <f>(M11/(P11-N11))*LN(((TBL_HST[[#This Row],[CH1]]-Q11)/(TBL_HST[[#This Row],[CH3]]-Q11)))</f>
        <v>1.9822415673620301E-2</v>
      </c>
      <c r="U11" s="1">
        <f>(TBL_HST[[#This Row],[CH1]]-Q11)/(EXP(-R11*N11/M11)) + Q11</f>
        <v>45.336947115384618</v>
      </c>
      <c r="V11" s="1">
        <f>(TBL_HST[[#This Row],[CH2]]-Q11)/(EXP(-S11*O11/M11)) + Q11</f>
        <v>45.308946559015759</v>
      </c>
      <c r="W11" s="1">
        <f>(TBL_HST[[#This Row],[CH1]]-Q11)/(EXP(-T11*N11/M11)) + Q11</f>
        <v>45.329942730172945</v>
      </c>
      <c r="X11" s="1">
        <f t="shared" si="0"/>
        <v>45.336947115384618</v>
      </c>
      <c r="Y11" s="1">
        <f t="shared" si="1"/>
        <v>45.329942730172945</v>
      </c>
      <c r="Z11" s="1">
        <f t="shared" si="2"/>
        <v>45.329942730172945</v>
      </c>
      <c r="AB11" s="1">
        <f t="shared" si="3"/>
        <v>45.332277525243505</v>
      </c>
      <c r="AC11" s="1">
        <f>TBL_HST[[#This Row],[CH7]]</f>
        <v>46.41</v>
      </c>
      <c r="AD11" s="1">
        <f t="shared" si="4"/>
        <v>-1.0777224747564915</v>
      </c>
      <c r="AE11" s="1">
        <f t="shared" si="5"/>
        <v>1.0777224747564915</v>
      </c>
    </row>
    <row r="12" spans="1:42" ht="19.5" customHeight="1" x14ac:dyDescent="0.35">
      <c r="A12" s="27">
        <v>44775.56955291667</v>
      </c>
      <c r="B12" s="25">
        <v>45.35</v>
      </c>
      <c r="C12" s="25">
        <v>44.81</v>
      </c>
      <c r="D12" s="25">
        <v>44.11</v>
      </c>
      <c r="E12" s="25">
        <v>27.91</v>
      </c>
      <c r="F12" s="25">
        <v>28.03</v>
      </c>
      <c r="G12" s="25">
        <v>28.11</v>
      </c>
      <c r="H12" s="25">
        <v>47.17</v>
      </c>
      <c r="I12" s="25">
        <v>27.73</v>
      </c>
      <c r="J12" s="25"/>
      <c r="K12" s="25"/>
      <c r="M12" s="1">
        <v>0.05</v>
      </c>
      <c r="N12" s="1">
        <v>0.05</v>
      </c>
      <c r="O12" s="1">
        <v>0.1</v>
      </c>
      <c r="P12" s="1">
        <v>0.15</v>
      </c>
      <c r="Q12" s="1">
        <f>AVERAGE(TBL_HST[[#This Row],[CH4]],TBL_HST[[#This Row],[CH5]],TBL_HST[[#This Row],[CH6]])</f>
        <v>28.016666666666666</v>
      </c>
      <c r="R12" s="1">
        <f>(M12/(O12-N12))*LN(((TBL_HST[[#This Row],[CH1]]-Q12)/(TBL_HST[[#This Row],[CH2]]-Q12)))</f>
        <v>3.1649447656963106E-2</v>
      </c>
      <c r="S12" s="1">
        <f>(M12/(P12-O12))*LN(((TBL_HST[[#This Row],[CH2]]-Q12)/(TBL_HST[[#This Row],[CH3]]-Q12)))</f>
        <v>4.2576874695133486E-2</v>
      </c>
      <c r="T12" s="1">
        <f>(M12/(P12-N12))*LN(((TBL_HST[[#This Row],[CH1]]-Q12)/(TBL_HST[[#This Row],[CH3]]-Q12)))</f>
        <v>3.7113161176048341E-2</v>
      </c>
      <c r="U12" s="1">
        <f>(TBL_HST[[#This Row],[CH1]]-Q12)/(EXP(-R12*N12/M12)) + Q12</f>
        <v>45.907364033346568</v>
      </c>
      <c r="V12" s="1">
        <f>(TBL_HST[[#This Row],[CH2]]-Q12)/(EXP(-S12*O12/M12)) + Q12</f>
        <v>46.302666518630282</v>
      </c>
      <c r="W12" s="1">
        <f>(TBL_HST[[#This Row],[CH1]]-Q12)/(EXP(-T12*N12/M12)) + Q12</f>
        <v>46.005381203448174</v>
      </c>
      <c r="X12" s="1">
        <f t="shared" si="0"/>
        <v>45.907364033346568</v>
      </c>
      <c r="Y12" s="1">
        <f t="shared" si="1"/>
        <v>46.005381203448174</v>
      </c>
      <c r="Z12" s="1">
        <f t="shared" si="2"/>
        <v>46.005381203448174</v>
      </c>
      <c r="AB12" s="1">
        <f t="shared" si="3"/>
        <v>45.9727088134143</v>
      </c>
      <c r="AC12" s="1">
        <f>TBL_HST[[#This Row],[CH7]]</f>
        <v>47.17</v>
      </c>
      <c r="AD12" s="1">
        <f t="shared" si="4"/>
        <v>-1.1972911865857014</v>
      </c>
      <c r="AE12" s="1">
        <f t="shared" si="5"/>
        <v>1.1972911865857014</v>
      </c>
    </row>
    <row r="13" spans="1:42" ht="19.5" customHeight="1" x14ac:dyDescent="0.35">
      <c r="A13" s="27">
        <v>44775.569558831019</v>
      </c>
      <c r="B13" s="25">
        <v>45.93</v>
      </c>
      <c r="C13" s="25">
        <v>44.61</v>
      </c>
      <c r="D13" s="25">
        <v>44.23</v>
      </c>
      <c r="E13" s="25">
        <v>27.91</v>
      </c>
      <c r="F13" s="25">
        <v>28.05</v>
      </c>
      <c r="G13" s="25">
        <v>28.17</v>
      </c>
      <c r="H13" s="25">
        <v>47.51</v>
      </c>
      <c r="I13" s="25">
        <v>27.75</v>
      </c>
      <c r="J13" s="25"/>
      <c r="K13" s="25"/>
      <c r="M13" s="1">
        <v>0.05</v>
      </c>
      <c r="N13" s="1">
        <v>0.05</v>
      </c>
      <c r="O13" s="1">
        <v>0.1</v>
      </c>
      <c r="P13" s="1">
        <v>0.15</v>
      </c>
      <c r="Q13" s="1">
        <f>AVERAGE(TBL_HST[[#This Row],[CH4]],TBL_HST[[#This Row],[CH5]],TBL_HST[[#This Row],[CH6]])</f>
        <v>28.043333333333333</v>
      </c>
      <c r="R13" s="1">
        <f>(M13/(O13-N13))*LN(((TBL_HST[[#This Row],[CH1]]-Q13)/(TBL_HST[[#This Row],[CH2]]-Q13)))</f>
        <v>7.6662911894895033E-2</v>
      </c>
      <c r="S13" s="1">
        <f>(M13/(P13-O13))*LN(((TBL_HST[[#This Row],[CH2]]-Q13)/(TBL_HST[[#This Row],[CH3]]-Q13)))</f>
        <v>2.3204786351340427E-2</v>
      </c>
      <c r="T13" s="1">
        <f>(M13/(P13-N13))*LN(((TBL_HST[[#This Row],[CH1]]-Q13)/(TBL_HST[[#This Row],[CH3]]-Q13)))</f>
        <v>4.9933849123117761E-2</v>
      </c>
      <c r="U13" s="1">
        <f>(TBL_HST[[#This Row],[CH1]]-Q13)/(EXP(-R13*N13/M13)) + Q13</f>
        <v>47.35517505030181</v>
      </c>
      <c r="V13" s="1">
        <f>(TBL_HST[[#This Row],[CH2]]-Q13)/(EXP(-S13*O13/M13)) + Q13</f>
        <v>45.396972196287692</v>
      </c>
      <c r="W13" s="1">
        <f>(TBL_HST[[#This Row],[CH1]]-Q13)/(EXP(-T13*N13/M13)) + Q13</f>
        <v>46.845825168049863</v>
      </c>
      <c r="X13" s="1">
        <f t="shared" si="0"/>
        <v>47.35517505030181</v>
      </c>
      <c r="Y13" s="1">
        <f t="shared" si="1"/>
        <v>46.845825168049863</v>
      </c>
      <c r="Z13" s="1">
        <f t="shared" si="2"/>
        <v>46.845825168049863</v>
      </c>
      <c r="AB13" s="1">
        <f t="shared" si="3"/>
        <v>47.015608462133848</v>
      </c>
      <c r="AC13" s="1">
        <f>TBL_HST[[#This Row],[CH7]]</f>
        <v>47.51</v>
      </c>
      <c r="AD13" s="1">
        <f t="shared" si="4"/>
        <v>-0.49439153786615009</v>
      </c>
      <c r="AE13" s="1">
        <f t="shared" si="5"/>
        <v>0.49439153786615009</v>
      </c>
    </row>
    <row r="14" spans="1:42" ht="19.5" customHeight="1" x14ac:dyDescent="0.35">
      <c r="A14" s="27">
        <v>44775.569564722224</v>
      </c>
      <c r="B14" s="25">
        <v>46.61</v>
      </c>
      <c r="C14" s="25">
        <v>45.05</v>
      </c>
      <c r="D14" s="25">
        <v>44.19</v>
      </c>
      <c r="E14" s="25">
        <v>27.89</v>
      </c>
      <c r="F14" s="25">
        <v>28.07</v>
      </c>
      <c r="G14" s="25">
        <v>28.15</v>
      </c>
      <c r="H14" s="25">
        <v>47.69</v>
      </c>
      <c r="I14" s="25">
        <v>27.75</v>
      </c>
      <c r="J14" s="25"/>
      <c r="K14" s="25"/>
      <c r="M14" s="1">
        <v>0.05</v>
      </c>
      <c r="N14" s="1">
        <v>0.05</v>
      </c>
      <c r="O14" s="1">
        <v>0.1</v>
      </c>
      <c r="P14" s="1">
        <v>0.15</v>
      </c>
      <c r="Q14" s="1">
        <f>AVERAGE(TBL_HST[[#This Row],[CH4]],TBL_HST[[#This Row],[CH5]],TBL_HST[[#This Row],[CH6]])</f>
        <v>28.036666666666665</v>
      </c>
      <c r="R14" s="1">
        <f>(M14/(O14-N14))*LN(((TBL_HST[[#This Row],[CH1]]-Q14)/(TBL_HST[[#This Row],[CH2]]-Q14)))</f>
        <v>8.7729509875070624E-2</v>
      </c>
      <c r="S14" s="1">
        <f>(M14/(P14-O14))*LN(((TBL_HST[[#This Row],[CH2]]-Q14)/(TBL_HST[[#This Row],[CH3]]-Q14)))</f>
        <v>5.1870923648154793E-2</v>
      </c>
      <c r="T14" s="1">
        <f>(M14/(P14-N14))*LN(((TBL_HST[[#This Row],[CH1]]-Q14)/(TBL_HST[[#This Row],[CH3]]-Q14)))</f>
        <v>6.9800216761612688E-2</v>
      </c>
      <c r="U14" s="1">
        <f>(TBL_HST[[#This Row],[CH1]]-Q14)/(EXP(-R14*N14/M14)) + Q14</f>
        <v>48.3130407523511</v>
      </c>
      <c r="V14" s="1">
        <f>(TBL_HST[[#This Row],[CH2]]-Q14)/(EXP(-S14*O14/M14)) + Q14</f>
        <v>46.909796294589832</v>
      </c>
      <c r="W14" s="1">
        <f>(TBL_HST[[#This Row],[CH1]]-Q14)/(EXP(-T14*N14/M14)) + Q14</f>
        <v>47.95273932485172</v>
      </c>
      <c r="X14" s="1">
        <f t="shared" si="0"/>
        <v>48.3130407523511</v>
      </c>
      <c r="Y14" s="1">
        <f t="shared" si="1"/>
        <v>47.95273932485172</v>
      </c>
      <c r="Z14" s="1">
        <f t="shared" si="2"/>
        <v>47.95273932485172</v>
      </c>
      <c r="AB14" s="1">
        <f t="shared" si="3"/>
        <v>48.072839800684847</v>
      </c>
      <c r="AC14" s="1">
        <f>TBL_HST[[#This Row],[CH7]]</f>
        <v>47.69</v>
      </c>
      <c r="AD14" s="1">
        <f t="shared" si="4"/>
        <v>0.3828398006848488</v>
      </c>
      <c r="AE14" s="1">
        <f t="shared" si="5"/>
        <v>0.3828398006848488</v>
      </c>
    </row>
    <row r="15" spans="1:42" ht="19.5" customHeight="1" x14ac:dyDescent="0.35">
      <c r="A15" s="27">
        <v>44775.569570648149</v>
      </c>
      <c r="B15" s="25">
        <v>46.83</v>
      </c>
      <c r="C15" s="25">
        <v>45.49</v>
      </c>
      <c r="D15" s="25">
        <v>44.07</v>
      </c>
      <c r="E15" s="25">
        <v>27.87</v>
      </c>
      <c r="F15" s="25">
        <v>28.05</v>
      </c>
      <c r="G15" s="25">
        <v>28.13</v>
      </c>
      <c r="H15" s="25">
        <v>48.25</v>
      </c>
      <c r="I15" s="25">
        <v>27.75</v>
      </c>
      <c r="J15" s="25"/>
      <c r="K15" s="25"/>
      <c r="M15" s="1">
        <v>0.05</v>
      </c>
      <c r="N15" s="1">
        <v>0.05</v>
      </c>
      <c r="O15" s="1">
        <v>0.1</v>
      </c>
      <c r="P15" s="1">
        <v>0.15</v>
      </c>
      <c r="Q15" s="1">
        <f>AVERAGE(TBL_HST[[#This Row],[CH4]],TBL_HST[[#This Row],[CH5]],TBL_HST[[#This Row],[CH6]])</f>
        <v>28.016666666666666</v>
      </c>
      <c r="R15" s="1">
        <f>(M15/(O15-N15))*LN(((TBL_HST[[#This Row],[CH1]]-Q15)/(TBL_HST[[#This Row],[CH2]]-Q15)))</f>
        <v>7.3889929089352741E-2</v>
      </c>
      <c r="S15" s="1">
        <f>(M15/(P15-O15))*LN(((TBL_HST[[#This Row],[CH2]]-Q15)/(TBL_HST[[#This Row],[CH3]]-Q15)))</f>
        <v>8.4759396894694791E-2</v>
      </c>
      <c r="T15" s="1">
        <f>(M15/(P15-N15))*LN(((TBL_HST[[#This Row],[CH1]]-Q15)/(TBL_HST[[#This Row],[CH3]]-Q15)))</f>
        <v>7.9324662992023745E-2</v>
      </c>
      <c r="U15" s="1">
        <f>(TBL_HST[[#This Row],[CH1]]-Q15)/(EXP(-R15*N15/M15)) + Q15</f>
        <v>48.272762304463939</v>
      </c>
      <c r="V15" s="1">
        <f>(TBL_HST[[#This Row],[CH2]]-Q15)/(EXP(-S15*O15/M15)) + Q15</f>
        <v>48.717929462009252</v>
      </c>
      <c r="W15" s="1">
        <f>(TBL_HST[[#This Row],[CH1]]-Q15)/(EXP(-T15*N15/M15)) + Q15</f>
        <v>48.383148482213613</v>
      </c>
      <c r="X15" s="1">
        <f t="shared" si="0"/>
        <v>48.272762304463939</v>
      </c>
      <c r="Y15" s="1">
        <f t="shared" si="1"/>
        <v>48.383148482213613</v>
      </c>
      <c r="Z15" s="1">
        <f t="shared" si="2"/>
        <v>48.383148482213613</v>
      </c>
      <c r="AB15" s="1">
        <f t="shared" si="3"/>
        <v>48.346353089630384</v>
      </c>
      <c r="AC15" s="1">
        <f>TBL_HST[[#This Row],[CH7]]</f>
        <v>48.25</v>
      </c>
      <c r="AD15" s="1">
        <f t="shared" si="4"/>
        <v>9.6353089630383693E-2</v>
      </c>
      <c r="AE15" s="1">
        <f t="shared" si="5"/>
        <v>9.6353089630383693E-2</v>
      </c>
    </row>
    <row r="16" spans="1:42" ht="19.5" customHeight="1" x14ac:dyDescent="0.35">
      <c r="A16" s="27">
        <v>44775.569576527778</v>
      </c>
      <c r="B16" s="25">
        <v>47.35</v>
      </c>
      <c r="C16" s="25">
        <v>46.29</v>
      </c>
      <c r="D16" s="25">
        <v>44.65</v>
      </c>
      <c r="E16" s="25">
        <v>27.91</v>
      </c>
      <c r="F16" s="25">
        <v>28.05</v>
      </c>
      <c r="G16" s="25">
        <v>28.11</v>
      </c>
      <c r="H16" s="25">
        <v>48.61</v>
      </c>
      <c r="I16" s="25">
        <v>27.77</v>
      </c>
      <c r="J16" s="25"/>
      <c r="K16" s="25"/>
      <c r="M16" s="1">
        <v>0.05</v>
      </c>
      <c r="N16" s="1">
        <v>0.05</v>
      </c>
      <c r="O16" s="1">
        <v>0.1</v>
      </c>
      <c r="P16" s="1">
        <v>0.15</v>
      </c>
      <c r="Q16" s="1">
        <f>AVERAGE(TBL_HST[[#This Row],[CH4]],TBL_HST[[#This Row],[CH5]],TBL_HST[[#This Row],[CH6]])</f>
        <v>28.02333333333333</v>
      </c>
      <c r="R16" s="1">
        <f>(M16/(O16-N16))*LN(((TBL_HST[[#This Row],[CH1]]-Q16)/(TBL_HST[[#This Row],[CH2]]-Q16)))</f>
        <v>5.6407929539539797E-2</v>
      </c>
      <c r="S16" s="1">
        <f>(M16/(P16-O16))*LN(((TBL_HST[[#This Row],[CH2]]-Q16)/(TBL_HST[[#This Row],[CH3]]-Q16)))</f>
        <v>9.4070073142134239E-2</v>
      </c>
      <c r="T16" s="1">
        <f>(M16/(P16-N16))*LN(((TBL_HST[[#This Row],[CH1]]-Q16)/(TBL_HST[[#This Row],[CH3]]-Q16)))</f>
        <v>7.5239001340836914E-2</v>
      </c>
      <c r="U16" s="1">
        <f>(TBL_HST[[#This Row],[CH1]]-Q16)/(EXP(-R16*N16/M16)) + Q16</f>
        <v>48.47151094890512</v>
      </c>
      <c r="V16" s="1">
        <f>(TBL_HST[[#This Row],[CH2]]-Q16)/(EXP(-S16*O16/M16)) + Q16</f>
        <v>50.071248597275002</v>
      </c>
      <c r="W16" s="1">
        <f>(TBL_HST[[#This Row],[CH1]]-Q16)/(EXP(-T16*N16/M16)) + Q16</f>
        <v>48.860220471657392</v>
      </c>
      <c r="X16" s="1">
        <f t="shared" si="0"/>
        <v>48.47151094890512</v>
      </c>
      <c r="Y16" s="1">
        <f t="shared" si="1"/>
        <v>48.860220471657392</v>
      </c>
      <c r="Z16" s="1">
        <f t="shared" si="2"/>
        <v>48.860220471657392</v>
      </c>
      <c r="AB16" s="1">
        <f t="shared" si="3"/>
        <v>48.730650630739966</v>
      </c>
      <c r="AC16" s="1">
        <f>TBL_HST[[#This Row],[CH7]]</f>
        <v>48.61</v>
      </c>
      <c r="AD16" s="1">
        <f t="shared" si="4"/>
        <v>0.1206506307399664</v>
      </c>
      <c r="AE16" s="1">
        <f t="shared" si="5"/>
        <v>0.1206506307399664</v>
      </c>
    </row>
    <row r="17" spans="1:31" ht="19.5" customHeight="1" x14ac:dyDescent="0.35">
      <c r="A17" s="27">
        <v>44775.569582442127</v>
      </c>
      <c r="B17" s="25">
        <v>47.89</v>
      </c>
      <c r="C17" s="25">
        <v>46.79</v>
      </c>
      <c r="D17" s="25">
        <v>45.27</v>
      </c>
      <c r="E17" s="25">
        <v>27.91</v>
      </c>
      <c r="F17" s="25">
        <v>28.07</v>
      </c>
      <c r="G17" s="25">
        <v>28.15</v>
      </c>
      <c r="H17" s="25">
        <v>49.31</v>
      </c>
      <c r="I17" s="25">
        <v>27.75</v>
      </c>
      <c r="J17" s="25"/>
      <c r="K17" s="25"/>
      <c r="M17" s="1">
        <v>0.05</v>
      </c>
      <c r="N17" s="1">
        <v>0.05</v>
      </c>
      <c r="O17" s="1">
        <v>0.1</v>
      </c>
      <c r="P17" s="1">
        <v>0.15</v>
      </c>
      <c r="Q17" s="1">
        <f>AVERAGE(TBL_HST[[#This Row],[CH4]],TBL_HST[[#This Row],[CH5]],TBL_HST[[#This Row],[CH6]])</f>
        <v>28.043333333333333</v>
      </c>
      <c r="R17" s="1">
        <f>(M17/(O17-N17))*LN(((TBL_HST[[#This Row],[CH1]]-Q17)/(TBL_HST[[#This Row],[CH2]]-Q17)))</f>
        <v>5.7020108085220976E-2</v>
      </c>
      <c r="S17" s="1">
        <f>(M17/(P17-O17))*LN(((TBL_HST[[#This Row],[CH2]]-Q17)/(TBL_HST[[#This Row],[CH3]]-Q17)))</f>
        <v>8.4557388028062785E-2</v>
      </c>
      <c r="T17" s="1">
        <f>(M17/(P17-N17))*LN(((TBL_HST[[#This Row],[CH1]]-Q17)/(TBL_HST[[#This Row],[CH3]]-Q17)))</f>
        <v>7.0788748056641912E-2</v>
      </c>
      <c r="U17" s="1">
        <f>(TBL_HST[[#This Row],[CH1]]-Q17)/(EXP(-R17*N17/M17)) + Q17</f>
        <v>49.054544807965861</v>
      </c>
      <c r="V17" s="1">
        <f>(TBL_HST[[#This Row],[CH2]]-Q17)/(EXP(-S17*O17/M17)) + Q17</f>
        <v>50.244186851211062</v>
      </c>
      <c r="W17" s="1">
        <f>(TBL_HST[[#This Row],[CH1]]-Q17)/(EXP(-T17*N17/M17)) + Q17</f>
        <v>49.345841391137313</v>
      </c>
      <c r="X17" s="1">
        <f t="shared" si="0"/>
        <v>49.054544807965861</v>
      </c>
      <c r="Y17" s="1">
        <f t="shared" si="1"/>
        <v>49.345841391137313</v>
      </c>
      <c r="Z17" s="1">
        <f t="shared" si="2"/>
        <v>49.345841391137313</v>
      </c>
      <c r="AB17" s="1">
        <f t="shared" si="3"/>
        <v>49.248742530080165</v>
      </c>
      <c r="AC17" s="1">
        <f>TBL_HST[[#This Row],[CH7]]</f>
        <v>49.31</v>
      </c>
      <c r="AD17" s="1">
        <f t="shared" si="4"/>
        <v>-6.1257469919837604E-2</v>
      </c>
      <c r="AE17" s="1">
        <f t="shared" si="5"/>
        <v>6.1257469919837604E-2</v>
      </c>
    </row>
    <row r="18" spans="1:31" ht="19.5" customHeight="1" x14ac:dyDescent="0.35">
      <c r="A18" s="27">
        <v>44775.569588333332</v>
      </c>
      <c r="B18" s="25">
        <v>48.49</v>
      </c>
      <c r="C18" s="25">
        <v>47.35</v>
      </c>
      <c r="D18" s="25">
        <v>45.95</v>
      </c>
      <c r="E18" s="25">
        <v>27.91</v>
      </c>
      <c r="F18" s="25">
        <v>28.09</v>
      </c>
      <c r="G18" s="25">
        <v>28.15</v>
      </c>
      <c r="H18" s="25">
        <v>49.39</v>
      </c>
      <c r="I18" s="25">
        <v>27.77</v>
      </c>
      <c r="J18" s="25"/>
      <c r="K18" s="25"/>
      <c r="M18" s="1">
        <v>0.05</v>
      </c>
      <c r="N18" s="1">
        <v>0.05</v>
      </c>
      <c r="O18" s="1">
        <v>0.1</v>
      </c>
      <c r="P18" s="1">
        <v>0.15</v>
      </c>
      <c r="Q18" s="1">
        <f>AVERAGE(TBL_HST[[#This Row],[CH4]],TBL_HST[[#This Row],[CH5]],TBL_HST[[#This Row],[CH6]])</f>
        <v>28.05</v>
      </c>
      <c r="R18" s="1">
        <f>(M18/(O18-N18))*LN(((TBL_HST[[#This Row],[CH1]]-Q18)/(TBL_HST[[#This Row],[CH2]]-Q18)))</f>
        <v>5.7388669424663891E-2</v>
      </c>
      <c r="S18" s="1">
        <f>(M18/(P18-O18))*LN(((TBL_HST[[#This Row],[CH2]]-Q18)/(TBL_HST[[#This Row],[CH3]]-Q18)))</f>
        <v>7.5304383064130384E-2</v>
      </c>
      <c r="T18" s="1">
        <f>(M18/(P18-N18))*LN(((TBL_HST[[#This Row],[CH1]]-Q18)/(TBL_HST[[#This Row],[CH3]]-Q18)))</f>
        <v>6.6346526244397214E-2</v>
      </c>
      <c r="U18" s="1">
        <f>(TBL_HST[[#This Row],[CH1]]-Q18)/(EXP(-R18*N18/M18)) + Q18</f>
        <v>49.697336787564772</v>
      </c>
      <c r="V18" s="1">
        <f>(TBL_HST[[#This Row],[CH2]]-Q18)/(EXP(-S18*O18/M18)) + Q18</f>
        <v>50.487055647451697</v>
      </c>
      <c r="W18" s="1">
        <f>(TBL_HST[[#This Row],[CH1]]-Q18)/(EXP(-T18*N18/M18)) + Q18</f>
        <v>49.892121656005727</v>
      </c>
      <c r="X18" s="1">
        <f t="shared" si="0"/>
        <v>49.697336787564772</v>
      </c>
      <c r="Y18" s="1">
        <f t="shared" si="1"/>
        <v>49.892121656005727</v>
      </c>
      <c r="Z18" s="1">
        <f t="shared" si="2"/>
        <v>49.892121656005727</v>
      </c>
      <c r="AB18" s="1">
        <f t="shared" si="3"/>
        <v>49.8271933665254</v>
      </c>
      <c r="AC18" s="1">
        <f>TBL_HST[[#This Row],[CH7]]</f>
        <v>49.39</v>
      </c>
      <c r="AD18" s="1">
        <f t="shared" si="4"/>
        <v>0.43719336652539909</v>
      </c>
      <c r="AE18" s="1">
        <f t="shared" si="5"/>
        <v>0.43719336652539909</v>
      </c>
    </row>
    <row r="19" spans="1:31" ht="19.5" customHeight="1" x14ac:dyDescent="0.35">
      <c r="A19" s="27">
        <v>44775.569594247689</v>
      </c>
      <c r="B19" s="25">
        <v>48.77</v>
      </c>
      <c r="C19" s="25">
        <v>48.05</v>
      </c>
      <c r="D19" s="25">
        <v>46.59</v>
      </c>
      <c r="E19" s="25">
        <v>27.93</v>
      </c>
      <c r="F19" s="25">
        <v>28.05</v>
      </c>
      <c r="G19" s="25">
        <v>28.15</v>
      </c>
      <c r="H19" s="25">
        <v>50.19</v>
      </c>
      <c r="I19" s="25">
        <v>27.77</v>
      </c>
      <c r="J19" s="25"/>
      <c r="K19" s="25"/>
      <c r="M19" s="1">
        <v>0.05</v>
      </c>
      <c r="N19" s="1">
        <v>0.05</v>
      </c>
      <c r="O19" s="1">
        <v>0.1</v>
      </c>
      <c r="P19" s="1">
        <v>0.15</v>
      </c>
      <c r="Q19" s="1">
        <f>AVERAGE(TBL_HST[[#This Row],[CH4]],TBL_HST[[#This Row],[CH5]],TBL_HST[[#This Row],[CH6]])</f>
        <v>28.043333333333333</v>
      </c>
      <c r="R19" s="1">
        <f>(M19/(O19-N19))*LN(((TBL_HST[[#This Row],[CH1]]-Q19)/(TBL_HST[[#This Row],[CH2]]-Q19)))</f>
        <v>3.5355564618386882E-2</v>
      </c>
      <c r="S19" s="1">
        <f>(M19/(P19-O19))*LN(((TBL_HST[[#This Row],[CH2]]-Q19)/(TBL_HST[[#This Row],[CH3]]-Q19)))</f>
        <v>7.5775472956978646E-2</v>
      </c>
      <c r="T19" s="1">
        <f>(M19/(P19-N19))*LN(((TBL_HST[[#This Row],[CH1]]-Q19)/(TBL_HST[[#This Row],[CH3]]-Q19)))</f>
        <v>5.5565518787682802E-2</v>
      </c>
      <c r="U19" s="1">
        <f>(TBL_HST[[#This Row],[CH1]]-Q19)/(EXP(-R19*N19/M19)) + Q19</f>
        <v>49.515911362879045</v>
      </c>
      <c r="V19" s="1">
        <f>(TBL_HST[[#This Row],[CH2]]-Q19)/(EXP(-S19*O19/M19)) + Q19</f>
        <v>51.323842574814662</v>
      </c>
      <c r="W19" s="1">
        <f>(TBL_HST[[#This Row],[CH1]]-Q19)/(EXP(-T19*N19/M19)) + Q19</f>
        <v>49.954286025884144</v>
      </c>
      <c r="X19" s="1">
        <f t="shared" si="0"/>
        <v>49.515911362879045</v>
      </c>
      <c r="Y19" s="1">
        <f t="shared" si="1"/>
        <v>49.954286025884144</v>
      </c>
      <c r="Z19" s="1">
        <f t="shared" si="2"/>
        <v>49.954286025884144</v>
      </c>
      <c r="AB19" s="1">
        <f t="shared" si="3"/>
        <v>49.80816113821578</v>
      </c>
      <c r="AC19" s="1">
        <f>TBL_HST[[#This Row],[CH7]]</f>
        <v>50.19</v>
      </c>
      <c r="AD19" s="1">
        <f t="shared" si="4"/>
        <v>-0.38183886178421744</v>
      </c>
      <c r="AE19" s="1">
        <f t="shared" si="5"/>
        <v>0.38183886178421744</v>
      </c>
    </row>
    <row r="20" spans="1:31" ht="19.5" customHeight="1" x14ac:dyDescent="0.35">
      <c r="A20" s="27">
        <v>44775.569600138886</v>
      </c>
      <c r="B20" s="25">
        <v>49.41</v>
      </c>
      <c r="C20" s="25">
        <v>48.49</v>
      </c>
      <c r="D20" s="25">
        <v>47.07</v>
      </c>
      <c r="E20" s="25">
        <v>27.91</v>
      </c>
      <c r="F20" s="25">
        <v>28.09</v>
      </c>
      <c r="G20" s="25">
        <v>28.17</v>
      </c>
      <c r="H20" s="25">
        <v>51.49</v>
      </c>
      <c r="I20" s="25">
        <v>27.75</v>
      </c>
      <c r="J20" s="25"/>
      <c r="K20" s="25"/>
      <c r="M20" s="1">
        <v>0.05</v>
      </c>
      <c r="N20" s="1">
        <v>0.05</v>
      </c>
      <c r="O20" s="1">
        <v>0.1</v>
      </c>
      <c r="P20" s="1">
        <v>0.15</v>
      </c>
      <c r="Q20" s="1">
        <f>AVERAGE(TBL_HST[[#This Row],[CH4]],TBL_HST[[#This Row],[CH5]],TBL_HST[[#This Row],[CH6]])</f>
        <v>28.056666666666668</v>
      </c>
      <c r="R20" s="1">
        <f>(M20/(O20-N20))*LN(((TBL_HST[[#This Row],[CH1]]-Q20)/(TBL_HST[[#This Row],[CH2]]-Q20)))</f>
        <v>4.4040301238846141E-2</v>
      </c>
      <c r="S20" s="1">
        <f>(M20/(P20-O20))*LN(((TBL_HST[[#This Row],[CH2]]-Q20)/(TBL_HST[[#This Row],[CH3]]-Q20)))</f>
        <v>7.2027066836125309E-2</v>
      </c>
      <c r="T20" s="1">
        <f>(M20/(P20-N20))*LN(((TBL_HST[[#This Row],[CH1]]-Q20)/(TBL_HST[[#This Row],[CH3]]-Q20)))</f>
        <v>5.8033684037485732E-2</v>
      </c>
      <c r="U20" s="1">
        <f>(TBL_HST[[#This Row],[CH1]]-Q20)/(EXP(-R20*N20/M20)) + Q20</f>
        <v>50.371422512234901</v>
      </c>
      <c r="V20" s="1">
        <f>(TBL_HST[[#This Row],[CH2]]-Q20)/(EXP(-S20*O20/M20)) + Q20</f>
        <v>51.656076105643741</v>
      </c>
      <c r="W20" s="1">
        <f>(TBL_HST[[#This Row],[CH1]]-Q20)/(EXP(-T20*N20/M20)) + Q20</f>
        <v>50.685876438713002</v>
      </c>
      <c r="X20" s="1">
        <f t="shared" si="0"/>
        <v>50.371422512234901</v>
      </c>
      <c r="Y20" s="1">
        <f t="shared" si="1"/>
        <v>50.685876438713002</v>
      </c>
      <c r="Z20" s="1">
        <f t="shared" si="2"/>
        <v>50.685876438713002</v>
      </c>
      <c r="AB20" s="1">
        <f t="shared" si="3"/>
        <v>50.581058463220302</v>
      </c>
      <c r="AC20" s="1">
        <f>TBL_HST[[#This Row],[CH7]]</f>
        <v>51.49</v>
      </c>
      <c r="AD20" s="1">
        <f t="shared" si="4"/>
        <v>-0.90894153677970024</v>
      </c>
      <c r="AE20" s="1">
        <f t="shared" si="5"/>
        <v>0.90894153677970024</v>
      </c>
    </row>
    <row r="21" spans="1:31" ht="19.5" customHeight="1" x14ac:dyDescent="0.35">
      <c r="A21" s="27">
        <v>44775.569606053243</v>
      </c>
      <c r="B21" s="25">
        <v>50.35</v>
      </c>
      <c r="C21" s="25">
        <v>48.91</v>
      </c>
      <c r="D21" s="25">
        <v>47.79</v>
      </c>
      <c r="E21" s="25">
        <v>27.93</v>
      </c>
      <c r="F21" s="25">
        <v>28.07</v>
      </c>
      <c r="G21" s="25">
        <v>28.17</v>
      </c>
      <c r="H21" s="25">
        <v>52.11</v>
      </c>
      <c r="I21" s="25">
        <v>27.77</v>
      </c>
      <c r="J21" s="25"/>
      <c r="K21" s="25"/>
      <c r="M21" s="1">
        <v>0.05</v>
      </c>
      <c r="N21" s="1">
        <v>0.05</v>
      </c>
      <c r="O21" s="1">
        <v>0.1</v>
      </c>
      <c r="P21" s="1">
        <v>0.15</v>
      </c>
      <c r="Q21" s="1">
        <f>AVERAGE(TBL_HST[[#This Row],[CH4]],TBL_HST[[#This Row],[CH5]],TBL_HST[[#This Row],[CH6]])</f>
        <v>28.056666666666668</v>
      </c>
      <c r="R21" s="1">
        <f>(M21/(O21-N21))*LN(((TBL_HST[[#This Row],[CH1]]-Q21)/(TBL_HST[[#This Row],[CH2]]-Q21)))</f>
        <v>6.6773872539390725E-2</v>
      </c>
      <c r="S21" s="1">
        <f>(M21/(P21-O21))*LN(((TBL_HST[[#This Row],[CH2]]-Q21)/(TBL_HST[[#This Row],[CH3]]-Q21)))</f>
        <v>5.5204554347095529E-2</v>
      </c>
      <c r="T21" s="1">
        <f>(M21/(P21-N21))*LN(((TBL_HST[[#This Row],[CH1]]-Q21)/(TBL_HST[[#This Row],[CH3]]-Q21)))</f>
        <v>6.0989213443243206E-2</v>
      </c>
      <c r="U21" s="1">
        <f>(TBL_HST[[#This Row],[CH1]]-Q21)/(EXP(-R21*N21/M21)) + Q21</f>
        <v>51.889437340153464</v>
      </c>
      <c r="V21" s="1">
        <f>(TBL_HST[[#This Row],[CH2]]-Q21)/(EXP(-S21*O21/M21)) + Q21</f>
        <v>51.344310591672745</v>
      </c>
      <c r="W21" s="1">
        <f>(TBL_HST[[#This Row],[CH1]]-Q21)/(EXP(-T21*N21/M21)) + Q21</f>
        <v>51.751970868157755</v>
      </c>
      <c r="X21" s="1">
        <f t="shared" si="0"/>
        <v>51.889437340153464</v>
      </c>
      <c r="Y21" s="1">
        <f t="shared" si="1"/>
        <v>51.751970868157755</v>
      </c>
      <c r="Z21" s="1">
        <f t="shared" si="2"/>
        <v>51.751970868157755</v>
      </c>
      <c r="AB21" s="1">
        <f t="shared" si="3"/>
        <v>51.797793025489661</v>
      </c>
      <c r="AC21" s="1">
        <f>TBL_HST[[#This Row],[CH7]]</f>
        <v>52.11</v>
      </c>
      <c r="AD21" s="1">
        <f t="shared" si="4"/>
        <v>-0.31220697451033885</v>
      </c>
      <c r="AE21" s="1">
        <f t="shared" si="5"/>
        <v>0.31220697451033885</v>
      </c>
    </row>
    <row r="22" spans="1:31" ht="19.5" customHeight="1" x14ac:dyDescent="0.35">
      <c r="A22" s="27">
        <v>44775.569611944447</v>
      </c>
      <c r="B22" s="25">
        <v>51.39</v>
      </c>
      <c r="C22" s="25">
        <v>49.65</v>
      </c>
      <c r="D22" s="25">
        <v>48.13</v>
      </c>
      <c r="E22" s="25">
        <v>27.91</v>
      </c>
      <c r="F22" s="25">
        <v>28.07</v>
      </c>
      <c r="G22" s="25">
        <v>28.15</v>
      </c>
      <c r="H22" s="25">
        <v>53.15</v>
      </c>
      <c r="I22" s="25">
        <v>27.77</v>
      </c>
      <c r="J22" s="25"/>
      <c r="K22" s="25"/>
      <c r="M22" s="1">
        <v>0.05</v>
      </c>
      <c r="N22" s="1">
        <v>0.05</v>
      </c>
      <c r="O22" s="1">
        <v>0.1</v>
      </c>
      <c r="P22" s="1">
        <v>0.15</v>
      </c>
      <c r="Q22" s="1">
        <f>AVERAGE(TBL_HST[[#This Row],[CH4]],TBL_HST[[#This Row],[CH5]],TBL_HST[[#This Row],[CH6]])</f>
        <v>28.043333333333333</v>
      </c>
      <c r="R22" s="1">
        <f>(M22/(O22-N22))*LN(((TBL_HST[[#This Row],[CH1]]-Q22)/(TBL_HST[[#This Row],[CH2]]-Q22)))</f>
        <v>7.7452309704249878E-2</v>
      </c>
      <c r="S22" s="1">
        <f>(M22/(P22-O22))*LN(((TBL_HST[[#This Row],[CH2]]-Q22)/(TBL_HST[[#This Row],[CH3]]-Q22)))</f>
        <v>7.2945664011246039E-2</v>
      </c>
      <c r="T22" s="1">
        <f>(M22/(P22-N22))*LN(((TBL_HST[[#This Row],[CH1]]-Q22)/(TBL_HST[[#This Row],[CH3]]-Q22)))</f>
        <v>7.5198986857747896E-2</v>
      </c>
      <c r="U22" s="1">
        <f>(TBL_HST[[#This Row],[CH1]]-Q22)/(EXP(-R22*N22/M22)) + Q22</f>
        <v>53.270123418697935</v>
      </c>
      <c r="V22" s="1">
        <f>(TBL_HST[[#This Row],[CH2]]-Q22)/(EXP(-S22*O22/M22)) + Q22</f>
        <v>53.043768642112738</v>
      </c>
      <c r="W22" s="1">
        <f>(TBL_HST[[#This Row],[CH1]]-Q22)/(EXP(-T22*N22/M22)) + Q22</f>
        <v>53.213343312235139</v>
      </c>
      <c r="X22" s="1">
        <f t="shared" si="0"/>
        <v>53.270123418697935</v>
      </c>
      <c r="Y22" s="1">
        <f t="shared" si="1"/>
        <v>53.213343312235139</v>
      </c>
      <c r="Z22" s="1">
        <f t="shared" si="2"/>
        <v>53.213343312235139</v>
      </c>
      <c r="AB22" s="1">
        <f t="shared" si="3"/>
        <v>53.232270014389407</v>
      </c>
      <c r="AC22" s="1">
        <f>TBL_HST[[#This Row],[CH7]]</f>
        <v>53.15</v>
      </c>
      <c r="AD22" s="1">
        <f t="shared" si="4"/>
        <v>8.2270014389408175E-2</v>
      </c>
      <c r="AE22" s="1">
        <f t="shared" si="5"/>
        <v>8.2270014389408175E-2</v>
      </c>
    </row>
    <row r="23" spans="1:31" ht="19.5" customHeight="1" x14ac:dyDescent="0.35">
      <c r="A23" s="27">
        <v>44775.569617870373</v>
      </c>
      <c r="B23" s="25">
        <v>51.95</v>
      </c>
      <c r="C23" s="25">
        <v>50.63</v>
      </c>
      <c r="D23" s="25">
        <v>48.51</v>
      </c>
      <c r="E23" s="25">
        <v>27.91</v>
      </c>
      <c r="F23" s="25">
        <v>28.09</v>
      </c>
      <c r="G23" s="25">
        <v>28.15</v>
      </c>
      <c r="H23" s="25">
        <v>53.55</v>
      </c>
      <c r="I23" s="25">
        <v>27.77</v>
      </c>
      <c r="J23" s="25"/>
      <c r="K23" s="25"/>
      <c r="M23" s="1">
        <v>0.05</v>
      </c>
      <c r="N23" s="1">
        <v>0.05</v>
      </c>
      <c r="O23" s="1">
        <v>0.1</v>
      </c>
      <c r="P23" s="1">
        <v>0.15</v>
      </c>
      <c r="Q23" s="1">
        <f>AVERAGE(TBL_HST[[#This Row],[CH4]],TBL_HST[[#This Row],[CH5]],TBL_HST[[#This Row],[CH6]])</f>
        <v>28.05</v>
      </c>
      <c r="R23" s="1">
        <f>(M23/(O23-N23))*LN(((TBL_HST[[#This Row],[CH1]]-Q23)/(TBL_HST[[#This Row],[CH2]]-Q23)))</f>
        <v>5.681390021594912E-2</v>
      </c>
      <c r="S23" s="1">
        <f>(M23/(P23-O23))*LN(((TBL_HST[[#This Row],[CH2]]-Q23)/(TBL_HST[[#This Row],[CH3]]-Q23)))</f>
        <v>9.859279819803568E-2</v>
      </c>
      <c r="T23" s="1">
        <f>(M23/(P23-N23))*LN(((TBL_HST[[#This Row],[CH1]]-Q23)/(TBL_HST[[#This Row],[CH3]]-Q23)))</f>
        <v>7.7703349206992414E-2</v>
      </c>
      <c r="U23" s="1">
        <f>(TBL_HST[[#This Row],[CH1]]-Q23)/(EXP(-R23*N23/M23)) + Q23</f>
        <v>53.347165633303817</v>
      </c>
      <c r="V23" s="1">
        <f>(TBL_HST[[#This Row],[CH2]]-Q23)/(EXP(-S23*O23/M23)) + Q23</f>
        <v>55.551764193825505</v>
      </c>
      <c r="W23" s="1">
        <f>(TBL_HST[[#This Row],[CH1]]-Q23)/(EXP(-T23*N23/M23)) + Q23</f>
        <v>53.881167569165648</v>
      </c>
      <c r="X23" s="1">
        <f t="shared" si="0"/>
        <v>53.347165633303817</v>
      </c>
      <c r="Y23" s="1">
        <f t="shared" si="1"/>
        <v>53.881167569165648</v>
      </c>
      <c r="Z23" s="1">
        <f t="shared" si="2"/>
        <v>53.881167569165648</v>
      </c>
      <c r="AB23" s="1">
        <f t="shared" si="3"/>
        <v>53.703166923878371</v>
      </c>
      <c r="AC23" s="1">
        <f>TBL_HST[[#This Row],[CH7]]</f>
        <v>53.55</v>
      </c>
      <c r="AD23" s="1">
        <f t="shared" si="4"/>
        <v>0.1531669238783735</v>
      </c>
      <c r="AE23" s="1">
        <f t="shared" si="5"/>
        <v>0.1531669238783735</v>
      </c>
    </row>
    <row r="24" spans="1:31" ht="19.5" customHeight="1" x14ac:dyDescent="0.35">
      <c r="A24" s="27">
        <v>44775.569623750001</v>
      </c>
      <c r="B24" s="25">
        <v>52.77</v>
      </c>
      <c r="C24" s="25">
        <v>51.11</v>
      </c>
      <c r="D24" s="25">
        <v>50.07</v>
      </c>
      <c r="E24" s="25">
        <v>27.95</v>
      </c>
      <c r="F24" s="25">
        <v>28.11</v>
      </c>
      <c r="G24" s="25">
        <v>28.15</v>
      </c>
      <c r="H24" s="25">
        <v>54.49</v>
      </c>
      <c r="I24" s="25">
        <v>27.81</v>
      </c>
      <c r="J24" s="25"/>
      <c r="K24" s="25"/>
      <c r="M24" s="1">
        <v>0.05</v>
      </c>
      <c r="N24" s="1">
        <v>0.05</v>
      </c>
      <c r="O24" s="1">
        <v>0.1</v>
      </c>
      <c r="P24" s="1">
        <v>0.15</v>
      </c>
      <c r="Q24" s="1">
        <f>AVERAGE(TBL_HST[[#This Row],[CH4]],TBL_HST[[#This Row],[CH5]],TBL_HST[[#This Row],[CH6]])</f>
        <v>28.070000000000004</v>
      </c>
      <c r="R24" s="1">
        <f>(M24/(O24-N24))*LN(((TBL_HST[[#This Row],[CH1]]-Q24)/(TBL_HST[[#This Row],[CH2]]-Q24)))</f>
        <v>6.957140780624127E-2</v>
      </c>
      <c r="S24" s="1">
        <f>(M24/(P24-O24))*LN(((TBL_HST[[#This Row],[CH2]]-Q24)/(TBL_HST[[#This Row],[CH3]]-Q24)))</f>
        <v>4.6189382469374513E-2</v>
      </c>
      <c r="T24" s="1">
        <f>(M24/(P24-N24))*LN(((TBL_HST[[#This Row],[CH1]]-Q24)/(TBL_HST[[#This Row],[CH3]]-Q24)))</f>
        <v>5.788039513780787E-2</v>
      </c>
      <c r="U24" s="1">
        <f>(TBL_HST[[#This Row],[CH1]]-Q24)/(EXP(-R24*N24/M24)) + Q24</f>
        <v>54.54960069444445</v>
      </c>
      <c r="V24" s="1">
        <f>(TBL_HST[[#This Row],[CH2]]-Q24)/(EXP(-S24*O24/M24)) + Q24</f>
        <v>53.339815008264452</v>
      </c>
      <c r="W24" s="1">
        <f>(TBL_HST[[#This Row],[CH1]]-Q24)/(EXP(-T24*N24/M24)) + Q24</f>
        <v>54.24182992872646</v>
      </c>
      <c r="X24" s="1">
        <f t="shared" si="0"/>
        <v>54.54960069444445</v>
      </c>
      <c r="Y24" s="1">
        <f t="shared" si="1"/>
        <v>54.24182992872646</v>
      </c>
      <c r="Z24" s="1">
        <f t="shared" si="2"/>
        <v>54.24182992872646</v>
      </c>
      <c r="AB24" s="1">
        <f t="shared" si="3"/>
        <v>54.344420183965788</v>
      </c>
      <c r="AC24" s="1">
        <f>TBL_HST[[#This Row],[CH7]]</f>
        <v>54.49</v>
      </c>
      <c r="AD24" s="1">
        <f t="shared" si="4"/>
        <v>-0.1455798160342141</v>
      </c>
      <c r="AE24" s="1">
        <f t="shared" si="5"/>
        <v>0.1455798160342141</v>
      </c>
    </row>
    <row r="25" spans="1:31" ht="19.5" customHeight="1" x14ac:dyDescent="0.35">
      <c r="A25" s="27">
        <v>44775.569629664351</v>
      </c>
      <c r="B25" s="25">
        <v>53.41</v>
      </c>
      <c r="C25" s="25">
        <v>52.07</v>
      </c>
      <c r="D25" s="25">
        <v>50.47</v>
      </c>
      <c r="E25" s="25">
        <v>27.93</v>
      </c>
      <c r="F25" s="25">
        <v>28.09</v>
      </c>
      <c r="G25" s="25">
        <v>28.13</v>
      </c>
      <c r="H25" s="25">
        <v>55.19</v>
      </c>
      <c r="I25" s="25">
        <v>27.81</v>
      </c>
      <c r="J25" s="25"/>
      <c r="K25" s="25"/>
      <c r="M25" s="1">
        <v>0.05</v>
      </c>
      <c r="N25" s="1">
        <v>0.05</v>
      </c>
      <c r="O25" s="1">
        <v>0.1</v>
      </c>
      <c r="P25" s="1">
        <v>0.15</v>
      </c>
      <c r="Q25" s="1">
        <f>AVERAGE(TBL_HST[[#This Row],[CH4]],TBL_HST[[#This Row],[CH5]],TBL_HST[[#This Row],[CH6]])</f>
        <v>28.049999999999997</v>
      </c>
      <c r="R25" s="1">
        <f>(M25/(O25-N25))*LN(((TBL_HST[[#This Row],[CH1]]-Q25)/(TBL_HST[[#This Row],[CH2]]-Q25)))</f>
        <v>5.4286312917187607E-2</v>
      </c>
      <c r="S25" s="1">
        <f>(M25/(P25-O25))*LN(((TBL_HST[[#This Row],[CH2]]-Q25)/(TBL_HST[[#This Row],[CH3]]-Q25)))</f>
        <v>6.8933399007823623E-2</v>
      </c>
      <c r="T25" s="1">
        <f>(M25/(P25-N25))*LN(((TBL_HST[[#This Row],[CH1]]-Q25)/(TBL_HST[[#This Row],[CH3]]-Q25)))</f>
        <v>6.160985596250558E-2</v>
      </c>
      <c r="U25" s="1">
        <f>(TBL_HST[[#This Row],[CH1]]-Q25)/(EXP(-R25*N25/M25)) + Q25</f>
        <v>54.824754371357194</v>
      </c>
      <c r="V25" s="1">
        <f>(TBL_HST[[#This Row],[CH2]]-Q25)/(EXP(-S25*O25/M25)) + Q25</f>
        <v>55.620700001034507</v>
      </c>
      <c r="W25" s="1">
        <f>(TBL_HST[[#This Row],[CH1]]-Q25)/(EXP(-T25*N25/M25)) + Q25</f>
        <v>55.021560215933235</v>
      </c>
      <c r="X25" s="1">
        <f t="shared" si="0"/>
        <v>54.824754371357194</v>
      </c>
      <c r="Y25" s="1">
        <f t="shared" si="1"/>
        <v>55.021560215933235</v>
      </c>
      <c r="Z25" s="1">
        <f t="shared" si="2"/>
        <v>55.021560215933235</v>
      </c>
      <c r="AB25" s="1">
        <f t="shared" si="3"/>
        <v>54.955958267741231</v>
      </c>
      <c r="AC25" s="1">
        <f>TBL_HST[[#This Row],[CH7]]</f>
        <v>55.19</v>
      </c>
      <c r="AD25" s="1">
        <f t="shared" si="4"/>
        <v>-0.2340417322587669</v>
      </c>
      <c r="AE25" s="1">
        <f t="shared" si="5"/>
        <v>0.2340417322587669</v>
      </c>
    </row>
    <row r="26" spans="1:31" ht="19.5" customHeight="1" x14ac:dyDescent="0.35">
      <c r="A26" s="27">
        <v>44775.569635555556</v>
      </c>
      <c r="B26" s="25">
        <v>54.09</v>
      </c>
      <c r="C26" s="25">
        <v>52.61</v>
      </c>
      <c r="D26" s="25">
        <v>51.09</v>
      </c>
      <c r="E26" s="25">
        <v>27.95</v>
      </c>
      <c r="F26" s="25">
        <v>28.13</v>
      </c>
      <c r="G26" s="25">
        <v>28.17</v>
      </c>
      <c r="H26" s="25">
        <v>55.23</v>
      </c>
      <c r="I26" s="25">
        <v>27.81</v>
      </c>
      <c r="J26" s="25"/>
      <c r="K26" s="25"/>
      <c r="M26" s="1">
        <v>0.05</v>
      </c>
      <c r="N26" s="1">
        <v>0.05</v>
      </c>
      <c r="O26" s="1">
        <v>0.1</v>
      </c>
      <c r="P26" s="1">
        <v>0.15</v>
      </c>
      <c r="Q26" s="1">
        <f>AVERAGE(TBL_HST[[#This Row],[CH4]],TBL_HST[[#This Row],[CH5]],TBL_HST[[#This Row],[CH6]])</f>
        <v>28.083333333333332</v>
      </c>
      <c r="R26" s="1">
        <f>(M26/(O26-N26))*LN(((TBL_HST[[#This Row],[CH1]]-Q26)/(TBL_HST[[#This Row],[CH2]]-Q26)))</f>
        <v>5.859195440188239E-2</v>
      </c>
      <c r="S26" s="1">
        <f>(M26/(P26-O26))*LN(((TBL_HST[[#This Row],[CH2]]-Q26)/(TBL_HST[[#This Row],[CH3]]-Q26)))</f>
        <v>6.3976932006770848E-2</v>
      </c>
      <c r="T26" s="1">
        <f>(M26/(P26-N26))*LN(((TBL_HST[[#This Row],[CH1]]-Q26)/(TBL_HST[[#This Row],[CH3]]-Q26)))</f>
        <v>6.1284443204326584E-2</v>
      </c>
      <c r="U26" s="1">
        <f>(TBL_HST[[#This Row],[CH1]]-Q26)/(EXP(-R26*N26/M26)) + Q26</f>
        <v>55.659306876868726</v>
      </c>
      <c r="V26" s="1">
        <f>(TBL_HST[[#This Row],[CH2]]-Q26)/(EXP(-S26*O26/M26)) + Q26</f>
        <v>55.957903929005326</v>
      </c>
      <c r="W26" s="1">
        <f>(TBL_HST[[#This Row],[CH1]]-Q26)/(EXP(-T26*N26/M26)) + Q26</f>
        <v>55.73365492257598</v>
      </c>
      <c r="X26" s="1">
        <f t="shared" si="0"/>
        <v>55.659306876868726</v>
      </c>
      <c r="Y26" s="1">
        <f t="shared" si="1"/>
        <v>55.73365492257598</v>
      </c>
      <c r="Z26" s="1">
        <f t="shared" si="2"/>
        <v>55.73365492257598</v>
      </c>
      <c r="AB26" s="1">
        <f t="shared" si="3"/>
        <v>55.708872240673564</v>
      </c>
      <c r="AC26" s="1">
        <f>TBL_HST[[#This Row],[CH7]]</f>
        <v>55.23</v>
      </c>
      <c r="AD26" s="1">
        <f t="shared" si="4"/>
        <v>0.47887224067356726</v>
      </c>
      <c r="AE26" s="1">
        <f t="shared" si="5"/>
        <v>0.47887224067356726</v>
      </c>
    </row>
    <row r="27" spans="1:31" ht="19.5" customHeight="1" x14ac:dyDescent="0.35">
      <c r="A27" s="27">
        <v>44775.569641469905</v>
      </c>
      <c r="B27" s="25">
        <v>54.81</v>
      </c>
      <c r="C27" s="25">
        <v>53.25</v>
      </c>
      <c r="D27" s="25">
        <v>51.53</v>
      </c>
      <c r="E27" s="25">
        <v>27.95</v>
      </c>
      <c r="F27" s="25">
        <v>28.09</v>
      </c>
      <c r="G27" s="25">
        <v>28.19</v>
      </c>
      <c r="H27" s="25">
        <v>54.81</v>
      </c>
      <c r="I27" s="25">
        <v>27.81</v>
      </c>
      <c r="J27" s="25"/>
      <c r="K27" s="25"/>
      <c r="M27" s="1">
        <v>0.05</v>
      </c>
      <c r="N27" s="1">
        <v>0.05</v>
      </c>
      <c r="O27" s="1">
        <v>0.1</v>
      </c>
      <c r="P27" s="1">
        <v>0.15</v>
      </c>
      <c r="Q27" s="1">
        <f>AVERAGE(TBL_HST[[#This Row],[CH4]],TBL_HST[[#This Row],[CH5]],TBL_HST[[#This Row],[CH6]])</f>
        <v>28.076666666666668</v>
      </c>
      <c r="R27" s="1">
        <f>(M27/(O27-N27))*LN(((TBL_HST[[#This Row],[CH1]]-Q27)/(TBL_HST[[#This Row],[CH2]]-Q27)))</f>
        <v>6.012599303522375E-2</v>
      </c>
      <c r="S27" s="1">
        <f>(M27/(P27-O27))*LN(((TBL_HST[[#This Row],[CH2]]-Q27)/(TBL_HST[[#This Row],[CH3]]-Q27)))</f>
        <v>7.0772601967887885E-2</v>
      </c>
      <c r="T27" s="1">
        <f>(M27/(P27-N27))*LN(((TBL_HST[[#This Row],[CH1]]-Q27)/(TBL_HST[[#This Row],[CH3]]-Q27)))</f>
        <v>6.5449297501555745E-2</v>
      </c>
      <c r="U27" s="1">
        <f>(TBL_HST[[#This Row],[CH1]]-Q27)/(EXP(-R27*N27/M27)) + Q27</f>
        <v>56.466673728813568</v>
      </c>
      <c r="V27" s="1">
        <f>(TBL_HST[[#This Row],[CH2]]-Q27)/(EXP(-S27*O27/M27)) + Q27</f>
        <v>57.077670290467509</v>
      </c>
      <c r="W27" s="1">
        <f>(TBL_HST[[#This Row],[CH1]]-Q27)/(EXP(-T27*N27/M27)) + Q27</f>
        <v>56.618205346839886</v>
      </c>
      <c r="X27" s="1">
        <f t="shared" si="0"/>
        <v>56.466673728813568</v>
      </c>
      <c r="Y27" s="1">
        <f t="shared" si="1"/>
        <v>56.618205346839886</v>
      </c>
      <c r="Z27" s="1">
        <f t="shared" si="2"/>
        <v>56.618205346839886</v>
      </c>
      <c r="AB27" s="1">
        <f t="shared" si="3"/>
        <v>56.56769480749778</v>
      </c>
      <c r="AC27" s="1">
        <f>TBL_HST[[#This Row],[CH7]]</f>
        <v>54.81</v>
      </c>
      <c r="AD27" s="1">
        <f t="shared" si="4"/>
        <v>1.7576948074977778</v>
      </c>
      <c r="AE27" s="1">
        <f t="shared" si="5"/>
        <v>1.7576948074977778</v>
      </c>
    </row>
    <row r="28" spans="1:31" ht="19.5" customHeight="1" x14ac:dyDescent="0.35">
      <c r="A28" s="27">
        <v>44775.569647349534</v>
      </c>
      <c r="B28" s="25">
        <v>54.27</v>
      </c>
      <c r="C28" s="25">
        <v>53.81</v>
      </c>
      <c r="D28" s="25">
        <v>51.91</v>
      </c>
      <c r="E28" s="25">
        <v>27.95</v>
      </c>
      <c r="F28" s="25">
        <v>28.11</v>
      </c>
      <c r="G28" s="25">
        <v>28.17</v>
      </c>
      <c r="H28" s="25">
        <v>54.77</v>
      </c>
      <c r="I28" s="25">
        <v>27.81</v>
      </c>
      <c r="J28" s="25"/>
      <c r="K28" s="25"/>
      <c r="M28" s="1">
        <v>0.05</v>
      </c>
      <c r="N28" s="1">
        <v>0.05</v>
      </c>
      <c r="O28" s="1">
        <v>0.1</v>
      </c>
      <c r="P28" s="1">
        <v>0.15</v>
      </c>
      <c r="Q28" s="1">
        <f>AVERAGE(TBL_HST[[#This Row],[CH4]],TBL_HST[[#This Row],[CH5]],TBL_HST[[#This Row],[CH6]])</f>
        <v>28.076666666666668</v>
      </c>
      <c r="R28" s="1">
        <f>(M28/(O28-N28))*LN(((TBL_HST[[#This Row],[CH1]]-Q28)/(TBL_HST[[#This Row],[CH2]]-Q28)))</f>
        <v>1.7717757099583325E-2</v>
      </c>
      <c r="S28" s="1">
        <f>(M28/(P28-O28))*LN(((TBL_HST[[#This Row],[CH2]]-Q28)/(TBL_HST[[#This Row],[CH3]]-Q28)))</f>
        <v>7.6702007330768845E-2</v>
      </c>
      <c r="T28" s="1">
        <f>(M28/(P28-N28))*LN(((TBL_HST[[#This Row],[CH1]]-Q28)/(TBL_HST[[#This Row],[CH3]]-Q28)))</f>
        <v>4.7209882215176004E-2</v>
      </c>
      <c r="U28" s="1">
        <f>(TBL_HST[[#This Row],[CH1]]-Q28)/(EXP(-R28*N28/M28)) + Q28</f>
        <v>54.738222797927463</v>
      </c>
      <c r="V28" s="1">
        <f>(TBL_HST[[#This Row],[CH2]]-Q28)/(EXP(-S28*O28/M28)) + Q28</f>
        <v>58.076480708103105</v>
      </c>
      <c r="W28" s="1">
        <f>(TBL_HST[[#This Row],[CH1]]-Q28)/(EXP(-T28*N28/M28)) + Q28</f>
        <v>55.536238495494104</v>
      </c>
      <c r="X28" s="1">
        <f t="shared" si="0"/>
        <v>54.738222797927463</v>
      </c>
      <c r="Y28" s="1">
        <f t="shared" si="1"/>
        <v>55.536238495494104</v>
      </c>
      <c r="Z28" s="1">
        <f t="shared" si="2"/>
        <v>55.536238495494104</v>
      </c>
      <c r="AB28" s="1">
        <f t="shared" si="3"/>
        <v>55.270233262971885</v>
      </c>
      <c r="AC28" s="1">
        <f>TBL_HST[[#This Row],[CH7]]</f>
        <v>54.77</v>
      </c>
      <c r="AD28" s="1">
        <f t="shared" si="4"/>
        <v>0.5002332629718822</v>
      </c>
      <c r="AE28" s="1">
        <f t="shared" si="5"/>
        <v>0.5002332629718822</v>
      </c>
    </row>
    <row r="29" spans="1:31" ht="19.5" customHeight="1" x14ac:dyDescent="0.35">
      <c r="A29" s="27">
        <v>44775.569653275466</v>
      </c>
      <c r="B29" s="25">
        <v>53.91</v>
      </c>
      <c r="C29" s="25">
        <v>53.85</v>
      </c>
      <c r="D29" s="25">
        <v>52.23</v>
      </c>
      <c r="E29" s="25">
        <v>27.95</v>
      </c>
      <c r="F29" s="25">
        <v>28.13</v>
      </c>
      <c r="G29" s="25">
        <v>28.19</v>
      </c>
      <c r="H29" s="25">
        <v>53.99</v>
      </c>
      <c r="I29" s="25">
        <v>27.85</v>
      </c>
      <c r="J29" s="25"/>
      <c r="K29" s="25"/>
      <c r="M29" s="1">
        <v>0.05</v>
      </c>
      <c r="N29" s="1">
        <v>0.05</v>
      </c>
      <c r="O29" s="1">
        <v>0.1</v>
      </c>
      <c r="P29" s="1">
        <v>0.15</v>
      </c>
      <c r="Q29" s="1">
        <f>AVERAGE(TBL_HST[[#This Row],[CH4]],TBL_HST[[#This Row],[CH5]],TBL_HST[[#This Row],[CH6]])</f>
        <v>28.09</v>
      </c>
      <c r="R29" s="1">
        <f>(M29/(O29-N29))*LN(((TBL_HST[[#This Row],[CH1]]-Q29)/(TBL_HST[[#This Row],[CH2]]-Q29)))</f>
        <v>2.3264841823433169E-3</v>
      </c>
      <c r="S29" s="1">
        <f>(M29/(P29-O29))*LN(((TBL_HST[[#This Row],[CH2]]-Q29)/(TBL_HST[[#This Row],[CH3]]-Q29)))</f>
        <v>6.4952685566767587E-2</v>
      </c>
      <c r="T29" s="1">
        <f>(M29/(P29-N29))*LN(((TBL_HST[[#This Row],[CH1]]-Q29)/(TBL_HST[[#This Row],[CH3]]-Q29)))</f>
        <v>3.3639584874555518E-2</v>
      </c>
      <c r="U29" s="1">
        <f>(TBL_HST[[#This Row],[CH1]]-Q29)/(EXP(-R29*N29/M29)) + Q29</f>
        <v>53.970139751552786</v>
      </c>
      <c r="V29" s="1">
        <f>(TBL_HST[[#This Row],[CH2]]-Q29)/(EXP(-S29*O29/M29)) + Q29</f>
        <v>57.423443232620556</v>
      </c>
      <c r="W29" s="1">
        <f>(TBL_HST[[#This Row],[CH1]]-Q29)/(EXP(-T29*N29/M29)) + Q29</f>
        <v>54.793348520434861</v>
      </c>
      <c r="X29" s="1">
        <f t="shared" si="0"/>
        <v>53.970139751552786</v>
      </c>
      <c r="Y29" s="1">
        <f t="shared" si="1"/>
        <v>54.793348520434861</v>
      </c>
      <c r="Z29" s="1">
        <f t="shared" si="2"/>
        <v>54.793348520434861</v>
      </c>
      <c r="AB29" s="1">
        <f t="shared" si="3"/>
        <v>54.518945597474179</v>
      </c>
      <c r="AC29" s="1">
        <f>TBL_HST[[#This Row],[CH7]]</f>
        <v>53.99</v>
      </c>
      <c r="AD29" s="1">
        <f t="shared" si="4"/>
        <v>0.52894559747417702</v>
      </c>
      <c r="AE29" s="1">
        <f t="shared" si="5"/>
        <v>0.52894559747417702</v>
      </c>
    </row>
    <row r="30" spans="1:31" ht="19.5" customHeight="1" x14ac:dyDescent="0.35">
      <c r="A30" s="27">
        <v>44775.569659189816</v>
      </c>
      <c r="B30" s="25">
        <v>53.85</v>
      </c>
      <c r="C30" s="25">
        <v>53.59</v>
      </c>
      <c r="D30" s="25">
        <v>52.99</v>
      </c>
      <c r="E30" s="25">
        <v>27.95</v>
      </c>
      <c r="F30" s="25">
        <v>28.13</v>
      </c>
      <c r="G30" s="25">
        <v>28.19</v>
      </c>
      <c r="H30" s="25">
        <v>53.41</v>
      </c>
      <c r="I30" s="25">
        <v>27.83</v>
      </c>
      <c r="J30" s="25"/>
      <c r="K30" s="25"/>
      <c r="M30" s="1">
        <v>0.05</v>
      </c>
      <c r="N30" s="1">
        <v>0.05</v>
      </c>
      <c r="O30" s="1">
        <v>0.1</v>
      </c>
      <c r="P30" s="1">
        <v>0.15</v>
      </c>
      <c r="Q30" s="1">
        <f>AVERAGE(TBL_HST[[#This Row],[CH4]],TBL_HST[[#This Row],[CH5]],TBL_HST[[#This Row],[CH6]])</f>
        <v>28.09</v>
      </c>
      <c r="R30" s="1">
        <f>(M30/(O30-N30))*LN(((TBL_HST[[#This Row],[CH1]]-Q30)/(TBL_HST[[#This Row],[CH2]]-Q30)))</f>
        <v>1.0144449071772236E-2</v>
      </c>
      <c r="S30" s="1">
        <f>(M30/(P30-O30))*LN(((TBL_HST[[#This Row],[CH2]]-Q30)/(TBL_HST[[#This Row],[CH3]]-Q30)))</f>
        <v>2.3810648693718614E-2</v>
      </c>
      <c r="T30" s="1">
        <f>(M30/(P30-N30))*LN(((TBL_HST[[#This Row],[CH1]]-Q30)/(TBL_HST[[#This Row],[CH3]]-Q30)))</f>
        <v>1.6977548882745486E-2</v>
      </c>
      <c r="U30" s="1">
        <f>(TBL_HST[[#This Row],[CH1]]-Q30)/(EXP(-R30*N30/M30)) + Q30</f>
        <v>54.112650980392154</v>
      </c>
      <c r="V30" s="1">
        <f>(TBL_HST[[#This Row],[CH2]]-Q30)/(EXP(-S30*O30/M30)) + Q30</f>
        <v>54.833721875453634</v>
      </c>
      <c r="W30" s="1">
        <f>(TBL_HST[[#This Row],[CH1]]-Q30)/(EXP(-T30*N30/M30)) + Q30</f>
        <v>54.291075253082091</v>
      </c>
      <c r="X30" s="1">
        <f t="shared" si="0"/>
        <v>54.112650980392154</v>
      </c>
      <c r="Y30" s="1">
        <f t="shared" si="1"/>
        <v>54.291075253082091</v>
      </c>
      <c r="Z30" s="1">
        <f t="shared" si="2"/>
        <v>54.291075253082091</v>
      </c>
      <c r="AB30" s="1">
        <f t="shared" si="3"/>
        <v>54.231600495518784</v>
      </c>
      <c r="AC30" s="1">
        <f>TBL_HST[[#This Row],[CH7]]</f>
        <v>53.41</v>
      </c>
      <c r="AD30" s="1">
        <f t="shared" si="4"/>
        <v>0.821600495518787</v>
      </c>
      <c r="AE30" s="1">
        <f t="shared" si="5"/>
        <v>0.821600495518787</v>
      </c>
    </row>
    <row r="31" spans="1:31" ht="19.5" customHeight="1" x14ac:dyDescent="0.35">
      <c r="A31" s="27">
        <v>44775.569665081021</v>
      </c>
      <c r="B31" s="25">
        <v>53.15</v>
      </c>
      <c r="C31" s="25">
        <v>53.59</v>
      </c>
      <c r="D31" s="25">
        <v>53.05</v>
      </c>
      <c r="E31" s="25">
        <v>27.95</v>
      </c>
      <c r="F31" s="25">
        <v>28.13</v>
      </c>
      <c r="G31" s="25">
        <v>28.21</v>
      </c>
      <c r="H31" s="25">
        <v>52.81</v>
      </c>
      <c r="I31" s="25">
        <v>27.85</v>
      </c>
      <c r="J31" s="25"/>
      <c r="K31" s="25"/>
      <c r="M31" s="1">
        <v>0.05</v>
      </c>
      <c r="N31" s="1">
        <v>0.05</v>
      </c>
      <c r="O31" s="1">
        <v>0.1</v>
      </c>
      <c r="P31" s="1">
        <v>0.15</v>
      </c>
      <c r="Q31" s="1">
        <f>AVERAGE(TBL_HST[[#This Row],[CH4]],TBL_HST[[#This Row],[CH5]],TBL_HST[[#This Row],[CH6]])</f>
        <v>28.096666666666664</v>
      </c>
      <c r="R31" s="1">
        <f>(M31/(O31-N31))*LN(((TBL_HST[[#This Row],[CH1]]-Q31)/(TBL_HST[[#This Row],[CH2]]-Q31)))</f>
        <v>-1.7410094197881431E-2</v>
      </c>
      <c r="S31" s="1">
        <f>(M31/(P31-O31))*LN(((TBL_HST[[#This Row],[CH2]]-Q31)/(TBL_HST[[#This Row],[CH3]]-Q31)))</f>
        <v>2.1409566266863102E-2</v>
      </c>
      <c r="T31" s="1">
        <f>(M31/(P31-N31))*LN(((TBL_HST[[#This Row],[CH1]]-Q31)/(TBL_HST[[#This Row],[CH3]]-Q31)))</f>
        <v>1.9997360344908731E-3</v>
      </c>
      <c r="U31" s="1">
        <f>(TBL_HST[[#This Row],[CH1]]-Q31)/(EXP(-R31*N31/M31)) + Q31</f>
        <v>52.717594142259415</v>
      </c>
      <c r="V31" s="1">
        <f>(TBL_HST[[#This Row],[CH2]]-Q31)/(EXP(-S31*O31/M31)) + Q31</f>
        <v>54.705310326180886</v>
      </c>
      <c r="W31" s="1">
        <f>(TBL_HST[[#This Row],[CH1]]-Q31)/(EXP(-T31*N31/M31)) + Q31</f>
        <v>53.200150180299801</v>
      </c>
      <c r="X31" s="1">
        <f t="shared" si="0"/>
        <v>52.717594142259415</v>
      </c>
      <c r="Y31" s="1">
        <f t="shared" si="1"/>
        <v>53.200150180299801</v>
      </c>
      <c r="Z31" s="1">
        <f t="shared" si="2"/>
        <v>53.200150180299801</v>
      </c>
      <c r="AB31" s="1">
        <f t="shared" si="3"/>
        <v>53.039298167619677</v>
      </c>
      <c r="AC31" s="1">
        <f>TBL_HST[[#This Row],[CH7]]</f>
        <v>52.81</v>
      </c>
      <c r="AD31" s="1">
        <f t="shared" si="4"/>
        <v>0.22929816761967459</v>
      </c>
      <c r="AE31" s="1">
        <f t="shared" si="5"/>
        <v>0.22929816761967459</v>
      </c>
    </row>
    <row r="32" spans="1:31" ht="19.5" customHeight="1" x14ac:dyDescent="0.35">
      <c r="A32" s="27">
        <v>44775.56967099537</v>
      </c>
      <c r="B32" s="25">
        <v>52.57</v>
      </c>
      <c r="C32" s="25">
        <v>53.09</v>
      </c>
      <c r="D32" s="25">
        <v>52.69</v>
      </c>
      <c r="E32" s="25">
        <v>28.01</v>
      </c>
      <c r="F32" s="25">
        <v>28.13</v>
      </c>
      <c r="G32" s="25">
        <v>28.19</v>
      </c>
      <c r="H32" s="25">
        <v>52.05</v>
      </c>
      <c r="I32" s="25">
        <v>27.85</v>
      </c>
      <c r="J32" s="25"/>
      <c r="K32" s="25"/>
      <c r="M32" s="1">
        <v>0.05</v>
      </c>
      <c r="N32" s="1">
        <v>0.05</v>
      </c>
      <c r="O32" s="1">
        <v>0.1</v>
      </c>
      <c r="P32" s="1">
        <v>0.15</v>
      </c>
      <c r="Q32" s="1">
        <f>AVERAGE(TBL_HST[[#This Row],[CH4]],TBL_HST[[#This Row],[CH5]],TBL_HST[[#This Row],[CH6]])</f>
        <v>28.11</v>
      </c>
      <c r="R32" s="1">
        <f>(M32/(O32-N32))*LN(((TBL_HST[[#This Row],[CH1]]-Q32)/(TBL_HST[[#This Row],[CH2]]-Q32)))</f>
        <v>-2.1036374438405447E-2</v>
      </c>
      <c r="S32" s="1">
        <f>(M32/(P32-O32))*LN(((TBL_HST[[#This Row],[CH2]]-Q32)/(TBL_HST[[#This Row],[CH3]]-Q32)))</f>
        <v>1.6142400559543083E-2</v>
      </c>
      <c r="T32" s="1">
        <f>(M32/(P32-N32))*LN(((TBL_HST[[#This Row],[CH1]]-Q32)/(TBL_HST[[#This Row],[CH3]]-Q32)))</f>
        <v>-2.4469869394311674E-3</v>
      </c>
      <c r="U32" s="1">
        <f>(TBL_HST[[#This Row],[CH1]]-Q32)/(EXP(-R32*N32/M32)) + Q32</f>
        <v>52.060824659727786</v>
      </c>
      <c r="V32" s="1">
        <f>(TBL_HST[[#This Row],[CH2]]-Q32)/(EXP(-S32*O32/M32)) + Q32</f>
        <v>53.909634000930865</v>
      </c>
      <c r="W32" s="1">
        <f>(TBL_HST[[#This Row],[CH1]]-Q32)/(EXP(-T32*N32/M32)) + Q32</f>
        <v>52.51021986988934</v>
      </c>
      <c r="X32" s="1">
        <f t="shared" si="0"/>
        <v>52.060824659727786</v>
      </c>
      <c r="Y32" s="1">
        <f t="shared" si="1"/>
        <v>52.51021986988934</v>
      </c>
      <c r="Z32" s="1">
        <f t="shared" si="2"/>
        <v>52.51021986988934</v>
      </c>
      <c r="AB32" s="1">
        <f t="shared" si="3"/>
        <v>52.360421466502153</v>
      </c>
      <c r="AC32" s="1">
        <f>TBL_HST[[#This Row],[CH7]]</f>
        <v>52.05</v>
      </c>
      <c r="AD32" s="1">
        <f t="shared" si="4"/>
        <v>0.31042146650215585</v>
      </c>
      <c r="AE32" s="1">
        <f t="shared" si="5"/>
        <v>0.31042146650215585</v>
      </c>
    </row>
    <row r="33" spans="1:31" ht="19.5" customHeight="1" x14ac:dyDescent="0.35">
      <c r="A33" s="27">
        <v>44775.569676886575</v>
      </c>
      <c r="B33" s="25">
        <v>51.99</v>
      </c>
      <c r="C33" s="25">
        <v>52.37</v>
      </c>
      <c r="D33" s="25">
        <v>52.51</v>
      </c>
      <c r="E33" s="25">
        <v>27.97</v>
      </c>
      <c r="F33" s="25">
        <v>28.15</v>
      </c>
      <c r="G33" s="25">
        <v>28.23</v>
      </c>
      <c r="H33" s="25">
        <v>51.37</v>
      </c>
      <c r="I33" s="25">
        <v>27.85</v>
      </c>
      <c r="J33" s="25"/>
      <c r="K33" s="25"/>
      <c r="M33" s="1">
        <v>0.05</v>
      </c>
      <c r="N33" s="1">
        <v>0.05</v>
      </c>
      <c r="O33" s="1">
        <v>0.1</v>
      </c>
      <c r="P33" s="1">
        <v>0.15</v>
      </c>
      <c r="Q33" s="1">
        <f>AVERAGE(TBL_HST[[#This Row],[CH4]],TBL_HST[[#This Row],[CH5]],TBL_HST[[#This Row],[CH6]])</f>
        <v>28.116666666666664</v>
      </c>
      <c r="R33" s="1">
        <f>(M33/(O33-N33))*LN(((TBL_HST[[#This Row],[CH1]]-Q33)/(TBL_HST[[#This Row],[CH2]]-Q33)))</f>
        <v>-1.5791989079634722E-2</v>
      </c>
      <c r="S33" s="1">
        <f>(M33/(P33-O33))*LN(((TBL_HST[[#This Row],[CH2]]-Q33)/(TBL_HST[[#This Row],[CH3]]-Q33)))</f>
        <v>-5.755805941139237E-3</v>
      </c>
      <c r="T33" s="1">
        <f>(M33/(P33-N33))*LN(((TBL_HST[[#This Row],[CH1]]-Q33)/(TBL_HST[[#This Row],[CH3]]-Q33)))</f>
        <v>-1.0773897510386946E-2</v>
      </c>
      <c r="U33" s="1">
        <f>(TBL_HST[[#This Row],[CH1]]-Q33)/(EXP(-R33*N33/M33)) + Q33</f>
        <v>51.615953820780653</v>
      </c>
      <c r="V33" s="1">
        <f>(TBL_HST[[#This Row],[CH2]]-Q33)/(EXP(-S33*O33/M33)) + Q33</f>
        <v>52.09240588317499</v>
      </c>
      <c r="W33" s="1">
        <f>(TBL_HST[[#This Row],[CH1]]-Q33)/(EXP(-T33*N33/M33)) + Q33</f>
        <v>51.734171761685552</v>
      </c>
      <c r="X33" s="1">
        <f t="shared" si="0"/>
        <v>51.615953820780653</v>
      </c>
      <c r="Y33" s="1">
        <f t="shared" si="1"/>
        <v>51.734171761685552</v>
      </c>
      <c r="Z33" s="1">
        <f t="shared" si="2"/>
        <v>51.734171761685552</v>
      </c>
      <c r="AB33" s="1">
        <f t="shared" si="3"/>
        <v>51.694765781383921</v>
      </c>
      <c r="AC33" s="1">
        <f>TBL_HST[[#This Row],[CH7]]</f>
        <v>51.37</v>
      </c>
      <c r="AD33" s="1">
        <f t="shared" si="4"/>
        <v>0.32476578138392398</v>
      </c>
      <c r="AE33" s="1">
        <f t="shared" si="5"/>
        <v>0.32476578138392398</v>
      </c>
    </row>
    <row r="34" spans="1:31" ht="19.5" customHeight="1" x14ac:dyDescent="0.35">
      <c r="A34" s="27">
        <v>44775.569682800924</v>
      </c>
      <c r="B34" s="25">
        <v>51.35</v>
      </c>
      <c r="C34" s="25">
        <v>51.93</v>
      </c>
      <c r="D34" s="25">
        <v>52.21</v>
      </c>
      <c r="E34" s="25">
        <v>27.97</v>
      </c>
      <c r="F34" s="25">
        <v>28.15</v>
      </c>
      <c r="G34" s="25">
        <v>28.21</v>
      </c>
      <c r="H34" s="25">
        <v>50.95</v>
      </c>
      <c r="I34" s="25">
        <v>27.85</v>
      </c>
      <c r="J34" s="25"/>
      <c r="K34" s="25"/>
      <c r="M34" s="1">
        <v>0.05</v>
      </c>
      <c r="N34" s="1">
        <v>0.05</v>
      </c>
      <c r="O34" s="1">
        <v>0.1</v>
      </c>
      <c r="P34" s="1">
        <v>0.15</v>
      </c>
      <c r="Q34" s="1">
        <f>AVERAGE(TBL_HST[[#This Row],[CH4]],TBL_HST[[#This Row],[CH5]],TBL_HST[[#This Row],[CH6]])</f>
        <v>28.11</v>
      </c>
      <c r="R34" s="1">
        <f>(M34/(O34-N34))*LN(((TBL_HST[[#This Row],[CH1]]-Q34)/(TBL_HST[[#This Row],[CH2]]-Q34)))</f>
        <v>-2.4650631943443514E-2</v>
      </c>
      <c r="S34" s="1">
        <f>(M34/(P34-O34))*LN(((TBL_HST[[#This Row],[CH2]]-Q34)/(TBL_HST[[#This Row],[CH3]]-Q34)))</f>
        <v>-1.1686276569455338E-2</v>
      </c>
      <c r="T34" s="1">
        <f>(M34/(P34-N34))*LN(((TBL_HST[[#This Row],[CH1]]-Q34)/(TBL_HST[[#This Row],[CH3]]-Q34)))</f>
        <v>-1.8168454256449411E-2</v>
      </c>
      <c r="U34" s="1">
        <f>(TBL_HST[[#This Row],[CH1]]-Q34)/(EXP(-R34*N34/M34)) + Q34</f>
        <v>50.784122586062139</v>
      </c>
      <c r="V34" s="1">
        <f>(TBL_HST[[#This Row],[CH2]]-Q34)/(EXP(-S34*O34/M34)) + Q34</f>
        <v>51.379721540607079</v>
      </c>
      <c r="W34" s="1">
        <f>(TBL_HST[[#This Row],[CH1]]-Q34)/(EXP(-T34*N34/M34)) + Q34</f>
        <v>50.931577676288171</v>
      </c>
      <c r="X34" s="1">
        <f t="shared" si="0"/>
        <v>50.784122586062139</v>
      </c>
      <c r="Y34" s="1">
        <f t="shared" si="1"/>
        <v>50.931577676288171</v>
      </c>
      <c r="Z34" s="1">
        <f t="shared" si="2"/>
        <v>50.931577676288171</v>
      </c>
      <c r="AB34" s="1">
        <f t="shared" si="3"/>
        <v>50.882425979546156</v>
      </c>
      <c r="AC34" s="1">
        <f>TBL_HST[[#This Row],[CH7]]</f>
        <v>50.95</v>
      </c>
      <c r="AD34" s="1">
        <f t="shared" si="4"/>
        <v>-6.7574020453847083E-2</v>
      </c>
      <c r="AE34" s="1">
        <f t="shared" si="5"/>
        <v>6.7574020453847083E-2</v>
      </c>
    </row>
    <row r="35" spans="1:31" ht="19.5" customHeight="1" x14ac:dyDescent="0.35">
      <c r="A35" s="27">
        <v>44775.569688680553</v>
      </c>
      <c r="B35" s="25">
        <v>50.73</v>
      </c>
      <c r="C35" s="25">
        <v>51.23</v>
      </c>
      <c r="D35" s="25">
        <v>51.47</v>
      </c>
      <c r="E35" s="25">
        <v>28.01</v>
      </c>
      <c r="F35" s="25">
        <v>28.17</v>
      </c>
      <c r="G35" s="25">
        <v>28.21</v>
      </c>
      <c r="H35" s="25">
        <v>50.93</v>
      </c>
      <c r="I35" s="25">
        <v>27.89</v>
      </c>
      <c r="J35" s="25"/>
      <c r="K35" s="25"/>
      <c r="M35" s="1">
        <v>0.05</v>
      </c>
      <c r="N35" s="1">
        <v>0.05</v>
      </c>
      <c r="O35" s="1">
        <v>0.1</v>
      </c>
      <c r="P35" s="1">
        <v>0.15</v>
      </c>
      <c r="Q35" s="1">
        <f>AVERAGE(TBL_HST[[#This Row],[CH4]],TBL_HST[[#This Row],[CH5]],TBL_HST[[#This Row],[CH6]])</f>
        <v>28.130000000000006</v>
      </c>
      <c r="R35" s="1">
        <f>(M35/(O35-N35))*LN(((TBL_HST[[#This Row],[CH1]]-Q35)/(TBL_HST[[#This Row],[CH2]]-Q35)))</f>
        <v>-2.1882711249507709E-2</v>
      </c>
      <c r="S35" s="1">
        <f>(M35/(P35-O35))*LN(((TBL_HST[[#This Row],[CH2]]-Q35)/(TBL_HST[[#This Row],[CH3]]-Q35)))</f>
        <v>-1.0336009330662173E-2</v>
      </c>
      <c r="T35" s="1">
        <f>(M35/(P35-N35))*LN(((TBL_HST[[#This Row],[CH1]]-Q35)/(TBL_HST[[#This Row],[CH3]]-Q35)))</f>
        <v>-1.6109360290084935E-2</v>
      </c>
      <c r="U35" s="1">
        <f>(TBL_HST[[#This Row],[CH1]]-Q35)/(EXP(-R35*N35/M35)) + Q35</f>
        <v>50.240822510822504</v>
      </c>
      <c r="V35" s="1">
        <f>(TBL_HST[[#This Row],[CH2]]-Q35)/(EXP(-S35*O35/M35)) + Q35</f>
        <v>50.75737822245425</v>
      </c>
      <c r="W35" s="1">
        <f>(TBL_HST[[#This Row],[CH1]]-Q35)/(EXP(-T35*N35/M35)) + Q35</f>
        <v>50.368845253691838</v>
      </c>
      <c r="X35" s="1">
        <f t="shared" si="0"/>
        <v>50.240822510822504</v>
      </c>
      <c r="Y35" s="1">
        <f t="shared" si="1"/>
        <v>50.368845253691838</v>
      </c>
      <c r="Z35" s="1">
        <f t="shared" si="2"/>
        <v>50.368845253691838</v>
      </c>
      <c r="AB35" s="1">
        <f t="shared" si="3"/>
        <v>50.326171006068726</v>
      </c>
      <c r="AC35" s="1">
        <f>TBL_HST[[#This Row],[CH7]]</f>
        <v>50.93</v>
      </c>
      <c r="AD35" s="1">
        <f t="shared" si="4"/>
        <v>-0.60382899393127332</v>
      </c>
      <c r="AE35" s="1">
        <f t="shared" si="5"/>
        <v>0.60382899393127332</v>
      </c>
    </row>
    <row r="36" spans="1:31" ht="19.5" customHeight="1" x14ac:dyDescent="0.35">
      <c r="A36" s="27">
        <v>44775.569694606478</v>
      </c>
      <c r="B36" s="25">
        <v>50.47</v>
      </c>
      <c r="C36" s="25">
        <v>50.87</v>
      </c>
      <c r="D36" s="25">
        <v>51.09</v>
      </c>
      <c r="E36" s="25">
        <v>27.97</v>
      </c>
      <c r="F36" s="25">
        <v>28.17</v>
      </c>
      <c r="G36" s="25">
        <v>28.19</v>
      </c>
      <c r="H36" s="25">
        <v>50.35</v>
      </c>
      <c r="I36" s="25">
        <v>27.87</v>
      </c>
      <c r="J36" s="25"/>
      <c r="K36" s="25"/>
      <c r="M36" s="1">
        <v>0.05</v>
      </c>
      <c r="N36" s="1">
        <v>0.05</v>
      </c>
      <c r="O36" s="1">
        <v>0.1</v>
      </c>
      <c r="P36" s="1">
        <v>0.15</v>
      </c>
      <c r="Q36" s="1">
        <f>AVERAGE(TBL_HST[[#This Row],[CH4]],TBL_HST[[#This Row],[CH5]],TBL_HST[[#This Row],[CH6]])</f>
        <v>28.11</v>
      </c>
      <c r="R36" s="1">
        <f>(M36/(O36-N36))*LN(((TBL_HST[[#This Row],[CH1]]-Q36)/(TBL_HST[[#This Row],[CH2]]-Q36)))</f>
        <v>-1.7730960971231745E-2</v>
      </c>
      <c r="S36" s="1">
        <f>(M36/(P36-O36))*LN(((TBL_HST[[#This Row],[CH2]]-Q36)/(TBL_HST[[#This Row],[CH3]]-Q36)))</f>
        <v>-9.6196631624797628E-3</v>
      </c>
      <c r="T36" s="1">
        <f>(M36/(P36-N36))*LN(((TBL_HST[[#This Row],[CH1]]-Q36)/(TBL_HST[[#This Row],[CH3]]-Q36)))</f>
        <v>-1.3675312066855717E-2</v>
      </c>
      <c r="U36" s="1">
        <f>(TBL_HST[[#This Row],[CH1]]-Q36)/(EXP(-R36*N36/M36)) + Q36</f>
        <v>50.07702987697715</v>
      </c>
      <c r="V36" s="1">
        <f>(TBL_HST[[#This Row],[CH2]]-Q36)/(EXP(-S36*O36/M36)) + Q36</f>
        <v>50.436298374262691</v>
      </c>
      <c r="W36" s="1">
        <f>(TBL_HST[[#This Row],[CH1]]-Q36)/(EXP(-T36*N36/M36)) + Q36</f>
        <v>50.166301342126488</v>
      </c>
      <c r="X36" s="1">
        <f t="shared" si="0"/>
        <v>50.07702987697715</v>
      </c>
      <c r="Y36" s="1">
        <f t="shared" si="1"/>
        <v>50.166301342126488</v>
      </c>
      <c r="Z36" s="1">
        <f t="shared" si="2"/>
        <v>50.166301342126488</v>
      </c>
      <c r="AB36" s="1">
        <f t="shared" si="3"/>
        <v>50.136544187076709</v>
      </c>
      <c r="AC36" s="1">
        <f>TBL_HST[[#This Row],[CH7]]</f>
        <v>50.35</v>
      </c>
      <c r="AD36" s="1">
        <f t="shared" si="4"/>
        <v>-0.21345581292329285</v>
      </c>
      <c r="AE36" s="1">
        <f t="shared" si="5"/>
        <v>0.21345581292329285</v>
      </c>
    </row>
    <row r="37" spans="1:31" ht="19.5" customHeight="1" x14ac:dyDescent="0.35">
      <c r="A37" s="27">
        <v>44775.569700486114</v>
      </c>
      <c r="B37" s="25">
        <v>50.09</v>
      </c>
      <c r="C37" s="25">
        <v>50.23</v>
      </c>
      <c r="D37" s="25">
        <v>50.51</v>
      </c>
      <c r="E37" s="25">
        <v>28.03</v>
      </c>
      <c r="F37" s="25">
        <v>28.15</v>
      </c>
      <c r="G37" s="25">
        <v>28.23</v>
      </c>
      <c r="H37" s="25">
        <v>49.67</v>
      </c>
      <c r="I37" s="25">
        <v>27.85</v>
      </c>
      <c r="J37" s="25"/>
      <c r="K37" s="25"/>
      <c r="M37" s="1">
        <v>0.05</v>
      </c>
      <c r="N37" s="1">
        <v>0.05</v>
      </c>
      <c r="O37" s="1">
        <v>0.1</v>
      </c>
      <c r="P37" s="1">
        <v>0.15</v>
      </c>
      <c r="Q37" s="1">
        <f>AVERAGE(TBL_HST[[#This Row],[CH4]],TBL_HST[[#This Row],[CH5]],TBL_HST[[#This Row],[CH6]])</f>
        <v>28.136666666666667</v>
      </c>
      <c r="R37" s="1">
        <f>(M37/(O37-N37))*LN(((TBL_HST[[#This Row],[CH1]]-Q37)/(TBL_HST[[#This Row],[CH2]]-Q37)))</f>
        <v>-6.3569156101436937E-3</v>
      </c>
      <c r="S37" s="1">
        <f>(M37/(P37-O37))*LN(((TBL_HST[[#This Row],[CH2]]-Q37)/(TBL_HST[[#This Row],[CH3]]-Q37)))</f>
        <v>-1.2593869600588625E-2</v>
      </c>
      <c r="T37" s="1">
        <f>(M37/(P37-N37))*LN(((TBL_HST[[#This Row],[CH1]]-Q37)/(TBL_HST[[#This Row],[CH3]]-Q37)))</f>
        <v>-9.4753926053661244E-3</v>
      </c>
      <c r="U37" s="1">
        <f>(TBL_HST[[#This Row],[CH1]]-Q37)/(EXP(-R37*N37/M37)) + Q37</f>
        <v>49.950887145443581</v>
      </c>
      <c r="V37" s="1">
        <f>(TBL_HST[[#This Row],[CH2]]-Q37)/(EXP(-S37*O37/M37)) + Q37</f>
        <v>49.680468660545714</v>
      </c>
      <c r="W37" s="1">
        <f>(TBL_HST[[#This Row],[CH1]]-Q37)/(EXP(-T37*N37/M37)) + Q37</f>
        <v>49.88296596108114</v>
      </c>
      <c r="X37" s="1">
        <f t="shared" si="0"/>
        <v>49.950887145443581</v>
      </c>
      <c r="Y37" s="1">
        <f t="shared" si="1"/>
        <v>49.88296596108114</v>
      </c>
      <c r="Z37" s="1">
        <f t="shared" si="2"/>
        <v>49.88296596108114</v>
      </c>
      <c r="AB37" s="1">
        <f t="shared" si="3"/>
        <v>49.90560635586862</v>
      </c>
      <c r="AC37" s="1">
        <f>TBL_HST[[#This Row],[CH7]]</f>
        <v>49.67</v>
      </c>
      <c r="AD37" s="1">
        <f t="shared" si="4"/>
        <v>0.23560635586861878</v>
      </c>
      <c r="AE37" s="1">
        <f t="shared" si="5"/>
        <v>0.23560635586861878</v>
      </c>
    </row>
    <row r="38" spans="1:31" ht="19.5" customHeight="1" x14ac:dyDescent="0.35">
      <c r="A38" s="27">
        <v>44775.56970641204</v>
      </c>
      <c r="B38" s="25">
        <v>49.55</v>
      </c>
      <c r="C38" s="25">
        <v>49.95</v>
      </c>
      <c r="D38" s="25">
        <v>50.13</v>
      </c>
      <c r="E38" s="25">
        <v>28.03</v>
      </c>
      <c r="F38" s="25">
        <v>28.15</v>
      </c>
      <c r="G38" s="25">
        <v>28.29</v>
      </c>
      <c r="H38" s="25">
        <v>49.73</v>
      </c>
      <c r="I38" s="25">
        <v>27.87</v>
      </c>
      <c r="J38" s="25"/>
      <c r="K38" s="25"/>
      <c r="M38" s="1">
        <v>0.05</v>
      </c>
      <c r="N38" s="1">
        <v>0.05</v>
      </c>
      <c r="O38" s="1">
        <v>0.1</v>
      </c>
      <c r="P38" s="1">
        <v>0.15</v>
      </c>
      <c r="Q38" s="1">
        <f>AVERAGE(TBL_HST[[#This Row],[CH4]],TBL_HST[[#This Row],[CH5]],TBL_HST[[#This Row],[CH6]])</f>
        <v>28.156666666666666</v>
      </c>
      <c r="R38" s="1">
        <f>(M38/(O38-N38))*LN(((TBL_HST[[#This Row],[CH1]]-Q38)/(TBL_HST[[#This Row],[CH2]]-Q38)))</f>
        <v>-1.8524765614354066E-2</v>
      </c>
      <c r="S38" s="1">
        <f>(M38/(P38-O38))*LN(((TBL_HST[[#This Row],[CH2]]-Q38)/(TBL_HST[[#This Row],[CH3]]-Q38)))</f>
        <v>-8.2254843051516573E-3</v>
      </c>
      <c r="T38" s="1">
        <f>(M38/(P38-N38))*LN(((TBL_HST[[#This Row],[CH1]]-Q38)/(TBL_HST[[#This Row],[CH3]]-Q38)))</f>
        <v>-1.3375124959752842E-2</v>
      </c>
      <c r="U38" s="1">
        <f>(TBL_HST[[#This Row],[CH1]]-Q38)/(EXP(-R38*N38/M38)) + Q38</f>
        <v>49.157341694707853</v>
      </c>
      <c r="V38" s="1">
        <f>(TBL_HST[[#This Row],[CH2]]-Q38)/(EXP(-S38*O38/M38)) + Q38</f>
        <v>49.594411464838231</v>
      </c>
      <c r="W38" s="1">
        <f>(TBL_HST[[#This Row],[CH1]]-Q38)/(EXP(-T38*N38/M38)) + Q38</f>
        <v>49.265766559544296</v>
      </c>
      <c r="X38" s="1">
        <f t="shared" si="0"/>
        <v>49.157341694707853</v>
      </c>
      <c r="Y38" s="1">
        <f t="shared" si="1"/>
        <v>49.265766559544296</v>
      </c>
      <c r="Z38" s="1">
        <f t="shared" si="2"/>
        <v>49.265766559544296</v>
      </c>
      <c r="AB38" s="1">
        <f t="shared" si="3"/>
        <v>49.229624937932151</v>
      </c>
      <c r="AC38" s="1">
        <f>TBL_HST[[#This Row],[CH7]]</f>
        <v>49.73</v>
      </c>
      <c r="AD38" s="1">
        <f t="shared" si="4"/>
        <v>-0.50037506206784599</v>
      </c>
      <c r="AE38" s="1">
        <f t="shared" si="5"/>
        <v>0.50037506206784599</v>
      </c>
    </row>
    <row r="39" spans="1:31" ht="19.5" customHeight="1" x14ac:dyDescent="0.35">
      <c r="A39" s="27">
        <v>44775.569712291668</v>
      </c>
      <c r="B39" s="25">
        <v>49.01</v>
      </c>
      <c r="C39" s="25">
        <v>49.49</v>
      </c>
      <c r="D39" s="25">
        <v>49.57</v>
      </c>
      <c r="E39" s="25">
        <v>28.05</v>
      </c>
      <c r="F39" s="25">
        <v>28.19</v>
      </c>
      <c r="G39" s="25">
        <v>28.23</v>
      </c>
      <c r="H39" s="25">
        <v>49.07</v>
      </c>
      <c r="I39" s="25">
        <v>27.87</v>
      </c>
      <c r="J39" s="25"/>
      <c r="K39" s="25"/>
      <c r="M39" s="1">
        <v>0.05</v>
      </c>
      <c r="N39" s="1">
        <v>0.05</v>
      </c>
      <c r="O39" s="1">
        <v>0.1</v>
      </c>
      <c r="P39" s="1">
        <v>0.15</v>
      </c>
      <c r="Q39" s="1">
        <f>AVERAGE(TBL_HST[[#This Row],[CH4]],TBL_HST[[#This Row],[CH5]],TBL_HST[[#This Row],[CH6]])</f>
        <v>28.156666666666666</v>
      </c>
      <c r="R39" s="1">
        <f>(M39/(O39-N39))*LN(((TBL_HST[[#This Row],[CH1]]-Q39)/(TBL_HST[[#This Row],[CH2]]-Q39)))</f>
        <v>-2.2756987122616406E-2</v>
      </c>
      <c r="S39" s="1">
        <f>(M39/(P39-O39))*LN(((TBL_HST[[#This Row],[CH2]]-Q39)/(TBL_HST[[#This Row],[CH3]]-Q39)))</f>
        <v>-3.7429862788342814E-3</v>
      </c>
      <c r="T39" s="1">
        <f>(M39/(P39-N39))*LN(((TBL_HST[[#This Row],[CH1]]-Q39)/(TBL_HST[[#This Row],[CH3]]-Q39)))</f>
        <v>-1.3249986700725353E-2</v>
      </c>
      <c r="U39" s="1">
        <f>(TBL_HST[[#This Row],[CH1]]-Q39)/(EXP(-R39*N39/M39)) + Q39</f>
        <v>48.54079999999999</v>
      </c>
      <c r="V39" s="1">
        <f>(TBL_HST[[#This Row],[CH2]]-Q39)/(EXP(-S39*O39/M39)) + Q39</f>
        <v>49.330895520999249</v>
      </c>
      <c r="W39" s="1">
        <f>(TBL_HST[[#This Row],[CH1]]-Q39)/(EXP(-T39*N39/M39)) + Q39</f>
        <v>48.735516080545821</v>
      </c>
      <c r="X39" s="1">
        <f t="shared" si="0"/>
        <v>48.54079999999999</v>
      </c>
      <c r="Y39" s="1">
        <f t="shared" si="1"/>
        <v>48.735516080545821</v>
      </c>
      <c r="Z39" s="1">
        <f t="shared" si="2"/>
        <v>48.735516080545821</v>
      </c>
      <c r="AB39" s="1">
        <f t="shared" si="3"/>
        <v>48.670610720363875</v>
      </c>
      <c r="AC39" s="1">
        <f>TBL_HST[[#This Row],[CH7]]</f>
        <v>49.07</v>
      </c>
      <c r="AD39" s="1">
        <f t="shared" si="4"/>
        <v>-0.39938927963612514</v>
      </c>
      <c r="AE39" s="1">
        <f t="shared" si="5"/>
        <v>0.39938927963612514</v>
      </c>
    </row>
    <row r="40" spans="1:31" ht="19.5" customHeight="1" x14ac:dyDescent="0.35">
      <c r="A40" s="27">
        <v>44775.569718217594</v>
      </c>
      <c r="B40" s="25">
        <v>48.87</v>
      </c>
      <c r="C40" s="25">
        <v>49.27</v>
      </c>
      <c r="D40" s="25">
        <v>49.33</v>
      </c>
      <c r="E40" s="25">
        <v>28.05</v>
      </c>
      <c r="F40" s="25">
        <v>28.19</v>
      </c>
      <c r="G40" s="25">
        <v>28.27</v>
      </c>
      <c r="H40" s="25">
        <v>48.59</v>
      </c>
      <c r="I40" s="25">
        <v>27.87</v>
      </c>
      <c r="J40" s="25"/>
      <c r="K40" s="25"/>
      <c r="M40" s="1">
        <v>0.05</v>
      </c>
      <c r="N40" s="1">
        <v>0.05</v>
      </c>
      <c r="O40" s="1">
        <v>0.1</v>
      </c>
      <c r="P40" s="1">
        <v>0.15</v>
      </c>
      <c r="Q40" s="1">
        <f>AVERAGE(TBL_HST[[#This Row],[CH4]],TBL_HST[[#This Row],[CH5]],TBL_HST[[#This Row],[CH6]])</f>
        <v>28.17</v>
      </c>
      <c r="R40" s="1">
        <f>(M40/(O40-N40))*LN(((TBL_HST[[#This Row],[CH1]]-Q40)/(TBL_HST[[#This Row],[CH2]]-Q40)))</f>
        <v>-1.9139340210697735E-2</v>
      </c>
      <c r="S40" s="1">
        <f>(M40/(P40-O40))*LN(((TBL_HST[[#This Row],[CH2]]-Q40)/(TBL_HST[[#This Row],[CH3]]-Q40)))</f>
        <v>-2.8395665080776255E-3</v>
      </c>
      <c r="T40" s="1">
        <f>(M40/(P40-N40))*LN(((TBL_HST[[#This Row],[CH1]]-Q40)/(TBL_HST[[#This Row],[CH3]]-Q40)))</f>
        <v>-1.0989453359387672E-2</v>
      </c>
      <c r="U40" s="1">
        <f>(TBL_HST[[#This Row],[CH1]]-Q40)/(EXP(-R40*N40/M40)) + Q40</f>
        <v>48.477582938388622</v>
      </c>
      <c r="V40" s="1">
        <f>(TBL_HST[[#This Row],[CH2]]-Q40)/(EXP(-S40*O40/M40)) + Q40</f>
        <v>49.150509914558633</v>
      </c>
      <c r="W40" s="1">
        <f>(TBL_HST[[#This Row],[CH1]]-Q40)/(EXP(-T40*N40/M40)) + Q40</f>
        <v>48.643763698939182</v>
      </c>
      <c r="X40" s="1">
        <f t="shared" si="0"/>
        <v>48.477582938388622</v>
      </c>
      <c r="Y40" s="1">
        <f t="shared" si="1"/>
        <v>48.643763698939182</v>
      </c>
      <c r="Z40" s="1">
        <f t="shared" si="2"/>
        <v>48.643763698939182</v>
      </c>
      <c r="AB40" s="1">
        <f t="shared" si="3"/>
        <v>48.588370112088995</v>
      </c>
      <c r="AC40" s="1">
        <f>TBL_HST[[#This Row],[CH7]]</f>
        <v>48.59</v>
      </c>
      <c r="AD40" s="1">
        <f t="shared" si="4"/>
        <v>-1.6298879110081543E-3</v>
      </c>
      <c r="AE40" s="1">
        <f t="shared" si="5"/>
        <v>1.6298879110081543E-3</v>
      </c>
    </row>
    <row r="41" spans="1:31" ht="19.5" customHeight="1" x14ac:dyDescent="0.35">
      <c r="A41" s="27">
        <v>44775.569724097222</v>
      </c>
      <c r="B41" s="25">
        <v>48.49</v>
      </c>
      <c r="C41" s="25">
        <v>48.47</v>
      </c>
      <c r="D41" s="25">
        <v>48.79</v>
      </c>
      <c r="E41" s="25">
        <v>28.03</v>
      </c>
      <c r="F41" s="25">
        <v>28.23</v>
      </c>
      <c r="G41" s="25">
        <v>28.29</v>
      </c>
      <c r="H41" s="25">
        <v>47.89</v>
      </c>
      <c r="I41" s="25">
        <v>27.87</v>
      </c>
      <c r="J41" s="25"/>
      <c r="K41" s="25"/>
      <c r="M41" s="1">
        <v>0.05</v>
      </c>
      <c r="N41" s="1">
        <v>0.05</v>
      </c>
      <c r="O41" s="1">
        <v>0.1</v>
      </c>
      <c r="P41" s="1">
        <v>0.15</v>
      </c>
      <c r="Q41" s="1">
        <f>AVERAGE(TBL_HST[[#This Row],[CH4]],TBL_HST[[#This Row],[CH5]],TBL_HST[[#This Row],[CH6]])</f>
        <v>28.183333333333337</v>
      </c>
      <c r="R41" s="1">
        <f>(M41/(O41-N41))*LN(((TBL_HST[[#This Row],[CH1]]-Q41)/(TBL_HST[[#This Row],[CH2]]-Q41)))</f>
        <v>9.8538355813610466E-4</v>
      </c>
      <c r="S41" s="1">
        <f>(M41/(P41-O41))*LN(((TBL_HST[[#This Row],[CH2]]-Q41)/(TBL_HST[[#This Row],[CH3]]-Q41)))</f>
        <v>-1.5650792235145216E-2</v>
      </c>
      <c r="T41" s="1">
        <f>(M41/(P41-N41))*LN(((TBL_HST[[#This Row],[CH1]]-Q41)/(TBL_HST[[#This Row],[CH3]]-Q41)))</f>
        <v>-7.3327043385045055E-3</v>
      </c>
      <c r="U41" s="1">
        <f>(TBL_HST[[#This Row],[CH1]]-Q41)/(EXP(-R41*N41/M41)) + Q41</f>
        <v>48.510019717384168</v>
      </c>
      <c r="V41" s="1">
        <f>(TBL_HST[[#This Row],[CH2]]-Q41)/(EXP(-S41*O41/M41)) + Q41</f>
        <v>47.844830629327312</v>
      </c>
      <c r="W41" s="1">
        <f>(TBL_HST[[#This Row],[CH1]]-Q41)/(EXP(-T41*N41/M41)) + Q41</f>
        <v>48.341641815334754</v>
      </c>
      <c r="X41" s="1">
        <f t="shared" si="0"/>
        <v>48.510019717384168</v>
      </c>
      <c r="Y41" s="1">
        <f t="shared" si="1"/>
        <v>48.341641815334754</v>
      </c>
      <c r="Z41" s="1">
        <f t="shared" si="2"/>
        <v>48.341641815334754</v>
      </c>
      <c r="AB41" s="1">
        <f t="shared" si="3"/>
        <v>48.397767782684561</v>
      </c>
      <c r="AC41" s="1">
        <f>TBL_HST[[#This Row],[CH7]]</f>
        <v>47.89</v>
      </c>
      <c r="AD41" s="1">
        <f t="shared" si="4"/>
        <v>0.50776778268456013</v>
      </c>
      <c r="AE41" s="1">
        <f t="shared" si="5"/>
        <v>0.50776778268456013</v>
      </c>
    </row>
    <row r="42" spans="1:31" ht="19.5" customHeight="1" x14ac:dyDescent="0.35">
      <c r="A42" s="27">
        <v>44775.569730023148</v>
      </c>
      <c r="B42" s="25">
        <v>47.99</v>
      </c>
      <c r="C42" s="25">
        <v>48.31</v>
      </c>
      <c r="D42" s="25">
        <v>48.59</v>
      </c>
      <c r="E42" s="25">
        <v>28.05</v>
      </c>
      <c r="F42" s="25">
        <v>28.25</v>
      </c>
      <c r="G42" s="25">
        <v>28.27</v>
      </c>
      <c r="H42" s="25">
        <v>47.45</v>
      </c>
      <c r="I42" s="25">
        <v>27.85</v>
      </c>
      <c r="J42" s="25"/>
      <c r="K42" s="25"/>
      <c r="M42" s="1">
        <v>0.05</v>
      </c>
      <c r="N42" s="1">
        <v>0.05</v>
      </c>
      <c r="O42" s="1">
        <v>0.1</v>
      </c>
      <c r="P42" s="1">
        <v>0.15</v>
      </c>
      <c r="Q42" s="1">
        <f>AVERAGE(TBL_HST[[#This Row],[CH4]],TBL_HST[[#This Row],[CH5]],TBL_HST[[#This Row],[CH6]])</f>
        <v>28.189999999999998</v>
      </c>
      <c r="R42" s="1">
        <f>(M42/(O42-N42))*LN(((TBL_HST[[#This Row],[CH1]]-Q42)/(TBL_HST[[#This Row],[CH2]]-Q42)))</f>
        <v>-1.6032407531048884E-2</v>
      </c>
      <c r="S42" s="1">
        <f>(M42/(P42-O42))*LN(((TBL_HST[[#This Row],[CH2]]-Q42)/(TBL_HST[[#This Row],[CH3]]-Q42)))</f>
        <v>-1.3820555618632316E-2</v>
      </c>
      <c r="T42" s="1">
        <f>(M42/(P42-N42))*LN(((TBL_HST[[#This Row],[CH1]]-Q42)/(TBL_HST[[#This Row],[CH3]]-Q42)))</f>
        <v>-1.4926481574840583E-2</v>
      </c>
      <c r="U42" s="1">
        <f>(TBL_HST[[#This Row],[CH1]]-Q42)/(EXP(-R42*N42/M42)) + Q42</f>
        <v>47.675089463220679</v>
      </c>
      <c r="V42" s="1">
        <f>(TBL_HST[[#This Row],[CH2]]-Q42)/(EXP(-S42*O42/M42)) + Q42</f>
        <v>47.761476662821991</v>
      </c>
      <c r="W42" s="1">
        <f>(TBL_HST[[#This Row],[CH1]]-Q42)/(EXP(-T42*N42/M42)) + Q42</f>
        <v>47.696650449646803</v>
      </c>
      <c r="X42" s="1">
        <f t="shared" si="0"/>
        <v>47.675089463220679</v>
      </c>
      <c r="Y42" s="1">
        <f t="shared" si="1"/>
        <v>47.696650449646803</v>
      </c>
      <c r="Z42" s="1">
        <f t="shared" si="2"/>
        <v>47.696650449646803</v>
      </c>
      <c r="AB42" s="1">
        <f t="shared" si="3"/>
        <v>47.689463454171431</v>
      </c>
      <c r="AC42" s="1">
        <f>TBL_HST[[#This Row],[CH7]]</f>
        <v>47.45</v>
      </c>
      <c r="AD42" s="1">
        <f t="shared" si="4"/>
        <v>0.23946345417142822</v>
      </c>
      <c r="AE42" s="1">
        <f t="shared" si="5"/>
        <v>0.23946345417142822</v>
      </c>
    </row>
    <row r="43" spans="1:31" ht="19.5" customHeight="1" x14ac:dyDescent="0.35">
      <c r="A43" s="27">
        <v>44775.569735902776</v>
      </c>
      <c r="B43" s="25">
        <v>47.27</v>
      </c>
      <c r="C43" s="25">
        <v>48.17</v>
      </c>
      <c r="D43" s="25">
        <v>47.97</v>
      </c>
      <c r="E43" s="25">
        <v>28.07</v>
      </c>
      <c r="F43" s="25">
        <v>28.19</v>
      </c>
      <c r="G43" s="25">
        <v>28.23</v>
      </c>
      <c r="H43" s="25">
        <v>46.53</v>
      </c>
      <c r="I43" s="25">
        <v>27.87</v>
      </c>
      <c r="J43" s="25"/>
      <c r="K43" s="25"/>
      <c r="M43" s="1">
        <v>0.05</v>
      </c>
      <c r="N43" s="1">
        <v>0.05</v>
      </c>
      <c r="O43" s="1">
        <v>0.1</v>
      </c>
      <c r="P43" s="1">
        <v>0.15</v>
      </c>
      <c r="Q43" s="1">
        <f>AVERAGE(TBL_HST[[#This Row],[CH4]],TBL_HST[[#This Row],[CH5]],TBL_HST[[#This Row],[CH6]])</f>
        <v>28.163333333333338</v>
      </c>
      <c r="R43" s="1">
        <f>(M43/(O43-N43))*LN(((TBL_HST[[#This Row],[CH1]]-Q43)/(TBL_HST[[#This Row],[CH2]]-Q43)))</f>
        <v>-4.6028237052249864E-2</v>
      </c>
      <c r="S43" s="1">
        <f>(M43/(P43-O43))*LN(((TBL_HST[[#This Row],[CH2]]-Q43)/(TBL_HST[[#This Row],[CH3]]-Q43)))</f>
        <v>1.004696997775964E-2</v>
      </c>
      <c r="T43" s="1">
        <f>(M43/(P43-N43))*LN(((TBL_HST[[#This Row],[CH1]]-Q43)/(TBL_HST[[#This Row],[CH3]]-Q43)))</f>
        <v>-1.7990633537245143E-2</v>
      </c>
      <c r="U43" s="1">
        <f>(TBL_HST[[#This Row],[CH1]]-Q43)/(EXP(-R43*N43/M43)) + Q43</f>
        <v>46.410486504498508</v>
      </c>
      <c r="V43" s="1">
        <f>(TBL_HST[[#This Row],[CH2]]-Q43)/(EXP(-S43*O43/M43)) + Q43</f>
        <v>48.576078958485837</v>
      </c>
      <c r="W43" s="1">
        <f>(TBL_HST[[#This Row],[CH1]]-Q43)/(EXP(-T43*N43/M43)) + Q43</f>
        <v>46.929332561802255</v>
      </c>
      <c r="X43" s="1">
        <f t="shared" si="0"/>
        <v>46.410486504498508</v>
      </c>
      <c r="Y43" s="1">
        <f t="shared" si="1"/>
        <v>46.929332561802255</v>
      </c>
      <c r="Z43" s="1">
        <f t="shared" si="2"/>
        <v>46.929332561802255</v>
      </c>
      <c r="AB43" s="1">
        <f t="shared" si="3"/>
        <v>46.756383876034342</v>
      </c>
      <c r="AC43" s="1">
        <f>TBL_HST[[#This Row],[CH7]]</f>
        <v>46.53</v>
      </c>
      <c r="AD43" s="1">
        <f t="shared" si="4"/>
        <v>0.2263838760343404</v>
      </c>
      <c r="AE43" s="1">
        <f t="shared" si="5"/>
        <v>0.2263838760343404</v>
      </c>
    </row>
    <row r="44" spans="1:31" ht="19.5" customHeight="1" x14ac:dyDescent="0.35">
      <c r="A44" s="27">
        <v>44775.569741828702</v>
      </c>
      <c r="B44" s="25">
        <v>46.99</v>
      </c>
      <c r="C44" s="25">
        <v>47.31</v>
      </c>
      <c r="D44" s="25">
        <v>47.57</v>
      </c>
      <c r="E44" s="25">
        <v>28.07</v>
      </c>
      <c r="F44" s="25">
        <v>28.19</v>
      </c>
      <c r="G44" s="25">
        <v>28.29</v>
      </c>
      <c r="H44" s="25">
        <v>45.75</v>
      </c>
      <c r="I44" s="25">
        <v>27.87</v>
      </c>
      <c r="J44" s="25"/>
      <c r="K44" s="25"/>
      <c r="M44" s="1">
        <v>0.05</v>
      </c>
      <c r="N44" s="1">
        <v>0.05</v>
      </c>
      <c r="O44" s="1">
        <v>0.1</v>
      </c>
      <c r="P44" s="1">
        <v>0.15</v>
      </c>
      <c r="Q44" s="1">
        <f>AVERAGE(TBL_HST[[#This Row],[CH4]],TBL_HST[[#This Row],[CH5]],TBL_HST[[#This Row],[CH6]])</f>
        <v>28.183333333333337</v>
      </c>
      <c r="R44" s="1">
        <f>(M44/(O44-N44))*LN(((TBL_HST[[#This Row],[CH1]]-Q44)/(TBL_HST[[#This Row],[CH2]]-Q44)))</f>
        <v>-1.687210497936853E-2</v>
      </c>
      <c r="S44" s="1">
        <f>(M44/(P44-O44))*LN(((TBL_HST[[#This Row],[CH2]]-Q44)/(TBL_HST[[#This Row],[CH3]]-Q44)))</f>
        <v>-1.3502022672045139E-2</v>
      </c>
      <c r="T44" s="1">
        <f>(M44/(P44-N44))*LN(((TBL_HST[[#This Row],[CH1]]-Q44)/(TBL_HST[[#This Row],[CH3]]-Q44)))</f>
        <v>-1.51870638257068E-2</v>
      </c>
      <c r="U44" s="1">
        <f>(TBL_HST[[#This Row],[CH1]]-Q44)/(EXP(-R44*N44/M44)) + Q44</f>
        <v>46.675353781805512</v>
      </c>
      <c r="V44" s="1">
        <f>(TBL_HST[[#This Row],[CH2]]-Q44)/(EXP(-S44*O44/M44)) + Q44</f>
        <v>46.80041403357243</v>
      </c>
      <c r="W44" s="1">
        <f>(TBL_HST[[#This Row],[CH1]]-Q44)/(EXP(-T44*N44/M44)) + Q44</f>
        <v>46.706539864813131</v>
      </c>
      <c r="X44" s="1">
        <f t="shared" si="0"/>
        <v>46.675353781805512</v>
      </c>
      <c r="Y44" s="1">
        <f t="shared" si="1"/>
        <v>46.706539864813131</v>
      </c>
      <c r="Z44" s="1">
        <f t="shared" si="2"/>
        <v>46.706539864813131</v>
      </c>
      <c r="AB44" s="1">
        <f t="shared" si="3"/>
        <v>46.696144503810586</v>
      </c>
      <c r="AC44" s="1">
        <f>TBL_HST[[#This Row],[CH7]]</f>
        <v>45.75</v>
      </c>
      <c r="AD44" s="1">
        <f t="shared" si="4"/>
        <v>0.94614450381058646</v>
      </c>
      <c r="AE44" s="1">
        <f t="shared" si="5"/>
        <v>0.94614450381058646</v>
      </c>
    </row>
    <row r="45" spans="1:31" ht="19.5" customHeight="1" x14ac:dyDescent="0.35">
      <c r="A45" s="27">
        <v>44775.56974770833</v>
      </c>
      <c r="B45" s="25">
        <v>46.27</v>
      </c>
      <c r="C45" s="25">
        <v>46.97</v>
      </c>
      <c r="D45" s="25">
        <v>47.33</v>
      </c>
      <c r="E45" s="25">
        <v>28.05</v>
      </c>
      <c r="F45" s="25">
        <v>28.25</v>
      </c>
      <c r="G45" s="25">
        <v>28.27</v>
      </c>
      <c r="H45" s="25">
        <v>45.09</v>
      </c>
      <c r="I45" s="25">
        <v>27.87</v>
      </c>
      <c r="J45" s="25"/>
      <c r="K45" s="25"/>
      <c r="M45" s="1">
        <v>0.05</v>
      </c>
      <c r="N45" s="1">
        <v>0.05</v>
      </c>
      <c r="O45" s="1">
        <v>0.1</v>
      </c>
      <c r="P45" s="1">
        <v>0.15</v>
      </c>
      <c r="Q45" s="1">
        <f>AVERAGE(TBL_HST[[#This Row],[CH4]],TBL_HST[[#This Row],[CH5]],TBL_HST[[#This Row],[CH6]])</f>
        <v>28.189999999999998</v>
      </c>
      <c r="R45" s="1">
        <f>(M45/(O45-N45))*LN(((TBL_HST[[#This Row],[CH1]]-Q45)/(TBL_HST[[#This Row],[CH2]]-Q45)))</f>
        <v>-3.7986118816086184E-2</v>
      </c>
      <c r="S45" s="1">
        <f>(M45/(P45-O45))*LN(((TBL_HST[[#This Row],[CH2]]-Q45)/(TBL_HST[[#This Row],[CH3]]-Q45)))</f>
        <v>-1.8987912244691346E-2</v>
      </c>
      <c r="T45" s="1">
        <f>(M45/(P45-N45))*LN(((TBL_HST[[#This Row],[CH1]]-Q45)/(TBL_HST[[#This Row],[CH3]]-Q45)))</f>
        <v>-2.8487015530388769E-2</v>
      </c>
      <c r="U45" s="1">
        <f>(TBL_HST[[#This Row],[CH1]]-Q45)/(EXP(-R45*N45/M45)) + Q45</f>
        <v>45.596091586794472</v>
      </c>
      <c r="V45" s="1">
        <f>(TBL_HST[[#This Row],[CH2]]-Q45)/(EXP(-S45*O45/M45)) + Q45</f>
        <v>46.2701861223848</v>
      </c>
      <c r="W45" s="1">
        <f>(TBL_HST[[#This Row],[CH1]]-Q45)/(EXP(-T45*N45/M45)) + Q45</f>
        <v>45.762221642658773</v>
      </c>
      <c r="X45" s="1">
        <f t="shared" si="0"/>
        <v>45.596091586794472</v>
      </c>
      <c r="Y45" s="1">
        <f t="shared" si="1"/>
        <v>45.762221642658773</v>
      </c>
      <c r="Z45" s="1">
        <f t="shared" si="2"/>
        <v>45.762221642658773</v>
      </c>
      <c r="AB45" s="1">
        <f t="shared" si="3"/>
        <v>45.70684495737067</v>
      </c>
      <c r="AC45" s="1">
        <f>TBL_HST[[#This Row],[CH7]]</f>
        <v>45.09</v>
      </c>
      <c r="AD45" s="1">
        <f t="shared" si="4"/>
        <v>0.61684495737066669</v>
      </c>
      <c r="AE45" s="1">
        <f t="shared" si="5"/>
        <v>0.61684495737066669</v>
      </c>
    </row>
    <row r="46" spans="1:31" ht="19.5" customHeight="1" x14ac:dyDescent="0.35">
      <c r="A46" s="27">
        <v>44775.569753622687</v>
      </c>
      <c r="B46" s="25">
        <v>45.31</v>
      </c>
      <c r="C46" s="25">
        <v>46.41</v>
      </c>
      <c r="D46" s="25">
        <v>46.97</v>
      </c>
      <c r="E46" s="25">
        <v>28.09</v>
      </c>
      <c r="F46" s="25">
        <v>28.25</v>
      </c>
      <c r="G46" s="25">
        <v>28.27</v>
      </c>
      <c r="H46" s="25">
        <v>44.97</v>
      </c>
      <c r="I46" s="25">
        <v>27.89</v>
      </c>
      <c r="J46" s="25"/>
      <c r="K46" s="25"/>
      <c r="M46" s="1">
        <v>0.05</v>
      </c>
      <c r="N46" s="1">
        <v>0.05</v>
      </c>
      <c r="O46" s="1">
        <v>0.1</v>
      </c>
      <c r="P46" s="1">
        <v>0.15</v>
      </c>
      <c r="Q46" s="1">
        <f>AVERAGE(TBL_HST[[#This Row],[CH4]],TBL_HST[[#This Row],[CH5]],TBL_HST[[#This Row],[CH6]])</f>
        <v>28.203333333333333</v>
      </c>
      <c r="R46" s="1">
        <f>(M46/(O46-N46))*LN(((TBL_HST[[#This Row],[CH1]]-Q46)/(TBL_HST[[#This Row],[CH2]]-Q46)))</f>
        <v>-6.2319576298122903E-2</v>
      </c>
      <c r="S46" s="1">
        <f>(M46/(P46-O46))*LN(((TBL_HST[[#This Row],[CH2]]-Q46)/(TBL_HST[[#This Row],[CH3]]-Q46)))</f>
        <v>-3.0294419100085918E-2</v>
      </c>
      <c r="T46" s="1">
        <f>(M46/(P46-N46))*LN(((TBL_HST[[#This Row],[CH1]]-Q46)/(TBL_HST[[#This Row],[CH3]]-Q46)))</f>
        <v>-4.630699769910445E-2</v>
      </c>
      <c r="U46" s="1">
        <f>(TBL_HST[[#This Row],[CH1]]-Q46)/(EXP(-R46*N46/M46)) + Q46</f>
        <v>44.276459172464307</v>
      </c>
      <c r="V46" s="1">
        <f>(TBL_HST[[#This Row],[CH2]]-Q46)/(EXP(-S46*O46/M46)) + Q46</f>
        <v>45.339632795636156</v>
      </c>
      <c r="W46" s="1">
        <f>(TBL_HST[[#This Row],[CH1]]-Q46)/(EXP(-T46*N46/M46)) + Q46</f>
        <v>44.535903002168958</v>
      </c>
      <c r="X46" s="1">
        <f t="shared" si="0"/>
        <v>44.276459172464307</v>
      </c>
      <c r="Y46" s="1">
        <f t="shared" si="1"/>
        <v>44.535903002168958</v>
      </c>
      <c r="Z46" s="1">
        <f t="shared" si="2"/>
        <v>44.535903002168958</v>
      </c>
      <c r="AB46" s="1">
        <f t="shared" si="3"/>
        <v>44.449421725600736</v>
      </c>
      <c r="AC46" s="1">
        <f>TBL_HST[[#This Row],[CH7]]</f>
        <v>44.97</v>
      </c>
      <c r="AD46" s="1">
        <f t="shared" si="4"/>
        <v>-0.52057827439926285</v>
      </c>
      <c r="AE46" s="1">
        <f t="shared" si="5"/>
        <v>0.52057827439926285</v>
      </c>
    </row>
    <row r="47" spans="1:31" ht="19.5" customHeight="1" x14ac:dyDescent="0.35">
      <c r="A47" s="27">
        <v>44775.569759502316</v>
      </c>
      <c r="B47" s="25">
        <v>44.65</v>
      </c>
      <c r="C47" s="25">
        <v>45.91</v>
      </c>
      <c r="D47" s="25">
        <v>46.47</v>
      </c>
      <c r="E47" s="25">
        <v>28.09</v>
      </c>
      <c r="F47" s="25">
        <v>28.23</v>
      </c>
      <c r="G47" s="25">
        <v>28.27</v>
      </c>
      <c r="H47" s="25">
        <v>44.91</v>
      </c>
      <c r="I47" s="25">
        <v>27.89</v>
      </c>
      <c r="J47" s="25"/>
      <c r="K47" s="25"/>
      <c r="M47" s="1">
        <v>0.05</v>
      </c>
      <c r="N47" s="1">
        <v>0.05</v>
      </c>
      <c r="O47" s="1">
        <v>0.1</v>
      </c>
      <c r="P47" s="1">
        <v>0.15</v>
      </c>
      <c r="Q47" s="1">
        <f>AVERAGE(TBL_HST[[#This Row],[CH4]],TBL_HST[[#This Row],[CH5]],TBL_HST[[#This Row],[CH6]])</f>
        <v>28.196666666666669</v>
      </c>
      <c r="R47" s="1">
        <f>(M47/(O47-N47))*LN(((TBL_HST[[#This Row],[CH1]]-Q47)/(TBL_HST[[#This Row],[CH2]]-Q47)))</f>
        <v>-7.3789560734534992E-2</v>
      </c>
      <c r="S47" s="1">
        <f>(M47/(P47-O47))*LN(((TBL_HST[[#This Row],[CH2]]-Q47)/(TBL_HST[[#This Row],[CH3]]-Q47)))</f>
        <v>-3.1125150542972411E-2</v>
      </c>
      <c r="T47" s="1">
        <f>(M47/(P47-N47))*LN(((TBL_HST[[#This Row],[CH1]]-Q47)/(TBL_HST[[#This Row],[CH3]]-Q47)))</f>
        <v>-5.2457355638753693E-2</v>
      </c>
      <c r="U47" s="1">
        <f>(TBL_HST[[#This Row],[CH1]]-Q47)/(EXP(-R47*N47/M47)) + Q47</f>
        <v>43.479627399322546</v>
      </c>
      <c r="V47" s="1">
        <f>(TBL_HST[[#This Row],[CH2]]-Q47)/(EXP(-S47*O47/M47)) + Q47</f>
        <v>44.840958928833587</v>
      </c>
      <c r="W47" s="1">
        <f>(TBL_HST[[#This Row],[CH1]]-Q47)/(EXP(-T47*N47/M47)) + Q47</f>
        <v>43.809148865906536</v>
      </c>
      <c r="X47" s="1">
        <f t="shared" si="0"/>
        <v>43.479627399322546</v>
      </c>
      <c r="Y47" s="1">
        <f t="shared" si="1"/>
        <v>43.809148865906536</v>
      </c>
      <c r="Z47" s="1">
        <f t="shared" si="2"/>
        <v>43.809148865906536</v>
      </c>
      <c r="AB47" s="1">
        <f t="shared" si="3"/>
        <v>43.699308377045206</v>
      </c>
      <c r="AC47" s="1">
        <f>TBL_HST[[#This Row],[CH7]]</f>
        <v>44.91</v>
      </c>
      <c r="AD47" s="1">
        <f t="shared" si="4"/>
        <v>-1.2106916229547906</v>
      </c>
      <c r="AE47" s="1">
        <f t="shared" si="5"/>
        <v>1.2106916229547906</v>
      </c>
    </row>
    <row r="48" spans="1:31" ht="19.5" customHeight="1" x14ac:dyDescent="0.35">
      <c r="A48" s="27">
        <v>44775.569765439817</v>
      </c>
      <c r="B48" s="25">
        <v>44.55</v>
      </c>
      <c r="C48" s="25">
        <v>44.75</v>
      </c>
      <c r="D48" s="25">
        <v>46.01</v>
      </c>
      <c r="E48" s="25">
        <v>28.11</v>
      </c>
      <c r="F48" s="25">
        <v>28.19</v>
      </c>
      <c r="G48" s="25">
        <v>28.27</v>
      </c>
      <c r="H48" s="25">
        <v>44.57</v>
      </c>
      <c r="I48" s="25">
        <v>27.89</v>
      </c>
      <c r="J48" s="25"/>
      <c r="K48" s="25"/>
      <c r="M48" s="1">
        <v>0.05</v>
      </c>
      <c r="N48" s="1">
        <v>0.05</v>
      </c>
      <c r="O48" s="1">
        <v>0.1</v>
      </c>
      <c r="P48" s="1">
        <v>0.15</v>
      </c>
      <c r="Q48" s="1">
        <f>AVERAGE(TBL_HST[[#This Row],[CH4]],TBL_HST[[#This Row],[CH5]],TBL_HST[[#This Row],[CH6]])</f>
        <v>28.189999999999998</v>
      </c>
      <c r="R48" s="1">
        <f>(M48/(O48-N48))*LN(((TBL_HST[[#This Row],[CH1]]-Q48)/(TBL_HST[[#This Row],[CH2]]-Q48)))</f>
        <v>-1.2150817782512804E-2</v>
      </c>
      <c r="S48" s="1">
        <f>(M48/(P48-O48))*LN(((TBL_HST[[#This Row],[CH2]]-Q48)/(TBL_HST[[#This Row],[CH3]]-Q48)))</f>
        <v>-7.3331273085549528E-2</v>
      </c>
      <c r="T48" s="1">
        <f>(M48/(P48-N48))*LN(((TBL_HST[[#This Row],[CH1]]-Q48)/(TBL_HST[[#This Row],[CH3]]-Q48)))</f>
        <v>-4.274104543403117E-2</v>
      </c>
      <c r="U48" s="1">
        <f>(TBL_HST[[#This Row],[CH1]]-Q48)/(EXP(-R48*N48/M48)) + Q48</f>
        <v>44.352415458937195</v>
      </c>
      <c r="V48" s="1">
        <f>(TBL_HST[[#This Row],[CH2]]-Q48)/(EXP(-S48*O48/M48)) + Q48</f>
        <v>42.490973370064282</v>
      </c>
      <c r="W48" s="1">
        <f>(TBL_HST[[#This Row],[CH1]]-Q48)/(EXP(-T48*N48/M48)) + Q48</f>
        <v>43.865489055427382</v>
      </c>
      <c r="X48" s="1">
        <f t="shared" si="0"/>
        <v>44.352415458937195</v>
      </c>
      <c r="Y48" s="1">
        <f t="shared" si="1"/>
        <v>43.865489055427382</v>
      </c>
      <c r="Z48" s="1">
        <f t="shared" si="2"/>
        <v>43.865489055427382</v>
      </c>
      <c r="AB48" s="1">
        <f t="shared" si="3"/>
        <v>44.027797856597317</v>
      </c>
      <c r="AC48" s="1">
        <f>TBL_HST[[#This Row],[CH7]]</f>
        <v>44.57</v>
      </c>
      <c r="AD48" s="1">
        <f t="shared" si="4"/>
        <v>-0.54220214340268313</v>
      </c>
      <c r="AE48" s="1">
        <f t="shared" si="5"/>
        <v>0.54220214340268313</v>
      </c>
    </row>
    <row r="49" spans="1:31" ht="19.5" customHeight="1" x14ac:dyDescent="0.35">
      <c r="A49" s="27">
        <v>44775.569771319446</v>
      </c>
      <c r="B49" s="25">
        <v>44.45</v>
      </c>
      <c r="C49" s="25">
        <v>44.35</v>
      </c>
      <c r="D49" s="25">
        <v>45.27</v>
      </c>
      <c r="E49" s="25">
        <v>28.09</v>
      </c>
      <c r="F49" s="25">
        <v>28.23</v>
      </c>
      <c r="G49" s="25">
        <v>28.23</v>
      </c>
      <c r="H49" s="25">
        <v>44.41</v>
      </c>
      <c r="I49" s="25">
        <v>27.89</v>
      </c>
      <c r="J49" s="25"/>
      <c r="K49" s="25"/>
      <c r="M49" s="1">
        <v>0.05</v>
      </c>
      <c r="N49" s="1">
        <v>0.05</v>
      </c>
      <c r="O49" s="1">
        <v>0.1</v>
      </c>
      <c r="P49" s="1">
        <v>0.15</v>
      </c>
      <c r="Q49" s="1">
        <f>AVERAGE(TBL_HST[[#This Row],[CH4]],TBL_HST[[#This Row],[CH5]],TBL_HST[[#This Row],[CH6]])</f>
        <v>28.183333333333334</v>
      </c>
      <c r="R49" s="1">
        <f>(M49/(O49-N49))*LN(((TBL_HST[[#This Row],[CH1]]-Q49)/(TBL_HST[[#This Row],[CH2]]-Q49)))</f>
        <v>6.1665149156639584E-3</v>
      </c>
      <c r="S49" s="1">
        <f>(M49/(P49-O49))*LN(((TBL_HST[[#This Row],[CH2]]-Q49)/(TBL_HST[[#This Row],[CH3]]-Q49)))</f>
        <v>-5.5346922992487668E-2</v>
      </c>
      <c r="T49" s="1">
        <f>(M49/(P49-N49))*LN(((TBL_HST[[#This Row],[CH1]]-Q49)/(TBL_HST[[#This Row],[CH3]]-Q49)))</f>
        <v>-2.4590204038411813E-2</v>
      </c>
      <c r="U49" s="1">
        <f>(TBL_HST[[#This Row],[CH1]]-Q49)/(EXP(-R49*N49/M49)) + Q49</f>
        <v>44.550618556701032</v>
      </c>
      <c r="V49" s="1">
        <f>(TBL_HST[[#This Row],[CH2]]-Q49)/(EXP(-S49*O49/M49)) + Q49</f>
        <v>42.655939942782496</v>
      </c>
      <c r="W49" s="1">
        <f>(TBL_HST[[#This Row],[CH1]]-Q49)/(EXP(-T49*N49/M49)) + Q49</f>
        <v>44.054877331134847</v>
      </c>
      <c r="X49" s="1">
        <f t="shared" si="0"/>
        <v>44.550618556701032</v>
      </c>
      <c r="Y49" s="1">
        <f t="shared" si="1"/>
        <v>44.054877331134847</v>
      </c>
      <c r="Z49" s="1">
        <f t="shared" si="2"/>
        <v>44.054877331134847</v>
      </c>
      <c r="AB49" s="1">
        <f t="shared" si="3"/>
        <v>44.220124406323578</v>
      </c>
      <c r="AC49" s="1">
        <f>TBL_HST[[#This Row],[CH7]]</f>
        <v>44.41</v>
      </c>
      <c r="AD49" s="1">
        <f t="shared" si="4"/>
        <v>-0.18987559367641893</v>
      </c>
      <c r="AE49" s="1">
        <f t="shared" si="5"/>
        <v>0.18987559367641893</v>
      </c>
    </row>
    <row r="50" spans="1:31" ht="19.5" customHeight="1" x14ac:dyDescent="0.35">
      <c r="A50" s="27">
        <v>44775.569777233795</v>
      </c>
      <c r="B50" s="25">
        <v>44.19</v>
      </c>
      <c r="C50" s="25">
        <v>44.13</v>
      </c>
      <c r="D50" s="25">
        <v>44.49</v>
      </c>
      <c r="E50" s="25">
        <v>28.09</v>
      </c>
      <c r="F50" s="25">
        <v>28.27</v>
      </c>
      <c r="G50" s="25">
        <v>28.29</v>
      </c>
      <c r="H50" s="25">
        <v>44.73</v>
      </c>
      <c r="I50" s="25">
        <v>27.87</v>
      </c>
      <c r="J50" s="25"/>
      <c r="K50" s="25"/>
      <c r="M50" s="1">
        <v>0.05</v>
      </c>
      <c r="N50" s="1">
        <v>0.05</v>
      </c>
      <c r="O50" s="1">
        <v>0.1</v>
      </c>
      <c r="P50" s="1">
        <v>0.15</v>
      </c>
      <c r="Q50" s="1">
        <f>AVERAGE(TBL_HST[[#This Row],[CH4]],TBL_HST[[#This Row],[CH5]],TBL_HST[[#This Row],[CH6]])</f>
        <v>28.216666666666669</v>
      </c>
      <c r="R50" s="1">
        <f>(M50/(O50-N50))*LN(((TBL_HST[[#This Row],[CH1]]-Q50)/(TBL_HST[[#This Row],[CH2]]-Q50)))</f>
        <v>3.7633328965095848E-3</v>
      </c>
      <c r="S50" s="1">
        <f>(M50/(P50-O50))*LN(((TBL_HST[[#This Row],[CH2]]-Q50)/(TBL_HST[[#This Row],[CH3]]-Q50)))</f>
        <v>-2.2370444054129923E-2</v>
      </c>
      <c r="T50" s="1">
        <f>(M50/(P50-N50))*LN(((TBL_HST[[#This Row],[CH1]]-Q50)/(TBL_HST[[#This Row],[CH3]]-Q50)))</f>
        <v>-9.3035555788102079E-3</v>
      </c>
      <c r="U50" s="1">
        <f>(TBL_HST[[#This Row],[CH1]]-Q50)/(EXP(-R50*N50/M50)) + Q50</f>
        <v>44.250226225387507</v>
      </c>
      <c r="V50" s="1">
        <f>(TBL_HST[[#This Row],[CH2]]-Q50)/(EXP(-S50*O50/M50)) + Q50</f>
        <v>43.433715668473226</v>
      </c>
      <c r="W50" s="1">
        <f>(TBL_HST[[#This Row],[CH1]]-Q50)/(EXP(-T50*N50/M50)) + Q50</f>
        <v>44.042080361786745</v>
      </c>
      <c r="X50" s="1">
        <f t="shared" si="0"/>
        <v>44.250226225387507</v>
      </c>
      <c r="Y50" s="1">
        <f t="shared" si="1"/>
        <v>44.042080361786745</v>
      </c>
      <c r="Z50" s="1">
        <f t="shared" si="2"/>
        <v>44.042080361786745</v>
      </c>
      <c r="AB50" s="1">
        <f t="shared" si="3"/>
        <v>44.111462316320335</v>
      </c>
      <c r="AC50" s="1">
        <f>TBL_HST[[#This Row],[CH7]]</f>
        <v>44.73</v>
      </c>
      <c r="AD50" s="1">
        <f t="shared" si="4"/>
        <v>-0.61853768367966211</v>
      </c>
      <c r="AE50" s="1">
        <f t="shared" si="5"/>
        <v>0.61853768367966211</v>
      </c>
    </row>
    <row r="51" spans="1:31" ht="19.5" customHeight="1" x14ac:dyDescent="0.35">
      <c r="A51" s="27">
        <v>44775.569783125</v>
      </c>
      <c r="B51" s="25">
        <v>43.81</v>
      </c>
      <c r="C51" s="25">
        <v>44.01</v>
      </c>
      <c r="D51" s="25">
        <v>44.01</v>
      </c>
      <c r="E51" s="25">
        <v>28.09</v>
      </c>
      <c r="F51" s="25">
        <v>28.23</v>
      </c>
      <c r="G51" s="25">
        <v>28.27</v>
      </c>
      <c r="H51" s="25">
        <v>44.67</v>
      </c>
      <c r="I51" s="25">
        <v>27.91</v>
      </c>
      <c r="J51" s="25"/>
      <c r="K51" s="25"/>
      <c r="M51" s="1">
        <v>0.05</v>
      </c>
      <c r="N51" s="1">
        <v>0.05</v>
      </c>
      <c r="O51" s="1">
        <v>0.1</v>
      </c>
      <c r="P51" s="1">
        <v>0.15</v>
      </c>
      <c r="Q51" s="1">
        <f>AVERAGE(TBL_HST[[#This Row],[CH4]],TBL_HST[[#This Row],[CH5]],TBL_HST[[#This Row],[CH6]])</f>
        <v>28.196666666666669</v>
      </c>
      <c r="R51" s="1">
        <f>(M51/(O51-N51))*LN(((TBL_HST[[#This Row],[CH1]]-Q51)/(TBL_HST[[#This Row],[CH2]]-Q51)))</f>
        <v>-1.2728215959953196E-2</v>
      </c>
      <c r="S51" s="1">
        <f>(M51/(P51-O51))*LN(((TBL_HST[[#This Row],[CH2]]-Q51)/(TBL_HST[[#This Row],[CH3]]-Q51)))</f>
        <v>0</v>
      </c>
      <c r="T51" s="1">
        <f>(M51/(P51-N51))*LN(((TBL_HST[[#This Row],[CH1]]-Q51)/(TBL_HST[[#This Row],[CH3]]-Q51)))</f>
        <v>-6.3641079799765998E-3</v>
      </c>
      <c r="U51" s="1">
        <f>(TBL_HST[[#This Row],[CH1]]-Q51)/(EXP(-R51*N51/M51)) + Q51</f>
        <v>43.612529510961224</v>
      </c>
      <c r="V51" s="1">
        <f>(TBL_HST[[#This Row],[CH2]]-Q51)/(EXP(-S51*O51/M51)) + Q51</f>
        <v>44.01</v>
      </c>
      <c r="W51" s="1">
        <f>(TBL_HST[[#This Row],[CH1]]-Q51)/(EXP(-T51*N51/M51)) + Q51</f>
        <v>43.710950575662238</v>
      </c>
      <c r="X51" s="1">
        <f t="shared" si="0"/>
        <v>43.612529510961224</v>
      </c>
      <c r="Y51" s="1">
        <f t="shared" si="1"/>
        <v>43.710950575662238</v>
      </c>
      <c r="Z51" s="1">
        <f t="shared" si="2"/>
        <v>43.710950575662238</v>
      </c>
      <c r="AB51" s="1">
        <f t="shared" si="3"/>
        <v>43.678143554095236</v>
      </c>
      <c r="AC51" s="1">
        <f>TBL_HST[[#This Row],[CH7]]</f>
        <v>44.67</v>
      </c>
      <c r="AD51" s="1">
        <f t="shared" si="4"/>
        <v>-0.99185644590476585</v>
      </c>
      <c r="AE51" s="1">
        <f t="shared" si="5"/>
        <v>0.99185644590476585</v>
      </c>
    </row>
    <row r="52" spans="1:31" ht="19.5" customHeight="1" x14ac:dyDescent="0.35">
      <c r="A52" s="27">
        <v>44775.569789039349</v>
      </c>
      <c r="B52" s="25">
        <v>44.09</v>
      </c>
      <c r="C52" s="25">
        <v>43.73</v>
      </c>
      <c r="D52" s="25">
        <v>43.67</v>
      </c>
      <c r="E52" s="25">
        <v>28.11</v>
      </c>
      <c r="F52" s="25">
        <v>28.25</v>
      </c>
      <c r="G52" s="25">
        <v>28.29</v>
      </c>
      <c r="H52" s="25">
        <v>44.93</v>
      </c>
      <c r="I52" s="25">
        <v>27.89</v>
      </c>
      <c r="J52" s="25"/>
      <c r="K52" s="25"/>
      <c r="M52" s="1">
        <v>0.05</v>
      </c>
      <c r="N52" s="1">
        <v>0.05</v>
      </c>
      <c r="O52" s="1">
        <v>0.1</v>
      </c>
      <c r="P52" s="1">
        <v>0.15</v>
      </c>
      <c r="Q52" s="1">
        <f>AVERAGE(TBL_HST[[#This Row],[CH4]],TBL_HST[[#This Row],[CH5]],TBL_HST[[#This Row],[CH6]])</f>
        <v>28.216666666666669</v>
      </c>
      <c r="R52" s="1">
        <f>(M52/(O52-N52))*LN(((TBL_HST[[#This Row],[CH1]]-Q52)/(TBL_HST[[#This Row],[CH2]]-Q52)))</f>
        <v>2.2940683184571369E-2</v>
      </c>
      <c r="S52" s="1">
        <f>(M52/(P52-O52))*LN(((TBL_HST[[#This Row],[CH2]]-Q52)/(TBL_HST[[#This Row],[CH3]]-Q52)))</f>
        <v>3.8751394025944223E-3</v>
      </c>
      <c r="T52" s="1">
        <f>(M52/(P52-N52))*LN(((TBL_HST[[#This Row],[CH1]]-Q52)/(TBL_HST[[#This Row],[CH3]]-Q52)))</f>
        <v>1.3407911293582965E-2</v>
      </c>
      <c r="U52" s="1">
        <f>(TBL_HST[[#This Row],[CH1]]-Q52)/(EXP(-R52*N52/M52)) + Q52</f>
        <v>44.45835410399657</v>
      </c>
      <c r="V52" s="1">
        <f>(TBL_HST[[#This Row],[CH2]]-Q52)/(EXP(-S52*O52/M52)) + Q52</f>
        <v>43.850699782845126</v>
      </c>
      <c r="W52" s="1">
        <f>(TBL_HST[[#This Row],[CH1]]-Q52)/(EXP(-T52*N52/M52)) + Q52</f>
        <v>44.304261434578585</v>
      </c>
      <c r="X52" s="1">
        <f t="shared" si="0"/>
        <v>44.45835410399657</v>
      </c>
      <c r="Y52" s="1">
        <f t="shared" si="1"/>
        <v>44.304261434578585</v>
      </c>
      <c r="Z52" s="1">
        <f t="shared" si="2"/>
        <v>44.304261434578585</v>
      </c>
      <c r="AB52" s="1">
        <f t="shared" si="3"/>
        <v>44.355625657717916</v>
      </c>
      <c r="AC52" s="1">
        <f>TBL_HST[[#This Row],[CH7]]</f>
        <v>44.93</v>
      </c>
      <c r="AD52" s="1">
        <f t="shared" si="4"/>
        <v>-0.57437434228208417</v>
      </c>
      <c r="AE52" s="1">
        <f t="shared" si="5"/>
        <v>0.57437434228208417</v>
      </c>
    </row>
    <row r="53" spans="1:31" ht="19.5" customHeight="1" x14ac:dyDescent="0.35">
      <c r="A53" s="27">
        <v>44775.569794930554</v>
      </c>
      <c r="B53" s="25">
        <v>44.43</v>
      </c>
      <c r="C53" s="25">
        <v>43.49</v>
      </c>
      <c r="D53" s="25">
        <v>43.63</v>
      </c>
      <c r="E53" s="25">
        <v>28.09</v>
      </c>
      <c r="F53" s="25">
        <v>28.25</v>
      </c>
      <c r="G53" s="25">
        <v>28.31</v>
      </c>
      <c r="H53" s="25">
        <v>45.03</v>
      </c>
      <c r="I53" s="25">
        <v>27.87</v>
      </c>
      <c r="J53" s="25"/>
      <c r="K53" s="25"/>
      <c r="M53" s="1">
        <v>0.05</v>
      </c>
      <c r="N53" s="1">
        <v>0.05</v>
      </c>
      <c r="O53" s="1">
        <v>0.1</v>
      </c>
      <c r="P53" s="1">
        <v>0.15</v>
      </c>
      <c r="Q53" s="1">
        <f>AVERAGE(TBL_HST[[#This Row],[CH4]],TBL_HST[[#This Row],[CH5]],TBL_HST[[#This Row],[CH6]])</f>
        <v>28.216666666666669</v>
      </c>
      <c r="R53" s="1">
        <f>(M53/(O53-N53))*LN(((TBL_HST[[#This Row],[CH1]]-Q53)/(TBL_HST[[#This Row],[CH2]]-Q53)))</f>
        <v>5.9725560632562048E-2</v>
      </c>
      <c r="S53" s="1">
        <f>(M53/(P53-O53))*LN(((TBL_HST[[#This Row],[CH2]]-Q53)/(TBL_HST[[#This Row],[CH3]]-Q53)))</f>
        <v>-9.1245473387725692E-3</v>
      </c>
      <c r="T53" s="1">
        <f>(M53/(P53-N53))*LN(((TBL_HST[[#This Row],[CH1]]-Q53)/(TBL_HST[[#This Row],[CH3]]-Q53)))</f>
        <v>2.5300506646894733E-2</v>
      </c>
      <c r="U53" s="1">
        <f>(TBL_HST[[#This Row],[CH1]]-Q53)/(EXP(-R53*N53/M53)) + Q53</f>
        <v>45.427852466171977</v>
      </c>
      <c r="V53" s="1">
        <f>(TBL_HST[[#This Row],[CH2]]-Q53)/(EXP(-S53*O53/M53)) + Q53</f>
        <v>43.213803328653874</v>
      </c>
      <c r="W53" s="1">
        <f>(TBL_HST[[#This Row],[CH1]]-Q53)/(EXP(-T53*N53/M53)) + Q53</f>
        <v>44.845438793240653</v>
      </c>
      <c r="X53" s="1">
        <f t="shared" si="0"/>
        <v>45.427852466171977</v>
      </c>
      <c r="Y53" s="1">
        <f t="shared" si="1"/>
        <v>44.845438793240653</v>
      </c>
      <c r="Z53" s="1">
        <f t="shared" si="2"/>
        <v>44.845438793240653</v>
      </c>
      <c r="AB53" s="1">
        <f t="shared" si="3"/>
        <v>45.039576684217764</v>
      </c>
      <c r="AC53" s="1">
        <f>TBL_HST[[#This Row],[CH7]]</f>
        <v>45.03</v>
      </c>
      <c r="AD53" s="1">
        <f t="shared" si="4"/>
        <v>9.5766842177624767E-3</v>
      </c>
      <c r="AE53" s="1">
        <f t="shared" si="5"/>
        <v>9.5766842177624767E-3</v>
      </c>
    </row>
    <row r="54" spans="1:31" ht="19.5" customHeight="1" x14ac:dyDescent="0.35">
      <c r="A54" s="27">
        <v>44775.569800844911</v>
      </c>
      <c r="B54" s="25">
        <v>44.57</v>
      </c>
      <c r="C54" s="25">
        <v>43.77</v>
      </c>
      <c r="D54" s="25">
        <v>43.41</v>
      </c>
      <c r="E54" s="25">
        <v>28.09</v>
      </c>
      <c r="F54" s="25">
        <v>28.25</v>
      </c>
      <c r="G54" s="25">
        <v>28.31</v>
      </c>
      <c r="H54" s="25">
        <v>45.41</v>
      </c>
      <c r="I54" s="25">
        <v>27.87</v>
      </c>
      <c r="J54" s="25"/>
      <c r="K54" s="25"/>
      <c r="M54" s="1">
        <v>0.05</v>
      </c>
      <c r="N54" s="1">
        <v>0.05</v>
      </c>
      <c r="O54" s="1">
        <v>0.1</v>
      </c>
      <c r="P54" s="1">
        <v>0.15</v>
      </c>
      <c r="Q54" s="1">
        <f>AVERAGE(TBL_HST[[#This Row],[CH4]],TBL_HST[[#This Row],[CH5]],TBL_HST[[#This Row],[CH6]])</f>
        <v>28.216666666666669</v>
      </c>
      <c r="R54" s="1">
        <f>(M54/(O54-N54))*LN(((TBL_HST[[#This Row],[CH1]]-Q54)/(TBL_HST[[#This Row],[CH2]]-Q54)))</f>
        <v>5.0156772237059249E-2</v>
      </c>
      <c r="S54" s="1">
        <f>(M54/(P54-O54))*LN(((TBL_HST[[#This Row],[CH2]]-Q54)/(TBL_HST[[#This Row],[CH3]]-Q54)))</f>
        <v>2.3418242775746129E-2</v>
      </c>
      <c r="T54" s="1">
        <f>(M54/(P54-N54))*LN(((TBL_HST[[#This Row],[CH1]]-Q54)/(TBL_HST[[#This Row],[CH3]]-Q54)))</f>
        <v>3.6787507506402667E-2</v>
      </c>
      <c r="U54" s="1">
        <f>(TBL_HST[[#This Row],[CH1]]-Q54)/(EXP(-R54*N54/M54)) + Q54</f>
        <v>45.411148735533644</v>
      </c>
      <c r="V54" s="1">
        <f>(TBL_HST[[#This Row],[CH2]]-Q54)/(EXP(-S54*O54/M54)) + Q54</f>
        <v>44.515792287442011</v>
      </c>
      <c r="W54" s="1">
        <f>(TBL_HST[[#This Row],[CH1]]-Q54)/(EXP(-T54*N54/M54)) + Q54</f>
        <v>45.182800974857237</v>
      </c>
      <c r="X54" s="1">
        <f t="shared" si="0"/>
        <v>45.411148735533644</v>
      </c>
      <c r="Y54" s="1">
        <f t="shared" si="1"/>
        <v>45.182800974857237</v>
      </c>
      <c r="Z54" s="1">
        <f t="shared" si="2"/>
        <v>45.182800974857237</v>
      </c>
      <c r="AB54" s="1">
        <f t="shared" si="3"/>
        <v>45.258916895082706</v>
      </c>
      <c r="AC54" s="1">
        <f>TBL_HST[[#This Row],[CH7]]</f>
        <v>45.41</v>
      </c>
      <c r="AD54" s="1">
        <f t="shared" si="4"/>
        <v>-0.15108310491729071</v>
      </c>
      <c r="AE54" s="1">
        <f t="shared" si="5"/>
        <v>0.15108310491729071</v>
      </c>
    </row>
    <row r="55" spans="1:31" ht="19.5" customHeight="1" x14ac:dyDescent="0.35">
      <c r="A55" s="27">
        <v>44775.569806736108</v>
      </c>
      <c r="B55" s="25">
        <v>44.65</v>
      </c>
      <c r="C55" s="25">
        <v>43.97</v>
      </c>
      <c r="D55" s="25">
        <v>43.19</v>
      </c>
      <c r="E55" s="25">
        <v>28.09</v>
      </c>
      <c r="F55" s="25">
        <v>28.23</v>
      </c>
      <c r="G55" s="25">
        <v>28.29</v>
      </c>
      <c r="H55" s="25">
        <v>45.91</v>
      </c>
      <c r="I55" s="25">
        <v>27.89</v>
      </c>
      <c r="J55" s="25"/>
      <c r="K55" s="25"/>
      <c r="M55" s="1">
        <v>0.05</v>
      </c>
      <c r="N55" s="1">
        <v>0.05</v>
      </c>
      <c r="O55" s="1">
        <v>0.1</v>
      </c>
      <c r="P55" s="1">
        <v>0.15</v>
      </c>
      <c r="Q55" s="1">
        <f>AVERAGE(TBL_HST[[#This Row],[CH4]],TBL_HST[[#This Row],[CH5]],TBL_HST[[#This Row],[CH6]])</f>
        <v>28.203333333333333</v>
      </c>
      <c r="R55" s="1">
        <f>(M55/(O55-N55))*LN(((TBL_HST[[#This Row],[CH1]]-Q55)/(TBL_HST[[#This Row],[CH2]]-Q55)))</f>
        <v>4.2224815603323272E-2</v>
      </c>
      <c r="S55" s="1">
        <f>(M55/(P55-O55))*LN(((TBL_HST[[#This Row],[CH2]]-Q55)/(TBL_HST[[#This Row],[CH3]]-Q55)))</f>
        <v>5.0737089912451835E-2</v>
      </c>
      <c r="T55" s="1">
        <f>(M55/(P55-N55))*LN(((TBL_HST[[#This Row],[CH1]]-Q55)/(TBL_HST[[#This Row],[CH3]]-Q55)))</f>
        <v>4.6480952757887509E-2</v>
      </c>
      <c r="U55" s="1">
        <f>(TBL_HST[[#This Row],[CH1]]-Q55)/(EXP(-R55*N55/M55)) + Q55</f>
        <v>45.359327695560253</v>
      </c>
      <c r="V55" s="1">
        <f>(TBL_HST[[#This Row],[CH2]]-Q55)/(EXP(-S55*O55/M55)) + Q55</f>
        <v>45.653901130779758</v>
      </c>
      <c r="W55" s="1">
        <f>(TBL_HST[[#This Row],[CH1]]-Q55)/(EXP(-T55*N55/M55)) + Q55</f>
        <v>45.432501569149665</v>
      </c>
      <c r="X55" s="1">
        <f t="shared" si="0"/>
        <v>45.359327695560253</v>
      </c>
      <c r="Y55" s="1">
        <f t="shared" si="1"/>
        <v>45.432501569149665</v>
      </c>
      <c r="Z55" s="1">
        <f t="shared" si="2"/>
        <v>45.432501569149665</v>
      </c>
      <c r="AB55" s="1">
        <f t="shared" si="3"/>
        <v>45.408110277953199</v>
      </c>
      <c r="AC55" s="1">
        <f>TBL_HST[[#This Row],[CH7]]</f>
        <v>45.91</v>
      </c>
      <c r="AD55" s="1">
        <f t="shared" si="4"/>
        <v>-0.50188972204679771</v>
      </c>
      <c r="AE55" s="1">
        <f t="shared" si="5"/>
        <v>0.50188972204679771</v>
      </c>
    </row>
    <row r="56" spans="1:31" ht="19.5" customHeight="1" x14ac:dyDescent="0.35">
      <c r="A56" s="27">
        <v>44775.569812662034</v>
      </c>
      <c r="B56" s="25">
        <v>44.95</v>
      </c>
      <c r="C56" s="25">
        <v>44.13</v>
      </c>
      <c r="D56" s="25">
        <v>43.27</v>
      </c>
      <c r="E56" s="25">
        <v>28.11</v>
      </c>
      <c r="F56" s="25">
        <v>28.23</v>
      </c>
      <c r="G56" s="25">
        <v>28.29</v>
      </c>
      <c r="H56" s="25">
        <v>45.89</v>
      </c>
      <c r="I56" s="25">
        <v>27.89</v>
      </c>
      <c r="J56" s="25"/>
      <c r="K56" s="25"/>
      <c r="M56" s="1">
        <v>0.05</v>
      </c>
      <c r="N56" s="1">
        <v>0.05</v>
      </c>
      <c r="O56" s="1">
        <v>0.1</v>
      </c>
      <c r="P56" s="1">
        <v>0.15</v>
      </c>
      <c r="Q56" s="1">
        <f>AVERAGE(TBL_HST[[#This Row],[CH4]],TBL_HST[[#This Row],[CH5]],TBL_HST[[#This Row],[CH6]])</f>
        <v>28.209999999999997</v>
      </c>
      <c r="R56" s="1">
        <f>(M56/(O56-N56))*LN(((TBL_HST[[#This Row],[CH1]]-Q56)/(TBL_HST[[#This Row],[CH2]]-Q56)))</f>
        <v>5.0224884645092283E-2</v>
      </c>
      <c r="S56" s="1">
        <f>(M56/(P56-O56))*LN(((TBL_HST[[#This Row],[CH2]]-Q56)/(TBL_HST[[#This Row],[CH3]]-Q56)))</f>
        <v>5.55339580444894E-2</v>
      </c>
      <c r="T56" s="1">
        <f>(M56/(P56-N56))*LN(((TBL_HST[[#This Row],[CH1]]-Q56)/(TBL_HST[[#This Row],[CH3]]-Q56)))</f>
        <v>5.2879421344790838E-2</v>
      </c>
      <c r="U56" s="1">
        <f>(TBL_HST[[#This Row],[CH1]]-Q56)/(EXP(-R56*N56/M56)) + Q56</f>
        <v>45.81223618090452</v>
      </c>
      <c r="V56" s="1">
        <f>(TBL_HST[[#This Row],[CH2]]-Q56)/(EXP(-S56*O56/M56)) + Q56</f>
        <v>46.000135112493808</v>
      </c>
      <c r="W56" s="1">
        <f>(TBL_HST[[#This Row],[CH1]]-Q56)/(EXP(-T56*N56/M56)) + Q56</f>
        <v>45.859024035407472</v>
      </c>
      <c r="X56" s="1">
        <f t="shared" si="0"/>
        <v>45.81223618090452</v>
      </c>
      <c r="Y56" s="1">
        <f t="shared" si="1"/>
        <v>45.859024035407472</v>
      </c>
      <c r="Z56" s="1">
        <f t="shared" si="2"/>
        <v>45.859024035407472</v>
      </c>
      <c r="AB56" s="1">
        <f t="shared" si="3"/>
        <v>45.843428083906495</v>
      </c>
      <c r="AC56" s="1">
        <f>TBL_HST[[#This Row],[CH7]]</f>
        <v>45.89</v>
      </c>
      <c r="AD56" s="1">
        <f t="shared" si="4"/>
        <v>-4.6571916093505195E-2</v>
      </c>
      <c r="AE56" s="1">
        <f t="shared" si="5"/>
        <v>4.6571916093505195E-2</v>
      </c>
    </row>
    <row r="57" spans="1:31" ht="19.5" customHeight="1" x14ac:dyDescent="0.35">
      <c r="A57" s="27">
        <v>44775.56981854167</v>
      </c>
      <c r="B57" s="25">
        <v>45.37</v>
      </c>
      <c r="C57" s="25">
        <v>44.25</v>
      </c>
      <c r="D57" s="25">
        <v>43.51</v>
      </c>
      <c r="E57" s="25">
        <v>28.11</v>
      </c>
      <c r="F57" s="25">
        <v>28.25</v>
      </c>
      <c r="G57" s="25">
        <v>28.31</v>
      </c>
      <c r="H57" s="25">
        <v>47.05</v>
      </c>
      <c r="I57" s="25">
        <v>27.87</v>
      </c>
      <c r="J57" s="25"/>
      <c r="K57" s="25"/>
      <c r="M57" s="1">
        <v>0.05</v>
      </c>
      <c r="N57" s="1">
        <v>0.05</v>
      </c>
      <c r="O57" s="1">
        <v>0.1</v>
      </c>
      <c r="P57" s="1">
        <v>0.15</v>
      </c>
      <c r="Q57" s="1">
        <f>AVERAGE(TBL_HST[[#This Row],[CH4]],TBL_HST[[#This Row],[CH5]],TBL_HST[[#This Row],[CH6]])</f>
        <v>28.223333333333333</v>
      </c>
      <c r="R57" s="1">
        <f>(M57/(O57-N57))*LN(((TBL_HST[[#This Row],[CH1]]-Q57)/(TBL_HST[[#This Row],[CH2]]-Q57)))</f>
        <v>6.7549789702411753E-2</v>
      </c>
      <c r="S57" s="1">
        <f>(M57/(P57-O57))*LN(((TBL_HST[[#This Row],[CH2]]-Q57)/(TBL_HST[[#This Row],[CH3]]-Q57)))</f>
        <v>4.7273012797193974E-2</v>
      </c>
      <c r="T57" s="1">
        <f>(M57/(P57-N57))*LN(((TBL_HST[[#This Row],[CH1]]-Q57)/(TBL_HST[[#This Row],[CH3]]-Q57)))</f>
        <v>5.7411401249802776E-2</v>
      </c>
      <c r="U57" s="1">
        <f>(TBL_HST[[#This Row],[CH1]]-Q57)/(EXP(-R57*N57/M57)) + Q57</f>
        <v>46.568269550748752</v>
      </c>
      <c r="V57" s="1">
        <f>(TBL_HST[[#This Row],[CH2]]-Q57)/(EXP(-S57*O57/M57)) + Q57</f>
        <v>45.839200283233701</v>
      </c>
      <c r="W57" s="1">
        <f>(TBL_HST[[#This Row],[CH1]]-Q57)/(EXP(-T57*N57/M57)) + Q57</f>
        <v>46.38322109285663</v>
      </c>
      <c r="X57" s="1">
        <f t="shared" si="0"/>
        <v>46.568269550748752</v>
      </c>
      <c r="Y57" s="1">
        <f t="shared" si="1"/>
        <v>46.38322109285663</v>
      </c>
      <c r="Z57" s="1">
        <f t="shared" si="2"/>
        <v>46.38322109285663</v>
      </c>
      <c r="AB57" s="1">
        <f t="shared" si="3"/>
        <v>46.444903912153997</v>
      </c>
      <c r="AC57" s="1">
        <f>TBL_HST[[#This Row],[CH7]]</f>
        <v>47.05</v>
      </c>
      <c r="AD57" s="1">
        <f t="shared" si="4"/>
        <v>-0.60509608784600033</v>
      </c>
      <c r="AE57" s="1">
        <f t="shared" si="5"/>
        <v>0.60509608784600033</v>
      </c>
    </row>
    <row r="58" spans="1:31" ht="19.5" customHeight="1" x14ac:dyDescent="0.35">
      <c r="A58" s="27">
        <v>44775.569824456019</v>
      </c>
      <c r="B58" s="25">
        <v>45.59</v>
      </c>
      <c r="C58" s="25">
        <v>44.61</v>
      </c>
      <c r="D58" s="25">
        <v>43.59</v>
      </c>
      <c r="E58" s="25">
        <v>28.09</v>
      </c>
      <c r="F58" s="25">
        <v>28.23</v>
      </c>
      <c r="G58" s="25">
        <v>28.31</v>
      </c>
      <c r="H58" s="25">
        <v>47.87</v>
      </c>
      <c r="I58" s="25">
        <v>27.89</v>
      </c>
      <c r="J58" s="25"/>
      <c r="K58" s="25"/>
      <c r="M58" s="1">
        <v>0.05</v>
      </c>
      <c r="N58" s="1">
        <v>0.05</v>
      </c>
      <c r="O58" s="1">
        <v>0.1</v>
      </c>
      <c r="P58" s="1">
        <v>0.15</v>
      </c>
      <c r="Q58" s="1">
        <f>AVERAGE(TBL_HST[[#This Row],[CH4]],TBL_HST[[#This Row],[CH5]],TBL_HST[[#This Row],[CH6]])</f>
        <v>28.209999999999997</v>
      </c>
      <c r="R58" s="1">
        <f>(M58/(O58-N58))*LN(((TBL_HST[[#This Row],[CH1]]-Q58)/(TBL_HST[[#This Row],[CH2]]-Q58)))</f>
        <v>5.8038785007093502E-2</v>
      </c>
      <c r="S58" s="1">
        <f>(M58/(P58-O58))*LN(((TBL_HST[[#This Row],[CH2]]-Q58)/(TBL_HST[[#This Row],[CH3]]-Q58)))</f>
        <v>6.4213370752654514E-2</v>
      </c>
      <c r="T58" s="1">
        <f>(M58/(P58-N58))*LN(((TBL_HST[[#This Row],[CH1]]-Q58)/(TBL_HST[[#This Row],[CH3]]-Q58)))</f>
        <v>6.112607787987405E-2</v>
      </c>
      <c r="U58" s="1">
        <f>(TBL_HST[[#This Row],[CH1]]-Q58)/(EXP(-R58*N58/M58)) + Q58</f>
        <v>46.628560975609766</v>
      </c>
      <c r="V58" s="1">
        <f>(TBL_HST[[#This Row],[CH2]]-Q58)/(EXP(-S58*O58/M58)) + Q58</f>
        <v>46.857425176837822</v>
      </c>
      <c r="W58" s="1">
        <f>(TBL_HST[[#This Row],[CH1]]-Q58)/(EXP(-T58*N58/M58)) + Q58</f>
        <v>46.685512335164461</v>
      </c>
      <c r="X58" s="1">
        <f t="shared" si="0"/>
        <v>46.628560975609766</v>
      </c>
      <c r="Y58" s="1">
        <f t="shared" si="1"/>
        <v>46.685512335164461</v>
      </c>
      <c r="Z58" s="1">
        <f t="shared" si="2"/>
        <v>46.685512335164461</v>
      </c>
      <c r="AB58" s="1">
        <f t="shared" si="3"/>
        <v>46.666528548646227</v>
      </c>
      <c r="AC58" s="1">
        <f>TBL_HST[[#This Row],[CH7]]</f>
        <v>47.87</v>
      </c>
      <c r="AD58" s="1">
        <f t="shared" si="4"/>
        <v>-1.2034714513537708</v>
      </c>
      <c r="AE58" s="1">
        <f t="shared" si="5"/>
        <v>1.2034714513537708</v>
      </c>
    </row>
    <row r="59" spans="1:31" ht="19.5" customHeight="1" x14ac:dyDescent="0.35">
      <c r="A59" s="27">
        <v>44775.569830335648</v>
      </c>
      <c r="B59" s="25">
        <v>46.47</v>
      </c>
      <c r="C59" s="25">
        <v>44.95</v>
      </c>
      <c r="D59" s="25">
        <v>43.81</v>
      </c>
      <c r="E59" s="25">
        <v>28.09</v>
      </c>
      <c r="F59" s="25">
        <v>28.23</v>
      </c>
      <c r="G59" s="25">
        <v>28.31</v>
      </c>
      <c r="H59" s="25">
        <v>48.11</v>
      </c>
      <c r="I59" s="25">
        <v>27.91</v>
      </c>
      <c r="J59" s="25"/>
      <c r="K59" s="25"/>
      <c r="M59" s="1">
        <v>0.05</v>
      </c>
      <c r="N59" s="1">
        <v>0.05</v>
      </c>
      <c r="O59" s="1">
        <v>0.1</v>
      </c>
      <c r="P59" s="1">
        <v>0.15</v>
      </c>
      <c r="Q59" s="1">
        <f>AVERAGE(TBL_HST[[#This Row],[CH4]],TBL_HST[[#This Row],[CH5]],TBL_HST[[#This Row],[CH6]])</f>
        <v>28.209999999999997</v>
      </c>
      <c r="R59" s="1">
        <f>(M59/(O59-N59))*LN(((TBL_HST[[#This Row],[CH1]]-Q59)/(TBL_HST[[#This Row],[CH2]]-Q59)))</f>
        <v>8.6911810105492843E-2</v>
      </c>
      <c r="S59" s="1">
        <f>(M59/(P59-O59))*LN(((TBL_HST[[#This Row],[CH2]]-Q59)/(TBL_HST[[#This Row],[CH3]]-Q59)))</f>
        <v>7.0530150805837882E-2</v>
      </c>
      <c r="T59" s="1">
        <f>(M59/(P59-N59))*LN(((TBL_HST[[#This Row],[CH1]]-Q59)/(TBL_HST[[#This Row],[CH3]]-Q59)))</f>
        <v>7.8720980455665376E-2</v>
      </c>
      <c r="U59" s="1">
        <f>(TBL_HST[[#This Row],[CH1]]-Q59)/(EXP(-R59*N59/M59)) + Q59</f>
        <v>48.128016726403814</v>
      </c>
      <c r="V59" s="1">
        <f>(TBL_HST[[#This Row],[CH2]]-Q59)/(EXP(-S59*O59/M59)) + Q59</f>
        <v>47.486010946745566</v>
      </c>
      <c r="W59" s="1">
        <f>(TBL_HST[[#This Row],[CH1]]-Q59)/(EXP(-T59*N59/M59)) + Q59</f>
        <v>47.965537970726601</v>
      </c>
      <c r="X59" s="1">
        <f t="shared" si="0"/>
        <v>48.128016726403814</v>
      </c>
      <c r="Y59" s="1">
        <f t="shared" si="1"/>
        <v>47.965537970726601</v>
      </c>
      <c r="Z59" s="1">
        <f t="shared" si="2"/>
        <v>47.965537970726601</v>
      </c>
      <c r="AB59" s="1">
        <f t="shared" si="3"/>
        <v>48.019697555952341</v>
      </c>
      <c r="AC59" s="1">
        <f>TBL_HST[[#This Row],[CH7]]</f>
        <v>48.11</v>
      </c>
      <c r="AD59" s="1">
        <f t="shared" si="4"/>
        <v>-9.0302444047658526E-2</v>
      </c>
      <c r="AE59" s="1">
        <f t="shared" si="5"/>
        <v>9.0302444047658526E-2</v>
      </c>
    </row>
    <row r="60" spans="1:31" ht="19.5" customHeight="1" x14ac:dyDescent="0.35">
      <c r="A60" s="27">
        <v>44775.569836261573</v>
      </c>
      <c r="B60" s="25">
        <v>47.31</v>
      </c>
      <c r="C60" s="25">
        <v>45.23</v>
      </c>
      <c r="D60" s="25">
        <v>44.09</v>
      </c>
      <c r="E60" s="25">
        <v>28.11</v>
      </c>
      <c r="F60" s="25">
        <v>28.23</v>
      </c>
      <c r="G60" s="25">
        <v>28.31</v>
      </c>
      <c r="H60" s="25">
        <v>49.25</v>
      </c>
      <c r="I60" s="25">
        <v>27.91</v>
      </c>
      <c r="J60" s="25"/>
      <c r="K60" s="25"/>
      <c r="M60" s="1">
        <v>0.05</v>
      </c>
      <c r="N60" s="1">
        <v>0.05</v>
      </c>
      <c r="O60" s="1">
        <v>0.1</v>
      </c>
      <c r="P60" s="1">
        <v>0.15</v>
      </c>
      <c r="Q60" s="1">
        <f>AVERAGE(TBL_HST[[#This Row],[CH4]],TBL_HST[[#This Row],[CH5]],TBL_HST[[#This Row],[CH6]])</f>
        <v>28.216666666666669</v>
      </c>
      <c r="R60" s="1">
        <f>(M60/(O60-N60))*LN(((TBL_HST[[#This Row],[CH1]]-Q60)/(TBL_HST[[#This Row],[CH2]]-Q60)))</f>
        <v>0.11534188361585601</v>
      </c>
      <c r="S60" s="1">
        <f>(M60/(P60-O60))*LN(((TBL_HST[[#This Row],[CH2]]-Q60)/(TBL_HST[[#This Row],[CH3]]-Q60)))</f>
        <v>6.9356797977817297E-2</v>
      </c>
      <c r="T60" s="1">
        <f>(M60/(P60-N60))*LN(((TBL_HST[[#This Row],[CH1]]-Q60)/(TBL_HST[[#This Row],[CH3]]-Q60)))</f>
        <v>9.2349340796836696E-2</v>
      </c>
      <c r="U60" s="1">
        <f>(TBL_HST[[#This Row],[CH1]]-Q60)/(EXP(-R60*N60/M60)) + Q60</f>
        <v>49.644294670846406</v>
      </c>
      <c r="V60" s="1">
        <f>(TBL_HST[[#This Row],[CH2]]-Q60)/(EXP(-S60*O60/M60)) + Q60</f>
        <v>47.761499500543358</v>
      </c>
      <c r="W60" s="1">
        <f>(TBL_HST[[#This Row],[CH1]]-Q60)/(EXP(-T60*N60/M60)) + Q60</f>
        <v>49.157239788462547</v>
      </c>
      <c r="X60" s="1">
        <f t="shared" si="0"/>
        <v>49.644294670846406</v>
      </c>
      <c r="Y60" s="1">
        <f t="shared" si="1"/>
        <v>49.157239788462547</v>
      </c>
      <c r="Z60" s="1">
        <f t="shared" si="2"/>
        <v>49.157239788462547</v>
      </c>
      <c r="AB60" s="1">
        <f t="shared" si="3"/>
        <v>49.319591415923831</v>
      </c>
      <c r="AC60" s="1">
        <f>TBL_HST[[#This Row],[CH7]]</f>
        <v>49.25</v>
      </c>
      <c r="AD60" s="1">
        <f t="shared" si="4"/>
        <v>6.9591415923831335E-2</v>
      </c>
      <c r="AE60" s="1">
        <f t="shared" si="5"/>
        <v>6.9591415923831335E-2</v>
      </c>
    </row>
    <row r="61" spans="1:31" ht="19.5" customHeight="1" x14ac:dyDescent="0.35">
      <c r="A61" s="27">
        <v>44775.569842152778</v>
      </c>
      <c r="B61" s="25">
        <v>47.65</v>
      </c>
      <c r="C61" s="25">
        <v>45.89</v>
      </c>
      <c r="D61" s="25">
        <v>44.51</v>
      </c>
      <c r="E61" s="25">
        <v>28.11</v>
      </c>
      <c r="F61" s="25">
        <v>28.27</v>
      </c>
      <c r="G61" s="25">
        <v>28.31</v>
      </c>
      <c r="H61" s="25">
        <v>50.21</v>
      </c>
      <c r="I61" s="25">
        <v>27.89</v>
      </c>
      <c r="J61" s="25"/>
      <c r="K61" s="25"/>
      <c r="M61" s="1">
        <v>0.05</v>
      </c>
      <c r="N61" s="1">
        <v>0.05</v>
      </c>
      <c r="O61" s="1">
        <v>0.1</v>
      </c>
      <c r="P61" s="1">
        <v>0.15</v>
      </c>
      <c r="Q61" s="1">
        <f>AVERAGE(TBL_HST[[#This Row],[CH4]],TBL_HST[[#This Row],[CH5]],TBL_HST[[#This Row],[CH6]])</f>
        <v>28.23</v>
      </c>
      <c r="R61" s="1">
        <f>(M61/(O61-N61))*LN(((TBL_HST[[#This Row],[CH1]]-Q61)/(TBL_HST[[#This Row],[CH2]]-Q61)))</f>
        <v>9.5001267687364707E-2</v>
      </c>
      <c r="S61" s="1">
        <f>(M61/(P61-O61))*LN(((TBL_HST[[#This Row],[CH2]]-Q61)/(TBL_HST[[#This Row],[CH3]]-Q61)))</f>
        <v>8.1364834601419786E-2</v>
      </c>
      <c r="T61" s="1">
        <f>(M61/(P61-N61))*LN(((TBL_HST[[#This Row],[CH1]]-Q61)/(TBL_HST[[#This Row],[CH3]]-Q61)))</f>
        <v>8.8183051144392344E-2</v>
      </c>
      <c r="U61" s="1">
        <f>(TBL_HST[[#This Row],[CH1]]-Q61)/(EXP(-R61*N61/M61)) + Q61</f>
        <v>49.585402038505094</v>
      </c>
      <c r="V61" s="1">
        <f>(TBL_HST[[#This Row],[CH2]]-Q61)/(EXP(-S61*O61/M61)) + Q61</f>
        <v>49.010849476905989</v>
      </c>
      <c r="W61" s="1">
        <f>(TBL_HST[[#This Row],[CH1]]-Q61)/(EXP(-T61*N61/M61)) + Q61</f>
        <v>49.440291542594771</v>
      </c>
      <c r="X61" s="1">
        <f t="shared" si="0"/>
        <v>49.585402038505094</v>
      </c>
      <c r="Y61" s="1">
        <f t="shared" si="1"/>
        <v>49.440291542594771</v>
      </c>
      <c r="Z61" s="1">
        <f t="shared" si="2"/>
        <v>49.440291542594771</v>
      </c>
      <c r="AB61" s="1">
        <f t="shared" si="3"/>
        <v>49.48866170789821</v>
      </c>
      <c r="AC61" s="1">
        <f>TBL_HST[[#This Row],[CH7]]</f>
        <v>50.21</v>
      </c>
      <c r="AD61" s="1">
        <f t="shared" si="4"/>
        <v>-0.72133829210179101</v>
      </c>
      <c r="AE61" s="1">
        <f t="shared" si="5"/>
        <v>0.72133829210179101</v>
      </c>
    </row>
    <row r="62" spans="1:31" ht="19.5" customHeight="1" x14ac:dyDescent="0.35">
      <c r="A62" s="27">
        <v>44775.569848055558</v>
      </c>
      <c r="B62" s="25">
        <v>48.87</v>
      </c>
      <c r="C62" s="25">
        <v>46.81</v>
      </c>
      <c r="D62" s="25">
        <v>44.71</v>
      </c>
      <c r="E62" s="25">
        <v>28.11</v>
      </c>
      <c r="F62" s="25">
        <v>28.25</v>
      </c>
      <c r="G62" s="25">
        <v>28.31</v>
      </c>
      <c r="H62" s="25">
        <v>50.55</v>
      </c>
      <c r="I62" s="25">
        <v>27.89</v>
      </c>
      <c r="J62" s="25"/>
      <c r="K62" s="25"/>
      <c r="M62" s="1">
        <v>0.05</v>
      </c>
      <c r="N62" s="1">
        <v>0.05</v>
      </c>
      <c r="O62" s="1">
        <v>0.1</v>
      </c>
      <c r="P62" s="1">
        <v>0.15</v>
      </c>
      <c r="Q62" s="1">
        <f>AVERAGE(TBL_HST[[#This Row],[CH4]],TBL_HST[[#This Row],[CH5]],TBL_HST[[#This Row],[CH6]])</f>
        <v>28.223333333333333</v>
      </c>
      <c r="R62" s="1">
        <f>(M62/(O62-N62))*LN(((TBL_HST[[#This Row],[CH1]]-Q62)/(TBL_HST[[#This Row],[CH2]]-Q62)))</f>
        <v>0.1051094080927881</v>
      </c>
      <c r="S62" s="1">
        <f>(M62/(P62-O62))*LN(((TBL_HST[[#This Row],[CH2]]-Q62)/(TBL_HST[[#This Row],[CH3]]-Q62)))</f>
        <v>0.11989250435899836</v>
      </c>
      <c r="T62" s="1">
        <f>(M62/(P62-N62))*LN(((TBL_HST[[#This Row],[CH1]]-Q62)/(TBL_HST[[#This Row],[CH3]]-Q62)))</f>
        <v>0.11250095622589326</v>
      </c>
      <c r="U62" s="1">
        <f>(TBL_HST[[#This Row],[CH1]]-Q62)/(EXP(-R62*N62/M62)) + Q62</f>
        <v>51.158314203730264</v>
      </c>
      <c r="V62" s="1">
        <f>(TBL_HST[[#This Row],[CH2]]-Q62)/(EXP(-S62*O62/M62)) + Q62</f>
        <v>51.846538211552541</v>
      </c>
      <c r="W62" s="1">
        <f>(TBL_HST[[#This Row],[CH1]]-Q62)/(EXP(-T62*N62/M62)) + Q62</f>
        <v>51.328467291442664</v>
      </c>
      <c r="X62" s="1">
        <f t="shared" si="0"/>
        <v>51.158314203730264</v>
      </c>
      <c r="Y62" s="1">
        <f t="shared" si="1"/>
        <v>51.328467291442664</v>
      </c>
      <c r="Z62" s="1">
        <f t="shared" si="2"/>
        <v>51.328467291442664</v>
      </c>
      <c r="AB62" s="1">
        <f t="shared" si="3"/>
        <v>51.27174959553853</v>
      </c>
      <c r="AC62" s="1">
        <f>TBL_HST[[#This Row],[CH7]]</f>
        <v>50.55</v>
      </c>
      <c r="AD62" s="1">
        <f t="shared" si="4"/>
        <v>0.72174959553853313</v>
      </c>
      <c r="AE62" s="1">
        <f t="shared" si="5"/>
        <v>0.72174959553853313</v>
      </c>
    </row>
    <row r="63" spans="1:31" ht="19.5" customHeight="1" x14ac:dyDescent="0.35">
      <c r="A63" s="27">
        <v>44775.569853946756</v>
      </c>
      <c r="B63" s="25">
        <v>49.79</v>
      </c>
      <c r="C63" s="25">
        <v>47.39</v>
      </c>
      <c r="D63" s="25">
        <v>45.57</v>
      </c>
      <c r="E63" s="25">
        <v>28.13</v>
      </c>
      <c r="F63" s="25">
        <v>28.23</v>
      </c>
      <c r="G63" s="25">
        <v>28.31</v>
      </c>
      <c r="H63" s="25">
        <v>50.59</v>
      </c>
      <c r="I63" s="25">
        <v>27.91</v>
      </c>
      <c r="J63" s="25"/>
      <c r="K63" s="25"/>
      <c r="M63" s="1">
        <v>0.05</v>
      </c>
      <c r="N63" s="1">
        <v>0.05</v>
      </c>
      <c r="O63" s="1">
        <v>0.1</v>
      </c>
      <c r="P63" s="1">
        <v>0.15</v>
      </c>
      <c r="Q63" s="1">
        <f>AVERAGE(TBL_HST[[#This Row],[CH4]],TBL_HST[[#This Row],[CH5]],TBL_HST[[#This Row],[CH6]])</f>
        <v>28.223333333333333</v>
      </c>
      <c r="R63" s="1">
        <f>(M63/(O63-N63))*LN(((TBL_HST[[#This Row],[CH1]]-Q63)/(TBL_HST[[#This Row],[CH2]]-Q63)))</f>
        <v>0.11797625370355004</v>
      </c>
      <c r="S63" s="1">
        <f>(M63/(P63-O63))*LN(((TBL_HST[[#This Row],[CH2]]-Q63)/(TBL_HST[[#This Row],[CH3]]-Q63)))</f>
        <v>9.9772294159000366E-2</v>
      </c>
      <c r="T63" s="1">
        <f>(M63/(P63-N63))*LN(((TBL_HST[[#This Row],[CH1]]-Q63)/(TBL_HST[[#This Row],[CH3]]-Q63)))</f>
        <v>0.10887427393127513</v>
      </c>
      <c r="U63" s="1">
        <f>(TBL_HST[[#This Row],[CH1]]-Q63)/(EXP(-R63*N63/M63)) + Q63</f>
        <v>52.490521739130429</v>
      </c>
      <c r="V63" s="1">
        <f>(TBL_HST[[#This Row],[CH2]]-Q63)/(EXP(-S63*O63/M63)) + Q63</f>
        <v>51.622894004552762</v>
      </c>
      <c r="W63" s="1">
        <f>(TBL_HST[[#This Row],[CH1]]-Q63)/(EXP(-T63*N63/M63)) + Q63</f>
        <v>52.270644458406309</v>
      </c>
      <c r="X63" s="1">
        <f t="shared" si="0"/>
        <v>52.490521739130429</v>
      </c>
      <c r="Y63" s="1">
        <f t="shared" si="1"/>
        <v>52.270644458406309</v>
      </c>
      <c r="Z63" s="1">
        <f t="shared" si="2"/>
        <v>52.270644458406309</v>
      </c>
      <c r="AB63" s="1">
        <f t="shared" si="3"/>
        <v>52.343936885314349</v>
      </c>
      <c r="AC63" s="1">
        <f>TBL_HST[[#This Row],[CH7]]</f>
        <v>50.59</v>
      </c>
      <c r="AD63" s="1">
        <f t="shared" si="4"/>
        <v>1.7539368853143458</v>
      </c>
      <c r="AE63" s="1">
        <f t="shared" si="5"/>
        <v>1.7539368853143458</v>
      </c>
    </row>
    <row r="64" spans="1:31" ht="19.5" customHeight="1" x14ac:dyDescent="0.35">
      <c r="A64" s="27">
        <v>44775.569859872689</v>
      </c>
      <c r="B64" s="25">
        <v>49.99</v>
      </c>
      <c r="C64" s="25">
        <v>48.59</v>
      </c>
      <c r="D64" s="25">
        <v>46.31</v>
      </c>
      <c r="E64" s="25">
        <v>28.11</v>
      </c>
      <c r="F64" s="25">
        <v>28.27</v>
      </c>
      <c r="G64" s="25">
        <v>28.33</v>
      </c>
      <c r="H64" s="25">
        <v>51.61</v>
      </c>
      <c r="I64" s="25">
        <v>27.93</v>
      </c>
      <c r="J64" s="25"/>
      <c r="K64" s="25"/>
      <c r="M64" s="1">
        <v>0.05</v>
      </c>
      <c r="N64" s="1">
        <v>0.05</v>
      </c>
      <c r="O64" s="1">
        <v>0.1</v>
      </c>
      <c r="P64" s="1">
        <v>0.15</v>
      </c>
      <c r="Q64" s="1">
        <f>AVERAGE(TBL_HST[[#This Row],[CH4]],TBL_HST[[#This Row],[CH5]],TBL_HST[[#This Row],[CH6]])</f>
        <v>28.236666666666665</v>
      </c>
      <c r="R64" s="1">
        <f>(M64/(O64-N64))*LN(((TBL_HST[[#This Row],[CH1]]-Q64)/(TBL_HST[[#This Row],[CH2]]-Q64)))</f>
        <v>6.652230385844278E-2</v>
      </c>
      <c r="S64" s="1">
        <f>(M64/(P64-O64))*LN(((TBL_HST[[#This Row],[CH2]]-Q64)/(TBL_HST[[#This Row],[CH3]]-Q64)))</f>
        <v>0.11880714323621236</v>
      </c>
      <c r="T64" s="1">
        <f>(M64/(P64-N64))*LN(((TBL_HST[[#This Row],[CH1]]-Q64)/(TBL_HST[[#This Row],[CH3]]-Q64)))</f>
        <v>9.2664723547327535E-2</v>
      </c>
      <c r="U64" s="1">
        <f>(TBL_HST[[#This Row],[CH1]]-Q64)/(EXP(-R64*N64/M64)) + Q64</f>
        <v>51.486298722567966</v>
      </c>
      <c r="V64" s="1">
        <f>(TBL_HST[[#This Row],[CH2]]-Q64)/(EXP(-S64*O64/M64)) + Q64</f>
        <v>54.049169619353435</v>
      </c>
      <c r="W64" s="1">
        <f>(TBL_HST[[#This Row],[CH1]]-Q64)/(EXP(-T64*N64/M64)) + Q64</f>
        <v>52.102114750245775</v>
      </c>
      <c r="X64" s="1">
        <f t="shared" si="0"/>
        <v>51.486298722567966</v>
      </c>
      <c r="Y64" s="1">
        <f t="shared" si="1"/>
        <v>52.102114750245775</v>
      </c>
      <c r="Z64" s="1">
        <f t="shared" si="2"/>
        <v>52.102114750245775</v>
      </c>
      <c r="AB64" s="1">
        <f t="shared" si="3"/>
        <v>51.896842741019839</v>
      </c>
      <c r="AC64" s="1">
        <f>TBL_HST[[#This Row],[CH7]]</f>
        <v>51.61</v>
      </c>
      <c r="AD64" s="1">
        <f t="shared" si="4"/>
        <v>0.28684274101983931</v>
      </c>
      <c r="AE64" s="1">
        <f t="shared" si="5"/>
        <v>0.28684274101983931</v>
      </c>
    </row>
    <row r="65" spans="1:31" ht="19.5" customHeight="1" x14ac:dyDescent="0.35">
      <c r="A65" s="27">
        <v>44775.569865752317</v>
      </c>
      <c r="B65" s="25">
        <v>50.33</v>
      </c>
      <c r="C65" s="25">
        <v>49.61</v>
      </c>
      <c r="D65" s="25">
        <v>46.87</v>
      </c>
      <c r="E65" s="25">
        <v>28.13</v>
      </c>
      <c r="F65" s="25">
        <v>28.27</v>
      </c>
      <c r="G65" s="25">
        <v>28.35</v>
      </c>
      <c r="H65" s="25">
        <v>52.21</v>
      </c>
      <c r="I65" s="25">
        <v>27.91</v>
      </c>
      <c r="J65" s="25"/>
      <c r="K65" s="25"/>
      <c r="M65" s="1">
        <v>0.05</v>
      </c>
      <c r="N65" s="1">
        <v>0.05</v>
      </c>
      <c r="O65" s="1">
        <v>0.1</v>
      </c>
      <c r="P65" s="1">
        <v>0.15</v>
      </c>
      <c r="Q65" s="1">
        <f>AVERAGE(TBL_HST[[#This Row],[CH4]],TBL_HST[[#This Row],[CH5]],TBL_HST[[#This Row],[CH6]])</f>
        <v>28.25</v>
      </c>
      <c r="R65" s="1">
        <f>(M65/(O65-N65))*LN(((TBL_HST[[#This Row],[CH1]]-Q65)/(TBL_HST[[#This Row],[CH2]]-Q65)))</f>
        <v>3.3152207316900335E-2</v>
      </c>
      <c r="S65" s="1">
        <f>(M65/(P65-O65))*LN(((TBL_HST[[#This Row],[CH2]]-Q65)/(TBL_HST[[#This Row],[CH3]]-Q65)))</f>
        <v>0.1372837422430733</v>
      </c>
      <c r="T65" s="1">
        <f>(M65/(P65-N65))*LN(((TBL_HST[[#This Row],[CH1]]-Q65)/(TBL_HST[[#This Row],[CH3]]-Q65)))</f>
        <v>8.5217974779986841E-2</v>
      </c>
      <c r="U65" s="1">
        <f>(TBL_HST[[#This Row],[CH1]]-Q65)/(EXP(-R65*N65/M65)) + Q65</f>
        <v>51.074269662921346</v>
      </c>
      <c r="V65" s="1">
        <f>(TBL_HST[[#This Row],[CH2]]-Q65)/(EXP(-S65*O65/M65)) + Q65</f>
        <v>56.358935035148107</v>
      </c>
      <c r="W65" s="1">
        <f>(TBL_HST[[#This Row],[CH1]]-Q65)/(EXP(-T65*N65/M65)) + Q65</f>
        <v>52.294113271838512</v>
      </c>
      <c r="X65" s="1">
        <f t="shared" si="0"/>
        <v>51.074269662921346</v>
      </c>
      <c r="Y65" s="1">
        <f t="shared" si="1"/>
        <v>52.294113271838512</v>
      </c>
      <c r="Z65" s="1">
        <f t="shared" si="2"/>
        <v>52.294113271838512</v>
      </c>
      <c r="AB65" s="1">
        <f t="shared" si="3"/>
        <v>51.887498735532795</v>
      </c>
      <c r="AC65" s="1">
        <f>TBL_HST[[#This Row],[CH7]]</f>
        <v>52.21</v>
      </c>
      <c r="AD65" s="1">
        <f t="shared" si="4"/>
        <v>-0.32250126446720628</v>
      </c>
      <c r="AE65" s="1">
        <f t="shared" si="5"/>
        <v>0.32250126446720628</v>
      </c>
    </row>
    <row r="66" spans="1:31" ht="19.5" customHeight="1" x14ac:dyDescent="0.35">
      <c r="A66" s="27">
        <v>44775.569871666667</v>
      </c>
      <c r="B66" s="25">
        <v>51.49</v>
      </c>
      <c r="C66" s="25">
        <v>49.67</v>
      </c>
      <c r="D66" s="25">
        <v>47.91</v>
      </c>
      <c r="E66" s="25">
        <v>28.13</v>
      </c>
      <c r="F66" s="25">
        <v>28.29</v>
      </c>
      <c r="G66" s="25">
        <v>28.33</v>
      </c>
      <c r="H66" s="25">
        <v>51.95</v>
      </c>
      <c r="I66" s="25">
        <v>27.93</v>
      </c>
      <c r="J66" s="25"/>
      <c r="K66" s="25"/>
      <c r="M66" s="1">
        <v>0.05</v>
      </c>
      <c r="N66" s="1">
        <v>0.05</v>
      </c>
      <c r="O66" s="1">
        <v>0.1</v>
      </c>
      <c r="P66" s="1">
        <v>0.15</v>
      </c>
      <c r="Q66" s="1">
        <f>AVERAGE(TBL_HST[[#This Row],[CH4]],TBL_HST[[#This Row],[CH5]],TBL_HST[[#This Row],[CH6]])</f>
        <v>28.25</v>
      </c>
      <c r="R66" s="1">
        <f>(M66/(O66-N66))*LN(((TBL_HST[[#This Row],[CH1]]-Q66)/(TBL_HST[[#This Row],[CH2]]-Q66)))</f>
        <v>8.1549866964107695E-2</v>
      </c>
      <c r="S66" s="1">
        <f>(M66/(P66-O66))*LN(((TBL_HST[[#This Row],[CH2]]-Q66)/(TBL_HST[[#This Row],[CH3]]-Q66)))</f>
        <v>8.5738950300582456E-2</v>
      </c>
      <c r="T66" s="1">
        <f>(M66/(P66-N66))*LN(((TBL_HST[[#This Row],[CH1]]-Q66)/(TBL_HST[[#This Row],[CH3]]-Q66)))</f>
        <v>8.3644408632345138E-2</v>
      </c>
      <c r="U66" s="1">
        <f>(TBL_HST[[#This Row],[CH1]]-Q66)/(EXP(-R66*N66/M66)) + Q66</f>
        <v>53.464640522875818</v>
      </c>
      <c r="V66" s="1">
        <f>(TBL_HST[[#This Row],[CH2]]-Q66)/(EXP(-S66*O66/M66)) + Q66</f>
        <v>53.676780414555083</v>
      </c>
      <c r="W66" s="1">
        <f>(TBL_HST[[#This Row],[CH1]]-Q66)/(EXP(-T66*N66/M66)) + Q66</f>
        <v>53.517508986372185</v>
      </c>
      <c r="X66" s="1">
        <f t="shared" si="0"/>
        <v>53.464640522875818</v>
      </c>
      <c r="Y66" s="1">
        <f t="shared" si="1"/>
        <v>53.517508986372185</v>
      </c>
      <c r="Z66" s="1">
        <f t="shared" si="2"/>
        <v>53.517508986372185</v>
      </c>
      <c r="AB66" s="1">
        <f t="shared" si="3"/>
        <v>53.499886165206732</v>
      </c>
      <c r="AC66" s="1">
        <f>TBL_HST[[#This Row],[CH7]]</f>
        <v>51.95</v>
      </c>
      <c r="AD66" s="1">
        <f t="shared" si="4"/>
        <v>1.5498861652067291</v>
      </c>
      <c r="AE66" s="1">
        <f t="shared" si="5"/>
        <v>1.5498861652067291</v>
      </c>
    </row>
    <row r="67" spans="1:31" ht="19.5" customHeight="1" x14ac:dyDescent="0.35">
      <c r="A67" s="27">
        <v>44775.569877557871</v>
      </c>
      <c r="B67" s="25">
        <v>51.69</v>
      </c>
      <c r="C67" s="25">
        <v>50.33</v>
      </c>
      <c r="D67" s="25">
        <v>49.33</v>
      </c>
      <c r="E67" s="25">
        <v>28.15</v>
      </c>
      <c r="F67" s="25">
        <v>28.29</v>
      </c>
      <c r="G67" s="25">
        <v>28.35</v>
      </c>
      <c r="H67" s="25">
        <v>52.55</v>
      </c>
      <c r="I67" s="25">
        <v>27.97</v>
      </c>
      <c r="J67" s="25"/>
      <c r="K67" s="25"/>
      <c r="M67" s="1">
        <v>0.05</v>
      </c>
      <c r="N67" s="1">
        <v>0.05</v>
      </c>
      <c r="O67" s="1">
        <v>0.1</v>
      </c>
      <c r="P67" s="1">
        <v>0.15</v>
      </c>
      <c r="Q67" s="1">
        <f>AVERAGE(TBL_HST[[#This Row],[CH4]],TBL_HST[[#This Row],[CH5]],TBL_HST[[#This Row],[CH6]])</f>
        <v>28.263333333333332</v>
      </c>
      <c r="R67" s="1">
        <f>(M67/(O67-N67))*LN(((TBL_HST[[#This Row],[CH1]]-Q67)/(TBL_HST[[#This Row],[CH2]]-Q67)))</f>
        <v>5.9806800375933979E-2</v>
      </c>
      <c r="S67" s="1">
        <f>(M67/(P67-O67))*LN(((TBL_HST[[#This Row],[CH2]]-Q67)/(TBL_HST[[#This Row],[CH3]]-Q67)))</f>
        <v>4.6376161790150826E-2</v>
      </c>
      <c r="T67" s="1">
        <f>(M67/(P67-N67))*LN(((TBL_HST[[#This Row],[CH1]]-Q67)/(TBL_HST[[#This Row],[CH3]]-Q67)))</f>
        <v>5.3091481083042333E-2</v>
      </c>
      <c r="U67" s="1">
        <f>(TBL_HST[[#This Row],[CH1]]-Q67)/(EXP(-R67*N67/M67)) + Q67</f>
        <v>53.133818731117827</v>
      </c>
      <c r="V67" s="1">
        <f>(TBL_HST[[#This Row],[CH2]]-Q67)/(EXP(-S67*O67/M67)) + Q67</f>
        <v>52.474658307963466</v>
      </c>
      <c r="W67" s="1">
        <f>(TBL_HST[[#This Row],[CH1]]-Q67)/(EXP(-T67*N67/M67)) + Q67</f>
        <v>52.967365001200342</v>
      </c>
      <c r="X67" s="1">
        <f t="shared" si="0"/>
        <v>53.133818731117827</v>
      </c>
      <c r="Y67" s="1">
        <f t="shared" si="1"/>
        <v>52.967365001200342</v>
      </c>
      <c r="Z67" s="1">
        <f t="shared" si="2"/>
        <v>52.967365001200342</v>
      </c>
      <c r="AB67" s="1">
        <f t="shared" si="3"/>
        <v>53.022849577839501</v>
      </c>
      <c r="AC67" s="1">
        <f>TBL_HST[[#This Row],[CH7]]</f>
        <v>52.55</v>
      </c>
      <c r="AD67" s="1">
        <f t="shared" si="4"/>
        <v>0.47284957783950432</v>
      </c>
      <c r="AE67" s="1">
        <f t="shared" si="5"/>
        <v>0.47284957783950432</v>
      </c>
    </row>
    <row r="68" spans="1:31" ht="19.5" customHeight="1" x14ac:dyDescent="0.35">
      <c r="A68" s="27">
        <v>44775.569883472221</v>
      </c>
      <c r="B68" s="25">
        <v>51.59</v>
      </c>
      <c r="C68" s="25">
        <v>51.01</v>
      </c>
      <c r="D68" s="25">
        <v>48.93</v>
      </c>
      <c r="E68" s="25">
        <v>28.15</v>
      </c>
      <c r="F68" s="25">
        <v>28.33</v>
      </c>
      <c r="G68" s="25">
        <v>28.35</v>
      </c>
      <c r="H68" s="25">
        <v>53.05</v>
      </c>
      <c r="I68" s="25">
        <v>27.93</v>
      </c>
      <c r="J68" s="25"/>
      <c r="K68" s="25"/>
      <c r="M68" s="1">
        <v>0.05</v>
      </c>
      <c r="N68" s="1">
        <v>0.05</v>
      </c>
      <c r="O68" s="1">
        <v>0.1</v>
      </c>
      <c r="P68" s="1">
        <v>0.15</v>
      </c>
      <c r="Q68" s="1">
        <f>AVERAGE(TBL_HST[[#This Row],[CH4]],TBL_HST[[#This Row],[CH5]],TBL_HST[[#This Row],[CH6]])</f>
        <v>28.276666666666667</v>
      </c>
      <c r="R68" s="1">
        <f>(M68/(O68-N68))*LN(((TBL_HST[[#This Row],[CH1]]-Q68)/(TBL_HST[[#This Row],[CH2]]-Q68)))</f>
        <v>2.5193166785813691E-2</v>
      </c>
      <c r="S68" s="1">
        <f>(M68/(P68-O68))*LN(((TBL_HST[[#This Row],[CH2]]-Q68)/(TBL_HST[[#This Row],[CH3]]-Q68)))</f>
        <v>9.5955549300748455E-2</v>
      </c>
      <c r="T68" s="1">
        <f>(M68/(P68-N68))*LN(((TBL_HST[[#This Row],[CH1]]-Q68)/(TBL_HST[[#This Row],[CH3]]-Q68)))</f>
        <v>6.0574358043281012E-2</v>
      </c>
      <c r="U68" s="1">
        <f>(TBL_HST[[#This Row],[CH1]]-Q68)/(EXP(-R68*N68/M68)) + Q68</f>
        <v>52.184797653958952</v>
      </c>
      <c r="V68" s="1">
        <f>(TBL_HST[[#This Row],[CH2]]-Q68)/(EXP(-S68*O68/M68)) + Q68</f>
        <v>55.819527711291272</v>
      </c>
      <c r="W68" s="1">
        <f>(TBL_HST[[#This Row],[CH1]]-Q68)/(EXP(-T68*N68/M68)) + Q68</f>
        <v>53.045838310019121</v>
      </c>
      <c r="X68" s="1">
        <f t="shared" si="0"/>
        <v>52.184797653958952</v>
      </c>
      <c r="Y68" s="1">
        <f t="shared" si="1"/>
        <v>53.045838310019121</v>
      </c>
      <c r="Z68" s="1">
        <f t="shared" si="2"/>
        <v>53.045838310019121</v>
      </c>
      <c r="AB68" s="1">
        <f t="shared" si="3"/>
        <v>52.758824757999065</v>
      </c>
      <c r="AC68" s="1">
        <f>TBL_HST[[#This Row],[CH7]]</f>
        <v>53.05</v>
      </c>
      <c r="AD68" s="1">
        <f t="shared" si="4"/>
        <v>-0.29117524200093214</v>
      </c>
      <c r="AE68" s="1">
        <f t="shared" si="5"/>
        <v>0.29117524200093214</v>
      </c>
    </row>
    <row r="69" spans="1:31" ht="19.5" customHeight="1" x14ac:dyDescent="0.35">
      <c r="A69" s="27">
        <v>44775.569889363425</v>
      </c>
      <c r="B69" s="25">
        <v>52.07</v>
      </c>
      <c r="C69" s="25">
        <v>51.01</v>
      </c>
      <c r="D69" s="25">
        <v>49.37</v>
      </c>
      <c r="E69" s="25">
        <v>28.17</v>
      </c>
      <c r="F69" s="25">
        <v>28.29</v>
      </c>
      <c r="G69" s="25">
        <v>28.35</v>
      </c>
      <c r="H69" s="25">
        <v>53.41</v>
      </c>
      <c r="I69" s="25">
        <v>27.93</v>
      </c>
      <c r="J69" s="25"/>
      <c r="K69" s="25"/>
      <c r="M69" s="1">
        <v>0.05</v>
      </c>
      <c r="N69" s="1">
        <v>0.05</v>
      </c>
      <c r="O69" s="1">
        <v>0.1</v>
      </c>
      <c r="P69" s="1">
        <v>0.15</v>
      </c>
      <c r="Q69" s="1">
        <f>AVERAGE(TBL_HST[[#This Row],[CH4]],TBL_HST[[#This Row],[CH5]],TBL_HST[[#This Row],[CH6]])</f>
        <v>28.27</v>
      </c>
      <c r="R69" s="1">
        <f>(M69/(O69-N69))*LN(((TBL_HST[[#This Row],[CH1]]-Q69)/(TBL_HST[[#This Row],[CH2]]-Q69)))</f>
        <v>4.5560092355039127E-2</v>
      </c>
      <c r="S69" s="1">
        <f>(M69/(P69-O69))*LN(((TBL_HST[[#This Row],[CH2]]-Q69)/(TBL_HST[[#This Row],[CH3]]-Q69)))</f>
        <v>7.4852447840369304E-2</v>
      </c>
      <c r="T69" s="1">
        <f>(M69/(P69-N69))*LN(((TBL_HST[[#This Row],[CH1]]-Q69)/(TBL_HST[[#This Row],[CH3]]-Q69)))</f>
        <v>6.0206270097704156E-2</v>
      </c>
      <c r="U69" s="1">
        <f>(TBL_HST[[#This Row],[CH1]]-Q69)/(EXP(-R69*N69/M69)) + Q69</f>
        <v>53.179410729991204</v>
      </c>
      <c r="V69" s="1">
        <f>(TBL_HST[[#This Row],[CH2]]-Q69)/(EXP(-S69*O69/M69)) + Q69</f>
        <v>54.68231514116934</v>
      </c>
      <c r="W69" s="1">
        <f>(TBL_HST[[#This Row],[CH1]]-Q69)/(EXP(-T69*N69/M69)) + Q69</f>
        <v>53.546923143489913</v>
      </c>
      <c r="X69" s="1">
        <f t="shared" si="0"/>
        <v>53.179410729991204</v>
      </c>
      <c r="Y69" s="1">
        <f t="shared" si="1"/>
        <v>53.546923143489913</v>
      </c>
      <c r="Z69" s="1">
        <f t="shared" si="2"/>
        <v>53.546923143489913</v>
      </c>
      <c r="AB69" s="1">
        <f t="shared" si="3"/>
        <v>53.424419005657008</v>
      </c>
      <c r="AC69" s="1">
        <f>TBL_HST[[#This Row],[CH7]]</f>
        <v>53.41</v>
      </c>
      <c r="AD69" s="1">
        <f t="shared" si="4"/>
        <v>1.4419005657011041E-2</v>
      </c>
      <c r="AE69" s="1">
        <f t="shared" si="5"/>
        <v>1.4419005657011041E-2</v>
      </c>
    </row>
    <row r="70" spans="1:31" ht="19.5" customHeight="1" x14ac:dyDescent="0.35">
      <c r="A70" s="27">
        <v>44775.569895277775</v>
      </c>
      <c r="B70" s="25">
        <v>52.35</v>
      </c>
      <c r="C70" s="25">
        <v>50.87</v>
      </c>
      <c r="D70" s="25">
        <v>50.21</v>
      </c>
      <c r="E70" s="25">
        <v>28.19</v>
      </c>
      <c r="F70" s="25">
        <v>28.33</v>
      </c>
      <c r="G70" s="25">
        <v>28.37</v>
      </c>
      <c r="H70" s="25">
        <v>54.03</v>
      </c>
      <c r="I70" s="25">
        <v>27.95</v>
      </c>
      <c r="J70" s="25"/>
      <c r="K70" s="25"/>
      <c r="M70" s="1">
        <v>0.05</v>
      </c>
      <c r="N70" s="1">
        <v>0.05</v>
      </c>
      <c r="O70" s="1">
        <v>0.1</v>
      </c>
      <c r="P70" s="1">
        <v>0.15</v>
      </c>
      <c r="Q70" s="1">
        <f>AVERAGE(TBL_HST[[#This Row],[CH4]],TBL_HST[[#This Row],[CH5]],TBL_HST[[#This Row],[CH6]])</f>
        <v>28.296666666666667</v>
      </c>
      <c r="R70" s="1">
        <f>(M70/(O70-N70))*LN(((TBL_HST[[#This Row],[CH1]]-Q70)/(TBL_HST[[#This Row],[CH2]]-Q70)))</f>
        <v>6.3504318489433914E-2</v>
      </c>
      <c r="S70" s="1">
        <f>(M70/(P70-O70))*LN(((TBL_HST[[#This Row],[CH2]]-Q70)/(TBL_HST[[#This Row],[CH3]]-Q70)))</f>
        <v>2.9673989028861095E-2</v>
      </c>
      <c r="T70" s="1">
        <f>(M70/(P70-N70))*LN(((TBL_HST[[#This Row],[CH1]]-Q70)/(TBL_HST[[#This Row],[CH3]]-Q70)))</f>
        <v>4.6589153759147482E-2</v>
      </c>
      <c r="U70" s="1">
        <f>(TBL_HST[[#This Row],[CH1]]-Q70)/(EXP(-R70*N70/M70)) + Q70</f>
        <v>53.927034849379808</v>
      </c>
      <c r="V70" s="1">
        <f>(TBL_HST[[#This Row],[CH2]]-Q70)/(EXP(-S70*O70/M70)) + Q70</f>
        <v>52.250233633264457</v>
      </c>
      <c r="W70" s="1">
        <f>(TBL_HST[[#This Row],[CH1]]-Q70)/(EXP(-T70*N70/M70)) + Q70</f>
        <v>53.497139078560963</v>
      </c>
      <c r="X70" s="1">
        <f t="shared" si="0"/>
        <v>53.927034849379808</v>
      </c>
      <c r="Y70" s="1">
        <f t="shared" si="1"/>
        <v>53.497139078560963</v>
      </c>
      <c r="Z70" s="1">
        <f t="shared" si="2"/>
        <v>53.497139078560963</v>
      </c>
      <c r="AB70" s="1">
        <f t="shared" si="3"/>
        <v>53.640437668833918</v>
      </c>
      <c r="AC70" s="1">
        <f>TBL_HST[[#This Row],[CH7]]</f>
        <v>54.03</v>
      </c>
      <c r="AD70" s="1">
        <f t="shared" si="4"/>
        <v>-0.38956233116608274</v>
      </c>
      <c r="AE70" s="1">
        <f t="shared" si="5"/>
        <v>0.38956233116608274</v>
      </c>
    </row>
    <row r="71" spans="1:31" ht="19.5" customHeight="1" x14ac:dyDescent="0.35">
      <c r="A71" s="27">
        <v>44775.569901168979</v>
      </c>
      <c r="B71" s="25">
        <v>52.83</v>
      </c>
      <c r="C71" s="25">
        <v>51.69</v>
      </c>
      <c r="D71" s="25">
        <v>50.15</v>
      </c>
      <c r="E71" s="25">
        <v>28.19</v>
      </c>
      <c r="F71" s="25">
        <v>28.31</v>
      </c>
      <c r="G71" s="25">
        <v>28.35</v>
      </c>
      <c r="H71" s="25">
        <v>54.19</v>
      </c>
      <c r="I71" s="25">
        <v>27.99</v>
      </c>
      <c r="J71" s="25"/>
      <c r="K71" s="25"/>
      <c r="M71" s="1">
        <v>0.05</v>
      </c>
      <c r="N71" s="1">
        <v>0.05</v>
      </c>
      <c r="O71" s="1">
        <v>0.1</v>
      </c>
      <c r="P71" s="1">
        <v>0.15</v>
      </c>
      <c r="Q71" s="1">
        <f>AVERAGE(TBL_HST[[#This Row],[CH4]],TBL_HST[[#This Row],[CH5]],TBL_HST[[#This Row],[CH6]])</f>
        <v>28.283333333333331</v>
      </c>
      <c r="R71" s="1">
        <f>(M71/(O71-N71))*LN(((TBL_HST[[#This Row],[CH1]]-Q71)/(TBL_HST[[#This Row],[CH2]]-Q71)))</f>
        <v>4.7555185624590948E-2</v>
      </c>
      <c r="S71" s="1">
        <f>(M71/(P71-O71))*LN(((TBL_HST[[#This Row],[CH2]]-Q71)/(TBL_HST[[#This Row],[CH3]]-Q71)))</f>
        <v>6.8057474790242739E-2</v>
      </c>
      <c r="T71" s="1">
        <f>(M71/(P71-N71))*LN(((TBL_HST[[#This Row],[CH1]]-Q71)/(TBL_HST[[#This Row],[CH3]]-Q71)))</f>
        <v>5.7806330207416885E-2</v>
      </c>
      <c r="U71" s="1">
        <f>(TBL_HST[[#This Row],[CH1]]-Q71)/(EXP(-R71*N71/M71)) + Q71</f>
        <v>54.025522643121619</v>
      </c>
      <c r="V71" s="1">
        <f>(TBL_HST[[#This Row],[CH2]]-Q71)/(EXP(-S71*O71/M71)) + Q71</f>
        <v>55.103010256171913</v>
      </c>
      <c r="W71" s="1">
        <f>(TBL_HST[[#This Row],[CH1]]-Q71)/(EXP(-T71*N71/M71)) + Q71</f>
        <v>54.290766752691169</v>
      </c>
      <c r="X71" s="1">
        <f t="shared" si="0"/>
        <v>54.025522643121619</v>
      </c>
      <c r="Y71" s="1">
        <f t="shared" si="1"/>
        <v>54.290766752691169</v>
      </c>
      <c r="Z71" s="1">
        <f t="shared" si="2"/>
        <v>54.290766752691169</v>
      </c>
      <c r="AB71" s="1">
        <f t="shared" si="3"/>
        <v>54.202352049501314</v>
      </c>
      <c r="AC71" s="1">
        <f>TBL_HST[[#This Row],[CH7]]</f>
        <v>54.19</v>
      </c>
      <c r="AD71" s="1">
        <f t="shared" si="4"/>
        <v>1.2352049501316742E-2</v>
      </c>
      <c r="AE71" s="1">
        <f t="shared" si="5"/>
        <v>1.2352049501316742E-2</v>
      </c>
    </row>
    <row r="72" spans="1:31" ht="19.5" customHeight="1" x14ac:dyDescent="0.35">
      <c r="A72" s="27">
        <v>44775.569907094905</v>
      </c>
      <c r="B72" s="25">
        <v>53.31</v>
      </c>
      <c r="C72" s="25">
        <v>51.75</v>
      </c>
      <c r="D72" s="25">
        <v>50.13</v>
      </c>
      <c r="E72" s="25">
        <v>28.17</v>
      </c>
      <c r="F72" s="25">
        <v>28.35</v>
      </c>
      <c r="G72" s="25">
        <v>28.41</v>
      </c>
      <c r="H72" s="25">
        <v>53.59</v>
      </c>
      <c r="I72" s="25">
        <v>27.97</v>
      </c>
      <c r="J72" s="25"/>
      <c r="K72" s="25"/>
      <c r="M72" s="1">
        <v>0.05</v>
      </c>
      <c r="N72" s="1">
        <v>0.05</v>
      </c>
      <c r="O72" s="1">
        <v>0.1</v>
      </c>
      <c r="P72" s="1">
        <v>0.15</v>
      </c>
      <c r="Q72" s="1">
        <f>AVERAGE(TBL_HST[[#This Row],[CH4]],TBL_HST[[#This Row],[CH5]],TBL_HST[[#This Row],[CH6]])</f>
        <v>28.310000000000002</v>
      </c>
      <c r="R72" s="1">
        <f>(M72/(O72-N72))*LN(((TBL_HST[[#This Row],[CH1]]-Q72)/(TBL_HST[[#This Row],[CH2]]-Q72)))</f>
        <v>6.4431860159389079E-2</v>
      </c>
      <c r="S72" s="1">
        <f>(M72/(P72-O72))*LN(((TBL_HST[[#This Row],[CH2]]-Q72)/(TBL_HST[[#This Row],[CH3]]-Q72)))</f>
        <v>7.1616984303887118E-2</v>
      </c>
      <c r="T72" s="1">
        <f>(M72/(P72-N72))*LN(((TBL_HST[[#This Row],[CH1]]-Q72)/(TBL_HST[[#This Row],[CH3]]-Q72)))</f>
        <v>6.8024422231638029E-2</v>
      </c>
      <c r="U72" s="1">
        <f>(TBL_HST[[#This Row],[CH1]]-Q72)/(EXP(-R72*N72/M72)) + Q72</f>
        <v>54.973822525597278</v>
      </c>
      <c r="V72" s="1">
        <f>(TBL_HST[[#This Row],[CH2]]-Q72)/(EXP(-S72*O72/M72)) + Q72</f>
        <v>55.359754604164905</v>
      </c>
      <c r="W72" s="1">
        <f>(TBL_HST[[#This Row],[CH1]]-Q72)/(EXP(-T72*N72/M72)) + Q72</f>
        <v>55.069786237687133</v>
      </c>
      <c r="X72" s="1">
        <f t="shared" si="0"/>
        <v>54.973822525597278</v>
      </c>
      <c r="Y72" s="1">
        <f t="shared" si="1"/>
        <v>55.069786237687133</v>
      </c>
      <c r="Z72" s="1">
        <f t="shared" si="2"/>
        <v>55.069786237687133</v>
      </c>
      <c r="AB72" s="1">
        <f t="shared" si="3"/>
        <v>55.037798333657179</v>
      </c>
      <c r="AC72" s="1">
        <f>TBL_HST[[#This Row],[CH7]]</f>
        <v>53.59</v>
      </c>
      <c r="AD72" s="1">
        <f t="shared" si="4"/>
        <v>1.4477983336571754</v>
      </c>
      <c r="AE72" s="1">
        <f t="shared" si="5"/>
        <v>1.4477983336571754</v>
      </c>
    </row>
    <row r="73" spans="1:31" ht="19.5" customHeight="1" x14ac:dyDescent="0.35">
      <c r="A73" s="27">
        <v>44775.569912962965</v>
      </c>
      <c r="B73" s="25">
        <v>53.69</v>
      </c>
      <c r="C73" s="25">
        <v>52.37</v>
      </c>
      <c r="D73" s="25">
        <v>50.49</v>
      </c>
      <c r="E73" s="25">
        <v>28.17</v>
      </c>
      <c r="F73" s="25">
        <v>28.31</v>
      </c>
      <c r="G73" s="25">
        <v>28.41</v>
      </c>
      <c r="H73" s="25">
        <v>53.55</v>
      </c>
      <c r="I73" s="25">
        <v>27.99</v>
      </c>
      <c r="J73" s="25"/>
      <c r="K73" s="25"/>
      <c r="M73" s="1">
        <v>0.05</v>
      </c>
      <c r="N73" s="1">
        <v>0.05</v>
      </c>
      <c r="O73" s="1">
        <v>0.1</v>
      </c>
      <c r="P73" s="1">
        <v>0.15</v>
      </c>
      <c r="Q73" s="1">
        <f>AVERAGE(TBL_HST[[#This Row],[CH4]],TBL_HST[[#This Row],[CH5]],TBL_HST[[#This Row],[CH6]])</f>
        <v>28.296666666666667</v>
      </c>
      <c r="R73" s="1">
        <f>(M73/(O73-N73))*LN(((TBL_HST[[#This Row],[CH1]]-Q73)/(TBL_HST[[#This Row],[CH2]]-Q73)))</f>
        <v>5.338194520114635E-2</v>
      </c>
      <c r="S73" s="1">
        <f>(M73/(P73-O73))*LN(((TBL_HST[[#This Row],[CH2]]-Q73)/(TBL_HST[[#This Row],[CH3]]-Q73)))</f>
        <v>8.1312783702432639E-2</v>
      </c>
      <c r="T73" s="1">
        <f>(M73/(P73-N73))*LN(((TBL_HST[[#This Row],[CH1]]-Q73)/(TBL_HST[[#This Row],[CH3]]-Q73)))</f>
        <v>6.7347364451789474E-2</v>
      </c>
      <c r="U73" s="1">
        <f>(TBL_HST[[#This Row],[CH1]]-Q73)/(EXP(-R73*N73/M73)) + Q73</f>
        <v>55.082378842425918</v>
      </c>
      <c r="V73" s="1">
        <f>(TBL_HST[[#This Row],[CH2]]-Q73)/(EXP(-S73*O73/M73)) + Q73</f>
        <v>56.621255607958702</v>
      </c>
      <c r="W73" s="1">
        <f>(TBL_HST[[#This Row],[CH1]]-Q73)/(EXP(-T73*N73/M73)) + Q73</f>
        <v>55.459076792936656</v>
      </c>
      <c r="X73" s="1">
        <f t="shared" ref="X73:X127" si="6">IFERROR(U73, " ")</f>
        <v>55.082378842425918</v>
      </c>
      <c r="Y73" s="1">
        <f t="shared" ref="Y73:Y127" si="7">IFERROR(W73, " ")</f>
        <v>55.459076792936656</v>
      </c>
      <c r="Z73" s="1">
        <f t="shared" ref="Z73:Z127" si="8">IFERROR(W73, " ")</f>
        <v>55.459076792936656</v>
      </c>
      <c r="AB73" s="1">
        <f t="shared" ref="AB73:AB127" si="9">AVERAGE(X73,Y73,Z73)</f>
        <v>55.333510809433079</v>
      </c>
      <c r="AC73" s="1">
        <f>TBL_HST[[#This Row],[CH7]]</f>
        <v>53.55</v>
      </c>
      <c r="AD73" s="1">
        <f t="shared" ref="AD73:AD127" si="10">AB73-AC73</f>
        <v>1.783510809433082</v>
      </c>
      <c r="AE73" s="1">
        <f t="shared" ref="AE73:AE127" si="11">ABS(AD73)</f>
        <v>1.783510809433082</v>
      </c>
    </row>
    <row r="74" spans="1:31" ht="19.5" customHeight="1" x14ac:dyDescent="0.35">
      <c r="A74" s="27">
        <v>44775.56991888889</v>
      </c>
      <c r="B74" s="25">
        <v>52.93</v>
      </c>
      <c r="C74" s="25">
        <v>52.81</v>
      </c>
      <c r="D74" s="25">
        <v>51.19</v>
      </c>
      <c r="E74" s="25">
        <v>28.19</v>
      </c>
      <c r="F74" s="25">
        <v>28.37</v>
      </c>
      <c r="G74" s="25">
        <v>28.41</v>
      </c>
      <c r="H74" s="25">
        <v>53.83</v>
      </c>
      <c r="I74" s="25">
        <v>27.99</v>
      </c>
      <c r="J74" s="25"/>
      <c r="K74" s="25"/>
      <c r="M74" s="1">
        <v>0.05</v>
      </c>
      <c r="N74" s="1">
        <v>0.05</v>
      </c>
      <c r="O74" s="1">
        <v>0.1</v>
      </c>
      <c r="P74" s="1">
        <v>0.15</v>
      </c>
      <c r="Q74" s="1">
        <f>AVERAGE(TBL_HST[[#This Row],[CH4]],TBL_HST[[#This Row],[CH5]],TBL_HST[[#This Row],[CH6]])</f>
        <v>28.323333333333334</v>
      </c>
      <c r="R74" s="1">
        <f>(M74/(O74-N74))*LN(((TBL_HST[[#This Row],[CH1]]-Q74)/(TBL_HST[[#This Row],[CH2]]-Q74)))</f>
        <v>4.8886572103312518E-3</v>
      </c>
      <c r="S74" s="1">
        <f>(M74/(P74-O74))*LN(((TBL_HST[[#This Row],[CH2]]-Q74)/(TBL_HST[[#This Row],[CH3]]-Q74)))</f>
        <v>6.8448505659681927E-2</v>
      </c>
      <c r="T74" s="1">
        <f>(M74/(P74-N74))*LN(((TBL_HST[[#This Row],[CH1]]-Q74)/(TBL_HST[[#This Row],[CH3]]-Q74)))</f>
        <v>3.6668581435006488E-2</v>
      </c>
      <c r="U74" s="1">
        <f>(TBL_HST[[#This Row],[CH1]]-Q74)/(EXP(-R74*N74/M74)) + Q74</f>
        <v>53.050588075142933</v>
      </c>
      <c r="V74" s="1">
        <f>(TBL_HST[[#This Row],[CH2]]-Q74)/(EXP(-S74*O74/M74)) + Q74</f>
        <v>56.402439951040819</v>
      </c>
      <c r="W74" s="1">
        <f>(TBL_HST[[#This Row],[CH1]]-Q74)/(EXP(-T74*N74/M74)) + Q74</f>
        <v>53.849038504841396</v>
      </c>
      <c r="X74" s="1">
        <f t="shared" si="6"/>
        <v>53.050588075142933</v>
      </c>
      <c r="Y74" s="1">
        <f t="shared" si="7"/>
        <v>53.849038504841396</v>
      </c>
      <c r="Z74" s="1">
        <f t="shared" si="8"/>
        <v>53.849038504841396</v>
      </c>
      <c r="AB74" s="1">
        <f t="shared" si="9"/>
        <v>53.582888361608575</v>
      </c>
      <c r="AC74" s="1">
        <f>TBL_HST[[#This Row],[CH7]]</f>
        <v>53.83</v>
      </c>
      <c r="AD74" s="1">
        <f t="shared" si="10"/>
        <v>-0.24711163839142358</v>
      </c>
      <c r="AE74" s="1">
        <f t="shared" si="11"/>
        <v>0.24711163839142358</v>
      </c>
    </row>
    <row r="75" spans="1:31" ht="19.5" customHeight="1" x14ac:dyDescent="0.35">
      <c r="A75" s="27">
        <v>44775.569924780095</v>
      </c>
      <c r="B75" s="25">
        <v>52.67</v>
      </c>
      <c r="C75" s="25">
        <v>52.87</v>
      </c>
      <c r="D75" s="25">
        <v>51.55</v>
      </c>
      <c r="E75" s="25">
        <v>28.23</v>
      </c>
      <c r="F75" s="25">
        <v>28.31</v>
      </c>
      <c r="G75" s="25">
        <v>28.45</v>
      </c>
      <c r="H75" s="25">
        <v>53.87</v>
      </c>
      <c r="I75" s="25">
        <v>28.03</v>
      </c>
      <c r="J75" s="25"/>
      <c r="K75" s="25"/>
      <c r="M75" s="1">
        <v>0.05</v>
      </c>
      <c r="N75" s="1">
        <v>0.05</v>
      </c>
      <c r="O75" s="1">
        <v>0.1</v>
      </c>
      <c r="P75" s="1">
        <v>0.15</v>
      </c>
      <c r="Q75" s="1">
        <f>AVERAGE(TBL_HST[[#This Row],[CH4]],TBL_HST[[#This Row],[CH5]],TBL_HST[[#This Row],[CH6]])</f>
        <v>28.33</v>
      </c>
      <c r="R75" s="1">
        <f>(M75/(O75-N75))*LN(((TBL_HST[[#This Row],[CH1]]-Q75)/(TBL_HST[[#This Row],[CH2]]-Q75)))</f>
        <v>-8.1833517233840785E-3</v>
      </c>
      <c r="S75" s="1">
        <f>(M75/(P75-O75))*LN(((TBL_HST[[#This Row],[CH2]]-Q75)/(TBL_HST[[#This Row],[CH3]]-Q75)))</f>
        <v>5.529046301301991E-2</v>
      </c>
      <c r="T75" s="1">
        <f>(M75/(P75-N75))*LN(((TBL_HST[[#This Row],[CH1]]-Q75)/(TBL_HST[[#This Row],[CH3]]-Q75)))</f>
        <v>2.3553555644817946E-2</v>
      </c>
      <c r="U75" s="1">
        <f>(TBL_HST[[#This Row],[CH1]]-Q75)/(EXP(-R75*N75/M75)) + Q75</f>
        <v>52.471629991850051</v>
      </c>
      <c r="V75" s="1">
        <f>(TBL_HST[[#This Row],[CH2]]-Q75)/(EXP(-S75*O75/M75)) + Q75</f>
        <v>55.739382048354457</v>
      </c>
      <c r="W75" s="1">
        <f>(TBL_HST[[#This Row],[CH1]]-Q75)/(EXP(-T75*N75/M75)) + Q75</f>
        <v>53.250098416375209</v>
      </c>
      <c r="X75" s="1">
        <f t="shared" si="6"/>
        <v>52.471629991850051</v>
      </c>
      <c r="Y75" s="1">
        <f t="shared" si="7"/>
        <v>53.250098416375209</v>
      </c>
      <c r="Z75" s="1">
        <f t="shared" si="8"/>
        <v>53.250098416375209</v>
      </c>
      <c r="AB75" s="1">
        <f t="shared" si="9"/>
        <v>52.990608941533488</v>
      </c>
      <c r="AC75" s="1">
        <f>TBL_HST[[#This Row],[CH7]]</f>
        <v>53.87</v>
      </c>
      <c r="AD75" s="1">
        <f t="shared" si="10"/>
        <v>-0.87939105846650989</v>
      </c>
      <c r="AE75" s="1">
        <f t="shared" si="11"/>
        <v>0.87939105846650989</v>
      </c>
    </row>
    <row r="76" spans="1:31" ht="19.5" customHeight="1" x14ac:dyDescent="0.35">
      <c r="A76" s="27">
        <v>44775.569930694444</v>
      </c>
      <c r="B76" s="25">
        <v>53.15</v>
      </c>
      <c r="C76" s="25">
        <v>52.49</v>
      </c>
      <c r="D76" s="25">
        <v>51.91</v>
      </c>
      <c r="E76" s="25">
        <v>28.25</v>
      </c>
      <c r="F76" s="25">
        <v>28.37</v>
      </c>
      <c r="G76" s="25">
        <v>28.45</v>
      </c>
      <c r="H76" s="25">
        <v>53.13</v>
      </c>
      <c r="I76" s="25">
        <v>28.03</v>
      </c>
      <c r="J76" s="25"/>
      <c r="K76" s="25"/>
      <c r="M76" s="1">
        <v>0.05</v>
      </c>
      <c r="N76" s="1">
        <v>0.05</v>
      </c>
      <c r="O76" s="1">
        <v>0.1</v>
      </c>
      <c r="P76" s="1">
        <v>0.15</v>
      </c>
      <c r="Q76" s="1">
        <f>AVERAGE(TBL_HST[[#This Row],[CH4]],TBL_HST[[#This Row],[CH5]],TBL_HST[[#This Row],[CH6]])</f>
        <v>28.356666666666669</v>
      </c>
      <c r="R76" s="1">
        <f>(M76/(O76-N76))*LN(((TBL_HST[[#This Row],[CH1]]-Q76)/(TBL_HST[[#This Row],[CH2]]-Q76)))</f>
        <v>2.6980789105253068E-2</v>
      </c>
      <c r="S76" s="1">
        <f>(M76/(P76-O76))*LN(((TBL_HST[[#This Row],[CH2]]-Q76)/(TBL_HST[[#This Row],[CH3]]-Q76)))</f>
        <v>2.4326657460671784E-2</v>
      </c>
      <c r="T76" s="1">
        <f>(M76/(P76-N76))*LN(((TBL_HST[[#This Row],[CH1]]-Q76)/(TBL_HST[[#This Row],[CH3]]-Q76)))</f>
        <v>2.5653723282962511E-2</v>
      </c>
      <c r="U76" s="1">
        <f>(TBL_HST[[#This Row],[CH1]]-Q76)/(EXP(-R76*N76/M76)) + Q76</f>
        <v>53.828049723756898</v>
      </c>
      <c r="V76" s="1">
        <f>(TBL_HST[[#This Row],[CH2]]-Q76)/(EXP(-S76*O76/M76)) + Q76</f>
        <v>53.693199143989453</v>
      </c>
      <c r="W76" s="1">
        <f>(TBL_HST[[#This Row],[CH1]]-Q76)/(EXP(-T76*N76/M76)) + Q76</f>
        <v>53.794269940810551</v>
      </c>
      <c r="X76" s="1">
        <f t="shared" si="6"/>
        <v>53.828049723756898</v>
      </c>
      <c r="Y76" s="1">
        <f t="shared" si="7"/>
        <v>53.794269940810551</v>
      </c>
      <c r="Z76" s="1">
        <f t="shared" si="8"/>
        <v>53.794269940810551</v>
      </c>
      <c r="AB76" s="1">
        <f t="shared" si="9"/>
        <v>53.805529868459331</v>
      </c>
      <c r="AC76" s="1">
        <f>TBL_HST[[#This Row],[CH7]]</f>
        <v>53.13</v>
      </c>
      <c r="AD76" s="1">
        <f t="shared" si="10"/>
        <v>0.6755298684593285</v>
      </c>
      <c r="AE76" s="1">
        <f t="shared" si="11"/>
        <v>0.6755298684593285</v>
      </c>
    </row>
    <row r="77" spans="1:31" ht="19.5" customHeight="1" x14ac:dyDescent="0.35">
      <c r="A77" s="27">
        <v>44775.569936574073</v>
      </c>
      <c r="B77" s="25">
        <v>53.25</v>
      </c>
      <c r="C77" s="25">
        <v>52.09</v>
      </c>
      <c r="D77" s="25">
        <v>52.13</v>
      </c>
      <c r="E77" s="25">
        <v>28.17</v>
      </c>
      <c r="F77" s="25">
        <v>28.37</v>
      </c>
      <c r="G77" s="25">
        <v>28.45</v>
      </c>
      <c r="H77" s="25">
        <v>52.89</v>
      </c>
      <c r="I77" s="25">
        <v>28.03</v>
      </c>
      <c r="J77" s="25"/>
      <c r="K77" s="25"/>
      <c r="M77" s="1">
        <v>0.05</v>
      </c>
      <c r="N77" s="1">
        <v>0.05</v>
      </c>
      <c r="O77" s="1">
        <v>0.1</v>
      </c>
      <c r="P77" s="1">
        <v>0.15</v>
      </c>
      <c r="Q77" s="1">
        <f>AVERAGE(TBL_HST[[#This Row],[CH4]],TBL_HST[[#This Row],[CH5]],TBL_HST[[#This Row],[CH6]])</f>
        <v>28.330000000000002</v>
      </c>
      <c r="R77" s="1">
        <f>(M77/(O77-N77))*LN(((TBL_HST[[#This Row],[CH1]]-Q77)/(TBL_HST[[#This Row],[CH2]]-Q77)))</f>
        <v>4.7667199424808057E-2</v>
      </c>
      <c r="S77" s="1">
        <f>(M77/(P77-O77))*LN(((TBL_HST[[#This Row],[CH2]]-Q77)/(TBL_HST[[#This Row],[CH3]]-Q77)))</f>
        <v>-1.6820861829848267E-3</v>
      </c>
      <c r="T77" s="1">
        <f>(M77/(P77-N77))*LN(((TBL_HST[[#This Row],[CH1]]-Q77)/(TBL_HST[[#This Row],[CH3]]-Q77)))</f>
        <v>2.2992556620911615E-2</v>
      </c>
      <c r="U77" s="1">
        <f>(TBL_HST[[#This Row],[CH1]]-Q77)/(EXP(-R77*N77/M77)) + Q77</f>
        <v>54.466632996632995</v>
      </c>
      <c r="V77" s="1">
        <f>(TBL_HST[[#This Row],[CH2]]-Q77)/(EXP(-S77*O77/M77)) + Q77</f>
        <v>52.010201567685897</v>
      </c>
      <c r="W77" s="1">
        <f>(TBL_HST[[#This Row],[CH1]]-Q77)/(EXP(-T77*N77/M77)) + Q77</f>
        <v>53.829612361528859</v>
      </c>
      <c r="X77" s="1">
        <f t="shared" si="6"/>
        <v>54.466632996632995</v>
      </c>
      <c r="Y77" s="1">
        <f t="shared" si="7"/>
        <v>53.829612361528859</v>
      </c>
      <c r="Z77" s="1">
        <f t="shared" si="8"/>
        <v>53.829612361528859</v>
      </c>
      <c r="AB77" s="1">
        <f t="shared" si="9"/>
        <v>54.04195257323024</v>
      </c>
      <c r="AC77" s="1">
        <f>TBL_HST[[#This Row],[CH7]]</f>
        <v>52.89</v>
      </c>
      <c r="AD77" s="1">
        <f t="shared" si="10"/>
        <v>1.1519525732302398</v>
      </c>
      <c r="AE77" s="1">
        <f t="shared" si="11"/>
        <v>1.1519525732302398</v>
      </c>
    </row>
    <row r="78" spans="1:31" ht="19.5" customHeight="1" x14ac:dyDescent="0.35">
      <c r="A78" s="27">
        <v>44775.569942499998</v>
      </c>
      <c r="B78" s="25">
        <v>52.43</v>
      </c>
      <c r="C78" s="25">
        <v>52.45</v>
      </c>
      <c r="D78" s="25">
        <v>51.63</v>
      </c>
      <c r="E78" s="25">
        <v>28.19</v>
      </c>
      <c r="F78" s="25">
        <v>28.37</v>
      </c>
      <c r="G78" s="25">
        <v>28.43</v>
      </c>
      <c r="H78" s="25">
        <v>53.05</v>
      </c>
      <c r="I78" s="25">
        <v>28.07</v>
      </c>
      <c r="J78" s="25"/>
      <c r="K78" s="25"/>
      <c r="M78" s="1">
        <v>0.05</v>
      </c>
      <c r="N78" s="1">
        <v>0.05</v>
      </c>
      <c r="O78" s="1">
        <v>0.1</v>
      </c>
      <c r="P78" s="1">
        <v>0.15</v>
      </c>
      <c r="Q78" s="1">
        <f>AVERAGE(TBL_HST[[#This Row],[CH4]],TBL_HST[[#This Row],[CH5]],TBL_HST[[#This Row],[CH6]])</f>
        <v>28.330000000000002</v>
      </c>
      <c r="R78" s="1">
        <f>(M78/(O78-N78))*LN(((TBL_HST[[#This Row],[CH1]]-Q78)/(TBL_HST[[#This Row],[CH2]]-Q78)))</f>
        <v>-8.2953136237554472E-4</v>
      </c>
      <c r="S78" s="1">
        <f>(M78/(P78-O78))*LN(((TBL_HST[[#This Row],[CH2]]-Q78)/(TBL_HST[[#This Row],[CH3]]-Q78)))</f>
        <v>3.4588011287329905E-2</v>
      </c>
      <c r="T78" s="1">
        <f>(M78/(P78-N78))*LN(((TBL_HST[[#This Row],[CH1]]-Q78)/(TBL_HST[[#This Row],[CH3]]-Q78)))</f>
        <v>1.6879239962477123E-2</v>
      </c>
      <c r="U78" s="1">
        <f>(TBL_HST[[#This Row],[CH1]]-Q78)/(EXP(-R78*N78/M78)) + Q78</f>
        <v>52.410016583747918</v>
      </c>
      <c r="V78" s="1">
        <f>(TBL_HST[[#This Row],[CH2]]-Q78)/(EXP(-S78*O78/M78)) + Q78</f>
        <v>54.177590723719362</v>
      </c>
      <c r="W78" s="1">
        <f>(TBL_HST[[#This Row],[CH1]]-Q78)/(EXP(-T78*N78/M78)) + Q78</f>
        <v>52.840242231543264</v>
      </c>
      <c r="X78" s="1">
        <f t="shared" si="6"/>
        <v>52.410016583747918</v>
      </c>
      <c r="Y78" s="1">
        <f t="shared" si="7"/>
        <v>52.840242231543264</v>
      </c>
      <c r="Z78" s="1">
        <f t="shared" si="8"/>
        <v>52.840242231543264</v>
      </c>
      <c r="AB78" s="1">
        <f t="shared" si="9"/>
        <v>52.696833682278147</v>
      </c>
      <c r="AC78" s="1">
        <f>TBL_HST[[#This Row],[CH7]]</f>
        <v>53.05</v>
      </c>
      <c r="AD78" s="1">
        <f t="shared" si="10"/>
        <v>-0.35316631772185048</v>
      </c>
      <c r="AE78" s="1">
        <f t="shared" si="11"/>
        <v>0.35316631772185048</v>
      </c>
    </row>
    <row r="79" spans="1:31" ht="19.5" customHeight="1" x14ac:dyDescent="0.35">
      <c r="A79" s="27">
        <v>44775.569948379627</v>
      </c>
      <c r="B79" s="25">
        <v>52.19</v>
      </c>
      <c r="C79" s="25">
        <v>52.25</v>
      </c>
      <c r="D79" s="25">
        <v>51.37</v>
      </c>
      <c r="E79" s="25">
        <v>28.19</v>
      </c>
      <c r="F79" s="25">
        <v>28.35</v>
      </c>
      <c r="G79" s="25">
        <v>28.45</v>
      </c>
      <c r="H79" s="25">
        <v>52.67</v>
      </c>
      <c r="I79" s="25">
        <v>28.07</v>
      </c>
      <c r="J79" s="25"/>
      <c r="K79" s="25"/>
      <c r="M79" s="1">
        <v>0.05</v>
      </c>
      <c r="N79" s="1">
        <v>0.05</v>
      </c>
      <c r="O79" s="1">
        <v>0.1</v>
      </c>
      <c r="P79" s="1">
        <v>0.15</v>
      </c>
      <c r="Q79" s="1">
        <f>AVERAGE(TBL_HST[[#This Row],[CH4]],TBL_HST[[#This Row],[CH5]],TBL_HST[[#This Row],[CH6]])</f>
        <v>28.330000000000002</v>
      </c>
      <c r="R79" s="1">
        <f>(M79/(O79-N79))*LN(((TBL_HST[[#This Row],[CH1]]-Q79)/(TBL_HST[[#This Row],[CH2]]-Q79)))</f>
        <v>-2.5115124126609866E-3</v>
      </c>
      <c r="S79" s="1">
        <f>(M79/(P79-O79))*LN(((TBL_HST[[#This Row],[CH2]]-Q79)/(TBL_HST[[#This Row],[CH3]]-Q79)))</f>
        <v>3.7483093254740696E-2</v>
      </c>
      <c r="T79" s="1">
        <f>(M79/(P79-N79))*LN(((TBL_HST[[#This Row],[CH1]]-Q79)/(TBL_HST[[#This Row],[CH3]]-Q79)))</f>
        <v>1.7485790421039846E-2</v>
      </c>
      <c r="U79" s="1">
        <f>(TBL_HST[[#This Row],[CH1]]-Q79)/(EXP(-R79*N79/M79)) + Q79</f>
        <v>52.130150501672233</v>
      </c>
      <c r="V79" s="1">
        <f>(TBL_HST[[#This Row],[CH2]]-Q79)/(EXP(-S79*O79/M79)) + Q79</f>
        <v>54.112117091049399</v>
      </c>
      <c r="W79" s="1">
        <f>(TBL_HST[[#This Row],[CH1]]-Q79)/(EXP(-T79*N79/M79)) + Q79</f>
        <v>52.610879944985058</v>
      </c>
      <c r="X79" s="1">
        <f t="shared" si="6"/>
        <v>52.130150501672233</v>
      </c>
      <c r="Y79" s="1">
        <f t="shared" si="7"/>
        <v>52.610879944985058</v>
      </c>
      <c r="Z79" s="1">
        <f t="shared" si="8"/>
        <v>52.610879944985058</v>
      </c>
      <c r="AB79" s="1">
        <f t="shared" si="9"/>
        <v>52.450636797214116</v>
      </c>
      <c r="AC79" s="1">
        <f>TBL_HST[[#This Row],[CH7]]</f>
        <v>52.67</v>
      </c>
      <c r="AD79" s="1">
        <f t="shared" si="10"/>
        <v>-0.21936320278588539</v>
      </c>
      <c r="AE79" s="1">
        <f t="shared" si="11"/>
        <v>0.21936320278588539</v>
      </c>
    </row>
    <row r="80" spans="1:31" ht="19.5" customHeight="1" x14ac:dyDescent="0.35">
      <c r="A80" s="27">
        <v>44775.569954305553</v>
      </c>
      <c r="B80" s="25">
        <v>52.37</v>
      </c>
      <c r="C80" s="25">
        <v>51.69</v>
      </c>
      <c r="D80" s="25">
        <v>51.47</v>
      </c>
      <c r="E80" s="25">
        <v>28.23</v>
      </c>
      <c r="F80" s="25">
        <v>28.37</v>
      </c>
      <c r="G80" s="25">
        <v>28.49</v>
      </c>
      <c r="H80" s="25">
        <v>52.43</v>
      </c>
      <c r="I80" s="25">
        <v>28.07</v>
      </c>
      <c r="J80" s="25"/>
      <c r="K80" s="25"/>
      <c r="M80" s="1">
        <v>0.05</v>
      </c>
      <c r="N80" s="1">
        <v>0.05</v>
      </c>
      <c r="O80" s="1">
        <v>0.1</v>
      </c>
      <c r="P80" s="1">
        <v>0.15</v>
      </c>
      <c r="Q80" s="1">
        <f>AVERAGE(TBL_HST[[#This Row],[CH4]],TBL_HST[[#This Row],[CH5]],TBL_HST[[#This Row],[CH6]])</f>
        <v>28.363333333333333</v>
      </c>
      <c r="R80" s="1">
        <f>(M80/(O80-N80))*LN(((TBL_HST[[#This Row],[CH1]]-Q80)/(TBL_HST[[#This Row],[CH2]]-Q80)))</f>
        <v>2.8734371281187301E-2</v>
      </c>
      <c r="S80" s="1">
        <f>(M80/(P80-O80))*LN(((TBL_HST[[#This Row],[CH2]]-Q80)/(TBL_HST[[#This Row],[CH3]]-Q80)))</f>
        <v>9.4760220921364918E-3</v>
      </c>
      <c r="T80" s="1">
        <f>(M80/(P80-N80))*LN(((TBL_HST[[#This Row],[CH1]]-Q80)/(TBL_HST[[#This Row],[CH3]]-Q80)))</f>
        <v>1.9105196686661895E-2</v>
      </c>
      <c r="U80" s="1">
        <f>(TBL_HST[[#This Row],[CH1]]-Q80)/(EXP(-R80*N80/M80)) + Q80</f>
        <v>53.069822806516143</v>
      </c>
      <c r="V80" s="1">
        <f>(TBL_HST[[#This Row],[CH2]]-Q80)/(EXP(-S80*O80/M80)) + Q80</f>
        <v>52.136303843885813</v>
      </c>
      <c r="W80" s="1">
        <f>(TBL_HST[[#This Row],[CH1]]-Q80)/(EXP(-T80*N80/M80)) + Q80</f>
        <v>52.833061443405484</v>
      </c>
      <c r="X80" s="1">
        <f t="shared" si="6"/>
        <v>53.069822806516143</v>
      </c>
      <c r="Y80" s="1">
        <f t="shared" si="7"/>
        <v>52.833061443405484</v>
      </c>
      <c r="Z80" s="1">
        <f t="shared" si="8"/>
        <v>52.833061443405484</v>
      </c>
      <c r="AB80" s="1">
        <f t="shared" si="9"/>
        <v>52.911981897775696</v>
      </c>
      <c r="AC80" s="1">
        <f>TBL_HST[[#This Row],[CH7]]</f>
        <v>52.43</v>
      </c>
      <c r="AD80" s="1">
        <f t="shared" si="10"/>
        <v>0.48198189777569667</v>
      </c>
      <c r="AE80" s="1">
        <f t="shared" si="11"/>
        <v>0.48198189777569667</v>
      </c>
    </row>
    <row r="81" spans="1:31" ht="19.5" customHeight="1" x14ac:dyDescent="0.35">
      <c r="A81" s="27">
        <v>44775.569960185188</v>
      </c>
      <c r="B81" s="25">
        <v>52.03</v>
      </c>
      <c r="C81" s="25">
        <v>51.33</v>
      </c>
      <c r="D81" s="25">
        <v>51.21</v>
      </c>
      <c r="E81" s="25">
        <v>28.23</v>
      </c>
      <c r="F81" s="25">
        <v>28.39</v>
      </c>
      <c r="G81" s="25">
        <v>28.45</v>
      </c>
      <c r="H81" s="25">
        <v>52.59</v>
      </c>
      <c r="I81" s="25">
        <v>28.07</v>
      </c>
      <c r="J81" s="25"/>
      <c r="K81" s="25"/>
      <c r="M81" s="1">
        <v>0.05</v>
      </c>
      <c r="N81" s="1">
        <v>0.05</v>
      </c>
      <c r="O81" s="1">
        <v>0.1</v>
      </c>
      <c r="P81" s="1">
        <v>0.15</v>
      </c>
      <c r="Q81" s="1">
        <f>AVERAGE(TBL_HST[[#This Row],[CH4]],TBL_HST[[#This Row],[CH5]],TBL_HST[[#This Row],[CH6]])</f>
        <v>28.356666666666669</v>
      </c>
      <c r="R81" s="1">
        <f>(M81/(O81-N81))*LN(((TBL_HST[[#This Row],[CH1]]-Q81)/(TBL_HST[[#This Row],[CH2]]-Q81)))</f>
        <v>3.0015115855213159E-2</v>
      </c>
      <c r="S81" s="1">
        <f>(M81/(P81-O81))*LN(((TBL_HST[[#This Row],[CH2]]-Q81)/(TBL_HST[[#This Row],[CH3]]-Q81)))</f>
        <v>5.2371373702044177E-3</v>
      </c>
      <c r="T81" s="1">
        <f>(M81/(P81-N81))*LN(((TBL_HST[[#This Row],[CH1]]-Q81)/(TBL_HST[[#This Row],[CH3]]-Q81)))</f>
        <v>1.7626126612708772E-2</v>
      </c>
      <c r="U81" s="1">
        <f>(TBL_HST[[#This Row],[CH1]]-Q81)/(EXP(-R81*N81/M81)) + Q81</f>
        <v>52.751329077190952</v>
      </c>
      <c r="V81" s="1">
        <f>(TBL_HST[[#This Row],[CH2]]-Q81)/(EXP(-S81*O81/M81)) + Q81</f>
        <v>51.571893623655278</v>
      </c>
      <c r="W81" s="1">
        <f>(TBL_HST[[#This Row],[CH1]]-Q81)/(EXP(-T81*N81/M81)) + Q81</f>
        <v>52.450968292061546</v>
      </c>
      <c r="X81" s="1">
        <f t="shared" si="6"/>
        <v>52.751329077190952</v>
      </c>
      <c r="Y81" s="1">
        <f t="shared" si="7"/>
        <v>52.450968292061546</v>
      </c>
      <c r="Z81" s="1">
        <f t="shared" si="8"/>
        <v>52.450968292061546</v>
      </c>
      <c r="AB81" s="1">
        <f t="shared" si="9"/>
        <v>52.551088553771343</v>
      </c>
      <c r="AC81" s="1">
        <f>TBL_HST[[#This Row],[CH7]]</f>
        <v>52.59</v>
      </c>
      <c r="AD81" s="1">
        <f t="shared" si="10"/>
        <v>-3.8911446228659941E-2</v>
      </c>
      <c r="AE81" s="1">
        <f t="shared" si="11"/>
        <v>3.8911446228659941E-2</v>
      </c>
    </row>
    <row r="82" spans="1:31" ht="19.5" customHeight="1" x14ac:dyDescent="0.35">
      <c r="A82" s="27">
        <v>44775.569966099538</v>
      </c>
      <c r="B82" s="25">
        <v>51.65</v>
      </c>
      <c r="C82" s="25">
        <v>51.51</v>
      </c>
      <c r="D82" s="25">
        <v>50.69</v>
      </c>
      <c r="E82" s="25">
        <v>28.27</v>
      </c>
      <c r="F82" s="25">
        <v>28.37</v>
      </c>
      <c r="G82" s="25">
        <v>28.49</v>
      </c>
      <c r="H82" s="25">
        <v>52.21</v>
      </c>
      <c r="I82" s="25">
        <v>28.05</v>
      </c>
      <c r="J82" s="25"/>
      <c r="K82" s="25"/>
      <c r="M82" s="1">
        <v>0.05</v>
      </c>
      <c r="N82" s="1">
        <v>0.05</v>
      </c>
      <c r="O82" s="1">
        <v>0.1</v>
      </c>
      <c r="P82" s="1">
        <v>0.15</v>
      </c>
      <c r="Q82" s="1">
        <f>AVERAGE(TBL_HST[[#This Row],[CH4]],TBL_HST[[#This Row],[CH5]],TBL_HST[[#This Row],[CH6]])</f>
        <v>28.376666666666665</v>
      </c>
      <c r="R82" s="1">
        <f>(M82/(O82-N82))*LN(((TBL_HST[[#This Row],[CH1]]-Q82)/(TBL_HST[[#This Row],[CH2]]-Q82)))</f>
        <v>6.0336341641311518E-3</v>
      </c>
      <c r="S82" s="1">
        <f>(M82/(P82-O82))*LN(((TBL_HST[[#This Row],[CH2]]-Q82)/(TBL_HST[[#This Row],[CH3]]-Q82)))</f>
        <v>3.6090171729578346E-2</v>
      </c>
      <c r="T82" s="1">
        <f>(M82/(P82-N82))*LN(((TBL_HST[[#This Row],[CH1]]-Q82)/(TBL_HST[[#This Row],[CH3]]-Q82)))</f>
        <v>2.1061902946854765E-2</v>
      </c>
      <c r="U82" s="1">
        <f>(TBL_HST[[#This Row],[CH1]]-Q82)/(EXP(-R82*N82/M82)) + Q82</f>
        <v>51.790847262247837</v>
      </c>
      <c r="V82" s="1">
        <f>(TBL_HST[[#This Row],[CH2]]-Q82)/(EXP(-S82*O82/M82)) + Q82</f>
        <v>53.241510767014489</v>
      </c>
      <c r="W82" s="1">
        <f>(TBL_HST[[#This Row],[CH1]]-Q82)/(EXP(-T82*N82/M82)) + Q82</f>
        <v>52.14537918958591</v>
      </c>
      <c r="X82" s="1">
        <f t="shared" si="6"/>
        <v>51.790847262247837</v>
      </c>
      <c r="Y82" s="1">
        <f t="shared" si="7"/>
        <v>52.14537918958591</v>
      </c>
      <c r="Z82" s="1">
        <f t="shared" si="8"/>
        <v>52.14537918958591</v>
      </c>
      <c r="AB82" s="1">
        <f t="shared" si="9"/>
        <v>52.027201880473221</v>
      </c>
      <c r="AC82" s="1">
        <f>TBL_HST[[#This Row],[CH7]]</f>
        <v>52.21</v>
      </c>
      <c r="AD82" s="1">
        <f t="shared" si="10"/>
        <v>-0.1827981195267796</v>
      </c>
      <c r="AE82" s="1">
        <f t="shared" si="11"/>
        <v>0.1827981195267796</v>
      </c>
    </row>
    <row r="83" spans="1:31" ht="19.5" customHeight="1" x14ac:dyDescent="0.35">
      <c r="A83" s="27">
        <v>44775.569972002311</v>
      </c>
      <c r="B83" s="25">
        <v>51.67</v>
      </c>
      <c r="C83" s="25">
        <v>51.17</v>
      </c>
      <c r="D83" s="25">
        <v>50.65</v>
      </c>
      <c r="E83" s="25">
        <v>28.25</v>
      </c>
      <c r="F83" s="25">
        <v>28.41</v>
      </c>
      <c r="G83" s="25">
        <v>28.51</v>
      </c>
      <c r="H83" s="25">
        <v>51.65</v>
      </c>
      <c r="I83" s="25">
        <v>28.09</v>
      </c>
      <c r="J83" s="25"/>
      <c r="K83" s="25"/>
      <c r="M83" s="1">
        <v>0.05</v>
      </c>
      <c r="N83" s="1">
        <v>0.05</v>
      </c>
      <c r="O83" s="1">
        <v>0.1</v>
      </c>
      <c r="P83" s="1">
        <v>0.15</v>
      </c>
      <c r="Q83" s="1">
        <f>AVERAGE(TBL_HST[[#This Row],[CH4]],TBL_HST[[#This Row],[CH5]],TBL_HST[[#This Row],[CH6]])</f>
        <v>28.39</v>
      </c>
      <c r="R83" s="1">
        <f>(M83/(O83-N83))*LN(((TBL_HST[[#This Row],[CH1]]-Q83)/(TBL_HST[[#This Row],[CH2]]-Q83)))</f>
        <v>2.1711664844200979E-2</v>
      </c>
      <c r="S83" s="1">
        <f>(M83/(P83-O83))*LN(((TBL_HST[[#This Row],[CH2]]-Q83)/(TBL_HST[[#This Row],[CH3]]-Q83)))</f>
        <v>2.3091612171637493E-2</v>
      </c>
      <c r="T83" s="1">
        <f>(M83/(P83-N83))*LN(((TBL_HST[[#This Row],[CH1]]-Q83)/(TBL_HST[[#This Row],[CH3]]-Q83)))</f>
        <v>2.2401638507919271E-2</v>
      </c>
      <c r="U83" s="1">
        <f>(TBL_HST[[#This Row],[CH1]]-Q83)/(EXP(-R83*N83/M83)) + Q83</f>
        <v>52.180974539069361</v>
      </c>
      <c r="V83" s="1">
        <f>(TBL_HST[[#This Row],[CH2]]-Q83)/(EXP(-S83*O83/M83)) + Q83</f>
        <v>52.246725814094489</v>
      </c>
      <c r="W83" s="1">
        <f>(TBL_HST[[#This Row],[CH1]]-Q83)/(EXP(-T83*N83/M83)) + Q83</f>
        <v>52.197395349247344</v>
      </c>
      <c r="X83" s="1">
        <f t="shared" si="6"/>
        <v>52.180974539069361</v>
      </c>
      <c r="Y83" s="1">
        <f t="shared" si="7"/>
        <v>52.197395349247344</v>
      </c>
      <c r="Z83" s="1">
        <f t="shared" si="8"/>
        <v>52.197395349247344</v>
      </c>
      <c r="AB83" s="1">
        <f t="shared" si="9"/>
        <v>52.191921745854678</v>
      </c>
      <c r="AC83" s="1">
        <f>TBL_HST[[#This Row],[CH7]]</f>
        <v>51.65</v>
      </c>
      <c r="AD83" s="1">
        <f t="shared" si="10"/>
        <v>0.54192174585467967</v>
      </c>
      <c r="AE83" s="1">
        <f t="shared" si="11"/>
        <v>0.54192174585467967</v>
      </c>
    </row>
    <row r="84" spans="1:31" ht="19.5" customHeight="1" x14ac:dyDescent="0.35">
      <c r="A84" s="27">
        <v>44775.569977905092</v>
      </c>
      <c r="B84" s="25">
        <v>51.49</v>
      </c>
      <c r="C84" s="25">
        <v>51.01</v>
      </c>
      <c r="D84" s="25">
        <v>50.41</v>
      </c>
      <c r="E84" s="25">
        <v>28.25</v>
      </c>
      <c r="F84" s="25">
        <v>28.39</v>
      </c>
      <c r="G84" s="25">
        <v>28.51</v>
      </c>
      <c r="H84" s="25">
        <v>51.47</v>
      </c>
      <c r="I84" s="25">
        <v>28.09</v>
      </c>
      <c r="J84" s="25"/>
      <c r="K84" s="25"/>
      <c r="M84" s="1">
        <v>0.05</v>
      </c>
      <c r="N84" s="1">
        <v>0.05</v>
      </c>
      <c r="O84" s="1">
        <v>0.1</v>
      </c>
      <c r="P84" s="1">
        <v>0.15</v>
      </c>
      <c r="Q84" s="1">
        <f>AVERAGE(TBL_HST[[#This Row],[CH4]],TBL_HST[[#This Row],[CH5]],TBL_HST[[#This Row],[CH6]])</f>
        <v>28.383333333333336</v>
      </c>
      <c r="R84" s="1">
        <f>(M84/(O84-N84))*LN(((TBL_HST[[#This Row],[CH1]]-Q84)/(TBL_HST[[#This Row],[CH2]]-Q84)))</f>
        <v>2.0992024481379875E-2</v>
      </c>
      <c r="S84" s="1">
        <f>(M84/(P84-O84))*LN(((TBL_HST[[#This Row],[CH2]]-Q84)/(TBL_HST[[#This Row],[CH3]]-Q84)))</f>
        <v>2.6875311153303064E-2</v>
      </c>
      <c r="T84" s="1">
        <f>(M84/(P84-N84))*LN(((TBL_HST[[#This Row],[CH1]]-Q84)/(TBL_HST[[#This Row],[CH3]]-Q84)))</f>
        <v>2.3933667817341523E-2</v>
      </c>
      <c r="U84" s="1">
        <f>(TBL_HST[[#This Row],[CH1]]-Q84)/(EXP(-R84*N84/M84)) + Q84</f>
        <v>51.980182675309372</v>
      </c>
      <c r="V84" s="1">
        <f>(TBL_HST[[#This Row],[CH2]]-Q84)/(EXP(-S84*O84/M84)) + Q84</f>
        <v>52.259476678059912</v>
      </c>
      <c r="W84" s="1">
        <f>(TBL_HST[[#This Row],[CH1]]-Q84)/(EXP(-T84*N84/M84)) + Q84</f>
        <v>52.049698385009833</v>
      </c>
      <c r="X84" s="1">
        <f t="shared" si="6"/>
        <v>51.980182675309372</v>
      </c>
      <c r="Y84" s="1">
        <f t="shared" si="7"/>
        <v>52.049698385009833</v>
      </c>
      <c r="Z84" s="1">
        <f t="shared" si="8"/>
        <v>52.049698385009833</v>
      </c>
      <c r="AB84" s="1">
        <f t="shared" si="9"/>
        <v>52.026526481776351</v>
      </c>
      <c r="AC84" s="1">
        <f>TBL_HST[[#This Row],[CH7]]</f>
        <v>51.47</v>
      </c>
      <c r="AD84" s="1">
        <f t="shared" si="10"/>
        <v>0.556526481776352</v>
      </c>
      <c r="AE84" s="1">
        <f t="shared" si="11"/>
        <v>0.556526481776352</v>
      </c>
    </row>
    <row r="85" spans="1:31" ht="19.5" customHeight="1" x14ac:dyDescent="0.35">
      <c r="A85" s="27">
        <v>44775.569983796297</v>
      </c>
      <c r="B85" s="25">
        <v>50.81</v>
      </c>
      <c r="C85" s="25">
        <v>50.75</v>
      </c>
      <c r="D85" s="25">
        <v>50.25</v>
      </c>
      <c r="E85" s="25">
        <v>28.25</v>
      </c>
      <c r="F85" s="25">
        <v>28.39</v>
      </c>
      <c r="G85" s="25">
        <v>28.49</v>
      </c>
      <c r="H85" s="25">
        <v>51.21</v>
      </c>
      <c r="I85" s="25">
        <v>28.11</v>
      </c>
      <c r="J85" s="25"/>
      <c r="K85" s="25"/>
      <c r="M85" s="1">
        <v>0.05</v>
      </c>
      <c r="N85" s="1">
        <v>0.05</v>
      </c>
      <c r="O85" s="1">
        <v>0.1</v>
      </c>
      <c r="P85" s="1">
        <v>0.15</v>
      </c>
      <c r="Q85" s="1">
        <f>AVERAGE(TBL_HST[[#This Row],[CH4]],TBL_HST[[#This Row],[CH5]],TBL_HST[[#This Row],[CH6]])</f>
        <v>28.376666666666665</v>
      </c>
      <c r="R85" s="1">
        <f>(M85/(O85-N85))*LN(((TBL_HST[[#This Row],[CH1]]-Q85)/(TBL_HST[[#This Row],[CH2]]-Q85)))</f>
        <v>2.6781744917314088E-3</v>
      </c>
      <c r="S85" s="1">
        <f>(M85/(P85-O85))*LN(((TBL_HST[[#This Row],[CH2]]-Q85)/(TBL_HST[[#This Row],[CH3]]-Q85)))</f>
        <v>2.260153462599513E-2</v>
      </c>
      <c r="T85" s="1">
        <f>(M85/(P85-N85))*LN(((TBL_HST[[#This Row],[CH1]]-Q85)/(TBL_HST[[#This Row],[CH3]]-Q85)))</f>
        <v>1.2639854558863283E-2</v>
      </c>
      <c r="U85" s="1">
        <f>(TBL_HST[[#This Row],[CH1]]-Q85)/(EXP(-R85*N85/M85)) + Q85</f>
        <v>50.870160905840287</v>
      </c>
      <c r="V85" s="1">
        <f>(TBL_HST[[#This Row],[CH2]]-Q85)/(EXP(-S85*O85/M85)) + Q85</f>
        <v>51.784549591029638</v>
      </c>
      <c r="W85" s="1">
        <f>(TBL_HST[[#This Row],[CH1]]-Q85)/(EXP(-T85*N85/M85)) + Q85</f>
        <v>51.095353686008849</v>
      </c>
      <c r="X85" s="1">
        <f t="shared" si="6"/>
        <v>50.870160905840287</v>
      </c>
      <c r="Y85" s="1">
        <f t="shared" si="7"/>
        <v>51.095353686008849</v>
      </c>
      <c r="Z85" s="1">
        <f t="shared" si="8"/>
        <v>51.095353686008849</v>
      </c>
      <c r="AB85" s="1">
        <f t="shared" si="9"/>
        <v>51.020289425952662</v>
      </c>
      <c r="AC85" s="1">
        <f>TBL_HST[[#This Row],[CH7]]</f>
        <v>51.21</v>
      </c>
      <c r="AD85" s="1">
        <f t="shared" si="10"/>
        <v>-0.18971057404733926</v>
      </c>
      <c r="AE85" s="1">
        <f t="shared" si="11"/>
        <v>0.18971057404733926</v>
      </c>
    </row>
    <row r="86" spans="1:31" ht="19.5" customHeight="1" x14ac:dyDescent="0.35">
      <c r="A86" s="27">
        <v>44775.569989722222</v>
      </c>
      <c r="B86" s="25">
        <v>50.51</v>
      </c>
      <c r="C86" s="25">
        <v>51.03</v>
      </c>
      <c r="D86" s="25">
        <v>50.05</v>
      </c>
      <c r="E86" s="25">
        <v>28.27</v>
      </c>
      <c r="F86" s="25">
        <v>28.41</v>
      </c>
      <c r="G86" s="25">
        <v>28.51</v>
      </c>
      <c r="H86" s="25">
        <v>50.65</v>
      </c>
      <c r="I86" s="25">
        <v>28.11</v>
      </c>
      <c r="J86" s="25"/>
      <c r="K86" s="25"/>
      <c r="M86" s="1">
        <v>0.05</v>
      </c>
      <c r="N86" s="1">
        <v>0.05</v>
      </c>
      <c r="O86" s="1">
        <v>0.1</v>
      </c>
      <c r="P86" s="1">
        <v>0.15</v>
      </c>
      <c r="Q86" s="1">
        <f>AVERAGE(TBL_HST[[#This Row],[CH4]],TBL_HST[[#This Row],[CH5]],TBL_HST[[#This Row],[CH6]])</f>
        <v>28.396666666666665</v>
      </c>
      <c r="R86" s="1">
        <f>(M86/(O86-N86))*LN(((TBL_HST[[#This Row],[CH1]]-Q86)/(TBL_HST[[#This Row],[CH2]]-Q86)))</f>
        <v>-2.3243001045744227E-2</v>
      </c>
      <c r="S86" s="1">
        <f>(M86/(P86-O86))*LN(((TBL_HST[[#This Row],[CH2]]-Q86)/(TBL_HST[[#This Row],[CH3]]-Q86)))</f>
        <v>4.4264338711228014E-2</v>
      </c>
      <c r="T86" s="1">
        <f>(M86/(P86-N86))*LN(((TBL_HST[[#This Row],[CH1]]-Q86)/(TBL_HST[[#This Row],[CH3]]-Q86)))</f>
        <v>1.051066883274193E-2</v>
      </c>
      <c r="U86" s="1">
        <f>(TBL_HST[[#This Row],[CH1]]-Q86)/(EXP(-R86*N86/M86)) + Q86</f>
        <v>50.001946980854193</v>
      </c>
      <c r="V86" s="1">
        <f>(TBL_HST[[#This Row],[CH2]]-Q86)/(EXP(-S86*O86/M86)) + Q86</f>
        <v>53.125067720719386</v>
      </c>
      <c r="W86" s="1">
        <f>(TBL_HST[[#This Row],[CH1]]-Q86)/(EXP(-T86*N86/M86)) + Q86</f>
        <v>50.743651690188045</v>
      </c>
      <c r="X86" s="1">
        <f t="shared" si="6"/>
        <v>50.001946980854193</v>
      </c>
      <c r="Y86" s="1">
        <f t="shared" si="7"/>
        <v>50.743651690188045</v>
      </c>
      <c r="Z86" s="1">
        <f t="shared" si="8"/>
        <v>50.743651690188045</v>
      </c>
      <c r="AB86" s="1">
        <f t="shared" si="9"/>
        <v>50.496416787076761</v>
      </c>
      <c r="AC86" s="1">
        <f>TBL_HST[[#This Row],[CH7]]</f>
        <v>50.65</v>
      </c>
      <c r="AD86" s="1">
        <f t="shared" si="10"/>
        <v>-0.15358321292323751</v>
      </c>
      <c r="AE86" s="1">
        <f t="shared" si="11"/>
        <v>0.15358321292323751</v>
      </c>
    </row>
    <row r="87" spans="1:31" ht="19.5" customHeight="1" x14ac:dyDescent="0.35">
      <c r="A87" s="27">
        <v>44775.569995601851</v>
      </c>
      <c r="B87" s="25">
        <v>50.47</v>
      </c>
      <c r="C87" s="25">
        <v>49.97</v>
      </c>
      <c r="D87" s="25">
        <v>49.85</v>
      </c>
      <c r="E87" s="25">
        <v>28.29</v>
      </c>
      <c r="F87" s="25">
        <v>28.39</v>
      </c>
      <c r="G87" s="25">
        <v>28.51</v>
      </c>
      <c r="H87" s="25">
        <v>50.09</v>
      </c>
      <c r="I87" s="25">
        <v>28.13</v>
      </c>
      <c r="J87" s="25"/>
      <c r="K87" s="25"/>
      <c r="M87" s="1">
        <v>0.05</v>
      </c>
      <c r="N87" s="1">
        <v>0.05</v>
      </c>
      <c r="O87" s="1">
        <v>0.1</v>
      </c>
      <c r="P87" s="1">
        <v>0.15</v>
      </c>
      <c r="Q87" s="1">
        <f>AVERAGE(TBL_HST[[#This Row],[CH4]],TBL_HST[[#This Row],[CH5]],TBL_HST[[#This Row],[CH6]])</f>
        <v>28.396666666666665</v>
      </c>
      <c r="R87" s="1">
        <f>(M87/(O87-N87))*LN(((TBL_HST[[#This Row],[CH1]]-Q87)/(TBL_HST[[#This Row],[CH2]]-Q87)))</f>
        <v>2.2912259368863923E-2</v>
      </c>
      <c r="S87" s="1">
        <f>(M87/(P87-O87))*LN(((TBL_HST[[#This Row],[CH2]]-Q87)/(TBL_HST[[#This Row],[CH3]]-Q87)))</f>
        <v>5.5779506260536706E-3</v>
      </c>
      <c r="T87" s="1">
        <f>(M87/(P87-N87))*LN(((TBL_HST[[#This Row],[CH1]]-Q87)/(TBL_HST[[#This Row],[CH3]]-Q87)))</f>
        <v>1.4245104997458865E-2</v>
      </c>
      <c r="U87" s="1">
        <f>(TBL_HST[[#This Row],[CH1]]-Q87)/(EXP(-R87*N87/M87)) + Q87</f>
        <v>50.981588380716929</v>
      </c>
      <c r="V87" s="1">
        <f>(TBL_HST[[#This Row],[CH2]]-Q87)/(EXP(-S87*O87/M87)) + Q87</f>
        <v>50.212017427606746</v>
      </c>
      <c r="W87" s="1">
        <f>(TBL_HST[[#This Row],[CH1]]-Q87)/(EXP(-T87*N87/M87)) + Q87</f>
        <v>50.786687217064127</v>
      </c>
      <c r="X87" s="1">
        <f t="shared" si="6"/>
        <v>50.981588380716929</v>
      </c>
      <c r="Y87" s="1">
        <f t="shared" si="7"/>
        <v>50.786687217064127</v>
      </c>
      <c r="Z87" s="1">
        <f t="shared" si="8"/>
        <v>50.786687217064127</v>
      </c>
      <c r="AB87" s="1">
        <f t="shared" si="9"/>
        <v>50.851654271615054</v>
      </c>
      <c r="AC87" s="1">
        <f>TBL_HST[[#This Row],[CH7]]</f>
        <v>50.09</v>
      </c>
      <c r="AD87" s="1">
        <f t="shared" si="10"/>
        <v>0.7616542716150505</v>
      </c>
      <c r="AE87" s="1">
        <f t="shared" si="11"/>
        <v>0.7616542716150505</v>
      </c>
    </row>
    <row r="88" spans="1:31" ht="19.5" customHeight="1" x14ac:dyDescent="0.35">
      <c r="A88" s="27">
        <v>44775.5700015162</v>
      </c>
      <c r="B88" s="25">
        <v>49.95</v>
      </c>
      <c r="C88" s="25">
        <v>49.97</v>
      </c>
      <c r="D88" s="25">
        <v>50.15</v>
      </c>
      <c r="E88" s="25">
        <v>28.27</v>
      </c>
      <c r="F88" s="25">
        <v>28.45</v>
      </c>
      <c r="G88" s="25">
        <v>28.51</v>
      </c>
      <c r="H88" s="25">
        <v>50.11</v>
      </c>
      <c r="I88" s="25">
        <v>28.09</v>
      </c>
      <c r="J88" s="25"/>
      <c r="K88" s="25"/>
      <c r="M88" s="1">
        <v>0.05</v>
      </c>
      <c r="N88" s="1">
        <v>0.05</v>
      </c>
      <c r="O88" s="1">
        <v>0.1</v>
      </c>
      <c r="P88" s="1">
        <v>0.15</v>
      </c>
      <c r="Q88" s="1">
        <f>AVERAGE(TBL_HST[[#This Row],[CH4]],TBL_HST[[#This Row],[CH5]],TBL_HST[[#This Row],[CH6]])</f>
        <v>28.41</v>
      </c>
      <c r="R88" s="1">
        <f>(M88/(O88-N88))*LN(((TBL_HST[[#This Row],[CH1]]-Q88)/(TBL_HST[[#This Row],[CH2]]-Q88)))</f>
        <v>-9.280743125537487E-4</v>
      </c>
      <c r="S88" s="1">
        <f>(M88/(P88-O88))*LN(((TBL_HST[[#This Row],[CH2]]-Q88)/(TBL_HST[[#This Row],[CH3]]-Q88)))</f>
        <v>-8.3141356522669976E-3</v>
      </c>
      <c r="T88" s="1">
        <f>(M88/(P88-N88))*LN(((TBL_HST[[#This Row],[CH1]]-Q88)/(TBL_HST[[#This Row],[CH3]]-Q88)))</f>
        <v>-4.621104982410325E-3</v>
      </c>
      <c r="U88" s="1">
        <f>(TBL_HST[[#This Row],[CH1]]-Q88)/(EXP(-R88*N88/M88)) + Q88</f>
        <v>49.930018552875701</v>
      </c>
      <c r="V88" s="1">
        <f>(TBL_HST[[#This Row],[CH2]]-Q88)/(EXP(-S88*O88/M88)) + Q88</f>
        <v>49.614458681634332</v>
      </c>
      <c r="W88" s="1">
        <f>(TBL_HST[[#This Row],[CH1]]-Q88)/(EXP(-T88*N88/M88)) + Q88</f>
        <v>49.850691033983011</v>
      </c>
      <c r="X88" s="1">
        <f t="shared" si="6"/>
        <v>49.930018552875701</v>
      </c>
      <c r="Y88" s="1">
        <f t="shared" si="7"/>
        <v>49.850691033983011</v>
      </c>
      <c r="Z88" s="1">
        <f t="shared" si="8"/>
        <v>49.850691033983011</v>
      </c>
      <c r="AB88" s="1">
        <f t="shared" si="9"/>
        <v>49.877133540280568</v>
      </c>
      <c r="AC88" s="1">
        <f>TBL_HST[[#This Row],[CH7]]</f>
        <v>50.11</v>
      </c>
      <c r="AD88" s="1">
        <f t="shared" si="10"/>
        <v>-0.23286645971943187</v>
      </c>
      <c r="AE88" s="1">
        <f t="shared" si="11"/>
        <v>0.23286645971943187</v>
      </c>
    </row>
    <row r="89" spans="1:31" ht="19.5" customHeight="1" x14ac:dyDescent="0.35">
      <c r="A89" s="27">
        <v>44775.570007407405</v>
      </c>
      <c r="B89" s="25">
        <v>49.53</v>
      </c>
      <c r="C89" s="25">
        <v>49.83</v>
      </c>
      <c r="D89" s="25">
        <v>49.39</v>
      </c>
      <c r="E89" s="25">
        <v>28.29</v>
      </c>
      <c r="F89" s="25">
        <v>28.47</v>
      </c>
      <c r="G89" s="25">
        <v>28.53</v>
      </c>
      <c r="H89" s="25">
        <v>49.93</v>
      </c>
      <c r="I89" s="25">
        <v>28.11</v>
      </c>
      <c r="J89" s="25"/>
      <c r="K89" s="25"/>
      <c r="M89" s="1">
        <v>0.05</v>
      </c>
      <c r="N89" s="1">
        <v>0.05</v>
      </c>
      <c r="O89" s="1">
        <v>0.1</v>
      </c>
      <c r="P89" s="1">
        <v>0.15</v>
      </c>
      <c r="Q89" s="1">
        <f>AVERAGE(TBL_HST[[#This Row],[CH4]],TBL_HST[[#This Row],[CH5]],TBL_HST[[#This Row],[CH6]])</f>
        <v>28.429999999999996</v>
      </c>
      <c r="R89" s="1">
        <f>(M89/(O89-N89))*LN(((TBL_HST[[#This Row],[CH1]]-Q89)/(TBL_HST[[#This Row],[CH2]]-Q89)))</f>
        <v>-1.4117881545784819E-2</v>
      </c>
      <c r="S89" s="1">
        <f>(M89/(P89-O89))*LN(((TBL_HST[[#This Row],[CH2]]-Q89)/(TBL_HST[[#This Row],[CH3]]-Q89)))</f>
        <v>2.0775062574964233E-2</v>
      </c>
      <c r="T89" s="1">
        <f>(M89/(P89-N89))*LN(((TBL_HST[[#This Row],[CH1]]-Q89)/(TBL_HST[[#This Row],[CH3]]-Q89)))</f>
        <v>3.3285905145896849E-3</v>
      </c>
      <c r="U89" s="1">
        <f>(TBL_HST[[#This Row],[CH1]]-Q89)/(EXP(-R89*N89/M89)) + Q89</f>
        <v>49.234205607476639</v>
      </c>
      <c r="V89" s="1">
        <f>(TBL_HST[[#This Row],[CH2]]-Q89)/(EXP(-S89*O89/M89)) + Q89</f>
        <v>50.73790382262105</v>
      </c>
      <c r="W89" s="1">
        <f>(TBL_HST[[#This Row],[CH1]]-Q89)/(EXP(-T89*N89/M89)) + Q89</f>
        <v>49.600350278538869</v>
      </c>
      <c r="X89" s="1">
        <f t="shared" si="6"/>
        <v>49.234205607476639</v>
      </c>
      <c r="Y89" s="1">
        <f t="shared" si="7"/>
        <v>49.600350278538869</v>
      </c>
      <c r="Z89" s="1">
        <f t="shared" si="8"/>
        <v>49.600350278538869</v>
      </c>
      <c r="AB89" s="1">
        <f t="shared" si="9"/>
        <v>49.478302054851461</v>
      </c>
      <c r="AC89" s="1">
        <f>TBL_HST[[#This Row],[CH7]]</f>
        <v>49.93</v>
      </c>
      <c r="AD89" s="1">
        <f t="shared" si="10"/>
        <v>-0.45169794514853834</v>
      </c>
      <c r="AE89" s="1">
        <f t="shared" si="11"/>
        <v>0.45169794514853834</v>
      </c>
    </row>
    <row r="90" spans="1:31" ht="19.5" customHeight="1" x14ac:dyDescent="0.35">
      <c r="A90" s="27">
        <v>44775.57001333333</v>
      </c>
      <c r="B90" s="25">
        <v>49.57</v>
      </c>
      <c r="C90" s="25">
        <v>49.43</v>
      </c>
      <c r="D90" s="25">
        <v>49.31</v>
      </c>
      <c r="E90" s="25">
        <v>28.27</v>
      </c>
      <c r="F90" s="25">
        <v>28.45</v>
      </c>
      <c r="G90" s="25">
        <v>28.55</v>
      </c>
      <c r="H90" s="25">
        <v>49.51</v>
      </c>
      <c r="I90" s="25">
        <v>28.13</v>
      </c>
      <c r="J90" s="25"/>
      <c r="K90" s="25"/>
      <c r="M90" s="1">
        <v>0.05</v>
      </c>
      <c r="N90" s="1">
        <v>0.05</v>
      </c>
      <c r="O90" s="1">
        <v>0.1</v>
      </c>
      <c r="P90" s="1">
        <v>0.15</v>
      </c>
      <c r="Q90" s="1">
        <f>AVERAGE(TBL_HST[[#This Row],[CH4]],TBL_HST[[#This Row],[CH5]],TBL_HST[[#This Row],[CH6]])</f>
        <v>28.423333333333332</v>
      </c>
      <c r="R90" s="1">
        <f>(M90/(O90-N90))*LN(((TBL_HST[[#This Row],[CH1]]-Q90)/(TBL_HST[[#This Row],[CH2]]-Q90)))</f>
        <v>6.6424409974639269E-3</v>
      </c>
      <c r="S90" s="1">
        <f>(M90/(P90-O90))*LN(((TBL_HST[[#This Row],[CH2]]-Q90)/(TBL_HST[[#This Row],[CH3]]-Q90)))</f>
        <v>5.7288508050828552E-3</v>
      </c>
      <c r="T90" s="1">
        <f>(M90/(P90-N90))*LN(((TBL_HST[[#This Row],[CH1]]-Q90)/(TBL_HST[[#This Row],[CH3]]-Q90)))</f>
        <v>6.1856459012734162E-3</v>
      </c>
      <c r="U90" s="1">
        <f>(TBL_HST[[#This Row],[CH1]]-Q90)/(EXP(-R90*N90/M90)) + Q90</f>
        <v>49.71093303713107</v>
      </c>
      <c r="V90" s="1">
        <f>(TBL_HST[[#This Row],[CH2]]-Q90)/(EXP(-S90*O90/M90)) + Q90</f>
        <v>49.672072266144539</v>
      </c>
      <c r="W90" s="1">
        <f>(TBL_HST[[#This Row],[CH1]]-Q90)/(EXP(-T90*N90/M90)) + Q90</f>
        <v>49.70121118659258</v>
      </c>
      <c r="X90" s="1">
        <f t="shared" si="6"/>
        <v>49.71093303713107</v>
      </c>
      <c r="Y90" s="1">
        <f t="shared" si="7"/>
        <v>49.70121118659258</v>
      </c>
      <c r="Z90" s="1">
        <f t="shared" si="8"/>
        <v>49.70121118659258</v>
      </c>
      <c r="AB90" s="1">
        <f t="shared" si="9"/>
        <v>49.704451803438751</v>
      </c>
      <c r="AC90" s="1">
        <f>TBL_HST[[#This Row],[CH7]]</f>
        <v>49.51</v>
      </c>
      <c r="AD90" s="1">
        <f t="shared" si="10"/>
        <v>0.19445180343875279</v>
      </c>
      <c r="AE90" s="1">
        <f t="shared" si="11"/>
        <v>0.19445180343875279</v>
      </c>
    </row>
    <row r="91" spans="1:31" ht="19.5" customHeight="1" x14ac:dyDescent="0.35">
      <c r="A91" s="27">
        <v>44775.570019247687</v>
      </c>
      <c r="B91" s="25">
        <v>49.45</v>
      </c>
      <c r="C91" s="25">
        <v>49.01</v>
      </c>
      <c r="D91" s="25">
        <v>49.11</v>
      </c>
      <c r="E91" s="25">
        <v>28.29</v>
      </c>
      <c r="F91" s="25">
        <v>28.49</v>
      </c>
      <c r="G91" s="25">
        <v>28.55</v>
      </c>
      <c r="H91" s="25">
        <v>49.27</v>
      </c>
      <c r="I91" s="25">
        <v>28.11</v>
      </c>
      <c r="J91" s="25"/>
      <c r="K91" s="25"/>
      <c r="M91" s="1">
        <v>0.05</v>
      </c>
      <c r="N91" s="1">
        <v>0.05</v>
      </c>
      <c r="O91" s="1">
        <v>0.1</v>
      </c>
      <c r="P91" s="1">
        <v>0.15</v>
      </c>
      <c r="Q91" s="1">
        <f>AVERAGE(TBL_HST[[#This Row],[CH4]],TBL_HST[[#This Row],[CH5]],TBL_HST[[#This Row],[CH6]])</f>
        <v>28.443333333333332</v>
      </c>
      <c r="R91" s="1">
        <f>(M91/(O91-N91))*LN(((TBL_HST[[#This Row],[CH1]]-Q91)/(TBL_HST[[#This Row],[CH2]]-Q91)))</f>
        <v>2.116820541778661E-2</v>
      </c>
      <c r="S91" s="1">
        <f>(M91/(P91-O91))*LN(((TBL_HST[[#This Row],[CH2]]-Q91)/(TBL_HST[[#This Row],[CH3]]-Q91)))</f>
        <v>-4.8504541337494669E-3</v>
      </c>
      <c r="T91" s="1">
        <f>(M91/(P91-N91))*LN(((TBL_HST[[#This Row],[CH1]]-Q91)/(TBL_HST[[#This Row],[CH3]]-Q91)))</f>
        <v>8.1588756420185645E-3</v>
      </c>
      <c r="U91" s="1">
        <f>(TBL_HST[[#This Row],[CH1]]-Q91)/(EXP(-R91*N91/M91)) + Q91</f>
        <v>49.899413290113458</v>
      </c>
      <c r="V91" s="1">
        <f>(TBL_HST[[#This Row],[CH2]]-Q91)/(EXP(-S91*O91/M91)) + Q91</f>
        <v>48.811449271592082</v>
      </c>
      <c r="W91" s="1">
        <f>(TBL_HST[[#This Row],[CH1]]-Q91)/(EXP(-T91*N91/M91)) + Q91</f>
        <v>49.622091864407878</v>
      </c>
      <c r="X91" s="1">
        <f t="shared" si="6"/>
        <v>49.899413290113458</v>
      </c>
      <c r="Y91" s="1">
        <f t="shared" si="7"/>
        <v>49.622091864407878</v>
      </c>
      <c r="Z91" s="1">
        <f t="shared" si="8"/>
        <v>49.622091864407878</v>
      </c>
      <c r="AB91" s="1">
        <f t="shared" si="9"/>
        <v>49.714532339643064</v>
      </c>
      <c r="AC91" s="1">
        <f>TBL_HST[[#This Row],[CH7]]</f>
        <v>49.27</v>
      </c>
      <c r="AD91" s="1">
        <f t="shared" si="10"/>
        <v>0.44453233964306094</v>
      </c>
      <c r="AE91" s="1">
        <f t="shared" si="11"/>
        <v>0.44453233964306094</v>
      </c>
    </row>
    <row r="92" spans="1:31" ht="19.5" customHeight="1" x14ac:dyDescent="0.35">
      <c r="A92" s="27">
        <v>44775.570025127316</v>
      </c>
      <c r="B92" s="25">
        <v>48.87</v>
      </c>
      <c r="C92" s="25">
        <v>48.99</v>
      </c>
      <c r="D92" s="25">
        <v>48.43</v>
      </c>
      <c r="E92" s="25">
        <v>28.29</v>
      </c>
      <c r="F92" s="25">
        <v>28.45</v>
      </c>
      <c r="G92" s="25">
        <v>28.55</v>
      </c>
      <c r="H92" s="25">
        <v>49.37</v>
      </c>
      <c r="I92" s="25">
        <v>28.09</v>
      </c>
      <c r="J92" s="25"/>
      <c r="K92" s="25"/>
      <c r="M92" s="1">
        <v>0.05</v>
      </c>
      <c r="N92" s="1">
        <v>0.05</v>
      </c>
      <c r="O92" s="1">
        <v>0.1</v>
      </c>
      <c r="P92" s="1">
        <v>0.15</v>
      </c>
      <c r="Q92" s="1">
        <f>AVERAGE(TBL_HST[[#This Row],[CH4]],TBL_HST[[#This Row],[CH5]],TBL_HST[[#This Row],[CH6]])</f>
        <v>28.429999999999996</v>
      </c>
      <c r="R92" s="1">
        <f>(M92/(O92-N92))*LN(((TBL_HST[[#This Row],[CH1]]-Q92)/(TBL_HST[[#This Row],[CH2]]-Q92)))</f>
        <v>-5.8536752514608765E-3</v>
      </c>
      <c r="S92" s="1">
        <f>(M92/(P92-O92))*LN(((TBL_HST[[#This Row],[CH2]]-Q92)/(TBL_HST[[#This Row],[CH3]]-Q92)))</f>
        <v>2.7615167032973398E-2</v>
      </c>
      <c r="T92" s="1">
        <f>(M92/(P92-N92))*LN(((TBL_HST[[#This Row],[CH1]]-Q92)/(TBL_HST[[#This Row],[CH3]]-Q92)))</f>
        <v>1.0880745890756249E-2</v>
      </c>
      <c r="U92" s="1">
        <f>(TBL_HST[[#This Row],[CH1]]-Q92)/(EXP(-R92*N92/M92)) + Q92</f>
        <v>48.750700389105049</v>
      </c>
      <c r="V92" s="1">
        <f>(TBL_HST[[#This Row],[CH2]]-Q92)/(EXP(-S92*O92/M92)) + Q92</f>
        <v>50.157479040000005</v>
      </c>
      <c r="W92" s="1">
        <f>(TBL_HST[[#This Row],[CH1]]-Q92)/(EXP(-T92*N92/M92)) + Q92</f>
        <v>49.093616798614903</v>
      </c>
      <c r="X92" s="1">
        <f t="shared" si="6"/>
        <v>48.750700389105049</v>
      </c>
      <c r="Y92" s="1">
        <f t="shared" si="7"/>
        <v>49.093616798614903</v>
      </c>
      <c r="Z92" s="1">
        <f t="shared" si="8"/>
        <v>49.093616798614903</v>
      </c>
      <c r="AB92" s="1">
        <f t="shared" si="9"/>
        <v>48.979311328778287</v>
      </c>
      <c r="AC92" s="1">
        <f>TBL_HST[[#This Row],[CH7]]</f>
        <v>49.37</v>
      </c>
      <c r="AD92" s="1">
        <f t="shared" si="10"/>
        <v>-0.39068867122171014</v>
      </c>
      <c r="AE92" s="1">
        <f t="shared" si="11"/>
        <v>0.39068867122171014</v>
      </c>
    </row>
    <row r="93" spans="1:31" ht="19.5" customHeight="1" x14ac:dyDescent="0.35">
      <c r="A93" s="27">
        <v>44775.570031053241</v>
      </c>
      <c r="B93" s="25">
        <v>48.69</v>
      </c>
      <c r="C93" s="25">
        <v>49.05</v>
      </c>
      <c r="D93" s="25">
        <v>48.25</v>
      </c>
      <c r="E93" s="25">
        <v>28.31</v>
      </c>
      <c r="F93" s="25">
        <v>28.47</v>
      </c>
      <c r="G93" s="25">
        <v>28.57</v>
      </c>
      <c r="H93" s="25">
        <v>49.19</v>
      </c>
      <c r="I93" s="25">
        <v>28.11</v>
      </c>
      <c r="J93" s="25"/>
      <c r="K93" s="25"/>
      <c r="M93" s="1">
        <v>0.05</v>
      </c>
      <c r="N93" s="1">
        <v>0.05</v>
      </c>
      <c r="O93" s="1">
        <v>0.1</v>
      </c>
      <c r="P93" s="1">
        <v>0.15</v>
      </c>
      <c r="Q93" s="1">
        <f>AVERAGE(TBL_HST[[#This Row],[CH4]],TBL_HST[[#This Row],[CH5]],TBL_HST[[#This Row],[CH6]])</f>
        <v>28.45</v>
      </c>
      <c r="R93" s="1">
        <f>(M93/(O93-N93))*LN(((TBL_HST[[#This Row],[CH1]]-Q93)/(TBL_HST[[#This Row],[CH2]]-Q93)))</f>
        <v>-1.7630231376270615E-2</v>
      </c>
      <c r="S93" s="1">
        <f>(M93/(P93-O93))*LN(((TBL_HST[[#This Row],[CH2]]-Q93)/(TBL_HST[[#This Row],[CH3]]-Q93)))</f>
        <v>3.9609138095045675E-2</v>
      </c>
      <c r="T93" s="1">
        <f>(M93/(P93-N93))*LN(((TBL_HST[[#This Row],[CH1]]-Q93)/(TBL_HST[[#This Row],[CH3]]-Q93)))</f>
        <v>1.0989453359387585E-2</v>
      </c>
      <c r="U93" s="1">
        <f>(TBL_HST[[#This Row],[CH1]]-Q93)/(EXP(-R93*N93/M93)) + Q93</f>
        <v>48.336291262135916</v>
      </c>
      <c r="V93" s="1">
        <f>(TBL_HST[[#This Row],[CH2]]-Q93)/(EXP(-S93*O93/M93)) + Q93</f>
        <v>50.748275686154464</v>
      </c>
      <c r="W93" s="1">
        <f>(TBL_HST[[#This Row],[CH1]]-Q93)/(EXP(-T93*N93/M93)) + Q93</f>
        <v>48.91365319834712</v>
      </c>
      <c r="X93" s="1">
        <f t="shared" si="6"/>
        <v>48.336291262135916</v>
      </c>
      <c r="Y93" s="1">
        <f t="shared" si="7"/>
        <v>48.91365319834712</v>
      </c>
      <c r="Z93" s="1">
        <f t="shared" si="8"/>
        <v>48.91365319834712</v>
      </c>
      <c r="AB93" s="1">
        <f t="shared" si="9"/>
        <v>48.72119921961005</v>
      </c>
      <c r="AC93" s="1">
        <f>TBL_HST[[#This Row],[CH7]]</f>
        <v>49.19</v>
      </c>
      <c r="AD93" s="1">
        <f t="shared" si="10"/>
        <v>-0.4688007803899481</v>
      </c>
      <c r="AE93" s="1">
        <f t="shared" si="11"/>
        <v>0.4688007803899481</v>
      </c>
    </row>
    <row r="94" spans="1:31" ht="19.5" customHeight="1" x14ac:dyDescent="0.35">
      <c r="A94" s="27">
        <v>44775.57003693287</v>
      </c>
      <c r="B94" s="25">
        <v>48.69</v>
      </c>
      <c r="C94" s="25">
        <v>48.47</v>
      </c>
      <c r="D94" s="25">
        <v>48.31</v>
      </c>
      <c r="E94" s="25">
        <v>28.29</v>
      </c>
      <c r="F94" s="25">
        <v>28.47</v>
      </c>
      <c r="G94" s="25">
        <v>28.57</v>
      </c>
      <c r="H94" s="25">
        <v>48.89</v>
      </c>
      <c r="I94" s="25">
        <v>28.11</v>
      </c>
      <c r="J94" s="25"/>
      <c r="K94" s="25"/>
      <c r="M94" s="1">
        <v>0.05</v>
      </c>
      <c r="N94" s="1">
        <v>0.05</v>
      </c>
      <c r="O94" s="1">
        <v>0.1</v>
      </c>
      <c r="P94" s="1">
        <v>0.15</v>
      </c>
      <c r="Q94" s="1">
        <f>AVERAGE(TBL_HST[[#This Row],[CH4]],TBL_HST[[#This Row],[CH5]],TBL_HST[[#This Row],[CH6]])</f>
        <v>28.443333333333332</v>
      </c>
      <c r="R94" s="1">
        <f>(M94/(O94-N94))*LN(((TBL_HST[[#This Row],[CH1]]-Q94)/(TBL_HST[[#This Row],[CH2]]-Q94)))</f>
        <v>1.0925452161723279E-2</v>
      </c>
      <c r="S94" s="1">
        <f>(M94/(P94-O94))*LN(((TBL_HST[[#This Row],[CH2]]-Q94)/(TBL_HST[[#This Row],[CH3]]-Q94)))</f>
        <v>8.0214333845750867E-3</v>
      </c>
      <c r="T94" s="1">
        <f>(M94/(P94-N94))*LN(((TBL_HST[[#This Row],[CH1]]-Q94)/(TBL_HST[[#This Row],[CH3]]-Q94)))</f>
        <v>9.4734427731491769E-3</v>
      </c>
      <c r="U94" s="1">
        <f>(TBL_HST[[#This Row],[CH1]]-Q94)/(EXP(-R94*N94/M94)) + Q94</f>
        <v>48.912416777629822</v>
      </c>
      <c r="V94" s="1">
        <f>(TBL_HST[[#This Row],[CH2]]-Q94)/(EXP(-S94*O94/M94)) + Q94</f>
        <v>48.793876149722976</v>
      </c>
      <c r="W94" s="1">
        <f>(TBL_HST[[#This Row],[CH1]]-Q94)/(EXP(-T94*N94/M94)) + Q94</f>
        <v>48.88271704365755</v>
      </c>
      <c r="X94" s="1">
        <f t="shared" si="6"/>
        <v>48.912416777629822</v>
      </c>
      <c r="Y94" s="1">
        <f t="shared" si="7"/>
        <v>48.88271704365755</v>
      </c>
      <c r="Z94" s="1">
        <f t="shared" si="8"/>
        <v>48.88271704365755</v>
      </c>
      <c r="AB94" s="1">
        <f t="shared" si="9"/>
        <v>48.892616954981641</v>
      </c>
      <c r="AC94" s="1">
        <f>TBL_HST[[#This Row],[CH7]]</f>
        <v>48.89</v>
      </c>
      <c r="AD94" s="1">
        <f t="shared" si="10"/>
        <v>2.6169549816401627E-3</v>
      </c>
      <c r="AE94" s="1">
        <f t="shared" si="11"/>
        <v>2.6169549816401627E-3</v>
      </c>
    </row>
    <row r="95" spans="1:31" ht="19.5" customHeight="1" x14ac:dyDescent="0.35">
      <c r="A95" s="27">
        <v>44775.570042858795</v>
      </c>
      <c r="B95" s="25">
        <v>48.39</v>
      </c>
      <c r="C95" s="25">
        <v>48.19</v>
      </c>
      <c r="D95" s="25">
        <v>48.27</v>
      </c>
      <c r="E95" s="25">
        <v>28.31</v>
      </c>
      <c r="F95" s="25">
        <v>28.47</v>
      </c>
      <c r="G95" s="25">
        <v>28.57</v>
      </c>
      <c r="H95" s="25">
        <v>49.23</v>
      </c>
      <c r="I95" s="25">
        <v>28.11</v>
      </c>
      <c r="J95" s="25"/>
      <c r="K95" s="25"/>
      <c r="M95" s="1">
        <v>0.05</v>
      </c>
      <c r="N95" s="1">
        <v>0.05</v>
      </c>
      <c r="O95" s="1">
        <v>0.1</v>
      </c>
      <c r="P95" s="1">
        <v>0.15</v>
      </c>
      <c r="Q95" s="1">
        <f>AVERAGE(TBL_HST[[#This Row],[CH4]],TBL_HST[[#This Row],[CH5]],TBL_HST[[#This Row],[CH6]])</f>
        <v>28.45</v>
      </c>
      <c r="R95" s="1">
        <f>(M95/(O95-N95))*LN(((TBL_HST[[#This Row],[CH1]]-Q95)/(TBL_HST[[#This Row],[CH2]]-Q95)))</f>
        <v>1.008073052835695E-2</v>
      </c>
      <c r="S95" s="1">
        <f>(M95/(P95-O95))*LN(((TBL_HST[[#This Row],[CH2]]-Q95)/(TBL_HST[[#This Row],[CH3]]-Q95)))</f>
        <v>-4.0444948965066381E-3</v>
      </c>
      <c r="T95" s="1">
        <f>(M95/(P95-N95))*LN(((TBL_HST[[#This Row],[CH1]]-Q95)/(TBL_HST[[#This Row],[CH3]]-Q95)))</f>
        <v>3.0181178159251216E-3</v>
      </c>
      <c r="U95" s="1">
        <f>(TBL_HST[[#This Row],[CH1]]-Q95)/(EXP(-R95*N95/M95)) + Q95</f>
        <v>48.592026342451874</v>
      </c>
      <c r="V95" s="1">
        <f>(TBL_HST[[#This Row],[CH2]]-Q95)/(EXP(-S95*O95/M95)) + Q95</f>
        <v>48.03096741511137</v>
      </c>
      <c r="W95" s="1">
        <f>(TBL_HST[[#This Row],[CH1]]-Q95)/(EXP(-T95*N95/M95)) + Q95</f>
        <v>48.450272177764532</v>
      </c>
      <c r="X95" s="1">
        <f t="shared" si="6"/>
        <v>48.592026342451874</v>
      </c>
      <c r="Y95" s="1">
        <f t="shared" si="7"/>
        <v>48.450272177764532</v>
      </c>
      <c r="Z95" s="1">
        <f t="shared" si="8"/>
        <v>48.450272177764532</v>
      </c>
      <c r="AB95" s="1">
        <f t="shared" si="9"/>
        <v>48.497523565993646</v>
      </c>
      <c r="AC95" s="1">
        <f>TBL_HST[[#This Row],[CH7]]</f>
        <v>49.23</v>
      </c>
      <c r="AD95" s="1">
        <f t="shared" si="10"/>
        <v>-0.73247643400635098</v>
      </c>
      <c r="AE95" s="1">
        <f t="shared" si="11"/>
        <v>0.73247643400635098</v>
      </c>
    </row>
    <row r="96" spans="1:31" ht="19.5" customHeight="1" x14ac:dyDescent="0.35">
      <c r="A96" s="27">
        <v>44775.570048738424</v>
      </c>
      <c r="B96" s="25">
        <v>48.37</v>
      </c>
      <c r="C96" s="25">
        <v>48.27</v>
      </c>
      <c r="D96" s="25">
        <v>47.69</v>
      </c>
      <c r="E96" s="25">
        <v>28.29</v>
      </c>
      <c r="F96" s="25">
        <v>28.49</v>
      </c>
      <c r="G96" s="25">
        <v>28.57</v>
      </c>
      <c r="H96" s="25">
        <v>49.49</v>
      </c>
      <c r="I96" s="25">
        <v>28.11</v>
      </c>
      <c r="J96" s="25"/>
      <c r="K96" s="25"/>
      <c r="M96" s="1">
        <v>0.05</v>
      </c>
      <c r="N96" s="1">
        <v>0.05</v>
      </c>
      <c r="O96" s="1">
        <v>0.1</v>
      </c>
      <c r="P96" s="1">
        <v>0.15</v>
      </c>
      <c r="Q96" s="1">
        <f>AVERAGE(TBL_HST[[#This Row],[CH4]],TBL_HST[[#This Row],[CH5]],TBL_HST[[#This Row],[CH6]])</f>
        <v>28.45</v>
      </c>
      <c r="R96" s="1">
        <f>(M96/(O96-N96))*LN(((TBL_HST[[#This Row],[CH1]]-Q96)/(TBL_HST[[#This Row],[CH2]]-Q96)))</f>
        <v>5.0327232546099774E-3</v>
      </c>
      <c r="S96" s="1">
        <f>(M96/(P96-O96))*LN(((TBL_HST[[#This Row],[CH2]]-Q96)/(TBL_HST[[#This Row],[CH3]]-Q96)))</f>
        <v>2.9700083664281805E-2</v>
      </c>
      <c r="T96" s="1">
        <f>(M96/(P96-N96))*LN(((TBL_HST[[#This Row],[CH1]]-Q96)/(TBL_HST[[#This Row],[CH3]]-Q96)))</f>
        <v>1.7366403459445848E-2</v>
      </c>
      <c r="U96" s="1">
        <f>(TBL_HST[[#This Row],[CH1]]-Q96)/(EXP(-R96*N96/M96)) + Q96</f>
        <v>48.470504540867807</v>
      </c>
      <c r="V96" s="1">
        <f>(TBL_HST[[#This Row],[CH2]]-Q96)/(EXP(-S96*O96/M96)) + Q96</f>
        <v>49.482980299186138</v>
      </c>
      <c r="W96" s="1">
        <f>(TBL_HST[[#This Row],[CH1]]-Q96)/(EXP(-T96*N96/M96)) + Q96</f>
        <v>48.718960077407587</v>
      </c>
      <c r="X96" s="1">
        <f t="shared" si="6"/>
        <v>48.470504540867807</v>
      </c>
      <c r="Y96" s="1">
        <f t="shared" si="7"/>
        <v>48.718960077407587</v>
      </c>
      <c r="Z96" s="1">
        <f t="shared" si="8"/>
        <v>48.718960077407587</v>
      </c>
      <c r="AB96" s="1">
        <f t="shared" si="9"/>
        <v>48.636141565227661</v>
      </c>
      <c r="AC96" s="1">
        <f>TBL_HST[[#This Row],[CH7]]</f>
        <v>49.49</v>
      </c>
      <c r="AD96" s="1">
        <f t="shared" si="10"/>
        <v>-0.85385843477234147</v>
      </c>
      <c r="AE96" s="1">
        <f t="shared" si="11"/>
        <v>0.85385843477234147</v>
      </c>
    </row>
    <row r="97" spans="1:31" ht="19.5" customHeight="1" x14ac:dyDescent="0.35">
      <c r="A97" s="27">
        <v>44775.570054664349</v>
      </c>
      <c r="B97" s="25">
        <v>48.41</v>
      </c>
      <c r="C97" s="25">
        <v>48.19</v>
      </c>
      <c r="D97" s="25">
        <v>47.53</v>
      </c>
      <c r="E97" s="25">
        <v>28.31</v>
      </c>
      <c r="F97" s="25">
        <v>28.47</v>
      </c>
      <c r="G97" s="25">
        <v>28.59</v>
      </c>
      <c r="H97" s="25">
        <v>49.81</v>
      </c>
      <c r="I97" s="25">
        <v>28.13</v>
      </c>
      <c r="J97" s="25"/>
      <c r="K97" s="25"/>
      <c r="M97" s="1">
        <v>0.05</v>
      </c>
      <c r="N97" s="1">
        <v>0.05</v>
      </c>
      <c r="O97" s="1">
        <v>0.1</v>
      </c>
      <c r="P97" s="1">
        <v>0.15</v>
      </c>
      <c r="Q97" s="1">
        <f>AVERAGE(TBL_HST[[#This Row],[CH4]],TBL_HST[[#This Row],[CH5]],TBL_HST[[#This Row],[CH6]])</f>
        <v>28.456666666666667</v>
      </c>
      <c r="R97" s="1">
        <f>(M97/(O97-N97))*LN(((TBL_HST[[#This Row],[CH1]]-Q97)/(TBL_HST[[#This Row],[CH2]]-Q97)))</f>
        <v>1.1086960534592736E-2</v>
      </c>
      <c r="S97" s="1">
        <f>(M97/(P97-O97))*LN(((TBL_HST[[#This Row],[CH2]]-Q97)/(TBL_HST[[#This Row],[CH3]]-Q97)))</f>
        <v>3.4018054267995639E-2</v>
      </c>
      <c r="T97" s="1">
        <f>(M97/(P97-N97))*LN(((TBL_HST[[#This Row],[CH1]]-Q97)/(TBL_HST[[#This Row],[CH3]]-Q97)))</f>
        <v>2.2552507401294268E-2</v>
      </c>
      <c r="U97" s="1">
        <f>(TBL_HST[[#This Row],[CH1]]-Q97)/(EXP(-R97*N97/M97)) + Q97</f>
        <v>48.632452702702693</v>
      </c>
      <c r="V97" s="1">
        <f>(TBL_HST[[#This Row],[CH2]]-Q97)/(EXP(-S97*O97/M97)) + Q97</f>
        <v>49.579304781083103</v>
      </c>
      <c r="W97" s="1">
        <f>(TBL_HST[[#This Row],[CH1]]-Q97)/(EXP(-T97*N97/M97)) + Q97</f>
        <v>48.865110347903908</v>
      </c>
      <c r="X97" s="1">
        <f t="shared" si="6"/>
        <v>48.632452702702693</v>
      </c>
      <c r="Y97" s="1">
        <f t="shared" si="7"/>
        <v>48.865110347903908</v>
      </c>
      <c r="Z97" s="1">
        <f t="shared" si="8"/>
        <v>48.865110347903908</v>
      </c>
      <c r="AB97" s="1">
        <f t="shared" si="9"/>
        <v>48.787557799503503</v>
      </c>
      <c r="AC97" s="1">
        <f>TBL_HST[[#This Row],[CH7]]</f>
        <v>49.81</v>
      </c>
      <c r="AD97" s="1">
        <f t="shared" si="10"/>
        <v>-1.0224422004964993</v>
      </c>
      <c r="AE97" s="1">
        <f t="shared" si="11"/>
        <v>1.0224422004964993</v>
      </c>
    </row>
    <row r="98" spans="1:31" ht="19.5" customHeight="1" x14ac:dyDescent="0.35">
      <c r="A98" s="27">
        <v>44775.570060543978</v>
      </c>
      <c r="B98" s="25">
        <v>48.99</v>
      </c>
      <c r="C98" s="25">
        <v>47.87</v>
      </c>
      <c r="D98" s="25">
        <v>47.55</v>
      </c>
      <c r="E98" s="25">
        <v>28.31</v>
      </c>
      <c r="F98" s="25">
        <v>28.49</v>
      </c>
      <c r="G98" s="25">
        <v>28.59</v>
      </c>
      <c r="H98" s="25">
        <v>50.37</v>
      </c>
      <c r="I98" s="25">
        <v>28.15</v>
      </c>
      <c r="J98" s="25"/>
      <c r="K98" s="25"/>
      <c r="M98" s="1">
        <v>0.05</v>
      </c>
      <c r="N98" s="1">
        <v>0.05</v>
      </c>
      <c r="O98" s="1">
        <v>0.1</v>
      </c>
      <c r="P98" s="1">
        <v>0.15</v>
      </c>
      <c r="Q98" s="1">
        <f>AVERAGE(TBL_HST[[#This Row],[CH4]],TBL_HST[[#This Row],[CH5]],TBL_HST[[#This Row],[CH6]])</f>
        <v>28.463333333333335</v>
      </c>
      <c r="R98" s="1">
        <f>(M98/(O98-N98))*LN(((TBL_HST[[#This Row],[CH1]]-Q98)/(TBL_HST[[#This Row],[CH2]]-Q98)))</f>
        <v>5.6108204178877359E-2</v>
      </c>
      <c r="S98" s="1">
        <f>(M98/(P98-O98))*LN(((TBL_HST[[#This Row],[CH2]]-Q98)/(TBL_HST[[#This Row],[CH3]]-Q98)))</f>
        <v>1.6626638647508254E-2</v>
      </c>
      <c r="T98" s="1">
        <f>(M98/(P98-N98))*LN(((TBL_HST[[#This Row],[CH1]]-Q98)/(TBL_HST[[#This Row],[CH3]]-Q98)))</f>
        <v>3.6367421413192831E-2</v>
      </c>
      <c r="U98" s="1">
        <f>(TBL_HST[[#This Row],[CH1]]-Q98)/(EXP(-R98*N98/M98)) + Q98</f>
        <v>50.174637581587092</v>
      </c>
      <c r="V98" s="1">
        <f>(TBL_HST[[#This Row],[CH2]]-Q98)/(EXP(-S98*O98/M98)) + Q98</f>
        <v>48.526184952875944</v>
      </c>
      <c r="W98" s="1">
        <f>(TBL_HST[[#This Row],[CH1]]-Q98)/(EXP(-T98*N98/M98)) + Q98</f>
        <v>49.75024217175725</v>
      </c>
      <c r="X98" s="1">
        <f t="shared" si="6"/>
        <v>50.174637581587092</v>
      </c>
      <c r="Y98" s="1">
        <f t="shared" si="7"/>
        <v>49.75024217175725</v>
      </c>
      <c r="Z98" s="1">
        <f t="shared" si="8"/>
        <v>49.75024217175725</v>
      </c>
      <c r="AB98" s="1">
        <f t="shared" si="9"/>
        <v>49.891707308367195</v>
      </c>
      <c r="AC98" s="1">
        <f>TBL_HST[[#This Row],[CH7]]</f>
        <v>50.37</v>
      </c>
      <c r="AD98" s="1">
        <f t="shared" si="10"/>
        <v>-0.4782926916328023</v>
      </c>
      <c r="AE98" s="1">
        <f t="shared" si="11"/>
        <v>0.4782926916328023</v>
      </c>
    </row>
    <row r="99" spans="1:31" ht="19.5" customHeight="1" x14ac:dyDescent="0.35">
      <c r="A99" s="27">
        <v>44775.570066458335</v>
      </c>
      <c r="B99" s="25">
        <v>49.25</v>
      </c>
      <c r="C99" s="25">
        <v>48.23</v>
      </c>
      <c r="D99" s="25">
        <v>47.53</v>
      </c>
      <c r="E99" s="25">
        <v>28.31</v>
      </c>
      <c r="F99" s="25">
        <v>28.49</v>
      </c>
      <c r="G99" s="25">
        <v>28.59</v>
      </c>
      <c r="H99" s="25">
        <v>50.83</v>
      </c>
      <c r="I99" s="25">
        <v>28.13</v>
      </c>
      <c r="J99" s="25"/>
      <c r="K99" s="25"/>
      <c r="M99" s="1">
        <v>0.05</v>
      </c>
      <c r="N99" s="1">
        <v>0.05</v>
      </c>
      <c r="O99" s="1">
        <v>0.1</v>
      </c>
      <c r="P99" s="1">
        <v>0.15</v>
      </c>
      <c r="Q99" s="1">
        <f>AVERAGE(TBL_HST[[#This Row],[CH4]],TBL_HST[[#This Row],[CH5]],TBL_HST[[#This Row],[CH6]])</f>
        <v>28.463333333333335</v>
      </c>
      <c r="R99" s="1">
        <f>(M99/(O99-N99))*LN(((TBL_HST[[#This Row],[CH1]]-Q99)/(TBL_HST[[#This Row],[CH2]]-Q99)))</f>
        <v>5.0314738185896109E-2</v>
      </c>
      <c r="S99" s="1">
        <f>(M99/(P99-O99))*LN(((TBL_HST[[#This Row],[CH2]]-Q99)/(TBL_HST[[#This Row],[CH3]]-Q99)))</f>
        <v>3.6055407617927297E-2</v>
      </c>
      <c r="T99" s="1">
        <f>(M99/(P99-N99))*LN(((TBL_HST[[#This Row],[CH1]]-Q99)/(TBL_HST[[#This Row],[CH3]]-Q99)))</f>
        <v>4.3185072901911807E-2</v>
      </c>
      <c r="U99" s="1">
        <f>(TBL_HST[[#This Row],[CH1]]-Q99)/(EXP(-R99*N99/M99)) + Q99</f>
        <v>50.322634064080944</v>
      </c>
      <c r="V99" s="1">
        <f>(TBL_HST[[#This Row],[CH2]]-Q99)/(EXP(-S99*O99/M99)) + Q99</f>
        <v>49.708041407892793</v>
      </c>
      <c r="W99" s="1">
        <f>(TBL_HST[[#This Row],[CH1]]-Q99)/(EXP(-T99*N99/M99)) + Q99</f>
        <v>50.16733882589471</v>
      </c>
      <c r="X99" s="1">
        <f t="shared" si="6"/>
        <v>50.322634064080944</v>
      </c>
      <c r="Y99" s="1">
        <f t="shared" si="7"/>
        <v>50.16733882589471</v>
      </c>
      <c r="Z99" s="1">
        <f t="shared" si="8"/>
        <v>50.16733882589471</v>
      </c>
      <c r="AB99" s="1">
        <f t="shared" si="9"/>
        <v>50.219103905290126</v>
      </c>
      <c r="AC99" s="1">
        <f>TBL_HST[[#This Row],[CH7]]</f>
        <v>50.83</v>
      </c>
      <c r="AD99" s="1">
        <f t="shared" si="10"/>
        <v>-0.61089609470987227</v>
      </c>
      <c r="AE99" s="1">
        <f t="shared" si="11"/>
        <v>0.61089609470987227</v>
      </c>
    </row>
    <row r="100" spans="1:31" ht="19.5" customHeight="1" x14ac:dyDescent="0.35">
      <c r="A100" s="27">
        <v>44775.570072349539</v>
      </c>
      <c r="B100" s="25">
        <v>49.71</v>
      </c>
      <c r="C100" s="25">
        <v>48.61</v>
      </c>
      <c r="D100" s="25">
        <v>47.19</v>
      </c>
      <c r="E100" s="25">
        <v>28.35</v>
      </c>
      <c r="F100" s="25">
        <v>28.49</v>
      </c>
      <c r="G100" s="25">
        <v>28.61</v>
      </c>
      <c r="H100" s="25">
        <v>50.87</v>
      </c>
      <c r="I100" s="25">
        <v>28.15</v>
      </c>
      <c r="J100" s="25"/>
      <c r="K100" s="25"/>
      <c r="M100" s="1">
        <v>0.05</v>
      </c>
      <c r="N100" s="1">
        <v>0.05</v>
      </c>
      <c r="O100" s="1">
        <v>0.1</v>
      </c>
      <c r="P100" s="1">
        <v>0.15</v>
      </c>
      <c r="Q100" s="1">
        <f>AVERAGE(TBL_HST[[#This Row],[CH4]],TBL_HST[[#This Row],[CH5]],TBL_HST[[#This Row],[CH6]])</f>
        <v>28.483333333333334</v>
      </c>
      <c r="R100" s="1">
        <f>(M100/(O100-N100))*LN(((TBL_HST[[#This Row],[CH1]]-Q100)/(TBL_HST[[#This Row],[CH2]]-Q100)))</f>
        <v>5.3212617257435001E-2</v>
      </c>
      <c r="S100" s="1">
        <f>(M100/(P100-O100))*LN(((TBL_HST[[#This Row],[CH2]]-Q100)/(TBL_HST[[#This Row],[CH3]]-Q100)))</f>
        <v>7.3165669044432571E-2</v>
      </c>
      <c r="T100" s="1">
        <f>(M100/(P100-N100))*LN(((TBL_HST[[#This Row],[CH1]]-Q100)/(TBL_HST[[#This Row],[CH3]]-Q100)))</f>
        <v>6.3189143150933796E-2</v>
      </c>
      <c r="U100" s="1">
        <f>(TBL_HST[[#This Row],[CH1]]-Q100)/(EXP(-R100*N100/M100)) + Q100</f>
        <v>50.870119244783041</v>
      </c>
      <c r="V100" s="1">
        <f>(TBL_HST[[#This Row],[CH2]]-Q100)/(EXP(-S100*O100/M100)) + Q100</f>
        <v>51.781553587186401</v>
      </c>
      <c r="W100" s="1">
        <f>(TBL_HST[[#This Row],[CH1]]-Q100)/(EXP(-T100*N100/M100)) + Q100</f>
        <v>51.094579398642523</v>
      </c>
      <c r="X100" s="1">
        <f t="shared" si="6"/>
        <v>50.870119244783041</v>
      </c>
      <c r="Y100" s="1">
        <f t="shared" si="7"/>
        <v>51.094579398642523</v>
      </c>
      <c r="Z100" s="1">
        <f t="shared" si="8"/>
        <v>51.094579398642523</v>
      </c>
      <c r="AB100" s="1">
        <f t="shared" si="9"/>
        <v>51.019759347356029</v>
      </c>
      <c r="AC100" s="1">
        <f>TBL_HST[[#This Row],[CH7]]</f>
        <v>50.87</v>
      </c>
      <c r="AD100" s="1">
        <f t="shared" si="10"/>
        <v>0.14975934735603147</v>
      </c>
      <c r="AE100" s="1">
        <f t="shared" si="11"/>
        <v>0.14975934735603147</v>
      </c>
    </row>
    <row r="101" spans="1:31" ht="19.5" customHeight="1" x14ac:dyDescent="0.35">
      <c r="A101" s="27">
        <v>44775.570078263889</v>
      </c>
      <c r="B101" s="25">
        <v>50.31</v>
      </c>
      <c r="C101" s="25">
        <v>48.79</v>
      </c>
      <c r="D101" s="25">
        <v>47.69</v>
      </c>
      <c r="E101" s="25">
        <v>28.35</v>
      </c>
      <c r="F101" s="25">
        <v>28.51</v>
      </c>
      <c r="G101" s="25">
        <v>28.57</v>
      </c>
      <c r="H101" s="25">
        <v>51.03</v>
      </c>
      <c r="I101" s="25">
        <v>28.13</v>
      </c>
      <c r="J101" s="25"/>
      <c r="K101" s="25"/>
      <c r="M101" s="1">
        <v>0.05</v>
      </c>
      <c r="N101" s="1">
        <v>0.05</v>
      </c>
      <c r="O101" s="1">
        <v>0.1</v>
      </c>
      <c r="P101" s="1">
        <v>0.15</v>
      </c>
      <c r="Q101" s="1">
        <f>AVERAGE(TBL_HST[[#This Row],[CH4]],TBL_HST[[#This Row],[CH5]],TBL_HST[[#This Row],[CH6]])</f>
        <v>28.47666666666667</v>
      </c>
      <c r="R101" s="1">
        <f>(M101/(O101-N101))*LN(((TBL_HST[[#This Row],[CH1]]-Q101)/(TBL_HST[[#This Row],[CH2]]-Q101)))</f>
        <v>7.2160369083643469E-2</v>
      </c>
      <c r="S101" s="1">
        <f>(M101/(P101-O101))*LN(((TBL_HST[[#This Row],[CH2]]-Q101)/(TBL_HST[[#This Row],[CH3]]-Q101)))</f>
        <v>5.5673002426241805E-2</v>
      </c>
      <c r="T101" s="1">
        <f>(M101/(P101-N101))*LN(((TBL_HST[[#This Row],[CH1]]-Q101)/(TBL_HST[[#This Row],[CH3]]-Q101)))</f>
        <v>6.3916685754942609E-2</v>
      </c>
      <c r="U101" s="1">
        <f>(TBL_HST[[#This Row],[CH1]]-Q101)/(EXP(-R101*N101/M101)) + Q101</f>
        <v>51.943738103052183</v>
      </c>
      <c r="V101" s="1">
        <f>(TBL_HST[[#This Row],[CH2]]-Q101)/(EXP(-S101*O101/M101)) + Q101</f>
        <v>51.18253685682653</v>
      </c>
      <c r="W101" s="1">
        <f>(TBL_HST[[#This Row],[CH1]]-Q101)/(EXP(-T101*N101/M101)) + Q101</f>
        <v>51.751078202154147</v>
      </c>
      <c r="X101" s="1">
        <f t="shared" si="6"/>
        <v>51.943738103052183</v>
      </c>
      <c r="Y101" s="1">
        <f t="shared" si="7"/>
        <v>51.751078202154147</v>
      </c>
      <c r="Z101" s="1">
        <f t="shared" si="8"/>
        <v>51.751078202154147</v>
      </c>
      <c r="AB101" s="1">
        <f t="shared" si="9"/>
        <v>51.815298169120162</v>
      </c>
      <c r="AC101" s="1">
        <f>TBL_HST[[#This Row],[CH7]]</f>
        <v>51.03</v>
      </c>
      <c r="AD101" s="1">
        <f t="shared" si="10"/>
        <v>0.78529816912016059</v>
      </c>
      <c r="AE101" s="1">
        <f t="shared" si="11"/>
        <v>0.78529816912016059</v>
      </c>
    </row>
    <row r="102" spans="1:31" ht="19.5" customHeight="1" x14ac:dyDescent="0.35">
      <c r="A102" s="27">
        <v>44775.570084155093</v>
      </c>
      <c r="B102" s="25">
        <v>50.23</v>
      </c>
      <c r="C102" s="25">
        <v>49.23</v>
      </c>
      <c r="D102" s="25">
        <v>47.89</v>
      </c>
      <c r="E102" s="25">
        <v>28.33</v>
      </c>
      <c r="F102" s="25">
        <v>28.51</v>
      </c>
      <c r="G102" s="25">
        <v>28.61</v>
      </c>
      <c r="H102" s="25">
        <v>51.31</v>
      </c>
      <c r="I102" s="25">
        <v>28.15</v>
      </c>
      <c r="J102" s="25"/>
      <c r="K102" s="25"/>
      <c r="M102" s="1">
        <v>0.05</v>
      </c>
      <c r="N102" s="1">
        <v>0.05</v>
      </c>
      <c r="O102" s="1">
        <v>0.1</v>
      </c>
      <c r="P102" s="1">
        <v>0.15</v>
      </c>
      <c r="Q102" s="1">
        <f>AVERAGE(TBL_HST[[#This Row],[CH4]],TBL_HST[[#This Row],[CH5]],TBL_HST[[#This Row],[CH6]])</f>
        <v>28.483333333333334</v>
      </c>
      <c r="R102" s="1">
        <f>(M102/(O102-N102))*LN(((TBL_HST[[#This Row],[CH1]]-Q102)/(TBL_HST[[#This Row],[CH2]]-Q102)))</f>
        <v>4.7074897882677019E-2</v>
      </c>
      <c r="S102" s="1">
        <f>(M102/(P102-O102))*LN(((TBL_HST[[#This Row],[CH2]]-Q102)/(TBL_HST[[#This Row],[CH3]]-Q102)))</f>
        <v>6.6768941552658848E-2</v>
      </c>
      <c r="T102" s="1">
        <f>(M102/(P102-N102))*LN(((TBL_HST[[#This Row],[CH1]]-Q102)/(TBL_HST[[#This Row],[CH3]]-Q102)))</f>
        <v>5.6921919717667906E-2</v>
      </c>
      <c r="U102" s="1">
        <f>(TBL_HST[[#This Row],[CH1]]-Q102)/(EXP(-R102*N102/M102)) + Q102</f>
        <v>51.278200514138817</v>
      </c>
      <c r="V102" s="1">
        <f>(TBL_HST[[#This Row],[CH2]]-Q102)/(EXP(-S102*O102/M102)) + Q102</f>
        <v>52.19396341669929</v>
      </c>
      <c r="W102" s="1">
        <f>(TBL_HST[[#This Row],[CH1]]-Q102)/(EXP(-T102*N102/M102)) + Q102</f>
        <v>51.503770844299652</v>
      </c>
      <c r="X102" s="1">
        <f t="shared" si="6"/>
        <v>51.278200514138817</v>
      </c>
      <c r="Y102" s="1">
        <f t="shared" si="7"/>
        <v>51.503770844299652</v>
      </c>
      <c r="Z102" s="1">
        <f t="shared" si="8"/>
        <v>51.503770844299652</v>
      </c>
      <c r="AB102" s="1">
        <f t="shared" si="9"/>
        <v>51.428580734246033</v>
      </c>
      <c r="AC102" s="1">
        <f>TBL_HST[[#This Row],[CH7]]</f>
        <v>51.31</v>
      </c>
      <c r="AD102" s="1">
        <f t="shared" si="10"/>
        <v>0.11858073424603077</v>
      </c>
      <c r="AE102" s="1">
        <f t="shared" si="11"/>
        <v>0.11858073424603077</v>
      </c>
    </row>
    <row r="103" spans="1:31" ht="19.5" customHeight="1" x14ac:dyDescent="0.35">
      <c r="A103" s="27">
        <v>44775.570090069443</v>
      </c>
      <c r="B103" s="25">
        <v>50.47</v>
      </c>
      <c r="C103" s="25">
        <v>49.87</v>
      </c>
      <c r="D103" s="25">
        <v>48.05</v>
      </c>
      <c r="E103" s="25">
        <v>28.33</v>
      </c>
      <c r="F103" s="25">
        <v>28.49</v>
      </c>
      <c r="G103" s="25">
        <v>28.61</v>
      </c>
      <c r="H103" s="25">
        <v>51.31</v>
      </c>
      <c r="I103" s="25">
        <v>28.15</v>
      </c>
      <c r="J103" s="25"/>
      <c r="K103" s="25"/>
      <c r="M103" s="1">
        <v>0.05</v>
      </c>
      <c r="N103" s="1">
        <v>0.05</v>
      </c>
      <c r="O103" s="1">
        <v>0.1</v>
      </c>
      <c r="P103" s="1">
        <v>0.15</v>
      </c>
      <c r="Q103" s="1">
        <f>AVERAGE(TBL_HST[[#This Row],[CH4]],TBL_HST[[#This Row],[CH5]],TBL_HST[[#This Row],[CH6]])</f>
        <v>28.476666666666663</v>
      </c>
      <c r="R103" s="1">
        <f>(M103/(O103-N103))*LN(((TBL_HST[[#This Row],[CH1]]-Q103)/(TBL_HST[[#This Row],[CH2]]-Q103)))</f>
        <v>2.7660030118724609E-2</v>
      </c>
      <c r="S103" s="1">
        <f>(M103/(P103-O103))*LN(((TBL_HST[[#This Row],[CH2]]-Q103)/(TBL_HST[[#This Row],[CH3]]-Q103)))</f>
        <v>8.8911251375450778E-2</v>
      </c>
      <c r="T103" s="1">
        <f>(M103/(P103-N103))*LN(((TBL_HST[[#This Row],[CH1]]-Q103)/(TBL_HST[[#This Row],[CH3]]-Q103)))</f>
        <v>5.828564074708769E-2</v>
      </c>
      <c r="U103" s="1">
        <f>(TBL_HST[[#This Row],[CH1]]-Q103)/(EXP(-R103*N103/M103)) + Q103</f>
        <v>51.086827672172021</v>
      </c>
      <c r="V103" s="1">
        <f>(TBL_HST[[#This Row],[CH2]]-Q103)/(EXP(-S103*O103/M103)) + Q103</f>
        <v>54.033426381794357</v>
      </c>
      <c r="W103" s="1">
        <f>(TBL_HST[[#This Row],[CH1]]-Q103)/(EXP(-T103*N103/M103)) + Q103</f>
        <v>51.789990089790706</v>
      </c>
      <c r="X103" s="1">
        <f t="shared" si="6"/>
        <v>51.086827672172021</v>
      </c>
      <c r="Y103" s="1">
        <f t="shared" si="7"/>
        <v>51.789990089790706</v>
      </c>
      <c r="Z103" s="1">
        <f t="shared" si="8"/>
        <v>51.789990089790706</v>
      </c>
      <c r="AB103" s="1">
        <f t="shared" si="9"/>
        <v>51.555602617251147</v>
      </c>
      <c r="AC103" s="1">
        <f>TBL_HST[[#This Row],[CH7]]</f>
        <v>51.31</v>
      </c>
      <c r="AD103" s="1">
        <f t="shared" si="10"/>
        <v>0.2456026172511443</v>
      </c>
      <c r="AE103" s="1">
        <f t="shared" si="11"/>
        <v>0.2456026172511443</v>
      </c>
    </row>
    <row r="104" spans="1:31" ht="19.5" customHeight="1" x14ac:dyDescent="0.35">
      <c r="A104" s="27">
        <v>44775.570095949071</v>
      </c>
      <c r="B104" s="25">
        <v>50.79</v>
      </c>
      <c r="C104" s="25">
        <v>49.79</v>
      </c>
      <c r="D104" s="25">
        <v>48.63</v>
      </c>
      <c r="E104" s="25">
        <v>28.35</v>
      </c>
      <c r="F104" s="25">
        <v>28.49</v>
      </c>
      <c r="G104" s="25">
        <v>28.61</v>
      </c>
      <c r="H104" s="25">
        <v>51.11</v>
      </c>
      <c r="I104" s="25">
        <v>28.21</v>
      </c>
      <c r="J104" s="25"/>
      <c r="K104" s="25"/>
      <c r="M104" s="1">
        <v>0.05</v>
      </c>
      <c r="N104" s="1">
        <v>0.05</v>
      </c>
      <c r="O104" s="1">
        <v>0.1</v>
      </c>
      <c r="P104" s="1">
        <v>0.15</v>
      </c>
      <c r="Q104" s="1">
        <f>AVERAGE(TBL_HST[[#This Row],[CH4]],TBL_HST[[#This Row],[CH5]],TBL_HST[[#This Row],[CH6]])</f>
        <v>28.483333333333334</v>
      </c>
      <c r="R104" s="1">
        <f>(M104/(O104-N104))*LN(((TBL_HST[[#This Row],[CH1]]-Q104)/(TBL_HST[[#This Row],[CH2]]-Q104)))</f>
        <v>4.5865574660603897E-2</v>
      </c>
      <c r="S104" s="1">
        <f>(M104/(P104-O104))*LN(((TBL_HST[[#This Row],[CH2]]-Q104)/(TBL_HST[[#This Row],[CH3]]-Q104)))</f>
        <v>5.5981164053480262E-2</v>
      </c>
      <c r="T104" s="1">
        <f>(M104/(P104-N104))*LN(((TBL_HST[[#This Row],[CH1]]-Q104)/(TBL_HST[[#This Row],[CH3]]-Q104)))</f>
        <v>5.092336935704217E-2</v>
      </c>
      <c r="U104" s="1">
        <f>(TBL_HST[[#This Row],[CH1]]-Q104)/(EXP(-R104*N104/M104)) + Q104</f>
        <v>51.836933667083855</v>
      </c>
      <c r="V104" s="1">
        <f>(TBL_HST[[#This Row],[CH2]]-Q104)/(EXP(-S104*O104/M104)) + Q104</f>
        <v>52.314216246094702</v>
      </c>
      <c r="W104" s="1">
        <f>(TBL_HST[[#This Row],[CH1]]-Q104)/(EXP(-T104*N104/M104)) + Q104</f>
        <v>51.955350594811136</v>
      </c>
      <c r="X104" s="1">
        <f t="shared" si="6"/>
        <v>51.836933667083855</v>
      </c>
      <c r="Y104" s="1">
        <f t="shared" si="7"/>
        <v>51.955350594811136</v>
      </c>
      <c r="Z104" s="1">
        <f t="shared" si="8"/>
        <v>51.955350594811136</v>
      </c>
      <c r="AB104" s="1">
        <f t="shared" si="9"/>
        <v>51.915878285568709</v>
      </c>
      <c r="AC104" s="1">
        <f>TBL_HST[[#This Row],[CH7]]</f>
        <v>51.11</v>
      </c>
      <c r="AD104" s="1">
        <f t="shared" si="10"/>
        <v>0.80587828556870988</v>
      </c>
      <c r="AE104" s="1">
        <f t="shared" si="11"/>
        <v>0.80587828556870988</v>
      </c>
    </row>
    <row r="105" spans="1:31" ht="19.5" customHeight="1" x14ac:dyDescent="0.35">
      <c r="A105" s="27">
        <v>44775.570101874997</v>
      </c>
      <c r="B105" s="25">
        <v>51.03</v>
      </c>
      <c r="C105" s="25">
        <v>49.99</v>
      </c>
      <c r="D105" s="25">
        <v>49.27</v>
      </c>
      <c r="E105" s="25">
        <v>28.35</v>
      </c>
      <c r="F105" s="25">
        <v>28.51</v>
      </c>
      <c r="G105" s="25">
        <v>28.61</v>
      </c>
      <c r="H105" s="25">
        <v>51.33</v>
      </c>
      <c r="I105" s="25">
        <v>28.17</v>
      </c>
      <c r="J105" s="25"/>
      <c r="K105" s="25"/>
      <c r="M105" s="1">
        <v>0.05</v>
      </c>
      <c r="N105" s="1">
        <v>0.05</v>
      </c>
      <c r="O105" s="1">
        <v>0.1</v>
      </c>
      <c r="P105" s="1">
        <v>0.15</v>
      </c>
      <c r="Q105" s="1">
        <f>AVERAGE(TBL_HST[[#This Row],[CH4]],TBL_HST[[#This Row],[CH5]],TBL_HST[[#This Row],[CH6]])</f>
        <v>28.49</v>
      </c>
      <c r="R105" s="1">
        <f>(M105/(O105-N105))*LN(((TBL_HST[[#This Row],[CH1]]-Q105)/(TBL_HST[[#This Row],[CH2]]-Q105)))</f>
        <v>4.7238573478013163E-2</v>
      </c>
      <c r="S105" s="1">
        <f>(M105/(P105-O105))*LN(((TBL_HST[[#This Row],[CH2]]-Q105)/(TBL_HST[[#This Row],[CH3]]-Q105)))</f>
        <v>3.4061949462535664E-2</v>
      </c>
      <c r="T105" s="1">
        <f>(M105/(P105-N105))*LN(((TBL_HST[[#This Row],[CH1]]-Q105)/(TBL_HST[[#This Row],[CH3]]-Q105)))</f>
        <v>4.0650261470274424E-2</v>
      </c>
      <c r="U105" s="1">
        <f>(TBL_HST[[#This Row],[CH1]]-Q105)/(EXP(-R105*N105/M105)) + Q105</f>
        <v>52.120306976744189</v>
      </c>
      <c r="V105" s="1">
        <f>(TBL_HST[[#This Row],[CH2]]-Q105)/(EXP(-S105*O105/M105)) + Q105</f>
        <v>51.505705576825271</v>
      </c>
      <c r="W105" s="1">
        <f>(TBL_HST[[#This Row],[CH1]]-Q105)/(EXP(-T105*N105/M105)) + Q105</f>
        <v>51.965134863970789</v>
      </c>
      <c r="X105" s="1">
        <f t="shared" si="6"/>
        <v>52.120306976744189</v>
      </c>
      <c r="Y105" s="1">
        <f t="shared" si="7"/>
        <v>51.965134863970789</v>
      </c>
      <c r="Z105" s="1">
        <f t="shared" si="8"/>
        <v>51.965134863970789</v>
      </c>
      <c r="AB105" s="1">
        <f t="shared" si="9"/>
        <v>52.016858901561925</v>
      </c>
      <c r="AC105" s="1">
        <f>TBL_HST[[#This Row],[CH7]]</f>
        <v>51.33</v>
      </c>
      <c r="AD105" s="1">
        <f t="shared" si="10"/>
        <v>0.68685890156192642</v>
      </c>
      <c r="AE105" s="1">
        <f t="shared" si="11"/>
        <v>0.68685890156192642</v>
      </c>
    </row>
    <row r="106" spans="1:31" ht="19.5" customHeight="1" x14ac:dyDescent="0.35">
      <c r="A106" s="27">
        <v>44775.570107754633</v>
      </c>
      <c r="B106" s="25">
        <v>50.65</v>
      </c>
      <c r="C106" s="25">
        <v>50.19</v>
      </c>
      <c r="D106" s="25">
        <v>49.23</v>
      </c>
      <c r="E106" s="25">
        <v>28.35</v>
      </c>
      <c r="F106" s="25">
        <v>28.49</v>
      </c>
      <c r="G106" s="25">
        <v>28.63</v>
      </c>
      <c r="H106" s="25">
        <v>51.37</v>
      </c>
      <c r="I106" s="25">
        <v>28.17</v>
      </c>
      <c r="J106" s="25"/>
      <c r="K106" s="25"/>
      <c r="M106" s="1">
        <v>0.05</v>
      </c>
      <c r="N106" s="1">
        <v>0.05</v>
      </c>
      <c r="O106" s="1">
        <v>0.1</v>
      </c>
      <c r="P106" s="1">
        <v>0.15</v>
      </c>
      <c r="Q106" s="1">
        <f>AVERAGE(TBL_HST[[#This Row],[CH4]],TBL_HST[[#This Row],[CH5]],TBL_HST[[#This Row],[CH6]])</f>
        <v>28.49</v>
      </c>
      <c r="R106" s="1">
        <f>(M106/(O106-N106))*LN(((TBL_HST[[#This Row],[CH1]]-Q106)/(TBL_HST[[#This Row],[CH2]]-Q106)))</f>
        <v>2.0976601332669167E-2</v>
      </c>
      <c r="S106" s="1">
        <f>(M106/(P106-O106))*LN(((TBL_HST[[#This Row],[CH2]]-Q106)/(TBL_HST[[#This Row],[CH3]]-Q106)))</f>
        <v>4.5248057745032537E-2</v>
      </c>
      <c r="T106" s="1">
        <f>(M106/(P106-N106))*LN(((TBL_HST[[#This Row],[CH1]]-Q106)/(TBL_HST[[#This Row],[CH3]]-Q106)))</f>
        <v>3.3112329538850994E-2</v>
      </c>
      <c r="U106" s="1">
        <f>(TBL_HST[[#This Row],[CH1]]-Q106)/(EXP(-R106*N106/M106)) + Q106</f>
        <v>51.119751152073732</v>
      </c>
      <c r="V106" s="1">
        <f>(TBL_HST[[#This Row],[CH2]]-Q106)/(EXP(-S106*O106/M106)) + Q106</f>
        <v>52.245364437695336</v>
      </c>
      <c r="W106" s="1">
        <f>(TBL_HST[[#This Row],[CH1]]-Q106)/(EXP(-T106*N106/M106)) + Q106</f>
        <v>51.396052831430758</v>
      </c>
      <c r="X106" s="1">
        <f t="shared" si="6"/>
        <v>51.119751152073732</v>
      </c>
      <c r="Y106" s="1">
        <f t="shared" si="7"/>
        <v>51.396052831430758</v>
      </c>
      <c r="Z106" s="1">
        <f t="shared" si="8"/>
        <v>51.396052831430758</v>
      </c>
      <c r="AB106" s="1">
        <f t="shared" si="9"/>
        <v>51.30395227164508</v>
      </c>
      <c r="AC106" s="1">
        <f>TBL_HST[[#This Row],[CH7]]</f>
        <v>51.37</v>
      </c>
      <c r="AD106" s="1">
        <f t="shared" si="10"/>
        <v>-6.6047728354917012E-2</v>
      </c>
      <c r="AE106" s="1">
        <f t="shared" si="11"/>
        <v>6.6047728354917012E-2</v>
      </c>
    </row>
    <row r="107" spans="1:31" ht="19.5" customHeight="1" x14ac:dyDescent="0.35">
      <c r="A107" s="27">
        <v>44775.570113680558</v>
      </c>
      <c r="B107" s="25">
        <v>50.63</v>
      </c>
      <c r="C107" s="25">
        <v>50.49</v>
      </c>
      <c r="D107" s="25">
        <v>49.39</v>
      </c>
      <c r="E107" s="25">
        <v>28.35</v>
      </c>
      <c r="F107" s="25">
        <v>28.53</v>
      </c>
      <c r="G107" s="25">
        <v>28.63</v>
      </c>
      <c r="H107" s="25">
        <v>51.17</v>
      </c>
      <c r="I107" s="25">
        <v>28.17</v>
      </c>
      <c r="J107" s="25"/>
      <c r="K107" s="25"/>
      <c r="M107" s="1">
        <v>0.05</v>
      </c>
      <c r="N107" s="1">
        <v>0.05</v>
      </c>
      <c r="O107" s="1">
        <v>0.1</v>
      </c>
      <c r="P107" s="1">
        <v>0.15</v>
      </c>
      <c r="Q107" s="1">
        <f>AVERAGE(TBL_HST[[#This Row],[CH4]],TBL_HST[[#This Row],[CH5]],TBL_HST[[#This Row],[CH6]])</f>
        <v>28.503333333333334</v>
      </c>
      <c r="R107" s="1">
        <f>(M107/(O107-N107))*LN(((TBL_HST[[#This Row],[CH1]]-Q107)/(TBL_HST[[#This Row],[CH2]]-Q107)))</f>
        <v>6.3473086004303776E-3</v>
      </c>
      <c r="S107" s="1">
        <f>(M107/(P107-O107))*LN(((TBL_HST[[#This Row],[CH2]]-Q107)/(TBL_HST[[#This Row],[CH3]]-Q107)))</f>
        <v>5.132521216735253E-2</v>
      </c>
      <c r="T107" s="1">
        <f>(M107/(P107-N107))*LN(((TBL_HST[[#This Row],[CH1]]-Q107)/(TBL_HST[[#This Row],[CH3]]-Q107)))</f>
        <v>2.8836260383891452E-2</v>
      </c>
      <c r="U107" s="1">
        <f>(TBL_HST[[#This Row],[CH1]]-Q107)/(EXP(-R107*N107/M107)) + Q107</f>
        <v>50.770891449363248</v>
      </c>
      <c r="V107" s="1">
        <f>(TBL_HST[[#This Row],[CH2]]-Q107)/(EXP(-S107*O107/M107)) + Q107</f>
        <v>52.866846067555727</v>
      </c>
      <c r="W107" s="1">
        <f>(TBL_HST[[#This Row],[CH1]]-Q107)/(EXP(-T107*N107/M107)) + Q107</f>
        <v>51.277338881517608</v>
      </c>
      <c r="X107" s="1">
        <f t="shared" si="6"/>
        <v>50.770891449363248</v>
      </c>
      <c r="Y107" s="1">
        <f t="shared" si="7"/>
        <v>51.277338881517608</v>
      </c>
      <c r="Z107" s="1">
        <f t="shared" si="8"/>
        <v>51.277338881517608</v>
      </c>
      <c r="AB107" s="1">
        <f t="shared" si="9"/>
        <v>51.108523070799492</v>
      </c>
      <c r="AC107" s="1">
        <f>TBL_HST[[#This Row],[CH7]]</f>
        <v>51.17</v>
      </c>
      <c r="AD107" s="1">
        <f t="shared" si="10"/>
        <v>-6.1476929200509289E-2</v>
      </c>
      <c r="AE107" s="1">
        <f t="shared" si="11"/>
        <v>6.1476929200509289E-2</v>
      </c>
    </row>
    <row r="108" spans="1:31" ht="19.5" customHeight="1" x14ac:dyDescent="0.35">
      <c r="A108" s="27">
        <v>44775.570119571756</v>
      </c>
      <c r="B108" s="25">
        <v>50.67</v>
      </c>
      <c r="C108" s="25">
        <v>49.97</v>
      </c>
      <c r="D108" s="25">
        <v>49.53</v>
      </c>
      <c r="E108" s="25">
        <v>28.35</v>
      </c>
      <c r="F108" s="25">
        <v>28.53</v>
      </c>
      <c r="G108" s="25">
        <v>28.61</v>
      </c>
      <c r="H108" s="25">
        <v>51.33</v>
      </c>
      <c r="I108" s="25">
        <v>28.15</v>
      </c>
      <c r="J108" s="25"/>
      <c r="K108" s="25"/>
      <c r="M108" s="1">
        <v>0.05</v>
      </c>
      <c r="N108" s="1">
        <v>0.05</v>
      </c>
      <c r="O108" s="1">
        <v>0.1</v>
      </c>
      <c r="P108" s="1">
        <v>0.15</v>
      </c>
      <c r="Q108" s="1">
        <f>AVERAGE(TBL_HST[[#This Row],[CH4]],TBL_HST[[#This Row],[CH5]],TBL_HST[[#This Row],[CH6]])</f>
        <v>28.49666666666667</v>
      </c>
      <c r="R108" s="1">
        <f>(M108/(O108-N108))*LN(((TBL_HST[[#This Row],[CH1]]-Q108)/(TBL_HST[[#This Row],[CH2]]-Q108)))</f>
        <v>3.2078510421674325E-2</v>
      </c>
      <c r="S108" s="1">
        <f>(M108/(P108-O108))*LN(((TBL_HST[[#This Row],[CH2]]-Q108)/(TBL_HST[[#This Row],[CH3]]-Q108)))</f>
        <v>2.0703374355885238E-2</v>
      </c>
      <c r="T108" s="1">
        <f>(M108/(P108-N108))*LN(((TBL_HST[[#This Row],[CH1]]-Q108)/(TBL_HST[[#This Row],[CH3]]-Q108)))</f>
        <v>2.6390942388779783E-2</v>
      </c>
      <c r="U108" s="1">
        <f>(TBL_HST[[#This Row],[CH1]]-Q108)/(EXP(-R108*N108/M108)) + Q108</f>
        <v>51.392819000310467</v>
      </c>
      <c r="V108" s="1">
        <f>(TBL_HST[[#This Row],[CH2]]-Q108)/(EXP(-S108*O108/M108)) + Q108</f>
        <v>50.877805861448003</v>
      </c>
      <c r="W108" s="1">
        <f>(TBL_HST[[#This Row],[CH1]]-Q108)/(EXP(-T108*N108/M108)) + Q108</f>
        <v>51.262965202423274</v>
      </c>
      <c r="X108" s="1">
        <f t="shared" si="6"/>
        <v>51.392819000310467</v>
      </c>
      <c r="Y108" s="1">
        <f t="shared" si="7"/>
        <v>51.262965202423274</v>
      </c>
      <c r="Z108" s="1">
        <f t="shared" si="8"/>
        <v>51.262965202423274</v>
      </c>
      <c r="AB108" s="1">
        <f t="shared" si="9"/>
        <v>51.306249801719012</v>
      </c>
      <c r="AC108" s="1">
        <f>TBL_HST[[#This Row],[CH7]]</f>
        <v>51.33</v>
      </c>
      <c r="AD108" s="1">
        <f t="shared" si="10"/>
        <v>-2.3750198280986012E-2</v>
      </c>
      <c r="AE108" s="1">
        <f t="shared" si="11"/>
        <v>2.3750198280986012E-2</v>
      </c>
    </row>
    <row r="109" spans="1:31" ht="19.5" customHeight="1" x14ac:dyDescent="0.35">
      <c r="A109" s="27">
        <v>44775.570125486112</v>
      </c>
      <c r="B109" s="25">
        <v>50.61</v>
      </c>
      <c r="C109" s="25">
        <v>50.01</v>
      </c>
      <c r="D109" s="25">
        <v>49.65</v>
      </c>
      <c r="E109" s="25">
        <v>28.39</v>
      </c>
      <c r="F109" s="25">
        <v>28.53</v>
      </c>
      <c r="G109" s="25">
        <v>28.61</v>
      </c>
      <c r="H109" s="25">
        <v>51.55</v>
      </c>
      <c r="I109" s="25">
        <v>28.17</v>
      </c>
      <c r="J109" s="25"/>
      <c r="K109" s="25"/>
      <c r="M109" s="1">
        <v>0.05</v>
      </c>
      <c r="N109" s="1">
        <v>0.05</v>
      </c>
      <c r="O109" s="1">
        <v>0.1</v>
      </c>
      <c r="P109" s="1">
        <v>0.15</v>
      </c>
      <c r="Q109" s="1">
        <f>AVERAGE(TBL_HST[[#This Row],[CH4]],TBL_HST[[#This Row],[CH5]],TBL_HST[[#This Row],[CH6]])</f>
        <v>28.51</v>
      </c>
      <c r="R109" s="1">
        <f>(M109/(O109-N109))*LN(((TBL_HST[[#This Row],[CH1]]-Q109)/(TBL_HST[[#This Row],[CH2]]-Q109)))</f>
        <v>2.7524673390090154E-2</v>
      </c>
      <c r="S109" s="1">
        <f>(M109/(P109-O109))*LN(((TBL_HST[[#This Row],[CH2]]-Q109)/(TBL_HST[[#This Row],[CH3]]-Q109)))</f>
        <v>1.6885954691525502E-2</v>
      </c>
      <c r="T109" s="1">
        <f>(M109/(P109-N109))*LN(((TBL_HST[[#This Row],[CH1]]-Q109)/(TBL_HST[[#This Row],[CH3]]-Q109)))</f>
        <v>2.2205314040807802E-2</v>
      </c>
      <c r="U109" s="1">
        <f>(TBL_HST[[#This Row],[CH1]]-Q109)/(EXP(-R109*N109/M109)) + Q109</f>
        <v>51.226744186046517</v>
      </c>
      <c r="V109" s="1">
        <f>(TBL_HST[[#This Row],[CH2]]-Q109)/(EXP(-S109*O109/M109)) + Q109</f>
        <v>50.74849607383851</v>
      </c>
      <c r="W109" s="1">
        <f>(TBL_HST[[#This Row],[CH1]]-Q109)/(EXP(-T109*N109/M109)) + Q109</f>
        <v>51.10622648313651</v>
      </c>
      <c r="X109" s="1">
        <f t="shared" si="6"/>
        <v>51.226744186046517</v>
      </c>
      <c r="Y109" s="1">
        <f t="shared" si="7"/>
        <v>51.10622648313651</v>
      </c>
      <c r="Z109" s="1">
        <f t="shared" si="8"/>
        <v>51.10622648313651</v>
      </c>
      <c r="AB109" s="1">
        <f t="shared" si="9"/>
        <v>51.146399050773176</v>
      </c>
      <c r="AC109" s="1">
        <f>TBL_HST[[#This Row],[CH7]]</f>
        <v>51.55</v>
      </c>
      <c r="AD109" s="1">
        <f t="shared" si="10"/>
        <v>-0.40360094922682066</v>
      </c>
      <c r="AE109" s="1">
        <f t="shared" si="11"/>
        <v>0.40360094922682066</v>
      </c>
    </row>
    <row r="110" spans="1:31" ht="19.5" customHeight="1" x14ac:dyDescent="0.35">
      <c r="A110" s="27">
        <v>44775.570131365741</v>
      </c>
      <c r="B110" s="25">
        <v>50.47</v>
      </c>
      <c r="C110" s="25">
        <v>50.25</v>
      </c>
      <c r="D110" s="25">
        <v>49.49</v>
      </c>
      <c r="E110" s="25">
        <v>28.37</v>
      </c>
      <c r="F110" s="25">
        <v>28.55</v>
      </c>
      <c r="G110" s="25">
        <v>28.63</v>
      </c>
      <c r="H110" s="25">
        <v>51.53</v>
      </c>
      <c r="I110" s="25">
        <v>28.19</v>
      </c>
      <c r="J110" s="25"/>
      <c r="K110" s="25"/>
      <c r="M110" s="1">
        <v>0.05</v>
      </c>
      <c r="N110" s="1">
        <v>0.05</v>
      </c>
      <c r="O110" s="1">
        <v>0.1</v>
      </c>
      <c r="P110" s="1">
        <v>0.15</v>
      </c>
      <c r="Q110" s="1">
        <f>AVERAGE(TBL_HST[[#This Row],[CH4]],TBL_HST[[#This Row],[CH5]],TBL_HST[[#This Row],[CH6]])</f>
        <v>28.516666666666666</v>
      </c>
      <c r="R110" s="1">
        <f>(M110/(O110-N110))*LN(((TBL_HST[[#This Row],[CH1]]-Q110)/(TBL_HST[[#This Row],[CH2]]-Q110)))</f>
        <v>1.0071808015611007E-2</v>
      </c>
      <c r="S110" s="1">
        <f>(M110/(P110-O110))*LN(((TBL_HST[[#This Row],[CH2]]-Q110)/(TBL_HST[[#This Row],[CH3]]-Q110)))</f>
        <v>3.5595390742530118E-2</v>
      </c>
      <c r="T110" s="1">
        <f>(M110/(P110-N110))*LN(((TBL_HST[[#This Row],[CH1]]-Q110)/(TBL_HST[[#This Row],[CH3]]-Q110)))</f>
        <v>2.28335993790705E-2</v>
      </c>
      <c r="U110" s="1">
        <f>(TBL_HST[[#This Row],[CH1]]-Q110)/(EXP(-R110*N110/M110)) + Q110</f>
        <v>50.692226993865035</v>
      </c>
      <c r="V110" s="1">
        <f>(TBL_HST[[#This Row],[CH2]]-Q110)/(EXP(-S110*O110/M110)) + Q110</f>
        <v>51.853617142263616</v>
      </c>
      <c r="W110" s="1">
        <f>(TBL_HST[[#This Row],[CH1]]-Q110)/(EXP(-T110*N110/M110)) + Q110</f>
        <v>50.977040367091419</v>
      </c>
      <c r="X110" s="1">
        <f t="shared" si="6"/>
        <v>50.692226993865035</v>
      </c>
      <c r="Y110" s="1">
        <f t="shared" si="7"/>
        <v>50.977040367091419</v>
      </c>
      <c r="Z110" s="1">
        <f t="shared" si="8"/>
        <v>50.977040367091419</v>
      </c>
      <c r="AB110" s="1">
        <f t="shared" si="9"/>
        <v>50.88210257601596</v>
      </c>
      <c r="AC110" s="1">
        <f>TBL_HST[[#This Row],[CH7]]</f>
        <v>51.53</v>
      </c>
      <c r="AD110" s="1">
        <f t="shared" si="10"/>
        <v>-0.64789742398404115</v>
      </c>
      <c r="AE110" s="1">
        <f t="shared" si="11"/>
        <v>0.64789742398404115</v>
      </c>
    </row>
    <row r="111" spans="1:31" ht="19.5" customHeight="1" x14ac:dyDescent="0.35">
      <c r="A111" s="27">
        <v>44775.570137303243</v>
      </c>
      <c r="B111" s="25">
        <v>50.97</v>
      </c>
      <c r="C111" s="25">
        <v>49.91</v>
      </c>
      <c r="D111" s="25">
        <v>49.29</v>
      </c>
      <c r="E111" s="25">
        <v>28.39</v>
      </c>
      <c r="F111" s="25">
        <v>28.55</v>
      </c>
      <c r="G111" s="25">
        <v>28.65</v>
      </c>
      <c r="H111" s="25">
        <v>51.39</v>
      </c>
      <c r="I111" s="25">
        <v>28.19</v>
      </c>
      <c r="J111" s="25"/>
      <c r="K111" s="25"/>
      <c r="M111" s="1">
        <v>0.05</v>
      </c>
      <c r="N111" s="1">
        <v>0.05</v>
      </c>
      <c r="O111" s="1">
        <v>0.1</v>
      </c>
      <c r="P111" s="1">
        <v>0.15</v>
      </c>
      <c r="Q111" s="1">
        <f>AVERAGE(TBL_HST[[#This Row],[CH4]],TBL_HST[[#This Row],[CH5]],TBL_HST[[#This Row],[CH6]])</f>
        <v>28.53</v>
      </c>
      <c r="R111" s="1">
        <f>(M111/(O111-N111))*LN(((TBL_HST[[#This Row],[CH1]]-Q111)/(TBL_HST[[#This Row],[CH2]]-Q111)))</f>
        <v>4.8389175057596497E-2</v>
      </c>
      <c r="S111" s="1">
        <f>(M111/(P111-O111))*LN(((TBL_HST[[#This Row],[CH2]]-Q111)/(TBL_HST[[#This Row],[CH3]]-Q111)))</f>
        <v>2.9427847299211225E-2</v>
      </c>
      <c r="T111" s="1">
        <f>(M111/(P111-N111))*LN(((TBL_HST[[#This Row],[CH1]]-Q111)/(TBL_HST[[#This Row],[CH3]]-Q111)))</f>
        <v>3.8908511178403882E-2</v>
      </c>
      <c r="U111" s="1">
        <f>(TBL_HST[[#This Row],[CH1]]-Q111)/(EXP(-R111*N111/M111)) + Q111</f>
        <v>52.082553788587468</v>
      </c>
      <c r="V111" s="1">
        <f>(TBL_HST[[#This Row],[CH2]]-Q111)/(EXP(-S111*O111/M111)) + Q111</f>
        <v>51.206102126885476</v>
      </c>
      <c r="W111" s="1">
        <f>(TBL_HST[[#This Row],[CH1]]-Q111)/(EXP(-T111*N111/M111)) + Q111</f>
        <v>51.860315092431534</v>
      </c>
      <c r="X111" s="1">
        <f t="shared" si="6"/>
        <v>52.082553788587468</v>
      </c>
      <c r="Y111" s="1">
        <f t="shared" si="7"/>
        <v>51.860315092431534</v>
      </c>
      <c r="Z111" s="1">
        <f t="shared" si="8"/>
        <v>51.860315092431534</v>
      </c>
      <c r="AB111" s="1">
        <f t="shared" si="9"/>
        <v>51.934394657816846</v>
      </c>
      <c r="AC111" s="1">
        <f>TBL_HST[[#This Row],[CH7]]</f>
        <v>51.39</v>
      </c>
      <c r="AD111" s="1">
        <f t="shared" si="10"/>
        <v>0.54439465781684504</v>
      </c>
      <c r="AE111" s="1">
        <f t="shared" si="11"/>
        <v>0.54439465781684504</v>
      </c>
    </row>
    <row r="112" spans="1:31" ht="19.5" customHeight="1" x14ac:dyDescent="0.35">
      <c r="A112" s="27">
        <v>44775.570143182871</v>
      </c>
      <c r="B112" s="25">
        <v>50.97</v>
      </c>
      <c r="C112" s="25">
        <v>49.97</v>
      </c>
      <c r="D112" s="25">
        <v>49.41</v>
      </c>
      <c r="E112" s="25">
        <v>28.39</v>
      </c>
      <c r="F112" s="25">
        <v>28.55</v>
      </c>
      <c r="G112" s="25">
        <v>28.67</v>
      </c>
      <c r="H112" s="25">
        <v>51.65</v>
      </c>
      <c r="I112" s="25">
        <v>28.17</v>
      </c>
      <c r="J112" s="25"/>
      <c r="K112" s="25"/>
      <c r="M112" s="1">
        <v>0.05</v>
      </c>
      <c r="N112" s="1">
        <v>0.05</v>
      </c>
      <c r="O112" s="1">
        <v>0.1</v>
      </c>
      <c r="P112" s="1">
        <v>0.15</v>
      </c>
      <c r="Q112" s="1">
        <f>AVERAGE(TBL_HST[[#This Row],[CH4]],TBL_HST[[#This Row],[CH5]],TBL_HST[[#This Row],[CH6]])</f>
        <v>28.536666666666665</v>
      </c>
      <c r="R112" s="1">
        <f>(M112/(O112-N112))*LN(((TBL_HST[[#This Row],[CH1]]-Q112)/(TBL_HST[[#This Row],[CH2]]-Q112)))</f>
        <v>4.5600605407108329E-2</v>
      </c>
      <c r="S112" s="1">
        <f>(M112/(P112-O112))*LN(((TBL_HST[[#This Row],[CH2]]-Q112)/(TBL_HST[[#This Row],[CH3]]-Q112)))</f>
        <v>2.6474915345314157E-2</v>
      </c>
      <c r="T112" s="1">
        <f>(M112/(P112-N112))*LN(((TBL_HST[[#This Row],[CH1]]-Q112)/(TBL_HST[[#This Row],[CH3]]-Q112)))</f>
        <v>3.6037760376211328E-2</v>
      </c>
      <c r="U112" s="1">
        <f>(TBL_HST[[#This Row],[CH1]]-Q112)/(EXP(-R112*N112/M112)) + Q112</f>
        <v>52.01665629860031</v>
      </c>
      <c r="V112" s="1">
        <f>(TBL_HST[[#This Row],[CH2]]-Q112)/(EXP(-S112*O112/M112)) + Q112</f>
        <v>51.135474932014276</v>
      </c>
      <c r="W112" s="1">
        <f>(TBL_HST[[#This Row],[CH1]]-Q112)/(EXP(-T112*N112/M112)) + Q112</f>
        <v>51.793190981473984</v>
      </c>
      <c r="X112" s="1">
        <f t="shared" si="6"/>
        <v>52.01665629860031</v>
      </c>
      <c r="Y112" s="1">
        <f t="shared" si="7"/>
        <v>51.793190981473984</v>
      </c>
      <c r="Z112" s="1">
        <f t="shared" si="8"/>
        <v>51.793190981473984</v>
      </c>
      <c r="AB112" s="1">
        <f t="shared" si="9"/>
        <v>51.86767942051609</v>
      </c>
      <c r="AC112" s="1">
        <f>TBL_HST[[#This Row],[CH7]]</f>
        <v>51.65</v>
      </c>
      <c r="AD112" s="1">
        <f t="shared" si="10"/>
        <v>0.21767942051609168</v>
      </c>
      <c r="AE112" s="1">
        <f t="shared" si="11"/>
        <v>0.21767942051609168</v>
      </c>
    </row>
    <row r="113" spans="1:31" ht="19.5" customHeight="1" x14ac:dyDescent="0.35">
      <c r="A113" s="27">
        <v>44775.570149097221</v>
      </c>
      <c r="B113" s="25">
        <v>50.77</v>
      </c>
      <c r="C113" s="25">
        <v>50.49</v>
      </c>
      <c r="D113" s="25">
        <v>49.31</v>
      </c>
      <c r="E113" s="25">
        <v>28.37</v>
      </c>
      <c r="F113" s="25">
        <v>28.53</v>
      </c>
      <c r="G113" s="25">
        <v>28.67</v>
      </c>
      <c r="H113" s="25">
        <v>51.83</v>
      </c>
      <c r="I113" s="25">
        <v>28.17</v>
      </c>
      <c r="J113" s="25"/>
      <c r="K113" s="25"/>
      <c r="M113" s="1">
        <v>0.05</v>
      </c>
      <c r="N113" s="1">
        <v>0.05</v>
      </c>
      <c r="O113" s="1">
        <v>0.1</v>
      </c>
      <c r="P113" s="1">
        <v>0.15</v>
      </c>
      <c r="Q113" s="1">
        <f>AVERAGE(TBL_HST[[#This Row],[CH4]],TBL_HST[[#This Row],[CH5]],TBL_HST[[#This Row],[CH6]])</f>
        <v>28.523333333333337</v>
      </c>
      <c r="R113" s="1">
        <f>(M113/(O113-N113))*LN(((TBL_HST[[#This Row],[CH1]]-Q113)/(TBL_HST[[#This Row],[CH2]]-Q113)))</f>
        <v>1.2666031814766488E-2</v>
      </c>
      <c r="S113" s="1">
        <f>(M113/(P113-O113))*LN(((TBL_HST[[#This Row],[CH2]]-Q113)/(TBL_HST[[#This Row],[CH3]]-Q113)))</f>
        <v>5.5214397318885722E-2</v>
      </c>
      <c r="T113" s="1">
        <f>(M113/(P113-N113))*LN(((TBL_HST[[#This Row],[CH1]]-Q113)/(TBL_HST[[#This Row],[CH3]]-Q113)))</f>
        <v>3.3940214566826166E-2</v>
      </c>
      <c r="U113" s="1">
        <f>(TBL_HST[[#This Row],[CH1]]-Q113)/(EXP(-R113*N113/M113)) + Q113</f>
        <v>51.053569044006075</v>
      </c>
      <c r="V113" s="1">
        <f>(TBL_HST[[#This Row],[CH2]]-Q113)/(EXP(-S113*O113/M113)) + Q113</f>
        <v>53.054758302986116</v>
      </c>
      <c r="W113" s="1">
        <f>(TBL_HST[[#This Row],[CH1]]-Q113)/(EXP(-T113*N113/M113)) + Q113</f>
        <v>51.538016233760146</v>
      </c>
      <c r="X113" s="1">
        <f t="shared" si="6"/>
        <v>51.053569044006075</v>
      </c>
      <c r="Y113" s="1">
        <f t="shared" si="7"/>
        <v>51.538016233760146</v>
      </c>
      <c r="Z113" s="1">
        <f t="shared" si="8"/>
        <v>51.538016233760146</v>
      </c>
      <c r="AB113" s="1">
        <f t="shared" si="9"/>
        <v>51.376533837175458</v>
      </c>
      <c r="AC113" s="1">
        <f>TBL_HST[[#This Row],[CH7]]</f>
        <v>51.83</v>
      </c>
      <c r="AD113" s="1">
        <f t="shared" si="10"/>
        <v>-0.45346616282454022</v>
      </c>
      <c r="AE113" s="1">
        <f t="shared" si="11"/>
        <v>0.45346616282454022</v>
      </c>
    </row>
    <row r="114" spans="1:31" ht="19.5" customHeight="1" x14ac:dyDescent="0.35">
      <c r="A114" s="27">
        <v>44775.570154988425</v>
      </c>
      <c r="B114" s="25">
        <v>50.75</v>
      </c>
      <c r="C114" s="25">
        <v>50.37</v>
      </c>
      <c r="D114" s="25">
        <v>49.29</v>
      </c>
      <c r="E114" s="25">
        <v>28.39</v>
      </c>
      <c r="F114" s="25">
        <v>28.57</v>
      </c>
      <c r="G114" s="25">
        <v>28.69</v>
      </c>
      <c r="H114" s="25">
        <v>51.59</v>
      </c>
      <c r="I114" s="25">
        <v>28.21</v>
      </c>
      <c r="J114" s="25"/>
      <c r="K114" s="25"/>
      <c r="M114" s="1">
        <v>0.05</v>
      </c>
      <c r="N114" s="1">
        <v>0.05</v>
      </c>
      <c r="O114" s="1">
        <v>0.1</v>
      </c>
      <c r="P114" s="1">
        <v>0.15</v>
      </c>
      <c r="Q114" s="1">
        <f>AVERAGE(TBL_HST[[#This Row],[CH4]],TBL_HST[[#This Row],[CH5]],TBL_HST[[#This Row],[CH6]])</f>
        <v>28.55</v>
      </c>
      <c r="R114" s="1">
        <f>(M114/(O114-N114))*LN(((TBL_HST[[#This Row],[CH1]]-Q114)/(TBL_HST[[#This Row],[CH2]]-Q114)))</f>
        <v>1.7265308473309048E-2</v>
      </c>
      <c r="S114" s="1">
        <f>(M114/(P114-O114))*LN(((TBL_HST[[#This Row],[CH2]]-Q114)/(TBL_HST[[#This Row],[CH3]]-Q114)))</f>
        <v>5.076277760354346E-2</v>
      </c>
      <c r="T114" s="1">
        <f>(M114/(P114-N114))*LN(((TBL_HST[[#This Row],[CH1]]-Q114)/(TBL_HST[[#This Row],[CH3]]-Q114)))</f>
        <v>3.4014043038426277E-2</v>
      </c>
      <c r="U114" s="1">
        <f>(TBL_HST[[#This Row],[CH1]]-Q114)/(EXP(-R114*N114/M114)) + Q114</f>
        <v>51.136617781851513</v>
      </c>
      <c r="V114" s="1">
        <f>(TBL_HST[[#This Row],[CH2]]-Q114)/(EXP(-S114*O114/M114)) + Q114</f>
        <v>52.701646011741083</v>
      </c>
      <c r="W114" s="1">
        <f>(TBL_HST[[#This Row],[CH1]]-Q114)/(EXP(-T114*N114/M114)) + Q114</f>
        <v>51.518100809021732</v>
      </c>
      <c r="X114" s="1">
        <f t="shared" si="6"/>
        <v>51.136617781851513</v>
      </c>
      <c r="Y114" s="1">
        <f t="shared" si="7"/>
        <v>51.518100809021732</v>
      </c>
      <c r="Z114" s="1">
        <f t="shared" si="8"/>
        <v>51.518100809021732</v>
      </c>
      <c r="AB114" s="1">
        <f t="shared" si="9"/>
        <v>51.390939799964997</v>
      </c>
      <c r="AC114" s="1">
        <f>TBL_HST[[#This Row],[CH7]]</f>
        <v>51.59</v>
      </c>
      <c r="AD114" s="1">
        <f t="shared" si="10"/>
        <v>-0.19906020003500657</v>
      </c>
      <c r="AE114" s="1">
        <f t="shared" si="11"/>
        <v>0.19906020003500657</v>
      </c>
    </row>
    <row r="115" spans="1:31" ht="19.5" customHeight="1" x14ac:dyDescent="0.35">
      <c r="A115" s="27">
        <v>44775.570160902775</v>
      </c>
      <c r="B115" s="25">
        <v>51.29</v>
      </c>
      <c r="C115" s="25">
        <v>50.15</v>
      </c>
      <c r="D115" s="25">
        <v>49.67</v>
      </c>
      <c r="E115" s="25">
        <v>28.41</v>
      </c>
      <c r="F115" s="25">
        <v>28.57</v>
      </c>
      <c r="G115" s="25">
        <v>28.67</v>
      </c>
      <c r="H115" s="25">
        <v>51.67</v>
      </c>
      <c r="I115" s="25">
        <v>28.21</v>
      </c>
      <c r="J115" s="25"/>
      <c r="K115" s="25"/>
      <c r="M115" s="1">
        <v>0.05</v>
      </c>
      <c r="N115" s="1">
        <v>0.05</v>
      </c>
      <c r="O115" s="1">
        <v>0.1</v>
      </c>
      <c r="P115" s="1">
        <v>0.15</v>
      </c>
      <c r="Q115" s="1">
        <f>AVERAGE(TBL_HST[[#This Row],[CH4]],TBL_HST[[#This Row],[CH5]],TBL_HST[[#This Row],[CH6]])</f>
        <v>28.55</v>
      </c>
      <c r="R115" s="1">
        <f>(M115/(O115-N115))*LN(((TBL_HST[[#This Row],[CH1]]-Q115)/(TBL_HST[[#This Row],[CH2]]-Q115)))</f>
        <v>5.1432173632270692E-2</v>
      </c>
      <c r="S115" s="1">
        <f>(M115/(P115-O115))*LN(((TBL_HST[[#This Row],[CH2]]-Q115)/(TBL_HST[[#This Row],[CH3]]-Q115)))</f>
        <v>2.2472855852058361E-2</v>
      </c>
      <c r="T115" s="1">
        <f>(M115/(P115-N115))*LN(((TBL_HST[[#This Row],[CH1]]-Q115)/(TBL_HST[[#This Row],[CH3]]-Q115)))</f>
        <v>3.6952514742164613E-2</v>
      </c>
      <c r="U115" s="1">
        <f>(TBL_HST[[#This Row],[CH1]]-Q115)/(EXP(-R115*N115/M115)) + Q115</f>
        <v>52.490166666666667</v>
      </c>
      <c r="V115" s="1">
        <f>(TBL_HST[[#This Row],[CH2]]-Q115)/(EXP(-S115*O115/M115)) + Q115</f>
        <v>51.14297520661156</v>
      </c>
      <c r="W115" s="1">
        <f>(TBL_HST[[#This Row],[CH1]]-Q115)/(EXP(-T115*N115/M115)) + Q115</f>
        <v>52.146018804219722</v>
      </c>
      <c r="X115" s="1">
        <f t="shared" si="6"/>
        <v>52.490166666666667</v>
      </c>
      <c r="Y115" s="1">
        <f t="shared" si="7"/>
        <v>52.146018804219722</v>
      </c>
      <c r="Z115" s="1">
        <f t="shared" si="8"/>
        <v>52.146018804219722</v>
      </c>
      <c r="AB115" s="1">
        <f t="shared" si="9"/>
        <v>52.260734758368699</v>
      </c>
      <c r="AC115" s="1">
        <f>TBL_HST[[#This Row],[CH7]]</f>
        <v>51.67</v>
      </c>
      <c r="AD115" s="1">
        <f t="shared" si="10"/>
        <v>0.59073475836869704</v>
      </c>
      <c r="AE115" s="1">
        <f t="shared" si="11"/>
        <v>0.59073475836869704</v>
      </c>
    </row>
    <row r="116" spans="1:31" ht="19.5" customHeight="1" x14ac:dyDescent="0.35">
      <c r="A116" s="27">
        <v>44775.570166782411</v>
      </c>
      <c r="B116" s="25">
        <v>51.15</v>
      </c>
      <c r="C116" s="25">
        <v>50.33</v>
      </c>
      <c r="D116" s="25">
        <v>49.67</v>
      </c>
      <c r="E116" s="25">
        <v>28.39</v>
      </c>
      <c r="F116" s="25">
        <v>28.57</v>
      </c>
      <c r="G116" s="25">
        <v>28.69</v>
      </c>
      <c r="H116" s="25">
        <v>51.79</v>
      </c>
      <c r="I116" s="25">
        <v>28.21</v>
      </c>
      <c r="J116" s="25"/>
      <c r="K116" s="25"/>
      <c r="M116" s="1">
        <v>0.05</v>
      </c>
      <c r="N116" s="1">
        <v>0.05</v>
      </c>
      <c r="O116" s="1">
        <v>0.1</v>
      </c>
      <c r="P116" s="1">
        <v>0.15</v>
      </c>
      <c r="Q116" s="1">
        <f>AVERAGE(TBL_HST[[#This Row],[CH4]],TBL_HST[[#This Row],[CH5]],TBL_HST[[#This Row],[CH6]])</f>
        <v>28.55</v>
      </c>
      <c r="R116" s="1">
        <f>(M116/(O116-N116))*LN(((TBL_HST[[#This Row],[CH1]]-Q116)/(TBL_HST[[#This Row],[CH2]]-Q116)))</f>
        <v>3.6957788773425898E-2</v>
      </c>
      <c r="S116" s="1">
        <f>(M116/(P116-O116))*LN(((TBL_HST[[#This Row],[CH2]]-Q116)/(TBL_HST[[#This Row],[CH3]]-Q116)))</f>
        <v>3.0771658666753479E-2</v>
      </c>
      <c r="T116" s="1">
        <f>(M116/(P116-N116))*LN(((TBL_HST[[#This Row],[CH1]]-Q116)/(TBL_HST[[#This Row],[CH3]]-Q116)))</f>
        <v>3.3864723720089633E-2</v>
      </c>
      <c r="U116" s="1">
        <f>(TBL_HST[[#This Row],[CH1]]-Q116)/(EXP(-R116*N116/M116)) + Q116</f>
        <v>52.000872359963267</v>
      </c>
      <c r="V116" s="1">
        <f>(TBL_HST[[#This Row],[CH2]]-Q116)/(EXP(-S116*O116/M116)) + Q116</f>
        <v>51.712519531249988</v>
      </c>
      <c r="W116" s="1">
        <f>(TBL_HST[[#This Row],[CH1]]-Q116)/(EXP(-T116*N116/M116)) + Q116</f>
        <v>51.928449348478907</v>
      </c>
      <c r="X116" s="1">
        <f t="shared" si="6"/>
        <v>52.000872359963267</v>
      </c>
      <c r="Y116" s="1">
        <f t="shared" si="7"/>
        <v>51.928449348478907</v>
      </c>
      <c r="Z116" s="1">
        <f t="shared" si="8"/>
        <v>51.928449348478907</v>
      </c>
      <c r="AB116" s="1">
        <f t="shared" si="9"/>
        <v>51.952590352307027</v>
      </c>
      <c r="AC116" s="1">
        <f>TBL_HST[[#This Row],[CH7]]</f>
        <v>51.79</v>
      </c>
      <c r="AD116" s="1">
        <f t="shared" si="10"/>
        <v>0.16259035230702779</v>
      </c>
      <c r="AE116" s="1">
        <f t="shared" si="11"/>
        <v>0.16259035230702779</v>
      </c>
    </row>
    <row r="117" spans="1:31" ht="19.5" customHeight="1" x14ac:dyDescent="0.35">
      <c r="A117" s="27">
        <v>44775.57017269676</v>
      </c>
      <c r="B117" s="25">
        <v>50.81</v>
      </c>
      <c r="C117" s="25">
        <v>50.49</v>
      </c>
      <c r="D117" s="25">
        <v>49.31</v>
      </c>
      <c r="E117" s="25">
        <v>28.45</v>
      </c>
      <c r="F117" s="25">
        <v>28.57</v>
      </c>
      <c r="G117" s="25">
        <v>28.75</v>
      </c>
      <c r="H117" s="25">
        <v>51.49</v>
      </c>
      <c r="I117" s="25">
        <v>28.17</v>
      </c>
      <c r="J117" s="25"/>
      <c r="K117" s="25"/>
      <c r="M117" s="1">
        <v>0.05</v>
      </c>
      <c r="N117" s="1">
        <v>0.05</v>
      </c>
      <c r="O117" s="1">
        <v>0.1</v>
      </c>
      <c r="P117" s="1">
        <v>0.15</v>
      </c>
      <c r="Q117" s="1">
        <f>AVERAGE(TBL_HST[[#This Row],[CH4]],TBL_HST[[#This Row],[CH5]],TBL_HST[[#This Row],[CH6]])</f>
        <v>28.59</v>
      </c>
      <c r="R117" s="1">
        <f>(M117/(O117-N117))*LN(((TBL_HST[[#This Row],[CH1]]-Q117)/(TBL_HST[[#This Row],[CH2]]-Q117)))</f>
        <v>1.4506147389028886E-2</v>
      </c>
      <c r="S117" s="1">
        <f>(M117/(P117-O117))*LN(((TBL_HST[[#This Row],[CH2]]-Q117)/(TBL_HST[[#This Row],[CH3]]-Q117)))</f>
        <v>5.5387219431172786E-2</v>
      </c>
      <c r="T117" s="1">
        <f>(M117/(P117-N117))*LN(((TBL_HST[[#This Row],[CH1]]-Q117)/(TBL_HST[[#This Row],[CH3]]-Q117)))</f>
        <v>3.4946683410100779E-2</v>
      </c>
      <c r="U117" s="1">
        <f>(TBL_HST[[#This Row],[CH1]]-Q117)/(EXP(-R117*N117/M117)) + Q117</f>
        <v>51.134675799086764</v>
      </c>
      <c r="V117" s="1">
        <f>(TBL_HST[[#This Row],[CH2]]-Q117)/(EXP(-S117*O117/M117)) + Q117</f>
        <v>53.055429387606026</v>
      </c>
      <c r="W117" s="1">
        <f>(TBL_HST[[#This Row],[CH1]]-Q117)/(EXP(-T117*N117/M117)) + Q117</f>
        <v>51.600243069128716</v>
      </c>
      <c r="X117" s="1">
        <f t="shared" si="6"/>
        <v>51.134675799086764</v>
      </c>
      <c r="Y117" s="1">
        <f t="shared" si="7"/>
        <v>51.600243069128716</v>
      </c>
      <c r="Z117" s="1">
        <f t="shared" si="8"/>
        <v>51.600243069128716</v>
      </c>
      <c r="AB117" s="1">
        <f t="shared" si="9"/>
        <v>51.445053979114732</v>
      </c>
      <c r="AC117" s="1">
        <f>TBL_HST[[#This Row],[CH7]]</f>
        <v>51.49</v>
      </c>
      <c r="AD117" s="1">
        <f t="shared" si="10"/>
        <v>-4.4946020885269888E-2</v>
      </c>
      <c r="AE117" s="1">
        <f t="shared" si="11"/>
        <v>4.4946020885269888E-2</v>
      </c>
    </row>
    <row r="118" spans="1:31" ht="19.5" customHeight="1" x14ac:dyDescent="0.35">
      <c r="A118" s="27">
        <v>44775.570178622685</v>
      </c>
      <c r="B118" s="25">
        <v>51.07</v>
      </c>
      <c r="C118" s="25">
        <v>50.39</v>
      </c>
      <c r="D118" s="25">
        <v>49.33</v>
      </c>
      <c r="E118" s="25">
        <v>28.41</v>
      </c>
      <c r="F118" s="25">
        <v>28.59</v>
      </c>
      <c r="G118" s="25">
        <v>28.73</v>
      </c>
      <c r="H118" s="25">
        <v>51.33</v>
      </c>
      <c r="I118" s="25">
        <v>28.25</v>
      </c>
      <c r="J118" s="25"/>
      <c r="K118" s="25"/>
      <c r="M118" s="1">
        <v>0.05</v>
      </c>
      <c r="N118" s="1">
        <v>0.05</v>
      </c>
      <c r="O118" s="1">
        <v>0.1</v>
      </c>
      <c r="P118" s="1">
        <v>0.15</v>
      </c>
      <c r="Q118" s="1">
        <f>AVERAGE(TBL_HST[[#This Row],[CH4]],TBL_HST[[#This Row],[CH5]],TBL_HST[[#This Row],[CH6]])</f>
        <v>28.576666666666668</v>
      </c>
      <c r="R118" s="1">
        <f>(M118/(O118-N118))*LN(((TBL_HST[[#This Row],[CH1]]-Q118)/(TBL_HST[[#This Row],[CH2]]-Q118)))</f>
        <v>3.0697565383275848E-2</v>
      </c>
      <c r="S118" s="1">
        <f>(M118/(P118-O118))*LN(((TBL_HST[[#This Row],[CH2]]-Q118)/(TBL_HST[[#This Row],[CH3]]-Q118)))</f>
        <v>4.9814527281029537E-2</v>
      </c>
      <c r="T118" s="1">
        <f>(M118/(P118-N118))*LN(((TBL_HST[[#This Row],[CH1]]-Q118)/(TBL_HST[[#This Row],[CH3]]-Q118)))</f>
        <v>4.0256046332152767E-2</v>
      </c>
      <c r="U118" s="1">
        <f>(TBL_HST[[#This Row],[CH1]]-Q118)/(EXP(-R118*N118/M118)) + Q118</f>
        <v>51.771198044009779</v>
      </c>
      <c r="V118" s="1">
        <f>(TBL_HST[[#This Row],[CH2]]-Q118)/(EXP(-S118*O118/M118)) + Q118</f>
        <v>52.675187398440727</v>
      </c>
      <c r="W118" s="1">
        <f>(TBL_HST[[#This Row],[CH1]]-Q118)/(EXP(-T118*N118/M118)) + Q118</f>
        <v>51.993965493423985</v>
      </c>
      <c r="X118" s="1">
        <f t="shared" si="6"/>
        <v>51.771198044009779</v>
      </c>
      <c r="Y118" s="1">
        <f t="shared" si="7"/>
        <v>51.993965493423985</v>
      </c>
      <c r="Z118" s="1">
        <f t="shared" si="8"/>
        <v>51.993965493423985</v>
      </c>
      <c r="AB118" s="1">
        <f t="shared" si="9"/>
        <v>51.919709676952586</v>
      </c>
      <c r="AC118" s="1">
        <f>TBL_HST[[#This Row],[CH7]]</f>
        <v>51.33</v>
      </c>
      <c r="AD118" s="1">
        <f t="shared" si="10"/>
        <v>0.58970967695258736</v>
      </c>
      <c r="AE118" s="1">
        <f t="shared" si="11"/>
        <v>0.58970967695258736</v>
      </c>
    </row>
    <row r="119" spans="1:31" ht="19.5" customHeight="1" x14ac:dyDescent="0.35">
      <c r="A119" s="27">
        <v>44775.570184525466</v>
      </c>
      <c r="B119" s="25">
        <v>51.05</v>
      </c>
      <c r="C119" s="25">
        <v>50.45</v>
      </c>
      <c r="D119" s="25">
        <v>49.77</v>
      </c>
      <c r="E119" s="25">
        <v>28.41</v>
      </c>
      <c r="F119" s="25">
        <v>28.59</v>
      </c>
      <c r="G119" s="25">
        <v>28.73</v>
      </c>
      <c r="H119" s="25">
        <v>50.97</v>
      </c>
      <c r="I119" s="25">
        <v>28.21</v>
      </c>
      <c r="J119" s="25"/>
      <c r="K119" s="25"/>
      <c r="M119" s="1">
        <v>0.05</v>
      </c>
      <c r="N119" s="1">
        <v>0.05</v>
      </c>
      <c r="O119" s="1">
        <v>0.1</v>
      </c>
      <c r="P119" s="1">
        <v>0.15</v>
      </c>
      <c r="Q119" s="1">
        <f>AVERAGE(TBL_HST[[#This Row],[CH4]],TBL_HST[[#This Row],[CH5]],TBL_HST[[#This Row],[CH6]])</f>
        <v>28.576666666666668</v>
      </c>
      <c r="R119" s="1">
        <f>(M119/(O119-N119))*LN(((TBL_HST[[#This Row],[CH1]]-Q119)/(TBL_HST[[#This Row],[CH2]]-Q119)))</f>
        <v>2.7061182272958922E-2</v>
      </c>
      <c r="S119" s="1">
        <f>(M119/(P119-O119))*LN(((TBL_HST[[#This Row],[CH2]]-Q119)/(TBL_HST[[#This Row],[CH3]]-Q119)))</f>
        <v>3.1581572050298844E-2</v>
      </c>
      <c r="T119" s="1">
        <f>(M119/(P119-N119))*LN(((TBL_HST[[#This Row],[CH1]]-Q119)/(TBL_HST[[#This Row],[CH3]]-Q119)))</f>
        <v>2.9321377161628855E-2</v>
      </c>
      <c r="U119" s="1">
        <f>(TBL_HST[[#This Row],[CH1]]-Q119)/(EXP(-R119*N119/M119)) + Q119</f>
        <v>51.666458396830222</v>
      </c>
      <c r="V119" s="1">
        <f>(TBL_HST[[#This Row],[CH2]]-Q119)/(EXP(-S119*O119/M119)) + Q119</f>
        <v>51.876154594069035</v>
      </c>
      <c r="W119" s="1">
        <f>(TBL_HST[[#This Row],[CH1]]-Q119)/(EXP(-T119*N119/M119)) + Q119</f>
        <v>51.718704847417818</v>
      </c>
      <c r="X119" s="1">
        <f t="shared" si="6"/>
        <v>51.666458396830222</v>
      </c>
      <c r="Y119" s="1">
        <f t="shared" si="7"/>
        <v>51.718704847417818</v>
      </c>
      <c r="Z119" s="1">
        <f t="shared" si="8"/>
        <v>51.718704847417818</v>
      </c>
      <c r="AB119" s="1">
        <f t="shared" si="9"/>
        <v>51.701289363888627</v>
      </c>
      <c r="AC119" s="1">
        <f>TBL_HST[[#This Row],[CH7]]</f>
        <v>50.97</v>
      </c>
      <c r="AD119" s="1">
        <f t="shared" si="10"/>
        <v>0.73128936388862797</v>
      </c>
      <c r="AE119" s="1">
        <f t="shared" si="11"/>
        <v>0.73128936388862797</v>
      </c>
    </row>
    <row r="120" spans="1:31" ht="19.5" customHeight="1" x14ac:dyDescent="0.35">
      <c r="A120" s="27">
        <v>44775.570190381943</v>
      </c>
      <c r="B120" s="25">
        <v>50.75</v>
      </c>
      <c r="C120" s="25">
        <v>50.47</v>
      </c>
      <c r="D120" s="25">
        <v>49.57</v>
      </c>
      <c r="E120" s="25">
        <v>28.45</v>
      </c>
      <c r="F120" s="25">
        <v>28.61</v>
      </c>
      <c r="G120" s="25">
        <v>28.73</v>
      </c>
      <c r="H120" s="25">
        <v>51.29</v>
      </c>
      <c r="I120" s="25">
        <v>28.25</v>
      </c>
      <c r="J120" s="25"/>
      <c r="K120" s="25"/>
      <c r="M120" s="1">
        <v>0.05</v>
      </c>
      <c r="N120" s="1">
        <v>0.05</v>
      </c>
      <c r="O120" s="1">
        <v>0.1</v>
      </c>
      <c r="P120" s="1">
        <v>0.15</v>
      </c>
      <c r="Q120" s="1">
        <f>AVERAGE(TBL_HST[[#This Row],[CH4]],TBL_HST[[#This Row],[CH5]],TBL_HST[[#This Row],[CH6]])</f>
        <v>28.596666666666668</v>
      </c>
      <c r="R120" s="1">
        <f>(M120/(O120-N120))*LN(((TBL_HST[[#This Row],[CH1]]-Q120)/(TBL_HST[[#This Row],[CH2]]-Q120)))</f>
        <v>1.2719735393492655E-2</v>
      </c>
      <c r="S120" s="1">
        <f>(M120/(P120-O120))*LN(((TBL_HST[[#This Row],[CH2]]-Q120)/(TBL_HST[[#This Row],[CH3]]-Q120)))</f>
        <v>4.2016449342878494E-2</v>
      </c>
      <c r="T120" s="1">
        <f>(M120/(P120-N120))*LN(((TBL_HST[[#This Row],[CH1]]-Q120)/(TBL_HST[[#This Row],[CH3]]-Q120)))</f>
        <v>2.7368092368185534E-2</v>
      </c>
      <c r="U120" s="1">
        <f>(TBL_HST[[#This Row],[CH1]]-Q120)/(EXP(-R120*N120/M120)) + Q120</f>
        <v>51.03358427308747</v>
      </c>
      <c r="V120" s="1">
        <f>(TBL_HST[[#This Row],[CH2]]-Q120)/(EXP(-S120*O120/M120)) + Q120</f>
        <v>52.387518678801399</v>
      </c>
      <c r="W120" s="1">
        <f>(TBL_HST[[#This Row],[CH1]]-Q120)/(EXP(-T120*N120/M120)) + Q120</f>
        <v>51.364667242219568</v>
      </c>
      <c r="X120" s="1">
        <f t="shared" si="6"/>
        <v>51.03358427308747</v>
      </c>
      <c r="Y120" s="1">
        <f t="shared" si="7"/>
        <v>51.364667242219568</v>
      </c>
      <c r="Z120" s="1">
        <f t="shared" si="8"/>
        <v>51.364667242219568</v>
      </c>
      <c r="AB120" s="1">
        <f t="shared" si="9"/>
        <v>51.254306252508876</v>
      </c>
      <c r="AC120" s="1">
        <f>TBL_HST[[#This Row],[CH7]]</f>
        <v>51.29</v>
      </c>
      <c r="AD120" s="1">
        <f t="shared" si="10"/>
        <v>-3.5693747491123418E-2</v>
      </c>
      <c r="AE120" s="1">
        <f t="shared" si="11"/>
        <v>3.5693747491123418E-2</v>
      </c>
    </row>
    <row r="121" spans="1:31" ht="19.5" customHeight="1" x14ac:dyDescent="0.35">
      <c r="A121" s="27">
        <v>44775.570196319444</v>
      </c>
      <c r="B121" s="25">
        <v>50.33</v>
      </c>
      <c r="C121" s="25">
        <v>50.47</v>
      </c>
      <c r="D121" s="25">
        <v>49.31</v>
      </c>
      <c r="E121" s="25">
        <v>28.47</v>
      </c>
      <c r="F121" s="25">
        <v>28.59</v>
      </c>
      <c r="G121" s="25">
        <v>28.75</v>
      </c>
      <c r="H121" s="25">
        <v>50.65</v>
      </c>
      <c r="I121" s="25">
        <v>28.25</v>
      </c>
      <c r="J121" s="25"/>
      <c r="K121" s="25"/>
      <c r="M121" s="1">
        <v>0.05</v>
      </c>
      <c r="N121" s="1">
        <v>0.05</v>
      </c>
      <c r="O121" s="1">
        <v>0.1</v>
      </c>
      <c r="P121" s="1">
        <v>0.15</v>
      </c>
      <c r="Q121" s="1">
        <f>AVERAGE(TBL_HST[[#This Row],[CH4]],TBL_HST[[#This Row],[CH5]],TBL_HST[[#This Row],[CH6]])</f>
        <v>28.603333333333335</v>
      </c>
      <c r="R121" s="1">
        <f>(M121/(O121-N121))*LN(((TBL_HST[[#This Row],[CH1]]-Q121)/(TBL_HST[[#This Row],[CH2]]-Q121)))</f>
        <v>-6.4230225406279352E-3</v>
      </c>
      <c r="S121" s="1">
        <f>(M121/(P121-O121))*LN(((TBL_HST[[#This Row],[CH2]]-Q121)/(TBL_HST[[#This Row],[CH3]]-Q121)))</f>
        <v>5.4507697669556918E-2</v>
      </c>
      <c r="T121" s="1">
        <f>(M121/(P121-N121))*LN(((TBL_HST[[#This Row],[CH1]]-Q121)/(TBL_HST[[#This Row],[CH3]]-Q121)))</f>
        <v>2.4042337564464465E-2</v>
      </c>
      <c r="U121" s="1">
        <f>(TBL_HST[[#This Row],[CH1]]-Q121)/(EXP(-R121*N121/M121)) + Q121</f>
        <v>50.190896341463414</v>
      </c>
      <c r="V121" s="1">
        <f>(TBL_HST[[#This Row],[CH2]]-Q121)/(EXP(-S121*O121/M121)) + Q121</f>
        <v>52.988592143905251</v>
      </c>
      <c r="W121" s="1">
        <f>(TBL_HST[[#This Row],[CH1]]-Q121)/(EXP(-T121*N121/M121)) + Q121</f>
        <v>50.858689857682691</v>
      </c>
      <c r="X121" s="1">
        <f t="shared" si="6"/>
        <v>50.190896341463414</v>
      </c>
      <c r="Y121" s="1">
        <f t="shared" si="7"/>
        <v>50.858689857682691</v>
      </c>
      <c r="Z121" s="1">
        <f t="shared" si="8"/>
        <v>50.858689857682691</v>
      </c>
      <c r="AB121" s="1">
        <f t="shared" si="9"/>
        <v>50.636092018942939</v>
      </c>
      <c r="AC121" s="1">
        <f>TBL_HST[[#This Row],[CH7]]</f>
        <v>50.65</v>
      </c>
      <c r="AD121" s="1">
        <f t="shared" si="10"/>
        <v>-1.390798105705926E-2</v>
      </c>
      <c r="AE121" s="1">
        <f t="shared" si="11"/>
        <v>1.390798105705926E-2</v>
      </c>
    </row>
    <row r="122" spans="1:31" ht="19.5" customHeight="1" x14ac:dyDescent="0.35">
      <c r="A122" s="27">
        <v>44775.570202199073</v>
      </c>
      <c r="B122" s="25">
        <v>50.53</v>
      </c>
      <c r="C122" s="25">
        <v>49.85</v>
      </c>
      <c r="D122" s="25">
        <v>49.71</v>
      </c>
      <c r="E122" s="25">
        <v>28.45</v>
      </c>
      <c r="F122" s="25">
        <v>28.59</v>
      </c>
      <c r="G122" s="25">
        <v>28.77</v>
      </c>
      <c r="H122" s="25">
        <v>50.13</v>
      </c>
      <c r="I122" s="25">
        <v>28.27</v>
      </c>
      <c r="J122" s="25"/>
      <c r="K122" s="25"/>
      <c r="M122" s="1">
        <v>0.05</v>
      </c>
      <c r="N122" s="1">
        <v>0.05</v>
      </c>
      <c r="O122" s="1">
        <v>0.1</v>
      </c>
      <c r="P122" s="1">
        <v>0.15</v>
      </c>
      <c r="Q122" s="1">
        <f>AVERAGE(TBL_HST[[#This Row],[CH4]],TBL_HST[[#This Row],[CH5]],TBL_HST[[#This Row],[CH6]])</f>
        <v>28.603333333333335</v>
      </c>
      <c r="R122" s="1">
        <f>(M122/(O122-N122))*LN(((TBL_HST[[#This Row],[CH1]]-Q122)/(TBL_HST[[#This Row],[CH2]]-Q122)))</f>
        <v>3.1503531771720557E-2</v>
      </c>
      <c r="S122" s="1">
        <f>(M122/(P122-O122))*LN(((TBL_HST[[#This Row],[CH2]]-Q122)/(TBL_HST[[#This Row],[CH3]]-Q122)))</f>
        <v>6.6110739763789624E-3</v>
      </c>
      <c r="T122" s="1">
        <f>(M122/(P122-N122))*LN(((TBL_HST[[#This Row],[CH1]]-Q122)/(TBL_HST[[#This Row],[CH3]]-Q122)))</f>
        <v>1.905730287404972E-2</v>
      </c>
      <c r="U122" s="1">
        <f>(TBL_HST[[#This Row],[CH1]]-Q122)/(EXP(-R122*N122/M122)) + Q122</f>
        <v>51.23176341386884</v>
      </c>
      <c r="V122" s="1">
        <f>(TBL_HST[[#This Row],[CH2]]-Q122)/(EXP(-S122*O122/M122)) + Q122</f>
        <v>50.132792009143259</v>
      </c>
      <c r="W122" s="1">
        <f>(TBL_HST[[#This Row],[CH1]]-Q122)/(EXP(-T122*N122/M122)) + Q122</f>
        <v>50.951870214053763</v>
      </c>
      <c r="X122" s="1">
        <f t="shared" si="6"/>
        <v>51.23176341386884</v>
      </c>
      <c r="Y122" s="1">
        <f t="shared" si="7"/>
        <v>50.951870214053763</v>
      </c>
      <c r="Z122" s="1">
        <f t="shared" si="8"/>
        <v>50.951870214053763</v>
      </c>
      <c r="AB122" s="1">
        <f t="shared" si="9"/>
        <v>51.04516794732546</v>
      </c>
      <c r="AC122" s="1">
        <f>TBL_HST[[#This Row],[CH7]]</f>
        <v>50.13</v>
      </c>
      <c r="AD122" s="1">
        <f t="shared" si="10"/>
        <v>0.91516794732545748</v>
      </c>
      <c r="AE122" s="1">
        <f t="shared" si="11"/>
        <v>0.91516794732545748</v>
      </c>
    </row>
    <row r="123" spans="1:31" ht="19.5" customHeight="1" x14ac:dyDescent="0.35">
      <c r="A123" s="27">
        <v>44775.570208136574</v>
      </c>
      <c r="B123" s="25">
        <v>50.23</v>
      </c>
      <c r="C123" s="25">
        <v>49.91</v>
      </c>
      <c r="D123" s="25">
        <v>49.81</v>
      </c>
      <c r="E123" s="25">
        <v>28.45</v>
      </c>
      <c r="F123" s="25">
        <v>28.57</v>
      </c>
      <c r="G123" s="25">
        <v>28.75</v>
      </c>
      <c r="H123" s="25">
        <v>49.79</v>
      </c>
      <c r="I123" s="25">
        <v>28.27</v>
      </c>
      <c r="J123" s="25"/>
      <c r="K123" s="25"/>
      <c r="M123" s="1">
        <v>0.05</v>
      </c>
      <c r="N123" s="1">
        <v>0.05</v>
      </c>
      <c r="O123" s="1">
        <v>0.1</v>
      </c>
      <c r="P123" s="1">
        <v>0.15</v>
      </c>
      <c r="Q123" s="1">
        <f>AVERAGE(TBL_HST[[#This Row],[CH4]],TBL_HST[[#This Row],[CH5]],TBL_HST[[#This Row],[CH6]])</f>
        <v>28.59</v>
      </c>
      <c r="R123" s="1">
        <f>(M123/(O123-N123))*LN(((TBL_HST[[#This Row],[CH1]]-Q123)/(TBL_HST[[#This Row],[CH2]]-Q123)))</f>
        <v>1.489785468063696E-2</v>
      </c>
      <c r="S123" s="1">
        <f>(M123/(P123-O123))*LN(((TBL_HST[[#This Row],[CH2]]-Q123)/(TBL_HST[[#This Row],[CH3]]-Q123)))</f>
        <v>4.7014661118063598E-3</v>
      </c>
      <c r="T123" s="1">
        <f>(M123/(P123-N123))*LN(((TBL_HST[[#This Row],[CH1]]-Q123)/(TBL_HST[[#This Row],[CH3]]-Q123)))</f>
        <v>9.7996603962217689E-3</v>
      </c>
      <c r="U123" s="1">
        <f>(TBL_HST[[#This Row],[CH1]]-Q123)/(EXP(-R123*N123/M123)) + Q123</f>
        <v>50.554803001876166</v>
      </c>
      <c r="V123" s="1">
        <f>(TBL_HST[[#This Row],[CH2]]-Q123)/(EXP(-S123*O123/M123)) + Q123</f>
        <v>50.111415981402125</v>
      </c>
      <c r="W123" s="1">
        <f>(TBL_HST[[#This Row],[CH1]]-Q123)/(EXP(-T123*N123/M123)) + Q123</f>
        <v>50.443107134299815</v>
      </c>
      <c r="X123" s="1">
        <f t="shared" si="6"/>
        <v>50.554803001876166</v>
      </c>
      <c r="Y123" s="1">
        <f t="shared" si="7"/>
        <v>50.443107134299815</v>
      </c>
      <c r="Z123" s="1">
        <f t="shared" si="8"/>
        <v>50.443107134299815</v>
      </c>
      <c r="AB123" s="1">
        <f t="shared" si="9"/>
        <v>50.480339090158601</v>
      </c>
      <c r="AC123" s="1">
        <f>TBL_HST[[#This Row],[CH7]]</f>
        <v>49.79</v>
      </c>
      <c r="AD123" s="1">
        <f t="shared" si="10"/>
        <v>0.69033909015860218</v>
      </c>
      <c r="AE123" s="1">
        <f t="shared" si="11"/>
        <v>0.69033909015860218</v>
      </c>
    </row>
    <row r="124" spans="1:31" ht="19.5" customHeight="1" x14ac:dyDescent="0.35">
      <c r="A124" s="27">
        <v>44775.570213993058</v>
      </c>
      <c r="B124" s="25">
        <v>49.59</v>
      </c>
      <c r="C124" s="25">
        <v>49.91</v>
      </c>
      <c r="D124" s="25">
        <v>49.33</v>
      </c>
      <c r="E124" s="25">
        <v>28.45</v>
      </c>
      <c r="F124" s="25">
        <v>28.59</v>
      </c>
      <c r="G124" s="25">
        <v>28.79</v>
      </c>
      <c r="H124" s="25">
        <v>49.97</v>
      </c>
      <c r="I124" s="25">
        <v>28.27</v>
      </c>
      <c r="J124" s="25"/>
      <c r="K124" s="25"/>
      <c r="M124" s="1">
        <v>0.05</v>
      </c>
      <c r="N124" s="1">
        <v>0.05</v>
      </c>
      <c r="O124" s="1">
        <v>0.1</v>
      </c>
      <c r="P124" s="1">
        <v>0.15</v>
      </c>
      <c r="Q124" s="1">
        <f>AVERAGE(TBL_HST[[#This Row],[CH4]],TBL_HST[[#This Row],[CH5]],TBL_HST[[#This Row],[CH6]])</f>
        <v>28.61</v>
      </c>
      <c r="R124" s="1">
        <f>(M124/(O124-N124))*LN(((TBL_HST[[#This Row],[CH1]]-Q124)/(TBL_HST[[#This Row],[CH2]]-Q124)))</f>
        <v>-1.5137469747227992E-2</v>
      </c>
      <c r="S124" s="1">
        <f>(M124/(P124-O124))*LN(((TBL_HST[[#This Row],[CH2]]-Q124)/(TBL_HST[[#This Row],[CH3]]-Q124)))</f>
        <v>2.7607655324097018E-2</v>
      </c>
      <c r="T124" s="1">
        <f>(M124/(P124-N124))*LN(((TBL_HST[[#This Row],[CH1]]-Q124)/(TBL_HST[[#This Row],[CH3]]-Q124)))</f>
        <v>6.2350927884344751E-3</v>
      </c>
      <c r="U124" s="1">
        <f>(TBL_HST[[#This Row],[CH1]]-Q124)/(EXP(-R124*N124/M124)) + Q124</f>
        <v>49.274807511737095</v>
      </c>
      <c r="V124" s="1">
        <f>(TBL_HST[[#This Row],[CH2]]-Q124)/(EXP(-S124*O124/M124)) + Q124</f>
        <v>51.119161032930329</v>
      </c>
      <c r="W124" s="1">
        <f>(TBL_HST[[#This Row],[CH1]]-Q124)/(EXP(-T124*N124/M124)) + Q124</f>
        <v>49.721220908856708</v>
      </c>
      <c r="X124" s="1">
        <f t="shared" si="6"/>
        <v>49.274807511737095</v>
      </c>
      <c r="Y124" s="1">
        <f t="shared" si="7"/>
        <v>49.721220908856708</v>
      </c>
      <c r="Z124" s="1">
        <f t="shared" si="8"/>
        <v>49.721220908856708</v>
      </c>
      <c r="AB124" s="1">
        <f t="shared" si="9"/>
        <v>49.572416443150168</v>
      </c>
      <c r="AC124" s="1">
        <f>TBL_HST[[#This Row],[CH7]]</f>
        <v>49.97</v>
      </c>
      <c r="AD124" s="1">
        <f t="shared" si="10"/>
        <v>-0.39758355684983115</v>
      </c>
      <c r="AE124" s="1">
        <f t="shared" si="11"/>
        <v>0.39758355684983115</v>
      </c>
    </row>
    <row r="125" spans="1:31" ht="19.5" customHeight="1" x14ac:dyDescent="0.35">
      <c r="A125" s="27">
        <v>44775.570219918984</v>
      </c>
      <c r="B125" s="25">
        <v>49.29</v>
      </c>
      <c r="C125" s="25">
        <v>49.69</v>
      </c>
      <c r="D125" s="25">
        <v>49.27</v>
      </c>
      <c r="E125" s="25">
        <v>28.49</v>
      </c>
      <c r="F125" s="25">
        <v>28.61</v>
      </c>
      <c r="G125" s="25">
        <v>28.79</v>
      </c>
      <c r="H125" s="25">
        <v>49.85</v>
      </c>
      <c r="I125" s="25">
        <v>28.29</v>
      </c>
      <c r="J125" s="25"/>
      <c r="K125" s="25"/>
      <c r="M125" s="1">
        <v>0.05</v>
      </c>
      <c r="N125" s="1">
        <v>0.05</v>
      </c>
      <c r="O125" s="1">
        <v>0.1</v>
      </c>
      <c r="P125" s="1">
        <v>0.15</v>
      </c>
      <c r="Q125" s="1">
        <f>AVERAGE(TBL_HST[[#This Row],[CH4]],TBL_HST[[#This Row],[CH5]],TBL_HST[[#This Row],[CH6]])</f>
        <v>28.629999999999995</v>
      </c>
      <c r="R125" s="1">
        <f>(M125/(O125-N125))*LN(((TBL_HST[[#This Row],[CH1]]-Q125)/(TBL_HST[[#This Row],[CH2]]-Q125)))</f>
        <v>-1.9176043014336938E-2</v>
      </c>
      <c r="S125" s="1">
        <f>(M125/(P125-O125))*LN(((TBL_HST[[#This Row],[CH2]]-Q125)/(TBL_HST[[#This Row],[CH3]]-Q125)))</f>
        <v>2.014456609246728E-2</v>
      </c>
      <c r="T125" s="1">
        <f>(M125/(P125-N125))*LN(((TBL_HST[[#This Row],[CH1]]-Q125)/(TBL_HST[[#This Row],[CH3]]-Q125)))</f>
        <v>4.842615390651418E-4</v>
      </c>
      <c r="U125" s="1">
        <f>(TBL_HST[[#This Row],[CH1]]-Q125)/(EXP(-R125*N125/M125)) + Q125</f>
        <v>48.897597340930673</v>
      </c>
      <c r="V125" s="1">
        <f>(TBL_HST[[#This Row],[CH2]]-Q125)/(EXP(-S125*O125/M125)) + Q125</f>
        <v>50.555813446457535</v>
      </c>
      <c r="W125" s="1">
        <f>(TBL_HST[[#This Row],[CH1]]-Q125)/(EXP(-T125*N125/M125)) + Q125</f>
        <v>49.300007266268601</v>
      </c>
      <c r="X125" s="1">
        <f t="shared" si="6"/>
        <v>48.897597340930673</v>
      </c>
      <c r="Y125" s="1">
        <f t="shared" si="7"/>
        <v>49.300007266268601</v>
      </c>
      <c r="Z125" s="1">
        <f t="shared" si="8"/>
        <v>49.300007266268601</v>
      </c>
      <c r="AB125" s="1">
        <f t="shared" si="9"/>
        <v>49.165870624489294</v>
      </c>
      <c r="AC125" s="1">
        <f>TBL_HST[[#This Row],[CH7]]</f>
        <v>49.85</v>
      </c>
      <c r="AD125" s="1">
        <f t="shared" si="10"/>
        <v>-0.6841293755107074</v>
      </c>
      <c r="AE125" s="1">
        <f t="shared" si="11"/>
        <v>0.6841293755107074</v>
      </c>
    </row>
    <row r="126" spans="1:31" ht="19.5" customHeight="1" x14ac:dyDescent="0.35">
      <c r="A126" s="27">
        <v>44775.570225810188</v>
      </c>
      <c r="B126" s="25">
        <v>49.37</v>
      </c>
      <c r="C126" s="25">
        <v>49.19</v>
      </c>
      <c r="D126" s="25">
        <v>49.03</v>
      </c>
      <c r="E126" s="25">
        <v>28.49</v>
      </c>
      <c r="F126" s="25">
        <v>28.61</v>
      </c>
      <c r="G126" s="25">
        <v>28.77</v>
      </c>
      <c r="H126" s="25">
        <v>49.57</v>
      </c>
      <c r="I126" s="25">
        <v>28.29</v>
      </c>
      <c r="J126" s="25"/>
      <c r="K126" s="25"/>
      <c r="M126" s="1">
        <v>0.05</v>
      </c>
      <c r="N126" s="1">
        <v>0.05</v>
      </c>
      <c r="O126" s="1">
        <v>0.1</v>
      </c>
      <c r="P126" s="1">
        <v>0.15</v>
      </c>
      <c r="Q126" s="1">
        <f>AVERAGE(TBL_HST[[#This Row],[CH4]],TBL_HST[[#This Row],[CH5]],TBL_HST[[#This Row],[CH6]])</f>
        <v>28.623333333333331</v>
      </c>
      <c r="R126" s="1">
        <f>(M126/(O126-N126))*LN(((TBL_HST[[#This Row],[CH1]]-Q126)/(TBL_HST[[#This Row],[CH2]]-Q126)))</f>
        <v>8.7139489587940433E-3</v>
      </c>
      <c r="S126" s="1">
        <f>(M126/(P126-O126))*LN(((TBL_HST[[#This Row],[CH2]]-Q126)/(TBL_HST[[#This Row],[CH3]]-Q126)))</f>
        <v>7.8099973940754328E-3</v>
      </c>
      <c r="T126" s="1">
        <f>(M126/(P126-N126))*LN(((TBL_HST[[#This Row],[CH1]]-Q126)/(TBL_HST[[#This Row],[CH3]]-Q126)))</f>
        <v>8.2619731764347164E-3</v>
      </c>
      <c r="U126" s="1">
        <f>(TBL_HST[[#This Row],[CH1]]-Q126)/(EXP(-R126*N126/M126)) + Q126</f>
        <v>49.551575364667741</v>
      </c>
      <c r="V126" s="1">
        <f>(TBL_HST[[#This Row],[CH2]]-Q126)/(EXP(-S126*O126/M126)) + Q126</f>
        <v>49.513773311926776</v>
      </c>
      <c r="W126" s="1">
        <f>(TBL_HST[[#This Row],[CH1]]-Q126)/(EXP(-T126*N126/M126)) + Q126</f>
        <v>49.54211844341291</v>
      </c>
      <c r="X126" s="1">
        <f t="shared" si="6"/>
        <v>49.551575364667741</v>
      </c>
      <c r="Y126" s="1">
        <f t="shared" si="7"/>
        <v>49.54211844341291</v>
      </c>
      <c r="Z126" s="1">
        <f t="shared" si="8"/>
        <v>49.54211844341291</v>
      </c>
      <c r="AB126" s="1">
        <f t="shared" si="9"/>
        <v>49.545270750497849</v>
      </c>
      <c r="AC126" s="1">
        <f>TBL_HST[[#This Row],[CH7]]</f>
        <v>49.57</v>
      </c>
      <c r="AD126" s="1">
        <f t="shared" si="10"/>
        <v>-2.4729249502151163E-2</v>
      </c>
      <c r="AE126" s="1">
        <f t="shared" si="11"/>
        <v>2.4729249502151163E-2</v>
      </c>
    </row>
    <row r="127" spans="1:31" ht="19.5" customHeight="1" x14ac:dyDescent="0.35">
      <c r="A127" s="28">
        <v>44775.570231724538</v>
      </c>
      <c r="B127" s="29">
        <v>49.19</v>
      </c>
      <c r="C127" s="29">
        <v>48.97</v>
      </c>
      <c r="D127" s="29">
        <v>48.91</v>
      </c>
      <c r="E127" s="29">
        <v>28.49</v>
      </c>
      <c r="F127" s="29">
        <v>28.63</v>
      </c>
      <c r="G127" s="29">
        <v>28.79</v>
      </c>
      <c r="H127" s="29">
        <v>50.35</v>
      </c>
      <c r="I127" s="29">
        <v>28.27</v>
      </c>
      <c r="J127" s="29"/>
      <c r="K127" s="29"/>
      <c r="M127" s="1">
        <v>0.05</v>
      </c>
      <c r="N127" s="1">
        <v>0.05</v>
      </c>
      <c r="O127" s="1">
        <v>0.1</v>
      </c>
      <c r="P127" s="1">
        <v>0.15</v>
      </c>
      <c r="Q127" s="1">
        <f>AVERAGE(TBL_HST[[#This Row],[CH4]],TBL_HST[[#This Row],[CH5]],TBL_HST[[#This Row],[CH6]])</f>
        <v>28.636666666666667</v>
      </c>
      <c r="R127" s="1">
        <f>(M127/(O127-N127))*LN(((TBL_HST[[#This Row],[CH1]]-Q127)/(TBL_HST[[#This Row],[CH2]]-Q127)))</f>
        <v>1.076155828469305E-2</v>
      </c>
      <c r="S127" s="1">
        <f>(M127/(P127-O127))*LN(((TBL_HST[[#This Row],[CH2]]-Q127)/(TBL_HST[[#This Row],[CH3]]-Q127)))</f>
        <v>2.9551819240928629E-3</v>
      </c>
      <c r="T127" s="1">
        <f>(M127/(P127-N127))*LN(((TBL_HST[[#This Row],[CH1]]-Q127)/(TBL_HST[[#This Row],[CH3]]-Q127)))</f>
        <v>6.8583701043928823E-3</v>
      </c>
      <c r="U127" s="1">
        <f>(TBL_HST[[#This Row],[CH1]]-Q127)/(EXP(-R127*N127/M127)) + Q127</f>
        <v>49.412380327868846</v>
      </c>
      <c r="V127" s="1">
        <f>(TBL_HST[[#This Row],[CH2]]-Q127)/(EXP(-S127*O127/M127)) + Q127</f>
        <v>49.090533245037335</v>
      </c>
      <c r="W127" s="1">
        <f>(TBL_HST[[#This Row],[CH1]]-Q127)/(EXP(-T127*N127/M127)) + Q127</f>
        <v>49.331446859897866</v>
      </c>
      <c r="X127" s="1">
        <f t="shared" si="6"/>
        <v>49.412380327868846</v>
      </c>
      <c r="Y127" s="1">
        <f t="shared" si="7"/>
        <v>49.331446859897866</v>
      </c>
      <c r="Z127" s="1">
        <f t="shared" si="8"/>
        <v>49.331446859897866</v>
      </c>
      <c r="AB127" s="1">
        <f t="shared" si="9"/>
        <v>49.358424682554862</v>
      </c>
      <c r="AC127" s="1">
        <f>TBL_HST[[#This Row],[CH7]]</f>
        <v>50.35</v>
      </c>
      <c r="AD127" s="1">
        <f t="shared" si="10"/>
        <v>-0.9915753174451396</v>
      </c>
      <c r="AE127" s="1">
        <f t="shared" si="11"/>
        <v>0.9915753174451396</v>
      </c>
    </row>
  </sheetData>
  <mergeCells count="4">
    <mergeCell ref="A1:J1"/>
    <mergeCell ref="A2:J2"/>
    <mergeCell ref="A3:K3"/>
    <mergeCell ref="A6:K6"/>
  </mergeCells>
  <phoneticPr fontId="16" type="noConversion"/>
  <dataValidations disablePrompts="1" count="22">
    <dataValidation allowBlank="1" showInputMessage="1" showErrorMessage="1" prompt="Time_x000d__x000a__x000d__x000a_TBL_CUR[TIME]" sqref="A5" xr:uid="{352BAD14-8850-4A89-8AEC-10F6A917EEEA}"/>
    <dataValidation allowBlank="1" showInputMessage="1" showErrorMessage="1" prompt="TBL_CUR[CH1]" sqref="B5" xr:uid="{030EAFF5-D893-4CBA-BDF4-0190D604BFFE}"/>
    <dataValidation allowBlank="1" showInputMessage="1" showErrorMessage="1" prompt="TBL_CUR[CH2]" sqref="C5" xr:uid="{C3E7E8EB-4E3B-4E3D-9B40-8B3370BAF158}"/>
    <dataValidation allowBlank="1" showInputMessage="1" showErrorMessage="1" prompt="TBL_CUR[CH3]" sqref="D5" xr:uid="{C7203D24-DF5F-484D-AFDA-E1BF21AE8D0D}"/>
    <dataValidation allowBlank="1" showInputMessage="1" showErrorMessage="1" prompt="TBL_CUR[CH4]" sqref="E5" xr:uid="{1B5E575D-2043-4849-8A8C-2E81877A15AC}"/>
    <dataValidation allowBlank="1" showInputMessage="1" showErrorMessage="1" prompt="TBL_CUR[CH5]" sqref="F5" xr:uid="{E789DE82-D40E-4305-8BFB-19EB69845376}"/>
    <dataValidation allowBlank="1" showInputMessage="1" showErrorMessage="1" prompt="TBL_CUR[CH6]" sqref="G5" xr:uid="{00B047E6-8CEE-40D4-866E-1597AB97FED9}"/>
    <dataValidation allowBlank="1" showInputMessage="1" showErrorMessage="1" prompt="TBL_CUR[CH7]" sqref="H5" xr:uid="{B6E30115-FBFF-4560-9DD1-EE31AF2254CE}"/>
    <dataValidation allowBlank="1" showInputMessage="1" showErrorMessage="1" prompt="TBL_CUR[CH8]" sqref="I5" xr:uid="{0F1987F2-2A32-4839-9F97-7A6865A6A154}"/>
    <dataValidation allowBlank="1" showInputMessage="1" showErrorMessage="1" prompt="TBL_CUR[CH9]" sqref="J5" xr:uid="{A9E96832-5AB3-461E-89F1-F1C0B6A81A8E}"/>
    <dataValidation allowBlank="1" showInputMessage="1" showErrorMessage="1" prompt="TBL_CUR[CH10]" sqref="K5" xr:uid="{9F03A3D7-57B0-4F50-B2AA-C75F805EAA05}"/>
    <dataValidation allowBlank="1" showInputMessage="1" showErrorMessage="1" prompt="Time_x000d__x000a__x000d__x000a_TBL_HST[TIME]" sqref="A8:A127" xr:uid="{2F4A65B4-8CAF-4900-B736-2BBA23A3B409}"/>
    <dataValidation allowBlank="1" showInputMessage="1" showErrorMessage="1" prompt="TBL_HST[CH1]" sqref="B8:B127" xr:uid="{C6E914A5-B7AE-4045-80D2-C79F320728F4}"/>
    <dataValidation allowBlank="1" showInputMessage="1" showErrorMessage="1" prompt="TBL_HST[CH2]" sqref="C8:C127" xr:uid="{ECDA562B-B962-4BC2-A2EF-10BA039B138F}"/>
    <dataValidation allowBlank="1" showInputMessage="1" showErrorMessage="1" prompt="TBL_HST[CH3]" sqref="D8:D127" xr:uid="{89024CA3-8299-42FF-A93E-AED9521F1307}"/>
    <dataValidation allowBlank="1" showInputMessage="1" showErrorMessage="1" prompt="TBL_HST[CH4]" sqref="E8:E127" xr:uid="{63687FB3-2BE8-4A03-B680-6FBAB138E43D}"/>
    <dataValidation allowBlank="1" showInputMessage="1" showErrorMessage="1" prompt="TBL_HST[CH5]" sqref="F8:F127" xr:uid="{0753A7D9-9189-4BD5-9849-3C95B6B2A683}"/>
    <dataValidation allowBlank="1" showInputMessage="1" showErrorMessage="1" prompt="TBL_HST[CH6]" sqref="G8:G127" xr:uid="{0CA48114-7D5D-46D7-9AA3-279C8D4173AB}"/>
    <dataValidation allowBlank="1" showInputMessage="1" showErrorMessage="1" prompt="TBL_HST[CH7]" sqref="H8:H127" xr:uid="{E021A08C-99FF-4C6C-B5B6-EE39820056C1}"/>
    <dataValidation allowBlank="1" showInputMessage="1" showErrorMessage="1" prompt="TBL_HST[CH8]" sqref="I8:I127" xr:uid="{F95C07E0-DD67-4464-9A20-996ACC55F0F3}"/>
    <dataValidation allowBlank="1" showInputMessage="1" showErrorMessage="1" prompt="TBL_HST[CH9]" sqref="J8:J127" xr:uid="{00727AE2-D879-47B1-A955-364222A613D1}"/>
    <dataValidation allowBlank="1" showInputMessage="1" showErrorMessage="1" prompt="TBL_HST[CH10]" sqref="K8:K127" xr:uid="{40C2DFDD-6E7E-4F6B-BDBD-6D684767BFF2}"/>
  </dataValidations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CC35-03C0-47D4-88EB-05F91A54FF65}">
  <dimension ref="A1:J5"/>
  <sheetViews>
    <sheetView topLeftCell="A28"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5" t="s">
        <v>30</v>
      </c>
      <c r="B1" s="35"/>
      <c r="C1" s="35"/>
      <c r="D1" s="35"/>
      <c r="E1" s="35"/>
      <c r="F1" s="35"/>
      <c r="G1" s="35"/>
      <c r="H1" s="35"/>
    </row>
    <row r="2" spans="1:10" ht="16.5" x14ac:dyDescent="0.35">
      <c r="A2" s="36" t="s">
        <v>31</v>
      </c>
      <c r="B2" s="36"/>
      <c r="C2" s="36"/>
      <c r="D2" s="36"/>
      <c r="E2" s="36"/>
      <c r="F2" s="36"/>
      <c r="G2" s="36"/>
      <c r="H2" s="36"/>
    </row>
    <row r="3" spans="1:10" ht="17.5" customHeight="1" x14ac:dyDescent="0.35"/>
    <row r="4" spans="1:10" ht="19.5" customHeight="1" x14ac:dyDescent="0.35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3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2191-C820-4A2B-896B-1A9616BEDB13}">
  <dimension ref="A1:E13"/>
  <sheetViews>
    <sheetView workbookViewId="0">
      <selection activeCell="C7" sqref="C7"/>
    </sheetView>
  </sheetViews>
  <sheetFormatPr defaultRowHeight="14.5" x14ac:dyDescent="0.35"/>
  <cols>
    <col min="1" max="1" width="30.6328125" style="14" customWidth="1"/>
    <col min="2" max="2" width="0.1796875" style="14" customWidth="1"/>
    <col min="3" max="3" width="30.6328125" style="14" customWidth="1"/>
    <col min="4" max="16384" width="8.7265625" style="14"/>
  </cols>
  <sheetData>
    <row r="1" spans="1:5" ht="29" x14ac:dyDescent="0.75">
      <c r="A1" s="37" t="s">
        <v>22</v>
      </c>
      <c r="B1" s="37"/>
      <c r="C1" s="37"/>
      <c r="D1" s="37"/>
      <c r="E1" s="37"/>
    </row>
    <row r="2" spans="1:5" ht="50" customHeight="1" x14ac:dyDescent="0.35">
      <c r="A2" s="38" t="s">
        <v>23</v>
      </c>
      <c r="B2" s="38"/>
      <c r="C2" s="38"/>
      <c r="D2" s="38"/>
      <c r="E2" s="38"/>
    </row>
    <row r="3" spans="1:5" ht="4.5" customHeight="1" x14ac:dyDescent="0.35"/>
    <row r="4" spans="1:5" ht="24" customHeight="1" x14ac:dyDescent="0.35">
      <c r="A4" s="15" t="s">
        <v>24</v>
      </c>
      <c r="B4" s="16">
        <v>150</v>
      </c>
      <c r="C4" s="17">
        <v>150</v>
      </c>
    </row>
    <row r="5" spans="1:5" ht="4.5" customHeight="1" x14ac:dyDescent="0.35"/>
    <row r="6" spans="1:5" ht="24" customHeight="1" x14ac:dyDescent="0.35">
      <c r="A6" s="15" t="s">
        <v>25</v>
      </c>
      <c r="B6" s="16">
        <v>15</v>
      </c>
      <c r="C6" s="17">
        <v>120</v>
      </c>
    </row>
    <row r="7" spans="1:5" ht="4.5" customHeight="1" x14ac:dyDescent="0.35"/>
    <row r="8" spans="1:5" ht="24" customHeight="1" x14ac:dyDescent="0.35">
      <c r="A8" s="15" t="s">
        <v>26</v>
      </c>
      <c r="B8" s="16">
        <v>10</v>
      </c>
      <c r="C8" s="17">
        <v>10</v>
      </c>
    </row>
    <row r="9" spans="1:5" ht="4.5" customHeight="1" x14ac:dyDescent="0.35"/>
    <row r="10" spans="1:5" ht="24" customHeight="1" x14ac:dyDescent="0.35">
      <c r="A10" s="15" t="s">
        <v>27</v>
      </c>
      <c r="B10" s="16" t="s">
        <v>28</v>
      </c>
      <c r="C10" s="17" t="s">
        <v>28</v>
      </c>
    </row>
    <row r="13" spans="1:5" ht="50" customHeight="1" x14ac:dyDescent="0.35">
      <c r="A13" s="39" t="s">
        <v>29</v>
      </c>
      <c r="B13" s="39"/>
      <c r="C13" s="39"/>
      <c r="D13" s="39"/>
      <c r="E13" s="3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A6A47D2E-8C2F-41C5-AE8F-1039B1AA0282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46716C4-EA88-4E86-A36B-90658AC38BEA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2198DA0B-0D60-456E-BAE3-FBD10425EDDB}">
      <formula1>1</formula1>
      <formula2>1000</formula2>
    </dataValidation>
    <dataValidation type="list" errorStyle="information" allowBlank="1" showInputMessage="1" sqref="C10" xr:uid="{9057FC99-DAEB-4D01-A1FE-1A9A3C05E744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E672-43CE-468F-B11F-E69D3862064F}">
  <dimension ref="A1:K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1" ht="29" x14ac:dyDescent="0.75">
      <c r="A1" s="42" t="s">
        <v>4</v>
      </c>
      <c r="B1" s="42"/>
      <c r="C1" s="42"/>
      <c r="D1" s="42"/>
      <c r="E1" s="42"/>
      <c r="F1" s="42"/>
      <c r="G1" s="42"/>
    </row>
    <row r="2" spans="1:11" ht="48" customHeight="1" x14ac:dyDescent="0.35">
      <c r="A2" s="43" t="s">
        <v>5</v>
      </c>
      <c r="B2" s="43"/>
      <c r="C2" s="43"/>
      <c r="D2" s="43"/>
      <c r="E2" s="43"/>
      <c r="F2" s="43"/>
      <c r="G2" s="43"/>
    </row>
    <row r="3" spans="1:11" ht="26" customHeight="1" x14ac:dyDescent="0.7">
      <c r="B3" s="47" t="s">
        <v>0</v>
      </c>
      <c r="C3" s="47"/>
      <c r="D3" s="47"/>
      <c r="E3" s="47"/>
      <c r="F3" s="47"/>
      <c r="G3" s="47"/>
      <c r="H3" s="47"/>
    </row>
    <row r="4" spans="1:11" ht="26" customHeight="1" x14ac:dyDescent="0.45">
      <c r="B4" s="44"/>
      <c r="C4" s="44"/>
      <c r="D4" s="44"/>
      <c r="E4" s="44"/>
      <c r="F4" s="44"/>
      <c r="G4" s="44"/>
      <c r="I4" s="40" t="s">
        <v>1</v>
      </c>
      <c r="J4" s="40"/>
    </row>
    <row r="5" spans="1:11" ht="24" customHeight="1" x14ac:dyDescent="0.35">
      <c r="B5" s="45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1" t="s">
        <v>53</v>
      </c>
      <c r="J5" s="41"/>
      <c r="K5" s="3">
        <v>1</v>
      </c>
    </row>
    <row r="6" spans="1:11" ht="24" customHeight="1" x14ac:dyDescent="0.45">
      <c r="B6" s="45"/>
      <c r="C6" s="6" t="s">
        <v>11</v>
      </c>
      <c r="D6" s="7" t="s">
        <v>11</v>
      </c>
      <c r="E6" s="7"/>
      <c r="F6" s="7"/>
      <c r="G6" s="5" t="s">
        <v>12</v>
      </c>
      <c r="I6" s="40" t="s">
        <v>2</v>
      </c>
      <c r="J6" s="40"/>
    </row>
    <row r="7" spans="1:11" ht="24" customHeight="1" x14ac:dyDescent="0.35">
      <c r="B7" s="45"/>
      <c r="C7" s="9" t="s">
        <v>13</v>
      </c>
      <c r="D7" s="10" t="s">
        <v>13</v>
      </c>
      <c r="E7" s="10"/>
      <c r="F7" s="10"/>
      <c r="G7" s="8" t="s">
        <v>12</v>
      </c>
      <c r="I7" s="30">
        <v>150</v>
      </c>
    </row>
    <row r="8" spans="1:11" ht="24" customHeight="1" x14ac:dyDescent="0.45">
      <c r="B8" s="45"/>
      <c r="C8" s="9" t="s">
        <v>14</v>
      </c>
      <c r="D8" s="10" t="s">
        <v>14</v>
      </c>
      <c r="E8" s="10"/>
      <c r="F8" s="10"/>
      <c r="G8" s="8" t="s">
        <v>12</v>
      </c>
      <c r="I8" s="40" t="s">
        <v>3</v>
      </c>
      <c r="J8" s="40"/>
    </row>
    <row r="9" spans="1:11" ht="24" customHeight="1" x14ac:dyDescent="0.35">
      <c r="B9" s="45"/>
      <c r="C9" s="9" t="s">
        <v>15</v>
      </c>
      <c r="D9" s="10" t="s">
        <v>15</v>
      </c>
      <c r="E9" s="10"/>
      <c r="F9" s="10"/>
      <c r="G9" s="8" t="s">
        <v>12</v>
      </c>
      <c r="I9" s="30">
        <v>115200</v>
      </c>
    </row>
    <row r="10" spans="1:11" ht="24" customHeight="1" x14ac:dyDescent="0.35">
      <c r="B10" s="45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35">
      <c r="B11" s="45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35">
      <c r="B12" s="45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35">
      <c r="B13" s="45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35">
      <c r="B14" s="45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4">
      <c r="B15" s="46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" thickTop="1" x14ac:dyDescent="0.3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Student2</dc:creator>
  <cp:lastModifiedBy>Student2</cp:lastModifiedBy>
  <dcterms:created xsi:type="dcterms:W3CDTF">2022-07-14T12:45:59Z</dcterms:created>
  <dcterms:modified xsi:type="dcterms:W3CDTF">2022-08-08T15:47:12Z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e5801d33-bce0-408d-ab9f-34c2c8be138d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