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2\Desktop\temp experimental\First Run Data\"/>
    </mc:Choice>
  </mc:AlternateContent>
  <xr:revisionPtr revIDLastSave="0" documentId="13_ncr:1_{710162B6-D530-472C-92DE-7ED472D4CD76}" xr6:coauthVersionLast="47" xr6:coauthVersionMax="47" xr10:uidLastSave="{00000000-0000-0000-0000-000000000000}"/>
  <bookViews>
    <workbookView xWindow="-110" yWindow="-110" windowWidth="19420" windowHeight="10420" tabRatio="368" activeTab="1" xr2:uid="{E0B55BC3-EA32-44A2-B79C-68B25E80CFAA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externalReferences>
    <externalReference r:id="rId6"/>
  </externalReference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solver_adj" localSheetId="1" hidden="1">'Data In'!$AE$11,'Data In'!$AF$11,'Data In'!$AG$11</definedName>
    <definedName name="solver_cvg" localSheetId="1" hidden="1">0.01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'Data In'!$AG$11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'Data In'!$AK$13</definedName>
    <definedName name="solver_pre" localSheetId="1" hidden="1">0.01</definedName>
    <definedName name="solver_rbv" localSheetId="1" hidden="1">2</definedName>
    <definedName name="solver_rel1" localSheetId="1" hidden="1">3</definedName>
    <definedName name="solver_rhs1" localSheetId="1" hidden="1">0.01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0.25</definedName>
    <definedName name="solver_typ" localSheetId="1" hidden="1">3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27" i="5" l="1"/>
  <c r="AD126" i="5"/>
  <c r="AD125" i="5"/>
  <c r="AD124" i="5"/>
  <c r="AD123" i="5"/>
  <c r="AD122" i="5"/>
  <c r="AD121" i="5"/>
  <c r="AD120" i="5"/>
  <c r="AD119" i="5"/>
  <c r="AD118" i="5"/>
  <c r="AD117" i="5"/>
  <c r="AD116" i="5"/>
  <c r="AD115" i="5"/>
  <c r="AD114" i="5"/>
  <c r="AD113" i="5"/>
  <c r="AD112" i="5"/>
  <c r="AD111" i="5"/>
  <c r="AD110" i="5"/>
  <c r="AD109" i="5"/>
  <c r="AD108" i="5"/>
  <c r="AD107" i="5"/>
  <c r="AD106" i="5"/>
  <c r="AD105" i="5"/>
  <c r="AD104" i="5"/>
  <c r="AD103" i="5"/>
  <c r="AD102" i="5"/>
  <c r="AD101" i="5"/>
  <c r="AD100" i="5"/>
  <c r="AD99" i="5"/>
  <c r="AD98" i="5"/>
  <c r="AD97" i="5"/>
  <c r="AD96" i="5"/>
  <c r="AD95" i="5"/>
  <c r="AD94" i="5"/>
  <c r="AD93" i="5"/>
  <c r="AD92" i="5"/>
  <c r="AD91" i="5"/>
  <c r="AD90" i="5"/>
  <c r="AD89" i="5"/>
  <c r="AD88" i="5"/>
  <c r="AD87" i="5"/>
  <c r="AD86" i="5"/>
  <c r="AD85" i="5"/>
  <c r="AD84" i="5"/>
  <c r="AD83" i="5"/>
  <c r="AD82" i="5"/>
  <c r="AD81" i="5"/>
  <c r="AD80" i="5"/>
  <c r="AD79" i="5"/>
  <c r="AD78" i="5"/>
  <c r="AD77" i="5"/>
  <c r="AD76" i="5"/>
  <c r="AD75" i="5"/>
  <c r="AD74" i="5"/>
  <c r="AD73" i="5"/>
  <c r="AD72" i="5"/>
  <c r="AD71" i="5"/>
  <c r="AD70" i="5"/>
  <c r="AD69" i="5"/>
  <c r="AD68" i="5"/>
  <c r="AD67" i="5"/>
  <c r="AD66" i="5"/>
  <c r="AD65" i="5"/>
  <c r="AD64" i="5"/>
  <c r="AD63" i="5"/>
  <c r="AD62" i="5"/>
  <c r="AD61" i="5"/>
  <c r="AD60" i="5"/>
  <c r="AD59" i="5"/>
  <c r="AD58" i="5"/>
  <c r="AD57" i="5"/>
  <c r="AD56" i="5"/>
  <c r="AD55" i="5"/>
  <c r="AD54" i="5"/>
  <c r="AD53" i="5"/>
  <c r="AD52" i="5"/>
  <c r="AD51" i="5"/>
  <c r="AD50" i="5"/>
  <c r="AD49" i="5"/>
  <c r="AD48" i="5"/>
  <c r="AD47" i="5"/>
  <c r="AD46" i="5"/>
  <c r="AD45" i="5"/>
  <c r="AD44" i="5"/>
  <c r="AD43" i="5"/>
  <c r="AD42" i="5"/>
  <c r="AD41" i="5"/>
  <c r="AD40" i="5"/>
  <c r="AD39" i="5"/>
  <c r="AD38" i="5"/>
  <c r="AD37" i="5"/>
  <c r="AD36" i="5"/>
  <c r="AD35" i="5"/>
  <c r="AD34" i="5"/>
  <c r="AD33" i="5"/>
  <c r="AD32" i="5"/>
  <c r="AD31" i="5"/>
  <c r="AD30" i="5"/>
  <c r="AD29" i="5"/>
  <c r="AD28" i="5"/>
  <c r="AD27" i="5"/>
  <c r="AD26" i="5"/>
  <c r="AD25" i="5"/>
  <c r="AD24" i="5"/>
  <c r="AD23" i="5"/>
  <c r="AD22" i="5"/>
  <c r="AD21" i="5"/>
  <c r="AD20" i="5"/>
  <c r="AD19" i="5"/>
  <c r="AD18" i="5"/>
  <c r="AD17" i="5"/>
  <c r="AD16" i="5"/>
  <c r="AD15" i="5"/>
  <c r="AD14" i="5"/>
  <c r="AD13" i="5"/>
  <c r="AD12" i="5"/>
  <c r="AD11" i="5"/>
  <c r="AD10" i="5"/>
  <c r="AD9" i="5"/>
  <c r="AD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70" i="5"/>
  <c r="AC71" i="5"/>
  <c r="AC72" i="5"/>
  <c r="AC73" i="5"/>
  <c r="AC74" i="5"/>
  <c r="AC75" i="5"/>
  <c r="AC76" i="5"/>
  <c r="AC77" i="5"/>
  <c r="AC78" i="5"/>
  <c r="AC79" i="5"/>
  <c r="AC80" i="5"/>
  <c r="AC81" i="5"/>
  <c r="AC82" i="5"/>
  <c r="AC83" i="5"/>
  <c r="AC84" i="5"/>
  <c r="AC85" i="5"/>
  <c r="AC86" i="5"/>
  <c r="AC87" i="5"/>
  <c r="AC88" i="5"/>
  <c r="AC89" i="5"/>
  <c r="AC90" i="5"/>
  <c r="AC91" i="5"/>
  <c r="AC92" i="5"/>
  <c r="AC93" i="5"/>
  <c r="AC94" i="5"/>
  <c r="AC95" i="5"/>
  <c r="AC96" i="5"/>
  <c r="AC97" i="5"/>
  <c r="AC98" i="5"/>
  <c r="AC99" i="5"/>
  <c r="AC100" i="5"/>
  <c r="AC101" i="5"/>
  <c r="AC102" i="5"/>
  <c r="AC103" i="5"/>
  <c r="AC104" i="5"/>
  <c r="AC105" i="5"/>
  <c r="AC106" i="5"/>
  <c r="AC107" i="5"/>
  <c r="AC108" i="5"/>
  <c r="AC109" i="5"/>
  <c r="AC110" i="5"/>
  <c r="AC111" i="5"/>
  <c r="AC112" i="5"/>
  <c r="AC113" i="5"/>
  <c r="AC114" i="5"/>
  <c r="AC115" i="5"/>
  <c r="AC116" i="5"/>
  <c r="AC117" i="5"/>
  <c r="AC118" i="5"/>
  <c r="AC119" i="5"/>
  <c r="AC120" i="5"/>
  <c r="AC121" i="5"/>
  <c r="AC122" i="5"/>
  <c r="AC123" i="5"/>
  <c r="AC124" i="5"/>
  <c r="AC125" i="5"/>
  <c r="AC126" i="5"/>
  <c r="AC127" i="5"/>
  <c r="Q9" i="5"/>
  <c r="Q10" i="5"/>
  <c r="Q11" i="5"/>
  <c r="S11" i="5" s="1"/>
  <c r="V11" i="5" s="1"/>
  <c r="Q12" i="5"/>
  <c r="T12" i="5" s="1"/>
  <c r="W12" i="5" s="1"/>
  <c r="Q13" i="5"/>
  <c r="Q14" i="5"/>
  <c r="Q15" i="5"/>
  <c r="Q16" i="5"/>
  <c r="S16" i="5" s="1"/>
  <c r="V16" i="5" s="1"/>
  <c r="Q17" i="5"/>
  <c r="T17" i="5" s="1"/>
  <c r="W17" i="5" s="1"/>
  <c r="Y17" i="5" s="1"/>
  <c r="Q18" i="5"/>
  <c r="Q19" i="5"/>
  <c r="Q20" i="5"/>
  <c r="S20" i="5" s="1"/>
  <c r="V20" i="5" s="1"/>
  <c r="Q21" i="5"/>
  <c r="S21" i="5" s="1"/>
  <c r="V21" i="5" s="1"/>
  <c r="Q22" i="5"/>
  <c r="Q23" i="5"/>
  <c r="Q24" i="5"/>
  <c r="S24" i="5" s="1"/>
  <c r="V24" i="5" s="1"/>
  <c r="Q25" i="5"/>
  <c r="R25" i="5" s="1"/>
  <c r="U25" i="5" s="1"/>
  <c r="X25" i="5" s="1"/>
  <c r="Q26" i="5"/>
  <c r="Q27" i="5"/>
  <c r="S27" i="5" s="1"/>
  <c r="V27" i="5" s="1"/>
  <c r="Q28" i="5"/>
  <c r="Q29" i="5"/>
  <c r="Q30" i="5"/>
  <c r="Q31" i="5"/>
  <c r="Q32" i="5"/>
  <c r="S32" i="5" s="1"/>
  <c r="V32" i="5" s="1"/>
  <c r="Q33" i="5"/>
  <c r="T33" i="5" s="1"/>
  <c r="W33" i="5" s="1"/>
  <c r="Q34" i="5"/>
  <c r="Q35" i="5"/>
  <c r="Q36" i="5"/>
  <c r="S36" i="5" s="1"/>
  <c r="V36" i="5" s="1"/>
  <c r="Q37" i="5"/>
  <c r="S37" i="5" s="1"/>
  <c r="V37" i="5" s="1"/>
  <c r="Q38" i="5"/>
  <c r="S38" i="5" s="1"/>
  <c r="V38" i="5" s="1"/>
  <c r="Q39" i="5"/>
  <c r="Q40" i="5"/>
  <c r="S40" i="5" s="1"/>
  <c r="V40" i="5" s="1"/>
  <c r="Q41" i="5"/>
  <c r="Q42" i="5"/>
  <c r="Q43" i="5"/>
  <c r="S43" i="5" s="1"/>
  <c r="V43" i="5" s="1"/>
  <c r="Q44" i="5"/>
  <c r="Q45" i="5"/>
  <c r="R45" i="5" s="1"/>
  <c r="U45" i="5" s="1"/>
  <c r="X45" i="5" s="1"/>
  <c r="Q46" i="5"/>
  <c r="Q47" i="5"/>
  <c r="Q48" i="5"/>
  <c r="S48" i="5" s="1"/>
  <c r="V48" i="5" s="1"/>
  <c r="Q49" i="5"/>
  <c r="T49" i="5" s="1"/>
  <c r="W49" i="5" s="1"/>
  <c r="Q50" i="5"/>
  <c r="Q51" i="5"/>
  <c r="Q52" i="5"/>
  <c r="S52" i="5" s="1"/>
  <c r="V52" i="5" s="1"/>
  <c r="Q53" i="5"/>
  <c r="R53" i="5" s="1"/>
  <c r="U53" i="5" s="1"/>
  <c r="X53" i="5" s="1"/>
  <c r="Q54" i="5"/>
  <c r="R54" i="5" s="1"/>
  <c r="U54" i="5" s="1"/>
  <c r="X54" i="5" s="1"/>
  <c r="Q55" i="5"/>
  <c r="Q56" i="5"/>
  <c r="S56" i="5" s="1"/>
  <c r="V56" i="5" s="1"/>
  <c r="Q57" i="5"/>
  <c r="Q58" i="5"/>
  <c r="Q59" i="5"/>
  <c r="S59" i="5" s="1"/>
  <c r="V59" i="5" s="1"/>
  <c r="Q60" i="5"/>
  <c r="S60" i="5" s="1"/>
  <c r="V60" i="5" s="1"/>
  <c r="Q61" i="5"/>
  <c r="Q62" i="5"/>
  <c r="Q63" i="5"/>
  <c r="Q64" i="5"/>
  <c r="S64" i="5" s="1"/>
  <c r="V64" i="5" s="1"/>
  <c r="Q65" i="5"/>
  <c r="T65" i="5" s="1"/>
  <c r="W65" i="5" s="1"/>
  <c r="Q66" i="5"/>
  <c r="T66" i="5" s="1"/>
  <c r="W66" i="5" s="1"/>
  <c r="Y66" i="5" s="1"/>
  <c r="Q67" i="5"/>
  <c r="Q68" i="5"/>
  <c r="S68" i="5" s="1"/>
  <c r="V68" i="5" s="1"/>
  <c r="Q69" i="5"/>
  <c r="Q70" i="5"/>
  <c r="Q71" i="5"/>
  <c r="Q72" i="5"/>
  <c r="S72" i="5" s="1"/>
  <c r="V72" i="5" s="1"/>
  <c r="Q73" i="5"/>
  <c r="Q74" i="5"/>
  <c r="T74" i="5" s="1"/>
  <c r="W74" i="5" s="1"/>
  <c r="Q75" i="5"/>
  <c r="S75" i="5" s="1"/>
  <c r="V75" i="5" s="1"/>
  <c r="Q76" i="5"/>
  <c r="T76" i="5" s="1"/>
  <c r="W76" i="5" s="1"/>
  <c r="Q77" i="5"/>
  <c r="Q78" i="5"/>
  <c r="Q79" i="5"/>
  <c r="Q80" i="5"/>
  <c r="S80" i="5" s="1"/>
  <c r="V80" i="5" s="1"/>
  <c r="Q81" i="5"/>
  <c r="S81" i="5" s="1"/>
  <c r="V81" i="5" s="1"/>
  <c r="Q82" i="5"/>
  <c r="Q83" i="5"/>
  <c r="Q84" i="5"/>
  <c r="S84" i="5" s="1"/>
  <c r="V84" i="5" s="1"/>
  <c r="Q85" i="5"/>
  <c r="Q86" i="5"/>
  <c r="Q87" i="5"/>
  <c r="Q88" i="5"/>
  <c r="S88" i="5" s="1"/>
  <c r="V88" i="5" s="1"/>
  <c r="Q89" i="5"/>
  <c r="R89" i="5" s="1"/>
  <c r="U89" i="5" s="1"/>
  <c r="X89" i="5" s="1"/>
  <c r="Q90" i="5"/>
  <c r="Q91" i="5"/>
  <c r="S91" i="5" s="1"/>
  <c r="V91" i="5" s="1"/>
  <c r="Q92" i="5"/>
  <c r="T92" i="5" s="1"/>
  <c r="W92" i="5" s="1"/>
  <c r="Q93" i="5"/>
  <c r="Q94" i="5"/>
  <c r="Q95" i="5"/>
  <c r="Q96" i="5"/>
  <c r="S96" i="5" s="1"/>
  <c r="V96" i="5" s="1"/>
  <c r="Q97" i="5"/>
  <c r="T97" i="5" s="1"/>
  <c r="W97" i="5" s="1"/>
  <c r="Q98" i="5"/>
  <c r="Q99" i="5"/>
  <c r="Q100" i="5"/>
  <c r="S100" i="5" s="1"/>
  <c r="V100" i="5" s="1"/>
  <c r="Q101" i="5"/>
  <c r="Q102" i="5"/>
  <c r="S102" i="5" s="1"/>
  <c r="V102" i="5" s="1"/>
  <c r="Q103" i="5"/>
  <c r="Q104" i="5"/>
  <c r="S104" i="5" s="1"/>
  <c r="V104" i="5" s="1"/>
  <c r="Q105" i="5"/>
  <c r="Q106" i="5"/>
  <c r="Q107" i="5"/>
  <c r="S107" i="5" s="1"/>
  <c r="V107" i="5" s="1"/>
  <c r="Q108" i="5"/>
  <c r="T108" i="5" s="1"/>
  <c r="W108" i="5" s="1"/>
  <c r="Q109" i="5"/>
  <c r="R109" i="5" s="1"/>
  <c r="U109" i="5" s="1"/>
  <c r="X109" i="5" s="1"/>
  <c r="Q110" i="5"/>
  <c r="S110" i="5" s="1"/>
  <c r="V110" i="5" s="1"/>
  <c r="Q111" i="5"/>
  <c r="Q112" i="5"/>
  <c r="S112" i="5" s="1"/>
  <c r="V112" i="5" s="1"/>
  <c r="Q113" i="5"/>
  <c r="T113" i="5" s="1"/>
  <c r="W113" i="5" s="1"/>
  <c r="Q114" i="5"/>
  <c r="Q115" i="5"/>
  <c r="Q116" i="5"/>
  <c r="S116" i="5" s="1"/>
  <c r="V116" i="5" s="1"/>
  <c r="Q117" i="5"/>
  <c r="R117" i="5" s="1"/>
  <c r="U117" i="5" s="1"/>
  <c r="X117" i="5" s="1"/>
  <c r="Q118" i="5"/>
  <c r="T118" i="5" s="1"/>
  <c r="W118" i="5" s="1"/>
  <c r="Q119" i="5"/>
  <c r="Q120" i="5"/>
  <c r="S120" i="5" s="1"/>
  <c r="V120" i="5" s="1"/>
  <c r="Q121" i="5"/>
  <c r="Q122" i="5"/>
  <c r="S122" i="5" s="1"/>
  <c r="V122" i="5" s="1"/>
  <c r="Q123" i="5"/>
  <c r="S123" i="5" s="1"/>
  <c r="V123" i="5" s="1"/>
  <c r="Q124" i="5"/>
  <c r="T124" i="5" s="1"/>
  <c r="W124" i="5" s="1"/>
  <c r="Z124" i="5" s="1"/>
  <c r="Q125" i="5"/>
  <c r="Q126" i="5"/>
  <c r="Q127" i="5"/>
  <c r="Q8" i="5"/>
  <c r="AC8" i="5"/>
  <c r="R17" i="5" l="1"/>
  <c r="U17" i="5" s="1"/>
  <c r="X17" i="5" s="1"/>
  <c r="S108" i="5"/>
  <c r="V108" i="5" s="1"/>
  <c r="S76" i="5"/>
  <c r="V76" i="5" s="1"/>
  <c r="T25" i="5"/>
  <c r="W25" i="5" s="1"/>
  <c r="Y25" i="5" s="1"/>
  <c r="S8" i="5"/>
  <c r="R124" i="5"/>
  <c r="U124" i="5" s="1"/>
  <c r="X124" i="5" s="1"/>
  <c r="T120" i="5"/>
  <c r="W120" i="5" s="1"/>
  <c r="Y120" i="5" s="1"/>
  <c r="R116" i="5"/>
  <c r="U116" i="5" s="1"/>
  <c r="X116" i="5" s="1"/>
  <c r="R112" i="5"/>
  <c r="U112" i="5" s="1"/>
  <c r="X112" i="5" s="1"/>
  <c r="R108" i="5"/>
  <c r="U108" i="5" s="1"/>
  <c r="X108" i="5" s="1"/>
  <c r="T104" i="5"/>
  <c r="W104" i="5" s="1"/>
  <c r="Y104" i="5" s="1"/>
  <c r="R100" i="5"/>
  <c r="U100" i="5" s="1"/>
  <c r="X100" i="5" s="1"/>
  <c r="R96" i="5"/>
  <c r="U96" i="5" s="1"/>
  <c r="X96" i="5" s="1"/>
  <c r="R92" i="5"/>
  <c r="U92" i="5" s="1"/>
  <c r="X92" i="5" s="1"/>
  <c r="T88" i="5"/>
  <c r="W88" i="5" s="1"/>
  <c r="Y88" i="5" s="1"/>
  <c r="R84" i="5"/>
  <c r="U84" i="5" s="1"/>
  <c r="X84" i="5" s="1"/>
  <c r="R80" i="5"/>
  <c r="U80" i="5" s="1"/>
  <c r="X80" i="5" s="1"/>
  <c r="R76" i="5"/>
  <c r="U76" i="5" s="1"/>
  <c r="X76" i="5" s="1"/>
  <c r="T72" i="5"/>
  <c r="W72" i="5" s="1"/>
  <c r="Z72" i="5" s="1"/>
  <c r="R68" i="5"/>
  <c r="U68" i="5" s="1"/>
  <c r="X68" i="5" s="1"/>
  <c r="R64" i="5"/>
  <c r="U64" i="5" s="1"/>
  <c r="X64" i="5" s="1"/>
  <c r="R60" i="5"/>
  <c r="U60" i="5" s="1"/>
  <c r="X60" i="5" s="1"/>
  <c r="T56" i="5"/>
  <c r="W56" i="5" s="1"/>
  <c r="Y56" i="5" s="1"/>
  <c r="R52" i="5"/>
  <c r="U52" i="5" s="1"/>
  <c r="X52" i="5" s="1"/>
  <c r="R48" i="5"/>
  <c r="U48" i="5" s="1"/>
  <c r="X48" i="5" s="1"/>
  <c r="R44" i="5"/>
  <c r="U44" i="5" s="1"/>
  <c r="X44" i="5" s="1"/>
  <c r="T40" i="5"/>
  <c r="W40" i="5" s="1"/>
  <c r="Y40" i="5" s="1"/>
  <c r="R36" i="5"/>
  <c r="U36" i="5" s="1"/>
  <c r="X36" i="5" s="1"/>
  <c r="R32" i="5"/>
  <c r="U32" i="5" s="1"/>
  <c r="X32" i="5" s="1"/>
  <c r="R28" i="5"/>
  <c r="U28" i="5" s="1"/>
  <c r="X28" i="5" s="1"/>
  <c r="T24" i="5"/>
  <c r="W24" i="5" s="1"/>
  <c r="Z24" i="5" s="1"/>
  <c r="R20" i="5"/>
  <c r="U20" i="5" s="1"/>
  <c r="X20" i="5" s="1"/>
  <c r="R16" i="5"/>
  <c r="U16" i="5" s="1"/>
  <c r="X16" i="5" s="1"/>
  <c r="R12" i="5"/>
  <c r="U12" i="5" s="1"/>
  <c r="X12" i="5" s="1"/>
  <c r="R123" i="5"/>
  <c r="U123" i="5" s="1"/>
  <c r="X123" i="5" s="1"/>
  <c r="T109" i="5"/>
  <c r="W109" i="5" s="1"/>
  <c r="Z109" i="5" s="1"/>
  <c r="S124" i="5"/>
  <c r="V124" i="5" s="1"/>
  <c r="S92" i="5"/>
  <c r="V92" i="5" s="1"/>
  <c r="S53" i="5"/>
  <c r="V53" i="5" s="1"/>
  <c r="R81" i="5"/>
  <c r="U81" i="5" s="1"/>
  <c r="X81" i="5" s="1"/>
  <c r="T81" i="5"/>
  <c r="W81" i="5" s="1"/>
  <c r="S113" i="5"/>
  <c r="V113" i="5" s="1"/>
  <c r="R59" i="5"/>
  <c r="U59" i="5" s="1"/>
  <c r="X59" i="5" s="1"/>
  <c r="T53" i="5"/>
  <c r="W53" i="5" s="1"/>
  <c r="Y53" i="5" s="1"/>
  <c r="T126" i="5"/>
  <c r="W126" i="5" s="1"/>
  <c r="R126" i="5"/>
  <c r="U126" i="5" s="1"/>
  <c r="X126" i="5" s="1"/>
  <c r="T90" i="5"/>
  <c r="W90" i="5" s="1"/>
  <c r="Z90" i="5" s="1"/>
  <c r="S90" i="5"/>
  <c r="V90" i="5" s="1"/>
  <c r="R90" i="5"/>
  <c r="U90" i="5" s="1"/>
  <c r="X90" i="5" s="1"/>
  <c r="S78" i="5"/>
  <c r="V78" i="5" s="1"/>
  <c r="R78" i="5"/>
  <c r="U78" i="5" s="1"/>
  <c r="X78" i="5" s="1"/>
  <c r="T78" i="5"/>
  <c r="W78" i="5" s="1"/>
  <c r="Z78" i="5" s="1"/>
  <c r="S70" i="5"/>
  <c r="V70" i="5" s="1"/>
  <c r="T70" i="5"/>
  <c r="W70" i="5" s="1"/>
  <c r="Y70" i="5" s="1"/>
  <c r="S58" i="5"/>
  <c r="V58" i="5" s="1"/>
  <c r="T58" i="5"/>
  <c r="W58" i="5" s="1"/>
  <c r="Z58" i="5" s="1"/>
  <c r="R58" i="5"/>
  <c r="U58" i="5" s="1"/>
  <c r="X58" i="5" s="1"/>
  <c r="R50" i="5"/>
  <c r="U50" i="5" s="1"/>
  <c r="X50" i="5" s="1"/>
  <c r="S50" i="5"/>
  <c r="V50" i="5" s="1"/>
  <c r="T50" i="5"/>
  <c r="W50" i="5" s="1"/>
  <c r="Y50" i="5" s="1"/>
  <c r="S42" i="5"/>
  <c r="V42" i="5" s="1"/>
  <c r="T42" i="5"/>
  <c r="W42" i="5" s="1"/>
  <c r="R42" i="5"/>
  <c r="U42" i="5" s="1"/>
  <c r="X42" i="5" s="1"/>
  <c r="S30" i="5"/>
  <c r="V30" i="5" s="1"/>
  <c r="R30" i="5"/>
  <c r="U30" i="5" s="1"/>
  <c r="X30" i="5" s="1"/>
  <c r="T18" i="5"/>
  <c r="W18" i="5" s="1"/>
  <c r="Y18" i="5" s="1"/>
  <c r="R18" i="5"/>
  <c r="U18" i="5" s="1"/>
  <c r="X18" i="5" s="1"/>
  <c r="S18" i="5"/>
  <c r="V18" i="5" s="1"/>
  <c r="S10" i="5"/>
  <c r="V10" i="5" s="1"/>
  <c r="R38" i="5"/>
  <c r="U38" i="5" s="1"/>
  <c r="X38" i="5" s="1"/>
  <c r="T105" i="5"/>
  <c r="W105" i="5" s="1"/>
  <c r="Z105" i="5" s="1"/>
  <c r="R105" i="5"/>
  <c r="U105" i="5" s="1"/>
  <c r="X105" i="5" s="1"/>
  <c r="T101" i="5"/>
  <c r="W101" i="5" s="1"/>
  <c r="Z101" i="5" s="1"/>
  <c r="R101" i="5"/>
  <c r="U101" i="5" s="1"/>
  <c r="X101" i="5" s="1"/>
  <c r="R93" i="5"/>
  <c r="U93" i="5" s="1"/>
  <c r="X93" i="5" s="1"/>
  <c r="T93" i="5"/>
  <c r="W93" i="5" s="1"/>
  <c r="Z93" i="5" s="1"/>
  <c r="T85" i="5"/>
  <c r="W85" i="5" s="1"/>
  <c r="Z85" i="5" s="1"/>
  <c r="R85" i="5"/>
  <c r="U85" i="5" s="1"/>
  <c r="X85" i="5" s="1"/>
  <c r="R77" i="5"/>
  <c r="U77" i="5" s="1"/>
  <c r="X77" i="5" s="1"/>
  <c r="T77" i="5"/>
  <c r="W77" i="5" s="1"/>
  <c r="Z77" i="5" s="1"/>
  <c r="R73" i="5"/>
  <c r="U73" i="5" s="1"/>
  <c r="X73" i="5" s="1"/>
  <c r="T73" i="5"/>
  <c r="W73" i="5" s="1"/>
  <c r="Y73" i="5" s="1"/>
  <c r="T69" i="5"/>
  <c r="W69" i="5" s="1"/>
  <c r="Y69" i="5" s="1"/>
  <c r="R69" i="5"/>
  <c r="U69" i="5" s="1"/>
  <c r="X69" i="5" s="1"/>
  <c r="T61" i="5"/>
  <c r="W61" i="5" s="1"/>
  <c r="Z61" i="5" s="1"/>
  <c r="R61" i="5"/>
  <c r="U61" i="5" s="1"/>
  <c r="X61" i="5" s="1"/>
  <c r="T57" i="5"/>
  <c r="W57" i="5" s="1"/>
  <c r="Y57" i="5" s="1"/>
  <c r="R57" i="5"/>
  <c r="U57" i="5" s="1"/>
  <c r="X57" i="5" s="1"/>
  <c r="T41" i="5"/>
  <c r="W41" i="5" s="1"/>
  <c r="Y41" i="5" s="1"/>
  <c r="R41" i="5"/>
  <c r="U41" i="5" s="1"/>
  <c r="X41" i="5" s="1"/>
  <c r="T37" i="5"/>
  <c r="W37" i="5" s="1"/>
  <c r="Z37" i="5" s="1"/>
  <c r="R37" i="5"/>
  <c r="U37" i="5" s="1"/>
  <c r="X37" i="5" s="1"/>
  <c r="R29" i="5"/>
  <c r="U29" i="5" s="1"/>
  <c r="X29" i="5" s="1"/>
  <c r="T29" i="5"/>
  <c r="W29" i="5" s="1"/>
  <c r="Z29" i="5" s="1"/>
  <c r="T21" i="5"/>
  <c r="W21" i="5" s="1"/>
  <c r="Y21" i="5" s="1"/>
  <c r="R21" i="5"/>
  <c r="U21" i="5" s="1"/>
  <c r="X21" i="5" s="1"/>
  <c r="R13" i="5"/>
  <c r="U13" i="5" s="1"/>
  <c r="X13" i="5" s="1"/>
  <c r="T13" i="5"/>
  <c r="W13" i="5" s="1"/>
  <c r="Z13" i="5" s="1"/>
  <c r="T9" i="5"/>
  <c r="W9" i="5" s="1"/>
  <c r="Z9" i="5" s="1"/>
  <c r="R9" i="5"/>
  <c r="U9" i="5" s="1"/>
  <c r="X9" i="5" s="1"/>
  <c r="S117" i="5"/>
  <c r="V117" i="5" s="1"/>
  <c r="S105" i="5"/>
  <c r="V105" i="5" s="1"/>
  <c r="S97" i="5"/>
  <c r="V97" i="5" s="1"/>
  <c r="S89" i="5"/>
  <c r="V89" i="5" s="1"/>
  <c r="S73" i="5"/>
  <c r="V73" i="5" s="1"/>
  <c r="S65" i="5"/>
  <c r="V65" i="5" s="1"/>
  <c r="S49" i="5"/>
  <c r="V49" i="5" s="1"/>
  <c r="S33" i="5"/>
  <c r="V33" i="5" s="1"/>
  <c r="S17" i="5"/>
  <c r="V17" i="5" s="1"/>
  <c r="R118" i="5"/>
  <c r="U118" i="5" s="1"/>
  <c r="X118" i="5" s="1"/>
  <c r="R97" i="5"/>
  <c r="U97" i="5" s="1"/>
  <c r="X97" i="5" s="1"/>
  <c r="R75" i="5"/>
  <c r="U75" i="5" s="1"/>
  <c r="X75" i="5" s="1"/>
  <c r="R33" i="5"/>
  <c r="U33" i="5" s="1"/>
  <c r="X33" i="5" s="1"/>
  <c r="R10" i="5"/>
  <c r="U10" i="5" s="1"/>
  <c r="X10" i="5" s="1"/>
  <c r="T102" i="5"/>
  <c r="W102" i="5" s="1"/>
  <c r="Y102" i="5" s="1"/>
  <c r="T45" i="5"/>
  <c r="W45" i="5" s="1"/>
  <c r="Z45" i="5" s="1"/>
  <c r="T122" i="5"/>
  <c r="W122" i="5" s="1"/>
  <c r="Y122" i="5" s="1"/>
  <c r="R122" i="5"/>
  <c r="U122" i="5" s="1"/>
  <c r="X122" i="5" s="1"/>
  <c r="R114" i="5"/>
  <c r="U114" i="5" s="1"/>
  <c r="X114" i="5" s="1"/>
  <c r="T114" i="5"/>
  <c r="W114" i="5" s="1"/>
  <c r="Y114" i="5" s="1"/>
  <c r="S106" i="5"/>
  <c r="V106" i="5" s="1"/>
  <c r="T106" i="5"/>
  <c r="W106" i="5" s="1"/>
  <c r="Z106" i="5" s="1"/>
  <c r="R106" i="5"/>
  <c r="U106" i="5" s="1"/>
  <c r="X106" i="5" s="1"/>
  <c r="S94" i="5"/>
  <c r="V94" i="5" s="1"/>
  <c r="R94" i="5"/>
  <c r="U94" i="5" s="1"/>
  <c r="X94" i="5" s="1"/>
  <c r="S86" i="5"/>
  <c r="V86" i="5" s="1"/>
  <c r="T86" i="5"/>
  <c r="W86" i="5" s="1"/>
  <c r="Y86" i="5" s="1"/>
  <c r="S74" i="5"/>
  <c r="V74" i="5" s="1"/>
  <c r="R74" i="5"/>
  <c r="U74" i="5" s="1"/>
  <c r="X74" i="5" s="1"/>
  <c r="S62" i="5"/>
  <c r="V62" i="5" s="1"/>
  <c r="T62" i="5"/>
  <c r="W62" i="5" s="1"/>
  <c r="Z62" i="5" s="1"/>
  <c r="R62" i="5"/>
  <c r="U62" i="5" s="1"/>
  <c r="X62" i="5" s="1"/>
  <c r="T54" i="5"/>
  <c r="W54" i="5" s="1"/>
  <c r="Z54" i="5" s="1"/>
  <c r="S54" i="5"/>
  <c r="V54" i="5" s="1"/>
  <c r="T46" i="5"/>
  <c r="W46" i="5" s="1"/>
  <c r="Y46" i="5" s="1"/>
  <c r="S46" i="5"/>
  <c r="V46" i="5" s="1"/>
  <c r="R46" i="5"/>
  <c r="U46" i="5" s="1"/>
  <c r="X46" i="5" s="1"/>
  <c r="R34" i="5"/>
  <c r="U34" i="5" s="1"/>
  <c r="X34" i="5" s="1"/>
  <c r="S34" i="5"/>
  <c r="V34" i="5" s="1"/>
  <c r="T34" i="5"/>
  <c r="W34" i="5" s="1"/>
  <c r="Y34" i="5" s="1"/>
  <c r="S22" i="5"/>
  <c r="V22" i="5" s="1"/>
  <c r="T22" i="5"/>
  <c r="W22" i="5" s="1"/>
  <c r="Z22" i="5" s="1"/>
  <c r="S118" i="5"/>
  <c r="V118" i="5" s="1"/>
  <c r="R102" i="5"/>
  <c r="U102" i="5" s="1"/>
  <c r="X102" i="5" s="1"/>
  <c r="T125" i="5"/>
  <c r="W125" i="5" s="1"/>
  <c r="Y125" i="5" s="1"/>
  <c r="R125" i="5"/>
  <c r="U125" i="5" s="1"/>
  <c r="X125" i="5" s="1"/>
  <c r="T121" i="5"/>
  <c r="W121" i="5" s="1"/>
  <c r="Z121" i="5" s="1"/>
  <c r="R121" i="5"/>
  <c r="U121" i="5" s="1"/>
  <c r="X121" i="5" s="1"/>
  <c r="T44" i="5"/>
  <c r="W44" i="5" s="1"/>
  <c r="Y44" i="5" s="1"/>
  <c r="S44" i="5"/>
  <c r="V44" i="5" s="1"/>
  <c r="T28" i="5"/>
  <c r="W28" i="5" s="1"/>
  <c r="Y28" i="5" s="1"/>
  <c r="S28" i="5"/>
  <c r="V28" i="5" s="1"/>
  <c r="S126" i="5"/>
  <c r="V126" i="5" s="1"/>
  <c r="S121" i="5"/>
  <c r="V121" i="5" s="1"/>
  <c r="S61" i="5"/>
  <c r="V61" i="5" s="1"/>
  <c r="S45" i="5"/>
  <c r="V45" i="5" s="1"/>
  <c r="S29" i="5"/>
  <c r="V29" i="5" s="1"/>
  <c r="S13" i="5"/>
  <c r="V13" i="5" s="1"/>
  <c r="R113" i="5"/>
  <c r="U113" i="5" s="1"/>
  <c r="X113" i="5" s="1"/>
  <c r="R91" i="5"/>
  <c r="U91" i="5" s="1"/>
  <c r="X91" i="5" s="1"/>
  <c r="R70" i="5"/>
  <c r="U70" i="5" s="1"/>
  <c r="X70" i="5" s="1"/>
  <c r="R49" i="5"/>
  <c r="U49" i="5" s="1"/>
  <c r="X49" i="5" s="1"/>
  <c r="R27" i="5"/>
  <c r="U27" i="5" s="1"/>
  <c r="X27" i="5" s="1"/>
  <c r="T94" i="5"/>
  <c r="W94" i="5" s="1"/>
  <c r="Z94" i="5" s="1"/>
  <c r="T38" i="5"/>
  <c r="W38" i="5" s="1"/>
  <c r="Z38" i="5" s="1"/>
  <c r="T10" i="5"/>
  <c r="W10" i="5" s="1"/>
  <c r="Z10" i="5" s="1"/>
  <c r="T110" i="5"/>
  <c r="W110" i="5" s="1"/>
  <c r="Y110" i="5" s="1"/>
  <c r="R110" i="5"/>
  <c r="U110" i="5" s="1"/>
  <c r="X110" i="5" s="1"/>
  <c r="R98" i="5"/>
  <c r="U98" i="5" s="1"/>
  <c r="X98" i="5" s="1"/>
  <c r="S98" i="5"/>
  <c r="V98" i="5" s="1"/>
  <c r="T98" i="5"/>
  <c r="W98" i="5" s="1"/>
  <c r="Y98" i="5" s="1"/>
  <c r="T82" i="5"/>
  <c r="W82" i="5" s="1"/>
  <c r="R82" i="5"/>
  <c r="U82" i="5" s="1"/>
  <c r="X82" i="5" s="1"/>
  <c r="S82" i="5"/>
  <c r="V82" i="5" s="1"/>
  <c r="R66" i="5"/>
  <c r="U66" i="5" s="1"/>
  <c r="X66" i="5" s="1"/>
  <c r="S66" i="5"/>
  <c r="V66" i="5" s="1"/>
  <c r="T26" i="5"/>
  <c r="W26" i="5" s="1"/>
  <c r="Z26" i="5" s="1"/>
  <c r="S26" i="5"/>
  <c r="V26" i="5" s="1"/>
  <c r="R26" i="5"/>
  <c r="U26" i="5" s="1"/>
  <c r="X26" i="5" s="1"/>
  <c r="S14" i="5"/>
  <c r="V14" i="5" s="1"/>
  <c r="R14" i="5"/>
  <c r="U14" i="5" s="1"/>
  <c r="X14" i="5" s="1"/>
  <c r="T14" i="5"/>
  <c r="W14" i="5" s="1"/>
  <c r="Z14" i="5" s="1"/>
  <c r="S127" i="5"/>
  <c r="V127" i="5" s="1"/>
  <c r="R127" i="5"/>
  <c r="U127" i="5" s="1"/>
  <c r="X127" i="5" s="1"/>
  <c r="R119" i="5"/>
  <c r="U119" i="5" s="1"/>
  <c r="X119" i="5" s="1"/>
  <c r="S119" i="5"/>
  <c r="V119" i="5" s="1"/>
  <c r="R115" i="5"/>
  <c r="U115" i="5" s="1"/>
  <c r="X115" i="5" s="1"/>
  <c r="S115" i="5"/>
  <c r="V115" i="5" s="1"/>
  <c r="S111" i="5"/>
  <c r="V111" i="5" s="1"/>
  <c r="R111" i="5"/>
  <c r="U111" i="5" s="1"/>
  <c r="X111" i="5" s="1"/>
  <c r="R103" i="5"/>
  <c r="U103" i="5" s="1"/>
  <c r="X103" i="5" s="1"/>
  <c r="S103" i="5"/>
  <c r="V103" i="5" s="1"/>
  <c r="R99" i="5"/>
  <c r="U99" i="5" s="1"/>
  <c r="X99" i="5" s="1"/>
  <c r="S99" i="5"/>
  <c r="V99" i="5" s="1"/>
  <c r="S95" i="5"/>
  <c r="V95" i="5" s="1"/>
  <c r="R95" i="5"/>
  <c r="U95" i="5" s="1"/>
  <c r="X95" i="5" s="1"/>
  <c r="R87" i="5"/>
  <c r="U87" i="5" s="1"/>
  <c r="X87" i="5" s="1"/>
  <c r="S87" i="5"/>
  <c r="V87" i="5" s="1"/>
  <c r="R83" i="5"/>
  <c r="U83" i="5" s="1"/>
  <c r="X83" i="5" s="1"/>
  <c r="S83" i="5"/>
  <c r="V83" i="5" s="1"/>
  <c r="S79" i="5"/>
  <c r="V79" i="5" s="1"/>
  <c r="R79" i="5"/>
  <c r="U79" i="5" s="1"/>
  <c r="X79" i="5" s="1"/>
  <c r="R71" i="5"/>
  <c r="U71" i="5" s="1"/>
  <c r="X71" i="5" s="1"/>
  <c r="S71" i="5"/>
  <c r="V71" i="5" s="1"/>
  <c r="R67" i="5"/>
  <c r="U67" i="5" s="1"/>
  <c r="X67" i="5" s="1"/>
  <c r="S67" i="5"/>
  <c r="V67" i="5" s="1"/>
  <c r="S63" i="5"/>
  <c r="V63" i="5" s="1"/>
  <c r="R63" i="5"/>
  <c r="U63" i="5" s="1"/>
  <c r="X63" i="5" s="1"/>
  <c r="R55" i="5"/>
  <c r="U55" i="5" s="1"/>
  <c r="X55" i="5" s="1"/>
  <c r="S55" i="5"/>
  <c r="V55" i="5" s="1"/>
  <c r="R51" i="5"/>
  <c r="U51" i="5" s="1"/>
  <c r="X51" i="5" s="1"/>
  <c r="S51" i="5"/>
  <c r="V51" i="5" s="1"/>
  <c r="S47" i="5"/>
  <c r="V47" i="5" s="1"/>
  <c r="R47" i="5"/>
  <c r="U47" i="5" s="1"/>
  <c r="X47" i="5" s="1"/>
  <c r="R39" i="5"/>
  <c r="U39" i="5" s="1"/>
  <c r="X39" i="5" s="1"/>
  <c r="S39" i="5"/>
  <c r="V39" i="5" s="1"/>
  <c r="R35" i="5"/>
  <c r="U35" i="5" s="1"/>
  <c r="X35" i="5" s="1"/>
  <c r="S35" i="5"/>
  <c r="V35" i="5" s="1"/>
  <c r="S31" i="5"/>
  <c r="V31" i="5" s="1"/>
  <c r="R31" i="5"/>
  <c r="U31" i="5" s="1"/>
  <c r="X31" i="5" s="1"/>
  <c r="R23" i="5"/>
  <c r="U23" i="5" s="1"/>
  <c r="X23" i="5" s="1"/>
  <c r="S23" i="5"/>
  <c r="V23" i="5" s="1"/>
  <c r="R19" i="5"/>
  <c r="U19" i="5" s="1"/>
  <c r="X19" i="5" s="1"/>
  <c r="S19" i="5"/>
  <c r="V19" i="5" s="1"/>
  <c r="S15" i="5"/>
  <c r="V15" i="5" s="1"/>
  <c r="R15" i="5"/>
  <c r="U15" i="5" s="1"/>
  <c r="X15" i="5" s="1"/>
  <c r="S125" i="5"/>
  <c r="V125" i="5" s="1"/>
  <c r="S114" i="5"/>
  <c r="V114" i="5" s="1"/>
  <c r="S109" i="5"/>
  <c r="V109" i="5" s="1"/>
  <c r="S101" i="5"/>
  <c r="V101" i="5" s="1"/>
  <c r="S93" i="5"/>
  <c r="V93" i="5" s="1"/>
  <c r="S85" i="5"/>
  <c r="V85" i="5" s="1"/>
  <c r="S77" i="5"/>
  <c r="V77" i="5" s="1"/>
  <c r="S69" i="5"/>
  <c r="V69" i="5" s="1"/>
  <c r="S57" i="5"/>
  <c r="V57" i="5" s="1"/>
  <c r="S41" i="5"/>
  <c r="V41" i="5" s="1"/>
  <c r="S25" i="5"/>
  <c r="V25" i="5" s="1"/>
  <c r="S9" i="5"/>
  <c r="V9" i="5" s="1"/>
  <c r="R107" i="5"/>
  <c r="U107" i="5" s="1"/>
  <c r="X107" i="5" s="1"/>
  <c r="R86" i="5"/>
  <c r="U86" i="5" s="1"/>
  <c r="X86" i="5" s="1"/>
  <c r="R65" i="5"/>
  <c r="U65" i="5" s="1"/>
  <c r="X65" i="5" s="1"/>
  <c r="R43" i="5"/>
  <c r="U43" i="5" s="1"/>
  <c r="X43" i="5" s="1"/>
  <c r="R22" i="5"/>
  <c r="U22" i="5" s="1"/>
  <c r="X22" i="5" s="1"/>
  <c r="T117" i="5"/>
  <c r="W117" i="5" s="1"/>
  <c r="Y117" i="5" s="1"/>
  <c r="T89" i="5"/>
  <c r="W89" i="5" s="1"/>
  <c r="Y89" i="5" s="1"/>
  <c r="T60" i="5"/>
  <c r="W60" i="5" s="1"/>
  <c r="Z60" i="5" s="1"/>
  <c r="T30" i="5"/>
  <c r="W30" i="5" s="1"/>
  <c r="Y30" i="5" s="1"/>
  <c r="S12" i="5"/>
  <c r="V12" i="5" s="1"/>
  <c r="T127" i="5"/>
  <c r="W127" i="5" s="1"/>
  <c r="Y127" i="5" s="1"/>
  <c r="T123" i="5"/>
  <c r="W123" i="5" s="1"/>
  <c r="Z123" i="5" s="1"/>
  <c r="T119" i="5"/>
  <c r="W119" i="5" s="1"/>
  <c r="Z119" i="5" s="1"/>
  <c r="T115" i="5"/>
  <c r="W115" i="5" s="1"/>
  <c r="Y115" i="5" s="1"/>
  <c r="T111" i="5"/>
  <c r="W111" i="5" s="1"/>
  <c r="Y111" i="5" s="1"/>
  <c r="T107" i="5"/>
  <c r="W107" i="5" s="1"/>
  <c r="Z107" i="5" s="1"/>
  <c r="T103" i="5"/>
  <c r="W103" i="5" s="1"/>
  <c r="Z103" i="5" s="1"/>
  <c r="T99" i="5"/>
  <c r="W99" i="5" s="1"/>
  <c r="Z99" i="5" s="1"/>
  <c r="T95" i="5"/>
  <c r="W95" i="5" s="1"/>
  <c r="Y95" i="5" s="1"/>
  <c r="T91" i="5"/>
  <c r="W91" i="5" s="1"/>
  <c r="Z91" i="5" s="1"/>
  <c r="T87" i="5"/>
  <c r="W87" i="5" s="1"/>
  <c r="Z87" i="5" s="1"/>
  <c r="T83" i="5"/>
  <c r="W83" i="5" s="1"/>
  <c r="Y83" i="5" s="1"/>
  <c r="T79" i="5"/>
  <c r="W79" i="5" s="1"/>
  <c r="Z79" i="5" s="1"/>
  <c r="T75" i="5"/>
  <c r="W75" i="5" s="1"/>
  <c r="Z75" i="5" s="1"/>
  <c r="T71" i="5"/>
  <c r="W71" i="5" s="1"/>
  <c r="Z71" i="5" s="1"/>
  <c r="T67" i="5"/>
  <c r="W67" i="5" s="1"/>
  <c r="Z67" i="5" s="1"/>
  <c r="T63" i="5"/>
  <c r="W63" i="5" s="1"/>
  <c r="Z63" i="5" s="1"/>
  <c r="T59" i="5"/>
  <c r="W59" i="5" s="1"/>
  <c r="Z59" i="5" s="1"/>
  <c r="T55" i="5"/>
  <c r="W55" i="5" s="1"/>
  <c r="Z55" i="5" s="1"/>
  <c r="T51" i="5"/>
  <c r="W51" i="5" s="1"/>
  <c r="Y51" i="5" s="1"/>
  <c r="T47" i="5"/>
  <c r="W47" i="5" s="1"/>
  <c r="Z47" i="5" s="1"/>
  <c r="T43" i="5"/>
  <c r="W43" i="5" s="1"/>
  <c r="Z43" i="5" s="1"/>
  <c r="T39" i="5"/>
  <c r="W39" i="5" s="1"/>
  <c r="Y39" i="5" s="1"/>
  <c r="T35" i="5"/>
  <c r="W35" i="5" s="1"/>
  <c r="Y35" i="5" s="1"/>
  <c r="T31" i="5"/>
  <c r="W31" i="5" s="1"/>
  <c r="Z31" i="5" s="1"/>
  <c r="T27" i="5"/>
  <c r="W27" i="5" s="1"/>
  <c r="T23" i="5"/>
  <c r="W23" i="5" s="1"/>
  <c r="Y23" i="5" s="1"/>
  <c r="T19" i="5"/>
  <c r="W19" i="5" s="1"/>
  <c r="Z19" i="5" s="1"/>
  <c r="T15" i="5"/>
  <c r="W15" i="5" s="1"/>
  <c r="Y15" i="5" s="1"/>
  <c r="T11" i="5"/>
  <c r="W11" i="5" s="1"/>
  <c r="Z11" i="5" s="1"/>
  <c r="Z102" i="5"/>
  <c r="Y81" i="5"/>
  <c r="Z81" i="5"/>
  <c r="Z65" i="5"/>
  <c r="Y65" i="5"/>
  <c r="Z126" i="5"/>
  <c r="Y126" i="5"/>
  <c r="Z113" i="5"/>
  <c r="Y113" i="5"/>
  <c r="Y49" i="5"/>
  <c r="Z49" i="5"/>
  <c r="Z118" i="5"/>
  <c r="Y118" i="5"/>
  <c r="Y97" i="5"/>
  <c r="Z97" i="5"/>
  <c r="Y33" i="5"/>
  <c r="Z33" i="5"/>
  <c r="Y108" i="5"/>
  <c r="Z108" i="5"/>
  <c r="Y76" i="5"/>
  <c r="Z76" i="5"/>
  <c r="T96" i="5"/>
  <c r="W96" i="5" s="1"/>
  <c r="T64" i="5"/>
  <c r="W64" i="5" s="1"/>
  <c r="T48" i="5"/>
  <c r="W48" i="5" s="1"/>
  <c r="Z17" i="5"/>
  <c r="AB17" i="5" s="1"/>
  <c r="T116" i="5"/>
  <c r="W116" i="5" s="1"/>
  <c r="T100" i="5"/>
  <c r="W100" i="5" s="1"/>
  <c r="T84" i="5"/>
  <c r="W84" i="5" s="1"/>
  <c r="T68" i="5"/>
  <c r="W68" i="5" s="1"/>
  <c r="T52" i="5"/>
  <c r="W52" i="5" s="1"/>
  <c r="T36" i="5"/>
  <c r="W36" i="5" s="1"/>
  <c r="T20" i="5"/>
  <c r="W20" i="5" s="1"/>
  <c r="Z66" i="5"/>
  <c r="Y92" i="5"/>
  <c r="Z92" i="5"/>
  <c r="Y12" i="5"/>
  <c r="Z12" i="5"/>
  <c r="Y74" i="5"/>
  <c r="Z74" i="5"/>
  <c r="Y124" i="5"/>
  <c r="T112" i="5"/>
  <c r="W112" i="5" s="1"/>
  <c r="T80" i="5"/>
  <c r="W80" i="5" s="1"/>
  <c r="T32" i="5"/>
  <c r="W32" i="5" s="1"/>
  <c r="T16" i="5"/>
  <c r="W16" i="5" s="1"/>
  <c r="R120" i="5"/>
  <c r="U120" i="5" s="1"/>
  <c r="X120" i="5" s="1"/>
  <c r="R104" i="5"/>
  <c r="U104" i="5" s="1"/>
  <c r="X104" i="5" s="1"/>
  <c r="R88" i="5"/>
  <c r="U88" i="5" s="1"/>
  <c r="X88" i="5" s="1"/>
  <c r="R72" i="5"/>
  <c r="U72" i="5" s="1"/>
  <c r="X72" i="5" s="1"/>
  <c r="R56" i="5"/>
  <c r="U56" i="5" s="1"/>
  <c r="X56" i="5" s="1"/>
  <c r="R40" i="5"/>
  <c r="U40" i="5" s="1"/>
  <c r="X40" i="5" s="1"/>
  <c r="R24" i="5"/>
  <c r="U24" i="5" s="1"/>
  <c r="X24" i="5" s="1"/>
  <c r="R11" i="5"/>
  <c r="U11" i="5" s="1"/>
  <c r="X11" i="5" s="1"/>
  <c r="R8" i="5"/>
  <c r="U8" i="5" s="1"/>
  <c r="X8" i="5" s="1"/>
  <c r="T8" i="5"/>
  <c r="W8" i="5" s="1"/>
  <c r="V8" i="5"/>
  <c r="Y85" i="5" l="1"/>
  <c r="Z125" i="5"/>
  <c r="AB125" i="5" s="1"/>
  <c r="Y24" i="5"/>
  <c r="AB24" i="5" s="1"/>
  <c r="AB124" i="5"/>
  <c r="Y54" i="5"/>
  <c r="AB54" i="5" s="1"/>
  <c r="Y38" i="5"/>
  <c r="AB38" i="5" s="1"/>
  <c r="Z44" i="5"/>
  <c r="AB44" i="5" s="1"/>
  <c r="Y37" i="5"/>
  <c r="Z73" i="5"/>
  <c r="AB73" i="5" s="1"/>
  <c r="Y106" i="5"/>
  <c r="AB106" i="5" s="1"/>
  <c r="Y29" i="5"/>
  <c r="AB29" i="5" s="1"/>
  <c r="Y13" i="5"/>
  <c r="AB13" i="5" s="1"/>
  <c r="Z70" i="5"/>
  <c r="AB70" i="5" s="1"/>
  <c r="Y22" i="5"/>
  <c r="AB22" i="5" s="1"/>
  <c r="Z56" i="5"/>
  <c r="AB56" i="5" s="1"/>
  <c r="Y14" i="5"/>
  <c r="AB14" i="5" s="1"/>
  <c r="Z69" i="5"/>
  <c r="AB69" i="5" s="1"/>
  <c r="Z86" i="5"/>
  <c r="AB86" i="5" s="1"/>
  <c r="Y105" i="5"/>
  <c r="AB105" i="5" s="1"/>
  <c r="Y90" i="5"/>
  <c r="AB90" i="5" s="1"/>
  <c r="Y9" i="5"/>
  <c r="AB9" i="5" s="1"/>
  <c r="Y72" i="5"/>
  <c r="AB72" i="5" s="1"/>
  <c r="Y121" i="5"/>
  <c r="AB121" i="5" s="1"/>
  <c r="Z46" i="5"/>
  <c r="AB46" i="5" s="1"/>
  <c r="Z104" i="5"/>
  <c r="AB104" i="5" s="1"/>
  <c r="Z127" i="5"/>
  <c r="AB127" i="5" s="1"/>
  <c r="Z110" i="5"/>
  <c r="AB110" i="5" s="1"/>
  <c r="Z28" i="5"/>
  <c r="AB28" i="5" s="1"/>
  <c r="Z40" i="5"/>
  <c r="AB40" i="5" s="1"/>
  <c r="Z57" i="5"/>
  <c r="AB57" i="5" s="1"/>
  <c r="Z21" i="5"/>
  <c r="AB21" i="5" s="1"/>
  <c r="Z88" i="5"/>
  <c r="AB88" i="5" s="1"/>
  <c r="Y62" i="5"/>
  <c r="AB62" i="5" s="1"/>
  <c r="Y10" i="5"/>
  <c r="AB10" i="5" s="1"/>
  <c r="Z120" i="5"/>
  <c r="AB120" i="5" s="1"/>
  <c r="Y26" i="5"/>
  <c r="AB26" i="5" s="1"/>
  <c r="Y79" i="5"/>
  <c r="AB79" i="5" s="1"/>
  <c r="Y60" i="5"/>
  <c r="AB60" i="5" s="1"/>
  <c r="Z98" i="5"/>
  <c r="AB98" i="5" s="1"/>
  <c r="Z111" i="5"/>
  <c r="AB111" i="5" s="1"/>
  <c r="Z117" i="5"/>
  <c r="AB117" i="5" s="1"/>
  <c r="Z95" i="5"/>
  <c r="AB95" i="5" s="1"/>
  <c r="Y99" i="5"/>
  <c r="AB99" i="5" s="1"/>
  <c r="Z15" i="5"/>
  <c r="AB15" i="5" s="1"/>
  <c r="Y63" i="5"/>
  <c r="AB63" i="5" s="1"/>
  <c r="Y47" i="5"/>
  <c r="AB47" i="5" s="1"/>
  <c r="Y31" i="5"/>
  <c r="AB31" i="5" s="1"/>
  <c r="Y119" i="5"/>
  <c r="AB119" i="5" s="1"/>
  <c r="Z35" i="5"/>
  <c r="AB35" i="5" s="1"/>
  <c r="Y11" i="5"/>
  <c r="AB11" i="5" s="1"/>
  <c r="Y59" i="5"/>
  <c r="AB59" i="5" s="1"/>
  <c r="Z83" i="5"/>
  <c r="AB83" i="5" s="1"/>
  <c r="Y75" i="5"/>
  <c r="AB75" i="5" s="1"/>
  <c r="Z39" i="5"/>
  <c r="AB39" i="5" s="1"/>
  <c r="Z89" i="5"/>
  <c r="AB89" i="5" s="1"/>
  <c r="Z25" i="5"/>
  <c r="AB25" i="5" s="1"/>
  <c r="Z115" i="5"/>
  <c r="AB115" i="5" s="1"/>
  <c r="Y58" i="5"/>
  <c r="AB58" i="5" s="1"/>
  <c r="Z23" i="5"/>
  <c r="AB23" i="5" s="1"/>
  <c r="AB113" i="5"/>
  <c r="Y45" i="5"/>
  <c r="AB45" i="5" s="1"/>
  <c r="Z51" i="5"/>
  <c r="AB51" i="5" s="1"/>
  <c r="Y55" i="5"/>
  <c r="AB55" i="5" s="1"/>
  <c r="Y87" i="5"/>
  <c r="AB87" i="5" s="1"/>
  <c r="Y103" i="5"/>
  <c r="AB103" i="5" s="1"/>
  <c r="Y67" i="5"/>
  <c r="AB67" i="5" s="1"/>
  <c r="Y94" i="5"/>
  <c r="AB94" i="5" s="1"/>
  <c r="AB37" i="5"/>
  <c r="Y78" i="5"/>
  <c r="AB78" i="5" s="1"/>
  <c r="Y93" i="5"/>
  <c r="AB93" i="5" s="1"/>
  <c r="Z53" i="5"/>
  <c r="AB53" i="5" s="1"/>
  <c r="Z50" i="5"/>
  <c r="AB50" i="5" s="1"/>
  <c r="Y109" i="5"/>
  <c r="AB109" i="5" s="1"/>
  <c r="Y77" i="5"/>
  <c r="AB77" i="5" s="1"/>
  <c r="Z114" i="5"/>
  <c r="AB114" i="5" s="1"/>
  <c r="AB92" i="5"/>
  <c r="AB126" i="5"/>
  <c r="Y19" i="5"/>
  <c r="AB19" i="5" s="1"/>
  <c r="AB97" i="5"/>
  <c r="AB66" i="5"/>
  <c r="AB81" i="5"/>
  <c r="Z42" i="5"/>
  <c r="Y42" i="5"/>
  <c r="Y82" i="5"/>
  <c r="Z82" i="5"/>
  <c r="Z122" i="5"/>
  <c r="AB122" i="5" s="1"/>
  <c r="Z34" i="5"/>
  <c r="AB34" i="5" s="1"/>
  <c r="Y43" i="5"/>
  <c r="AB43" i="5" s="1"/>
  <c r="Z27" i="5"/>
  <c r="Y27" i="5"/>
  <c r="Y91" i="5"/>
  <c r="AB91" i="5" s="1"/>
  <c r="Z41" i="5"/>
  <c r="AB41" i="5" s="1"/>
  <c r="Z18" i="5"/>
  <c r="AB18" i="5" s="1"/>
  <c r="Y61" i="5"/>
  <c r="AB61" i="5" s="1"/>
  <c r="Z30" i="5"/>
  <c r="AB30" i="5" s="1"/>
  <c r="Y101" i="5"/>
  <c r="AB101" i="5" s="1"/>
  <c r="AB102" i="5"/>
  <c r="Y71" i="5"/>
  <c r="AB71" i="5" s="1"/>
  <c r="Y107" i="5"/>
  <c r="AB107" i="5" s="1"/>
  <c r="Y123" i="5"/>
  <c r="AB123" i="5" s="1"/>
  <c r="AB49" i="5"/>
  <c r="AB118" i="5"/>
  <c r="AB65" i="5"/>
  <c r="AB74" i="5"/>
  <c r="AB108" i="5"/>
  <c r="AB33" i="5"/>
  <c r="AB12" i="5"/>
  <c r="AB76" i="5"/>
  <c r="AB85" i="5"/>
  <c r="Y100" i="5"/>
  <c r="Z100" i="5"/>
  <c r="Z116" i="5"/>
  <c r="Y116" i="5"/>
  <c r="Z112" i="5"/>
  <c r="Y112" i="5"/>
  <c r="Y20" i="5"/>
  <c r="Z20" i="5"/>
  <c r="Y84" i="5"/>
  <c r="Z84" i="5"/>
  <c r="Y48" i="5"/>
  <c r="Z48" i="5"/>
  <c r="Y36" i="5"/>
  <c r="Z36" i="5"/>
  <c r="Y64" i="5"/>
  <c r="Z64" i="5"/>
  <c r="Y32" i="5"/>
  <c r="Z32" i="5"/>
  <c r="Y52" i="5"/>
  <c r="Z52" i="5"/>
  <c r="Y96" i="5"/>
  <c r="Z96" i="5"/>
  <c r="Y16" i="5"/>
  <c r="Z16" i="5"/>
  <c r="Y80" i="5"/>
  <c r="Z80" i="5"/>
  <c r="Y68" i="5"/>
  <c r="Z68" i="5"/>
  <c r="Z8" i="5"/>
  <c r="Y8" i="5"/>
  <c r="AB42" i="5" l="1"/>
  <c r="AB27" i="5"/>
  <c r="AB82" i="5"/>
  <c r="AB96" i="5"/>
  <c r="AB48" i="5"/>
  <c r="AB20" i="5"/>
  <c r="AB32" i="5"/>
  <c r="AB112" i="5"/>
  <c r="AB68" i="5"/>
  <c r="AB16" i="5"/>
  <c r="AB36" i="5"/>
  <c r="AB52" i="5"/>
  <c r="AB84" i="5"/>
  <c r="AB80" i="5"/>
  <c r="AB64" i="5"/>
  <c r="AB116" i="5"/>
  <c r="AB100" i="5"/>
  <c r="AB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tc={065BA349-6760-4798-BA1E-6DDE2C8E97D1}</author>
  </authors>
  <commentList>
    <comment ref="D7" authorId="0" shapeId="0" xr:uid="{065BA349-6760-4798-BA1E-6DDE2C8E97D1}">
      <text>
        <t>[Threaded comment]
Your version of Excel allows you to read this threaded comment; however, any edits to it will get removed if the file is opened in a newer version of Excel. Learn more: https://go.microsoft.com/fwlink/?linkid=870924
Comment:
    Modulised Ln Inputs, Physics Uncertain</t>
      </text>
    </comment>
  </commentList>
</comments>
</file>

<file path=xl/sharedStrings.xml><?xml version="1.0" encoding="utf-8"?>
<sst xmlns="http://schemas.openxmlformats.org/spreadsheetml/2006/main" count="106" uniqueCount="55">
  <si>
    <t>Channels</t>
  </si>
  <si>
    <t>Data Source Id</t>
  </si>
  <si>
    <t>Data Interval (ms)</t>
  </si>
  <si>
    <t>Baud Rate</t>
  </si>
  <si>
    <t>USB Serial Device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</si>
  <si>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</si>
  <si>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</si>
  <si>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</si>
  <si>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</si>
  <si>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</si>
  <si>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</si>
  <si>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</si>
  <si>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</si>
  <si>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</si>
  <si>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</si>
  <si>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</si>
  <si>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</si>
  <si>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</si>
  <si>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</si>
  <si>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</si>
  <si>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</si>
  <si>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</si>
  <si>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</si>
  <si>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</si>
  <si>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</si>
  <si>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</si>
  <si>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</si>
  <si>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</si>
  <si>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</si>
  <si>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</si>
  <si>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</si>
  <si>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</si>
  <si>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USB Serial Device (COM7))</t>
  </si>
  <si>
    <t>Data coming from the current data source will appear below as it is received.</t>
  </si>
  <si>
    <t>Current Data</t>
  </si>
  <si>
    <t>TIME</t>
  </si>
  <si>
    <t>Historical Data</t>
  </si>
  <si>
    <t>track velocity</t>
  </si>
  <si>
    <t>a</t>
  </si>
  <si>
    <t>b</t>
  </si>
  <si>
    <t>c</t>
  </si>
  <si>
    <t>Tc</t>
  </si>
  <si>
    <t>k (AB)</t>
  </si>
  <si>
    <t>k (BC)</t>
  </si>
  <si>
    <t xml:space="preserve">k (AC) </t>
  </si>
  <si>
    <t>Th (AB)</t>
  </si>
  <si>
    <t>Th (BC)</t>
  </si>
  <si>
    <t>Th (AC)</t>
  </si>
  <si>
    <t>Th! (AB)</t>
  </si>
  <si>
    <t>Th! (BC)</t>
  </si>
  <si>
    <t>Th! (AC)</t>
  </si>
  <si>
    <t>Th Pred</t>
  </si>
  <si>
    <t>Th test</t>
  </si>
  <si>
    <t>4562762E-11FC-4B93-84BF-B6F1E0730629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</si>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</sst>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3" fillId="2" borderId="0" xfId="0" applyFont="1" applyFill="1" applyAlignment="1" applyProtection="1">
      <alignment horizontal="left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15" fillId="2" borderId="15" xfId="0" applyFont="1" applyFill="1" applyBorder="1" applyAlignment="1" applyProtection="1">
      <alignment horizontal="left" indent="1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2" fillId="2" borderId="0" xfId="0" applyFont="1" applyFill="1" applyAlignment="1" applyProtection="1">
      <alignment horizontal="left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02D6195C-76BF-46ED-89A6-F4E4CE7B7129}"/>
  </tableStyles>
  <colors>
    <mruColors>
      <color rgb="FF4BD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Prediction</a:t>
            </a:r>
            <a:r>
              <a:rPr lang="en-GB" baseline="0"/>
              <a:t> vs Validation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387780588137507E-2"/>
          <c:y val="0.13870986468758054"/>
          <c:w val="0.94715232377870673"/>
          <c:h val="0.69363453071881753"/>
        </c:manualLayout>
      </c:layout>
      <c:lineChart>
        <c:grouping val="standard"/>
        <c:varyColors val="0"/>
        <c:ser>
          <c:idx val="0"/>
          <c:order val="0"/>
          <c:tx>
            <c:v>Prediction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 In'!$AB$8:$AB$127</c:f>
              <c:numCache>
                <c:formatCode>General</c:formatCode>
                <c:ptCount val="120"/>
                <c:pt idx="0">
                  <c:v>48.18332611976269</c:v>
                </c:pt>
                <c:pt idx="1">
                  <c:v>48.140364640606613</c:v>
                </c:pt>
                <c:pt idx="2">
                  <c:v>47.303291855244424</c:v>
                </c:pt>
                <c:pt idx="3">
                  <c:v>47.442143479500949</c:v>
                </c:pt>
                <c:pt idx="4">
                  <c:v>46.752823465565939</c:v>
                </c:pt>
                <c:pt idx="5">
                  <c:v>46.640824709916011</c:v>
                </c:pt>
                <c:pt idx="6">
                  <c:v>45.678662315991026</c:v>
                </c:pt>
                <c:pt idx="7">
                  <c:v>45.802141372294052</c:v>
                </c:pt>
                <c:pt idx="8">
                  <c:v>46.032232702804635</c:v>
                </c:pt>
                <c:pt idx="9">
                  <c:v>46.118999484365226</c:v>
                </c:pt>
                <c:pt idx="10">
                  <c:v>46.205314930137384</c:v>
                </c:pt>
                <c:pt idx="11">
                  <c:v>47.204534887411825</c:v>
                </c:pt>
                <c:pt idx="12">
                  <c:v>47.450798442684651</c:v>
                </c:pt>
                <c:pt idx="13">
                  <c:v>47.946726912019606</c:v>
                </c:pt>
                <c:pt idx="14">
                  <c:v>48.444376150569759</c:v>
                </c:pt>
                <c:pt idx="15">
                  <c:v>48.89676906586201</c:v>
                </c:pt>
                <c:pt idx="16">
                  <c:v>49.922805717886092</c:v>
                </c:pt>
                <c:pt idx="17">
                  <c:v>50.166335062266391</c:v>
                </c:pt>
                <c:pt idx="18">
                  <c:v>50.281608251947681</c:v>
                </c:pt>
                <c:pt idx="19">
                  <c:v>50.315697085337547</c:v>
                </c:pt>
                <c:pt idx="20">
                  <c:v>49.776394409141595</c:v>
                </c:pt>
                <c:pt idx="21">
                  <c:v>48.925560299860273</c:v>
                </c:pt>
                <c:pt idx="22">
                  <c:v>48.064035680138453</c:v>
                </c:pt>
                <c:pt idx="23">
                  <c:v>47.688965162490412</c:v>
                </c:pt>
                <c:pt idx="24">
                  <c:v>46.820924989768763</c:v>
                </c:pt>
                <c:pt idx="25">
                  <c:v>46.302748676158188</c:v>
                </c:pt>
                <c:pt idx="26">
                  <c:v>46.816077117167275</c:v>
                </c:pt>
                <c:pt idx="27">
                  <c:v>46.443897172953605</c:v>
                </c:pt>
                <c:pt idx="28">
                  <c:v>45.537183435260978</c:v>
                </c:pt>
                <c:pt idx="29">
                  <c:v>45.504076960024911</c:v>
                </c:pt>
                <c:pt idx="30">
                  <c:v>45.528666161963606</c:v>
                </c:pt>
                <c:pt idx="31">
                  <c:v>45.745661026184926</c:v>
                </c:pt>
                <c:pt idx="32">
                  <c:v>46.574622290053831</c:v>
                </c:pt>
                <c:pt idx="33">
                  <c:v>47.738952286515882</c:v>
                </c:pt>
                <c:pt idx="34">
                  <c:v>49.067612357731257</c:v>
                </c:pt>
                <c:pt idx="35">
                  <c:v>49.317872960552158</c:v>
                </c:pt>
                <c:pt idx="36">
                  <c:v>49.792573443733545</c:v>
                </c:pt>
                <c:pt idx="37">
                  <c:v>50.08897636427357</c:v>
                </c:pt>
                <c:pt idx="38">
                  <c:v>50.457831109119525</c:v>
                </c:pt>
                <c:pt idx="39">
                  <c:v>51.267633710470854</c:v>
                </c:pt>
                <c:pt idx="40">
                  <c:v>51.370248145104831</c:v>
                </c:pt>
                <c:pt idx="41">
                  <c:v>50.691933481232589</c:v>
                </c:pt>
                <c:pt idx="42">
                  <c:v>50.192829552486081</c:v>
                </c:pt>
                <c:pt idx="43">
                  <c:v>49.518901010739796</c:v>
                </c:pt>
                <c:pt idx="44">
                  <c:v>48.753073978953033</c:v>
                </c:pt>
                <c:pt idx="45">
                  <c:v>47.910000106378895</c:v>
                </c:pt>
                <c:pt idx="46">
                  <c:v>47.592946432109748</c:v>
                </c:pt>
                <c:pt idx="47">
                  <c:v>46.877269849851125</c:v>
                </c:pt>
                <c:pt idx="48">
                  <c:v>46.696347548748435</c:v>
                </c:pt>
                <c:pt idx="49">
                  <c:v>45.910546528562215</c:v>
                </c:pt>
                <c:pt idx="50">
                  <c:v>45.803517022367856</c:v>
                </c:pt>
                <c:pt idx="51">
                  <c:v>46.144701602732503</c:v>
                </c:pt>
                <c:pt idx="52">
                  <c:v>46.521159739474228</c:v>
                </c:pt>
                <c:pt idx="53">
                  <c:v>46.833479086080736</c:v>
                </c:pt>
                <c:pt idx="54">
                  <c:v>47.770452752785758</c:v>
                </c:pt>
                <c:pt idx="55">
                  <c:v>48.585485179840447</c:v>
                </c:pt>
                <c:pt idx="56">
                  <c:v>49.555434038659222</c:v>
                </c:pt>
                <c:pt idx="57">
                  <c:v>50.051978503261445</c:v>
                </c:pt>
                <c:pt idx="58">
                  <c:v>50.895146090672618</c:v>
                </c:pt>
                <c:pt idx="59">
                  <c:v>51.295642578184122</c:v>
                </c:pt>
                <c:pt idx="60">
                  <c:v>51.169598439219946</c:v>
                </c:pt>
                <c:pt idx="61">
                  <c:v>51.745618851029242</c:v>
                </c:pt>
                <c:pt idx="62">
                  <c:v>51.260743716495597</c:v>
                </c:pt>
                <c:pt idx="63">
                  <c:v>50.666024201101244</c:v>
                </c:pt>
                <c:pt idx="64">
                  <c:v>49.762131138440139</c:v>
                </c:pt>
                <c:pt idx="65">
                  <c:v>48.955797606599411</c:v>
                </c:pt>
                <c:pt idx="66">
                  <c:v>48.094647175811133</c:v>
                </c:pt>
                <c:pt idx="67">
                  <c:v>47.998454055556657</c:v>
                </c:pt>
                <c:pt idx="68">
                  <c:v>46.973781292209516</c:v>
                </c:pt>
                <c:pt idx="69">
                  <c:v>47.04970396444994</c:v>
                </c:pt>
                <c:pt idx="70">
                  <c:v>45.847419444584098</c:v>
                </c:pt>
                <c:pt idx="71">
                  <c:v>46.078662216738849</c:v>
                </c:pt>
                <c:pt idx="72">
                  <c:v>46.051950353593519</c:v>
                </c:pt>
                <c:pt idx="73">
                  <c:v>45.785177608264689</c:v>
                </c:pt>
                <c:pt idx="74">
                  <c:v>46.923369494453162</c:v>
                </c:pt>
                <c:pt idx="75">
                  <c:v>47.941699818198025</c:v>
                </c:pt>
                <c:pt idx="76">
                  <c:v>48.717891081074718</c:v>
                </c:pt>
                <c:pt idx="77">
                  <c:v>49.142561265120797</c:v>
                </c:pt>
                <c:pt idx="78">
                  <c:v>49.955824536779055</c:v>
                </c:pt>
                <c:pt idx="79">
                  <c:v>50.923011274131603</c:v>
                </c:pt>
                <c:pt idx="80">
                  <c:v>50.619344810106817</c:v>
                </c:pt>
                <c:pt idx="81">
                  <c:v>51.66282341383549</c:v>
                </c:pt>
                <c:pt idx="82">
                  <c:v>51.217773409758593</c:v>
                </c:pt>
                <c:pt idx="83">
                  <c:v>51.168984418678036</c:v>
                </c:pt>
                <c:pt idx="84">
                  <c:v>50.855508731688197</c:v>
                </c:pt>
                <c:pt idx="85">
                  <c:v>50.62990035810305</c:v>
                </c:pt>
                <c:pt idx="86">
                  <c:v>50.725376251555311</c:v>
                </c:pt>
                <c:pt idx="87">
                  <c:v>50.54641809500734</c:v>
                </c:pt>
                <c:pt idx="88">
                  <c:v>49.184891560775647</c:v>
                </c:pt>
                <c:pt idx="89">
                  <c:v>48.802160583841243</c:v>
                </c:pt>
                <c:pt idx="90">
                  <c:v>48.283154177775465</c:v>
                </c:pt>
                <c:pt idx="91">
                  <c:v>47.599373439774382</c:v>
                </c:pt>
                <c:pt idx="92">
                  <c:v>47.34160237462239</c:v>
                </c:pt>
                <c:pt idx="93">
                  <c:v>47.455398762549265</c:v>
                </c:pt>
                <c:pt idx="94">
                  <c:v>47.293254422385473</c:v>
                </c:pt>
                <c:pt idx="95">
                  <c:v>48.027083254994864</c:v>
                </c:pt>
                <c:pt idx="96">
                  <c:v>48.44681367267745</c:v>
                </c:pt>
                <c:pt idx="97">
                  <c:v>48.632170221778154</c:v>
                </c:pt>
                <c:pt idx="98">
                  <c:v>48.836989698018982</c:v>
                </c:pt>
                <c:pt idx="99">
                  <c:v>49.698774796963811</c:v>
                </c:pt>
                <c:pt idx="100">
                  <c:v>49.092610589883101</c:v>
                </c:pt>
                <c:pt idx="101">
                  <c:v>50.169611011296134</c:v>
                </c:pt>
                <c:pt idx="102">
                  <c:v>50.307411211058614</c:v>
                </c:pt>
                <c:pt idx="103">
                  <c:v>50.240103434849722</c:v>
                </c:pt>
                <c:pt idx="104">
                  <c:v>50.607802040301642</c:v>
                </c:pt>
                <c:pt idx="105">
                  <c:v>50.435883644416556</c:v>
                </c:pt>
                <c:pt idx="106">
                  <c:v>50.569716379059003</c:v>
                </c:pt>
                <c:pt idx="107">
                  <c:v>50.543579258947318</c:v>
                </c:pt>
                <c:pt idx="108">
                  <c:v>50.258342373190352</c:v>
                </c:pt>
                <c:pt idx="109">
                  <c:v>49.900365731937335</c:v>
                </c:pt>
                <c:pt idx="110">
                  <c:v>50.181920952526902</c:v>
                </c:pt>
                <c:pt idx="111">
                  <c:v>50.327936992567778</c:v>
                </c:pt>
                <c:pt idx="112">
                  <c:v>49.564959198973185</c:v>
                </c:pt>
                <c:pt idx="113">
                  <c:v>49.282109873062872</c:v>
                </c:pt>
                <c:pt idx="114">
                  <c:v>48.953142729711637</c:v>
                </c:pt>
                <c:pt idx="115">
                  <c:v>48.551428654062498</c:v>
                </c:pt>
                <c:pt idx="116">
                  <c:v>48.111347703597637</c:v>
                </c:pt>
                <c:pt idx="117">
                  <c:v>47.68778948484637</c:v>
                </c:pt>
                <c:pt idx="118">
                  <c:v>47.920616583575573</c:v>
                </c:pt>
                <c:pt idx="119">
                  <c:v>47.986710505162229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B2-42DE-849C-EB9CC518914D}"/>
            </c:ext>
          </c:extLst>
        </c:ser>
        <c:ser>
          <c:idx val="1"/>
          <c:order val="1"/>
          <c:tx>
            <c:v>Validation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'Data In'!$AC$8:$AC$127</c:f>
              <c:numCache>
                <c:formatCode>General</c:formatCode>
                <c:ptCount val="120"/>
                <c:pt idx="0">
                  <c:v>46.99</c:v>
                </c:pt>
                <c:pt idx="1">
                  <c:v>46.61</c:v>
                </c:pt>
                <c:pt idx="2">
                  <c:v>46.17</c:v>
                </c:pt>
                <c:pt idx="3">
                  <c:v>46.37</c:v>
                </c:pt>
                <c:pt idx="4">
                  <c:v>46.53</c:v>
                </c:pt>
                <c:pt idx="5">
                  <c:v>46.61</c:v>
                </c:pt>
                <c:pt idx="6">
                  <c:v>46.47</c:v>
                </c:pt>
                <c:pt idx="7">
                  <c:v>46.93</c:v>
                </c:pt>
                <c:pt idx="8">
                  <c:v>47.19</c:v>
                </c:pt>
                <c:pt idx="9">
                  <c:v>47.15</c:v>
                </c:pt>
                <c:pt idx="10">
                  <c:v>47.45</c:v>
                </c:pt>
                <c:pt idx="11">
                  <c:v>47.73</c:v>
                </c:pt>
                <c:pt idx="12">
                  <c:v>48.41</c:v>
                </c:pt>
                <c:pt idx="13">
                  <c:v>48.55</c:v>
                </c:pt>
                <c:pt idx="14">
                  <c:v>48.73</c:v>
                </c:pt>
                <c:pt idx="15">
                  <c:v>48.55</c:v>
                </c:pt>
                <c:pt idx="16">
                  <c:v>48.69</c:v>
                </c:pt>
                <c:pt idx="17">
                  <c:v>48.41</c:v>
                </c:pt>
                <c:pt idx="18">
                  <c:v>47.93</c:v>
                </c:pt>
                <c:pt idx="19">
                  <c:v>47.57</c:v>
                </c:pt>
                <c:pt idx="20">
                  <c:v>47.45</c:v>
                </c:pt>
                <c:pt idx="21">
                  <c:v>46.85</c:v>
                </c:pt>
                <c:pt idx="22">
                  <c:v>46.95</c:v>
                </c:pt>
                <c:pt idx="23">
                  <c:v>46.69</c:v>
                </c:pt>
                <c:pt idx="24">
                  <c:v>46.29</c:v>
                </c:pt>
                <c:pt idx="25">
                  <c:v>46.31</c:v>
                </c:pt>
                <c:pt idx="26">
                  <c:v>46.51</c:v>
                </c:pt>
                <c:pt idx="27">
                  <c:v>46.59</c:v>
                </c:pt>
                <c:pt idx="28">
                  <c:v>46.91</c:v>
                </c:pt>
                <c:pt idx="29">
                  <c:v>47.09</c:v>
                </c:pt>
                <c:pt idx="30">
                  <c:v>47.97</c:v>
                </c:pt>
                <c:pt idx="31">
                  <c:v>48.11</c:v>
                </c:pt>
                <c:pt idx="32">
                  <c:v>48.25</c:v>
                </c:pt>
                <c:pt idx="33">
                  <c:v>48.59</c:v>
                </c:pt>
                <c:pt idx="34">
                  <c:v>48.69</c:v>
                </c:pt>
                <c:pt idx="35">
                  <c:v>49.31</c:v>
                </c:pt>
                <c:pt idx="36">
                  <c:v>49.55</c:v>
                </c:pt>
                <c:pt idx="37">
                  <c:v>49.33</c:v>
                </c:pt>
                <c:pt idx="38">
                  <c:v>49.23</c:v>
                </c:pt>
                <c:pt idx="39">
                  <c:v>48.63</c:v>
                </c:pt>
                <c:pt idx="40">
                  <c:v>49.03</c:v>
                </c:pt>
                <c:pt idx="41">
                  <c:v>48.35</c:v>
                </c:pt>
                <c:pt idx="42">
                  <c:v>47.77</c:v>
                </c:pt>
                <c:pt idx="43">
                  <c:v>47.29</c:v>
                </c:pt>
                <c:pt idx="44">
                  <c:v>47.15</c:v>
                </c:pt>
                <c:pt idx="45">
                  <c:v>47.05</c:v>
                </c:pt>
                <c:pt idx="46">
                  <c:v>46.87</c:v>
                </c:pt>
                <c:pt idx="47">
                  <c:v>46.75</c:v>
                </c:pt>
                <c:pt idx="48">
                  <c:v>46.83</c:v>
                </c:pt>
                <c:pt idx="49">
                  <c:v>47.15</c:v>
                </c:pt>
                <c:pt idx="50">
                  <c:v>47.65</c:v>
                </c:pt>
                <c:pt idx="51">
                  <c:v>47.69</c:v>
                </c:pt>
                <c:pt idx="52">
                  <c:v>48.13</c:v>
                </c:pt>
                <c:pt idx="53">
                  <c:v>48.69</c:v>
                </c:pt>
                <c:pt idx="54">
                  <c:v>48.91</c:v>
                </c:pt>
                <c:pt idx="55">
                  <c:v>49.41</c:v>
                </c:pt>
                <c:pt idx="56">
                  <c:v>49.71</c:v>
                </c:pt>
                <c:pt idx="57">
                  <c:v>49.81</c:v>
                </c:pt>
                <c:pt idx="58">
                  <c:v>49.77</c:v>
                </c:pt>
                <c:pt idx="59">
                  <c:v>49.41</c:v>
                </c:pt>
                <c:pt idx="60">
                  <c:v>48.97</c:v>
                </c:pt>
                <c:pt idx="61">
                  <c:v>48.77</c:v>
                </c:pt>
                <c:pt idx="62">
                  <c:v>48.49</c:v>
                </c:pt>
                <c:pt idx="63">
                  <c:v>48.35</c:v>
                </c:pt>
                <c:pt idx="64">
                  <c:v>47.99</c:v>
                </c:pt>
                <c:pt idx="65">
                  <c:v>47.43</c:v>
                </c:pt>
                <c:pt idx="66">
                  <c:v>47.11</c:v>
                </c:pt>
                <c:pt idx="67">
                  <c:v>47.15</c:v>
                </c:pt>
                <c:pt idx="68">
                  <c:v>47.11</c:v>
                </c:pt>
                <c:pt idx="69">
                  <c:v>46.97</c:v>
                </c:pt>
                <c:pt idx="70">
                  <c:v>47.47</c:v>
                </c:pt>
                <c:pt idx="71">
                  <c:v>47.63</c:v>
                </c:pt>
                <c:pt idx="72">
                  <c:v>48.05</c:v>
                </c:pt>
                <c:pt idx="73">
                  <c:v>48.47</c:v>
                </c:pt>
                <c:pt idx="74">
                  <c:v>48.79</c:v>
                </c:pt>
                <c:pt idx="75">
                  <c:v>49.03</c:v>
                </c:pt>
                <c:pt idx="76">
                  <c:v>48.91</c:v>
                </c:pt>
                <c:pt idx="77">
                  <c:v>49.49</c:v>
                </c:pt>
                <c:pt idx="78">
                  <c:v>49.61</c:v>
                </c:pt>
                <c:pt idx="79">
                  <c:v>49.61</c:v>
                </c:pt>
                <c:pt idx="80">
                  <c:v>49.55</c:v>
                </c:pt>
                <c:pt idx="81">
                  <c:v>49.67</c:v>
                </c:pt>
                <c:pt idx="82">
                  <c:v>49.95</c:v>
                </c:pt>
                <c:pt idx="83">
                  <c:v>49.51</c:v>
                </c:pt>
                <c:pt idx="84">
                  <c:v>49.15</c:v>
                </c:pt>
                <c:pt idx="85">
                  <c:v>48.77</c:v>
                </c:pt>
                <c:pt idx="86">
                  <c:v>48.61</c:v>
                </c:pt>
                <c:pt idx="87">
                  <c:v>48.19</c:v>
                </c:pt>
                <c:pt idx="88">
                  <c:v>48.35</c:v>
                </c:pt>
                <c:pt idx="89">
                  <c:v>47.81</c:v>
                </c:pt>
                <c:pt idx="90">
                  <c:v>48.35</c:v>
                </c:pt>
                <c:pt idx="91">
                  <c:v>48.31</c:v>
                </c:pt>
                <c:pt idx="92">
                  <c:v>48.43</c:v>
                </c:pt>
                <c:pt idx="93">
                  <c:v>48.89</c:v>
                </c:pt>
                <c:pt idx="94">
                  <c:v>48.93</c:v>
                </c:pt>
                <c:pt idx="95">
                  <c:v>48.93</c:v>
                </c:pt>
                <c:pt idx="96">
                  <c:v>48.97</c:v>
                </c:pt>
                <c:pt idx="97">
                  <c:v>49.29</c:v>
                </c:pt>
                <c:pt idx="98">
                  <c:v>49.49</c:v>
                </c:pt>
                <c:pt idx="99">
                  <c:v>49.55</c:v>
                </c:pt>
                <c:pt idx="100">
                  <c:v>49.61</c:v>
                </c:pt>
                <c:pt idx="101">
                  <c:v>49.69</c:v>
                </c:pt>
                <c:pt idx="102">
                  <c:v>49.71</c:v>
                </c:pt>
                <c:pt idx="103">
                  <c:v>49.77</c:v>
                </c:pt>
                <c:pt idx="104">
                  <c:v>49.69</c:v>
                </c:pt>
                <c:pt idx="105">
                  <c:v>49.65</c:v>
                </c:pt>
                <c:pt idx="106">
                  <c:v>49.81</c:v>
                </c:pt>
                <c:pt idx="107">
                  <c:v>49.31</c:v>
                </c:pt>
                <c:pt idx="108">
                  <c:v>49.53</c:v>
                </c:pt>
                <c:pt idx="109">
                  <c:v>48.79</c:v>
                </c:pt>
                <c:pt idx="110">
                  <c:v>49.05</c:v>
                </c:pt>
                <c:pt idx="111">
                  <c:v>48.75</c:v>
                </c:pt>
                <c:pt idx="112">
                  <c:v>48.49</c:v>
                </c:pt>
                <c:pt idx="113">
                  <c:v>48.35</c:v>
                </c:pt>
                <c:pt idx="114">
                  <c:v>48.61</c:v>
                </c:pt>
                <c:pt idx="115">
                  <c:v>48.93</c:v>
                </c:pt>
                <c:pt idx="116">
                  <c:v>48.93</c:v>
                </c:pt>
                <c:pt idx="117">
                  <c:v>48.63</c:v>
                </c:pt>
                <c:pt idx="118">
                  <c:v>49.33</c:v>
                </c:pt>
                <c:pt idx="119">
                  <c:v>49.51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B2-42DE-849C-EB9CC5189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7689696"/>
        <c:axId val="857693960"/>
      </c:lineChart>
      <c:catAx>
        <c:axId val="857689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693960"/>
        <c:crosses val="autoZero"/>
        <c:auto val="1"/>
        <c:lblAlgn val="ctr"/>
        <c:lblOffset val="100"/>
        <c:noMultiLvlLbl val="0"/>
      </c:catAx>
      <c:valAx>
        <c:axId val="8576939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68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519247594050744E-2"/>
          <c:y val="0.11387722368037329"/>
          <c:w val="0.89521062992125988"/>
          <c:h val="0.777361111111111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'[1]Data In'!$AD$7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'Data In'!$AD$8:$AD$127</c:f>
              <c:numCache>
                <c:formatCode>General</c:formatCode>
                <c:ptCount val="120"/>
                <c:pt idx="0">
                  <c:v>1.1933261197626877</c:v>
                </c:pt>
                <c:pt idx="1">
                  <c:v>1.5303646406066136</c:v>
                </c:pt>
                <c:pt idx="2">
                  <c:v>1.1332918552444227</c:v>
                </c:pt>
                <c:pt idx="3">
                  <c:v>1.0721434795009515</c:v>
                </c:pt>
                <c:pt idx="4">
                  <c:v>0.22282346556593779</c:v>
                </c:pt>
                <c:pt idx="5">
                  <c:v>3.0824709916011273E-2</c:v>
                </c:pt>
                <c:pt idx="6">
                  <c:v>-0.79133768400897253</c:v>
                </c:pt>
                <c:pt idx="7">
                  <c:v>-1.1278586277059475</c:v>
                </c:pt>
                <c:pt idx="8">
                  <c:v>-1.1577672971953632</c:v>
                </c:pt>
                <c:pt idx="9">
                  <c:v>-1.0310005156347728</c:v>
                </c:pt>
                <c:pt idx="10">
                  <c:v>-1.2446850698626193</c:v>
                </c:pt>
                <c:pt idx="11">
                  <c:v>-0.52546511258817219</c:v>
                </c:pt>
                <c:pt idx="12">
                  <c:v>-0.95920155731534607</c:v>
                </c:pt>
                <c:pt idx="13">
                  <c:v>-0.6032730879803907</c:v>
                </c:pt>
                <c:pt idx="14">
                  <c:v>-0.28562384943023744</c:v>
                </c:pt>
                <c:pt idx="15">
                  <c:v>0.34676906586201284</c:v>
                </c:pt>
                <c:pt idx="16">
                  <c:v>1.2328057178860945</c:v>
                </c:pt>
                <c:pt idx="17">
                  <c:v>1.7563350622663947</c:v>
                </c:pt>
                <c:pt idx="18">
                  <c:v>2.3516082519476811</c:v>
                </c:pt>
                <c:pt idx="19">
                  <c:v>2.7456970853375466</c:v>
                </c:pt>
                <c:pt idx="20">
                  <c:v>2.3263944091415922</c:v>
                </c:pt>
                <c:pt idx="21">
                  <c:v>2.0755602998602711</c:v>
                </c:pt>
                <c:pt idx="22">
                  <c:v>1.1140356801384499</c:v>
                </c:pt>
                <c:pt idx="23">
                  <c:v>0.99896516249041412</c:v>
                </c:pt>
                <c:pt idx="24">
                  <c:v>0.53092498976876357</c:v>
                </c:pt>
                <c:pt idx="25">
                  <c:v>-7.2513238418139281E-3</c:v>
                </c:pt>
                <c:pt idx="26">
                  <c:v>0.30607711716727692</c:v>
                </c:pt>
                <c:pt idx="27">
                  <c:v>-0.14610282704639843</c:v>
                </c:pt>
                <c:pt idx="28">
                  <c:v>-1.3728165647390185</c:v>
                </c:pt>
                <c:pt idx="29">
                  <c:v>-1.5859230399750928</c:v>
                </c:pt>
                <c:pt idx="30">
                  <c:v>-2.4413338380363925</c:v>
                </c:pt>
                <c:pt idx="31">
                  <c:v>-2.3643389738150731</c:v>
                </c:pt>
                <c:pt idx="32">
                  <c:v>-1.6753777099461686</c:v>
                </c:pt>
                <c:pt idx="33">
                  <c:v>-0.851047713484121</c:v>
                </c:pt>
                <c:pt idx="34">
                  <c:v>0.3776123577312589</c:v>
                </c:pt>
                <c:pt idx="35">
                  <c:v>7.8729605521559165E-3</c:v>
                </c:pt>
                <c:pt idx="36">
                  <c:v>0.24257344373354783</c:v>
                </c:pt>
                <c:pt idx="37">
                  <c:v>0.75897636427357185</c:v>
                </c:pt>
                <c:pt idx="38">
                  <c:v>1.2278311091195278</c:v>
                </c:pt>
                <c:pt idx="39">
                  <c:v>2.6376337104708512</c:v>
                </c:pt>
                <c:pt idx="40">
                  <c:v>2.3402481451048303</c:v>
                </c:pt>
                <c:pt idx="41">
                  <c:v>2.3419334812325872</c:v>
                </c:pt>
                <c:pt idx="42">
                  <c:v>2.4228295524860783</c:v>
                </c:pt>
                <c:pt idx="43">
                  <c:v>2.2289010107397971</c:v>
                </c:pt>
                <c:pt idx="44">
                  <c:v>1.6030739789530344</c:v>
                </c:pt>
                <c:pt idx="45">
                  <c:v>0.86000010637889801</c:v>
                </c:pt>
                <c:pt idx="46">
                  <c:v>0.72294643210975096</c:v>
                </c:pt>
                <c:pt idx="47">
                  <c:v>0.12726984985112466</c:v>
                </c:pt>
                <c:pt idx="48">
                  <c:v>-0.13365245125156378</c:v>
                </c:pt>
                <c:pt idx="49">
                  <c:v>-1.2394534714377841</c:v>
                </c:pt>
                <c:pt idx="50">
                  <c:v>-1.8464829776321423</c:v>
                </c:pt>
                <c:pt idx="51">
                  <c:v>-1.5452983972674943</c:v>
                </c:pt>
                <c:pt idx="52">
                  <c:v>-1.6088402605257741</c:v>
                </c:pt>
                <c:pt idx="53">
                  <c:v>-1.8565209139192618</c:v>
                </c:pt>
                <c:pt idx="54">
                  <c:v>-1.1395472472142387</c:v>
                </c:pt>
                <c:pt idx="55">
                  <c:v>-0.8245148201595498</c:v>
                </c:pt>
                <c:pt idx="56">
                  <c:v>-0.15456596134077927</c:v>
                </c:pt>
                <c:pt idx="57">
                  <c:v>0.24197850326144277</c:v>
                </c:pt>
                <c:pt idx="58">
                  <c:v>1.1251460906726152</c:v>
                </c:pt>
                <c:pt idx="59">
                  <c:v>1.8856425781841253</c:v>
                </c:pt>
                <c:pt idx="60">
                  <c:v>2.1995984392199475</c:v>
                </c:pt>
                <c:pt idx="61">
                  <c:v>2.975618851029239</c:v>
                </c:pt>
                <c:pt idx="62">
                  <c:v>2.7707437164955948</c:v>
                </c:pt>
                <c:pt idx="63">
                  <c:v>2.3160242011012429</c:v>
                </c:pt>
                <c:pt idx="64">
                  <c:v>1.7721311384401375</c:v>
                </c:pt>
                <c:pt idx="65">
                  <c:v>1.5257976065994114</c:v>
                </c:pt>
                <c:pt idx="66">
                  <c:v>0.98464717581113348</c:v>
                </c:pt>
                <c:pt idx="67">
                  <c:v>0.8484540555566582</c:v>
                </c:pt>
                <c:pt idx="68">
                  <c:v>-0.13621870779048351</c:v>
                </c:pt>
                <c:pt idx="69">
                  <c:v>7.9703964449940656E-2</c:v>
                </c:pt>
                <c:pt idx="70">
                  <c:v>-1.622580555415901</c:v>
                </c:pt>
                <c:pt idx="71">
                  <c:v>-1.5513377832611539</c:v>
                </c:pt>
                <c:pt idx="72">
                  <c:v>-1.9980496464064785</c:v>
                </c:pt>
                <c:pt idx="73">
                  <c:v>-2.6848223917353096</c:v>
                </c:pt>
                <c:pt idx="74">
                  <c:v>-1.8666305055468371</c:v>
                </c:pt>
                <c:pt idx="75">
                  <c:v>-1.0883001818019764</c:v>
                </c:pt>
                <c:pt idx="76">
                  <c:v>-0.19210891892527826</c:v>
                </c:pt>
                <c:pt idx="77">
                  <c:v>-0.34743873487920496</c:v>
                </c:pt>
                <c:pt idx="78">
                  <c:v>0.34582453677905534</c:v>
                </c:pt>
                <c:pt idx="79">
                  <c:v>1.313011274131604</c:v>
                </c:pt>
                <c:pt idx="80">
                  <c:v>1.0693448101068199</c:v>
                </c:pt>
                <c:pt idx="81">
                  <c:v>1.9928234138354881</c:v>
                </c:pt>
                <c:pt idx="82">
                  <c:v>1.2677734097585898</c:v>
                </c:pt>
                <c:pt idx="83">
                  <c:v>1.6589844186780383</c:v>
                </c:pt>
                <c:pt idx="84">
                  <c:v>1.7055087316881981</c:v>
                </c:pt>
                <c:pt idx="85">
                  <c:v>1.8599003581030473</c:v>
                </c:pt>
                <c:pt idx="86">
                  <c:v>2.1153762515553112</c:v>
                </c:pt>
                <c:pt idx="87">
                  <c:v>2.3564180950073421</c:v>
                </c:pt>
                <c:pt idx="88">
                  <c:v>0.8348915607756453</c:v>
                </c:pt>
                <c:pt idx="89">
                  <c:v>0.9921605838412404</c:v>
                </c:pt>
                <c:pt idx="90">
                  <c:v>-6.6845822224536278E-2</c:v>
                </c:pt>
                <c:pt idx="91">
                  <c:v>-0.7106265602256201</c:v>
                </c:pt>
                <c:pt idx="92">
                  <c:v>-1.0883976253776098</c:v>
                </c:pt>
                <c:pt idx="93">
                  <c:v>-1.4346012374507353</c:v>
                </c:pt>
                <c:pt idx="94">
                  <c:v>-1.6367455776145263</c:v>
                </c:pt>
                <c:pt idx="95">
                  <c:v>-0.90291674500513608</c:v>
                </c:pt>
                <c:pt idx="96">
                  <c:v>-0.52318632732254855</c:v>
                </c:pt>
                <c:pt idx="97">
                  <c:v>-0.65782977822184563</c:v>
                </c:pt>
                <c:pt idx="98">
                  <c:v>-0.65301030198101984</c:v>
                </c:pt>
                <c:pt idx="99">
                  <c:v>0.14877479696381357</c:v>
                </c:pt>
                <c:pt idx="100">
                  <c:v>-0.51738941011689832</c:v>
                </c:pt>
                <c:pt idx="101">
                  <c:v>0.47961101129613581</c:v>
                </c:pt>
                <c:pt idx="102">
                  <c:v>0.59741121105861339</c:v>
                </c:pt>
                <c:pt idx="103">
                  <c:v>0.47010343484971884</c:v>
                </c:pt>
                <c:pt idx="104">
                  <c:v>0.91780204030164469</c:v>
                </c:pt>
                <c:pt idx="105">
                  <c:v>0.78588364441655756</c:v>
                </c:pt>
                <c:pt idx="106">
                  <c:v>0.75971637905900025</c:v>
                </c:pt>
                <c:pt idx="107">
                  <c:v>1.2335792589473158</c:v>
                </c:pt>
                <c:pt idx="108">
                  <c:v>0.72834237319035111</c:v>
                </c:pt>
                <c:pt idx="109">
                  <c:v>1.1103657319373355</c:v>
                </c:pt>
                <c:pt idx="110">
                  <c:v>1.1319209525269045</c:v>
                </c:pt>
                <c:pt idx="111">
                  <c:v>1.5779369925677784</c:v>
                </c:pt>
                <c:pt idx="112">
                  <c:v>1.0749591989731826</c:v>
                </c:pt>
                <c:pt idx="113">
                  <c:v>0.93210987306287052</c:v>
                </c:pt>
                <c:pt idx="114">
                  <c:v>0.34314272971163717</c:v>
                </c:pt>
                <c:pt idx="115">
                  <c:v>-0.37857134593750175</c:v>
                </c:pt>
                <c:pt idx="116">
                  <c:v>-0.81865229640236237</c:v>
                </c:pt>
                <c:pt idx="117">
                  <c:v>-0.94221051515363285</c:v>
                </c:pt>
                <c:pt idx="118">
                  <c:v>-1.4093834164244257</c:v>
                </c:pt>
                <c:pt idx="119">
                  <c:v>-1.5232894948377691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0-4EC0-99F6-58C5D8A5E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621616"/>
        <c:axId val="901623584"/>
      </c:barChart>
      <c:catAx>
        <c:axId val="90162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623584"/>
        <c:crosses val="autoZero"/>
        <c:auto val="1"/>
        <c:lblAlgn val="ctr"/>
        <c:lblOffset val="100"/>
        <c:noMultiLvlLbl val="0"/>
      </c:catAx>
      <c:valAx>
        <c:axId val="901623584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62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126</xdr:row>
      <xdr:rowOff>0</xdr:rowOff>
    </xdr:from>
    <xdr:to>
      <xdr:col>12</xdr:col>
      <xdr:colOff>0</xdr:colOff>
      <xdr:row>127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F72C0A4C-3F02-47FA-8D6B-A85F04984AEC}"/>
            </a:ext>
          </a:extLst>
        </xdr:cNvPr>
        <xdr:cNvSpPr/>
      </xdr:nvSpPr>
      <xdr:spPr>
        <a:xfrm>
          <a:off x="8451850" y="31553150"/>
          <a:ext cx="609600" cy="24765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GB" sz="1100">
              <a:solidFill>
                <a:srgbClr val="000000"/>
              </a:solidFill>
            </a:rPr>
            <a:t>◀ Newest</a:t>
          </a:r>
        </a:p>
      </xdr:txBody>
    </xdr:sp>
    <xdr:clientData/>
  </xdr:twoCellAnchor>
  <xdr:twoCellAnchor>
    <xdr:from>
      <xdr:col>30</xdr:col>
      <xdr:colOff>0</xdr:colOff>
      <xdr:row>6</xdr:row>
      <xdr:rowOff>0</xdr:rowOff>
    </xdr:from>
    <xdr:to>
      <xdr:col>37</xdr:col>
      <xdr:colOff>300790</xdr:colOff>
      <xdr:row>19</xdr:row>
      <xdr:rowOff>224143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A4AD94-37FD-4396-863B-0C1652A88E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20</xdr:row>
      <xdr:rowOff>0</xdr:rowOff>
    </xdr:from>
    <xdr:to>
      <xdr:col>37</xdr:col>
      <xdr:colOff>230605</xdr:colOff>
      <xdr:row>34</xdr:row>
      <xdr:rowOff>146161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8282FC-4668-407B-889D-CC7BBB4D5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tro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 In"/>
      <sheetName val="Data Out"/>
      <sheetName val="Settings"/>
      <sheetName val="Manifest"/>
    </sheetNames>
    <sheetDataSet>
      <sheetData sheetId="0"/>
      <sheetData sheetId="1">
        <row r="7">
          <cell r="AD7" t="str">
            <v>Delta</v>
          </cell>
        </row>
        <row r="8">
          <cell r="AB8">
            <v>54.128937979996692</v>
          </cell>
          <cell r="AC8">
            <v>63.79</v>
          </cell>
          <cell r="AD8">
            <v>-9.6610620200033068</v>
          </cell>
        </row>
        <row r="9">
          <cell r="AB9">
            <v>55.2990640860775</v>
          </cell>
          <cell r="AC9">
            <v>65.11</v>
          </cell>
          <cell r="AD9">
            <v>-9.8109359139224992</v>
          </cell>
        </row>
        <row r="10">
          <cell r="AB10">
            <v>56.020561290833406</v>
          </cell>
          <cell r="AC10">
            <v>67.23</v>
          </cell>
          <cell r="AD10">
            <v>-11.209438709166598</v>
          </cell>
        </row>
        <row r="11">
          <cell r="AB11">
            <v>57.773777625002879</v>
          </cell>
          <cell r="AC11">
            <v>68.23</v>
          </cell>
          <cell r="AD11">
            <v>-10.456222374997125</v>
          </cell>
        </row>
        <row r="12">
          <cell r="AB12">
            <v>59.022367885434363</v>
          </cell>
          <cell r="AC12">
            <v>69.45</v>
          </cell>
          <cell r="AD12">
            <v>-10.42763211456564</v>
          </cell>
        </row>
        <row r="13">
          <cell r="AB13">
            <v>61.836588938748314</v>
          </cell>
          <cell r="AC13">
            <v>69.349999999999994</v>
          </cell>
          <cell r="AD13">
            <v>-7.5134110612516807</v>
          </cell>
        </row>
        <row r="14">
          <cell r="AB14">
            <v>63.771215892665516</v>
          </cell>
          <cell r="AC14">
            <v>69.55</v>
          </cell>
          <cell r="AD14">
            <v>-5.7787841073344808</v>
          </cell>
        </row>
        <row r="15">
          <cell r="AB15">
            <v>66.199236642540782</v>
          </cell>
          <cell r="AC15">
            <v>69.930000000000007</v>
          </cell>
          <cell r="AD15">
            <v>-3.7307633574592245</v>
          </cell>
        </row>
        <row r="16">
          <cell r="AB16">
            <v>69.143216414007213</v>
          </cell>
          <cell r="AC16">
            <v>70.19</v>
          </cell>
          <cell r="AD16">
            <v>-1.0467835859927845</v>
          </cell>
        </row>
        <row r="17">
          <cell r="AB17">
            <v>72.778437396452745</v>
          </cell>
          <cell r="AC17">
            <v>69.73</v>
          </cell>
          <cell r="AD17">
            <v>3.0484373964527407</v>
          </cell>
        </row>
        <row r="18">
          <cell r="AB18">
            <v>75.790960157280367</v>
          </cell>
          <cell r="AC18">
            <v>69.37</v>
          </cell>
          <cell r="AD18">
            <v>6.4209601572803621</v>
          </cell>
        </row>
        <row r="19">
          <cell r="AB19">
            <v>77.782028344629879</v>
          </cell>
          <cell r="AC19">
            <v>68.13</v>
          </cell>
          <cell r="AD19">
            <v>9.6520283446298833</v>
          </cell>
        </row>
        <row r="20">
          <cell r="AB20">
            <v>78.123981716261611</v>
          </cell>
          <cell r="AC20">
            <v>67.59</v>
          </cell>
          <cell r="AD20">
            <v>10.533981716261607</v>
          </cell>
        </row>
        <row r="21">
          <cell r="AB21">
            <v>77.415008765957239</v>
          </cell>
          <cell r="AC21">
            <v>66.75</v>
          </cell>
          <cell r="AD21">
            <v>10.665008765957239</v>
          </cell>
        </row>
        <row r="22">
          <cell r="AB22">
            <v>77.993946261056877</v>
          </cell>
          <cell r="AC22">
            <v>66.209999999999994</v>
          </cell>
          <cell r="AD22">
            <v>11.783946261056883</v>
          </cell>
        </row>
        <row r="23">
          <cell r="AB23">
            <v>78.532817169299719</v>
          </cell>
          <cell r="AC23">
            <v>65.23</v>
          </cell>
          <cell r="AD23">
            <v>13.302817169299715</v>
          </cell>
        </row>
        <row r="24">
          <cell r="AB24">
            <v>77.892630868973313</v>
          </cell>
          <cell r="AC24">
            <v>64.67</v>
          </cell>
          <cell r="AD24">
            <v>13.222630868973312</v>
          </cell>
        </row>
        <row r="25">
          <cell r="AB25">
            <v>76.080662662935609</v>
          </cell>
          <cell r="AC25">
            <v>63.47</v>
          </cell>
          <cell r="AD25">
            <v>12.61066266293561</v>
          </cell>
        </row>
        <row r="26">
          <cell r="AB26">
            <v>73.751512833483062</v>
          </cell>
          <cell r="AC26">
            <v>62.83</v>
          </cell>
          <cell r="AD26">
            <v>10.921512833483064</v>
          </cell>
        </row>
        <row r="27">
          <cell r="AB27">
            <v>71.803248861823377</v>
          </cell>
          <cell r="AC27">
            <v>61.99</v>
          </cell>
          <cell r="AD27">
            <v>9.8132488618233751</v>
          </cell>
        </row>
        <row r="28">
          <cell r="AB28">
            <v>69.421276812406902</v>
          </cell>
          <cell r="AC28">
            <v>61.77</v>
          </cell>
          <cell r="AD28">
            <v>7.6512768124068984</v>
          </cell>
        </row>
        <row r="29">
          <cell r="AB29">
            <v>67.970874549388284</v>
          </cell>
          <cell r="AC29">
            <v>61.43</v>
          </cell>
          <cell r="AD29">
            <v>6.5408745493882847</v>
          </cell>
        </row>
        <row r="30">
          <cell r="AB30">
            <v>66.399605233209911</v>
          </cell>
          <cell r="AC30">
            <v>61.61</v>
          </cell>
          <cell r="AD30">
            <v>4.7896052332099117</v>
          </cell>
        </row>
        <row r="31">
          <cell r="AB31">
            <v>64.393371458075706</v>
          </cell>
          <cell r="AC31">
            <v>61.69</v>
          </cell>
          <cell r="AD31">
            <v>2.7033714580757078</v>
          </cell>
        </row>
        <row r="32">
          <cell r="AB32">
            <v>63.434833910637131</v>
          </cell>
          <cell r="AC32">
            <v>61.61</v>
          </cell>
          <cell r="AD32">
            <v>1.8248339106371319</v>
          </cell>
        </row>
        <row r="33">
          <cell r="AB33">
            <v>60.76378221178544</v>
          </cell>
          <cell r="AC33">
            <v>61.79</v>
          </cell>
          <cell r="AD33">
            <v>-1.0262177882145593</v>
          </cell>
        </row>
        <row r="34">
          <cell r="AB34">
            <v>59.546818869086984</v>
          </cell>
          <cell r="AC34">
            <v>62.43</v>
          </cell>
          <cell r="AD34">
            <v>-2.883181130913016</v>
          </cell>
        </row>
        <row r="35">
          <cell r="AB35">
            <v>57.90172826564342</v>
          </cell>
          <cell r="AC35">
            <v>62.55</v>
          </cell>
          <cell r="AD35">
            <v>-4.6482717343565767</v>
          </cell>
        </row>
        <row r="36">
          <cell r="AB36">
            <v>57.406702118590097</v>
          </cell>
          <cell r="AC36">
            <v>62.71</v>
          </cell>
          <cell r="AD36">
            <v>-5.3032978814099039</v>
          </cell>
        </row>
        <row r="37">
          <cell r="AB37">
            <v>57.229240254419459</v>
          </cell>
          <cell r="AC37">
            <v>63.43</v>
          </cell>
          <cell r="AD37">
            <v>-6.200759745580541</v>
          </cell>
        </row>
        <row r="38">
          <cell r="AB38">
            <v>57.271065712431415</v>
          </cell>
          <cell r="AC38">
            <v>63.11</v>
          </cell>
          <cell r="AD38">
            <v>-5.8389342875685841</v>
          </cell>
        </row>
        <row r="39">
          <cell r="AB39">
            <v>57.788790123871671</v>
          </cell>
          <cell r="AC39">
            <v>63.15</v>
          </cell>
          <cell r="AD39">
            <v>-5.3612098761283278</v>
          </cell>
        </row>
        <row r="40">
          <cell r="AB40">
            <v>57.470746899875422</v>
          </cell>
          <cell r="AC40">
            <v>62.71</v>
          </cell>
          <cell r="AD40">
            <v>-5.2392531001245786</v>
          </cell>
        </row>
        <row r="41">
          <cell r="AB41">
            <v>57.447395096066039</v>
          </cell>
          <cell r="AC41">
            <v>62.67</v>
          </cell>
          <cell r="AD41">
            <v>-5.2226049039339628</v>
          </cell>
        </row>
        <row r="42">
          <cell r="AB42">
            <v>58.713269904133647</v>
          </cell>
          <cell r="AC42">
            <v>62.59</v>
          </cell>
          <cell r="AD42">
            <v>-3.8767300958663569</v>
          </cell>
        </row>
        <row r="43">
          <cell r="AB43">
            <v>59.199647446448672</v>
          </cell>
          <cell r="AC43">
            <v>62.63</v>
          </cell>
          <cell r="AD43">
            <v>-3.4303525535513302</v>
          </cell>
        </row>
        <row r="44">
          <cell r="AB44">
            <v>59.841794584700004</v>
          </cell>
          <cell r="AC44">
            <v>62.13</v>
          </cell>
          <cell r="AD44">
            <v>-2.2882054152999984</v>
          </cell>
        </row>
        <row r="45">
          <cell r="AB45">
            <v>60.493757684407854</v>
          </cell>
          <cell r="AC45">
            <v>61.69</v>
          </cell>
          <cell r="AD45">
            <v>-1.1962423155921442</v>
          </cell>
        </row>
        <row r="46">
          <cell r="AB46">
            <v>60.642865194109504</v>
          </cell>
          <cell r="AC46">
            <v>61.25</v>
          </cell>
          <cell r="AD46">
            <v>-0.60713480589049595</v>
          </cell>
        </row>
        <row r="47">
          <cell r="AB47">
            <v>61.792449326207326</v>
          </cell>
          <cell r="AC47">
            <v>61.85</v>
          </cell>
          <cell r="AD47">
            <v>-5.7550673792675866E-2</v>
          </cell>
        </row>
        <row r="48">
          <cell r="AB48">
            <v>61.458804592678867</v>
          </cell>
          <cell r="AC48">
            <v>61.71</v>
          </cell>
          <cell r="AD48">
            <v>-0.25119540732113421</v>
          </cell>
        </row>
        <row r="49">
          <cell r="AB49">
            <v>61.851169958857668</v>
          </cell>
          <cell r="AC49">
            <v>61.61</v>
          </cell>
          <cell r="AD49">
            <v>0.24116995885766812</v>
          </cell>
        </row>
        <row r="50">
          <cell r="AB50">
            <v>61.714719465183293</v>
          </cell>
          <cell r="AC50">
            <v>61.55</v>
          </cell>
          <cell r="AD50">
            <v>0.16471946518329617</v>
          </cell>
        </row>
        <row r="51">
          <cell r="AB51">
            <v>61.961064257644331</v>
          </cell>
          <cell r="AC51">
            <v>61.83</v>
          </cell>
          <cell r="AD51">
            <v>0.13106425764433283</v>
          </cell>
        </row>
        <row r="52">
          <cell r="AB52">
            <v>61.530287286210672</v>
          </cell>
          <cell r="AC52">
            <v>62.69</v>
          </cell>
          <cell r="AD52">
            <v>-1.1597127137893253</v>
          </cell>
        </row>
        <row r="53">
          <cell r="AB53">
            <v>61.747576706058339</v>
          </cell>
          <cell r="AC53">
            <v>63.79</v>
          </cell>
          <cell r="AD53">
            <v>-2.0424232939416598</v>
          </cell>
        </row>
        <row r="54">
          <cell r="AB54">
            <v>61.621793487823993</v>
          </cell>
          <cell r="AC54">
            <v>63.49</v>
          </cell>
          <cell r="AD54">
            <v>-1.868206512176009</v>
          </cell>
        </row>
        <row r="55">
          <cell r="AB55">
            <v>60.93103639822926</v>
          </cell>
          <cell r="AC55">
            <v>64.19</v>
          </cell>
          <cell r="AD55">
            <v>-3.2589636017707377</v>
          </cell>
        </row>
        <row r="56">
          <cell r="AB56">
            <v>60.745847871253972</v>
          </cell>
          <cell r="AC56">
            <v>65.11</v>
          </cell>
          <cell r="AD56">
            <v>-4.3641521287460279</v>
          </cell>
        </row>
        <row r="57">
          <cell r="AB57">
            <v>61.825947323670221</v>
          </cell>
          <cell r="AC57">
            <v>66.19</v>
          </cell>
          <cell r="AD57">
            <v>-4.3640526763297771</v>
          </cell>
        </row>
        <row r="58">
          <cell r="AB58">
            <v>61.650415976496525</v>
          </cell>
          <cell r="AC58">
            <v>67.150000000000006</v>
          </cell>
          <cell r="AD58">
            <v>-5.4995840235034805</v>
          </cell>
        </row>
        <row r="59">
          <cell r="AB59">
            <v>61.202737714549983</v>
          </cell>
          <cell r="AC59">
            <v>67.19</v>
          </cell>
          <cell r="AD59">
            <v>-5.987262285450015</v>
          </cell>
        </row>
        <row r="60">
          <cell r="AB60">
            <v>63.743353445760079</v>
          </cell>
          <cell r="AC60">
            <v>67.790000000000006</v>
          </cell>
          <cell r="AD60">
            <v>-4.0466465542399277</v>
          </cell>
        </row>
        <row r="61">
          <cell r="AB61">
            <v>65.480823232774995</v>
          </cell>
          <cell r="AC61">
            <v>68.650000000000006</v>
          </cell>
          <cell r="AD61">
            <v>-3.1691767672250108</v>
          </cell>
        </row>
        <row r="62">
          <cell r="AB62">
            <v>66.019404253429641</v>
          </cell>
          <cell r="AC62">
            <v>69.25</v>
          </cell>
          <cell r="AD62">
            <v>-3.2305957465703585</v>
          </cell>
        </row>
        <row r="63">
          <cell r="AB63">
            <v>67.207452286567204</v>
          </cell>
          <cell r="AC63">
            <v>69.97</v>
          </cell>
          <cell r="AD63">
            <v>-2.7625477134327951</v>
          </cell>
        </row>
        <row r="64">
          <cell r="AB64">
            <v>69.961810247652934</v>
          </cell>
          <cell r="AC64">
            <v>70.95</v>
          </cell>
          <cell r="AD64">
            <v>-0.98818975234706841</v>
          </cell>
        </row>
        <row r="65">
          <cell r="AB65">
            <v>71.159448613614373</v>
          </cell>
          <cell r="AC65">
            <v>71.61</v>
          </cell>
          <cell r="AD65">
            <v>-0.45055138638562653</v>
          </cell>
        </row>
        <row r="66">
          <cell r="AB66">
            <v>73.71630650946453</v>
          </cell>
          <cell r="AC66">
            <v>71.39</v>
          </cell>
          <cell r="AD66">
            <v>2.3263065094645299</v>
          </cell>
        </row>
        <row r="67">
          <cell r="AB67">
            <v>72.907669165778472</v>
          </cell>
          <cell r="AC67">
            <v>71.349999999999994</v>
          </cell>
          <cell r="AD67">
            <v>1.5576691657784778</v>
          </cell>
        </row>
        <row r="68">
          <cell r="AB68">
            <v>74.065457582608431</v>
          </cell>
          <cell r="AC68">
            <v>70.349999999999994</v>
          </cell>
          <cell r="AD68">
            <v>3.7154575826084368</v>
          </cell>
        </row>
        <row r="69">
          <cell r="AB69">
            <v>74.250445958936197</v>
          </cell>
          <cell r="AC69">
            <v>70.209999999999994</v>
          </cell>
          <cell r="AD69">
            <v>4.0404459589362034</v>
          </cell>
        </row>
        <row r="70">
          <cell r="AB70">
            <v>75.339358669929254</v>
          </cell>
          <cell r="AC70">
            <v>69.03</v>
          </cell>
          <cell r="AD70">
            <v>6.309358669929253</v>
          </cell>
        </row>
        <row r="71">
          <cell r="AB71">
            <v>77.128991937468882</v>
          </cell>
          <cell r="AC71">
            <v>67.19</v>
          </cell>
          <cell r="AD71">
            <v>9.9389919374688844</v>
          </cell>
        </row>
        <row r="72">
          <cell r="AB72">
            <v>77.310343208110339</v>
          </cell>
          <cell r="AC72">
            <v>65.53</v>
          </cell>
          <cell r="AD72">
            <v>11.780343208110338</v>
          </cell>
        </row>
        <row r="73">
          <cell r="AB73">
            <v>78.676382306569295</v>
          </cell>
          <cell r="AC73">
            <v>64.73</v>
          </cell>
          <cell r="AD73">
            <v>13.946382306569291</v>
          </cell>
        </row>
        <row r="74">
          <cell r="AB74">
            <v>77.468949774494135</v>
          </cell>
          <cell r="AC74">
            <v>62.99</v>
          </cell>
          <cell r="AD74">
            <v>14.478949774494133</v>
          </cell>
        </row>
        <row r="75">
          <cell r="AB75">
            <v>76.339047157901192</v>
          </cell>
          <cell r="AC75">
            <v>61.91</v>
          </cell>
          <cell r="AD75">
            <v>14.429047157901195</v>
          </cell>
        </row>
        <row r="76">
          <cell r="AB76">
            <v>74.39515081711788</v>
          </cell>
          <cell r="AC76">
            <v>61.11</v>
          </cell>
          <cell r="AD76">
            <v>13.285150817117881</v>
          </cell>
        </row>
        <row r="77">
          <cell r="AB77">
            <v>72.753037340684088</v>
          </cell>
          <cell r="AC77">
            <v>60.63</v>
          </cell>
          <cell r="AD77">
            <v>12.123037340684085</v>
          </cell>
        </row>
        <row r="78">
          <cell r="AB78">
            <v>71.886501034344732</v>
          </cell>
          <cell r="AC78">
            <v>60.23</v>
          </cell>
          <cell r="AD78">
            <v>11.656501034344736</v>
          </cell>
        </row>
        <row r="79">
          <cell r="AB79">
            <v>69.550618710787546</v>
          </cell>
          <cell r="AC79">
            <v>59.97</v>
          </cell>
          <cell r="AD79">
            <v>9.5806187107875473</v>
          </cell>
        </row>
        <row r="80">
          <cell r="AB80">
            <v>67.737653735241494</v>
          </cell>
          <cell r="AC80">
            <v>60.17</v>
          </cell>
          <cell r="AD80">
            <v>7.5676537352414925</v>
          </cell>
        </row>
        <row r="81">
          <cell r="AB81">
            <v>64.310376768573562</v>
          </cell>
          <cell r="AC81">
            <v>60.21</v>
          </cell>
          <cell r="AD81">
            <v>4.100376768573561</v>
          </cell>
        </row>
        <row r="82">
          <cell r="AB82">
            <v>62.506162187432118</v>
          </cell>
          <cell r="AC82">
            <v>59.67</v>
          </cell>
          <cell r="AD82">
            <v>2.8361621874321159</v>
          </cell>
        </row>
        <row r="83">
          <cell r="AB83">
            <v>60.778179113446392</v>
          </cell>
          <cell r="AC83">
            <v>59.53</v>
          </cell>
          <cell r="AD83">
            <v>1.2481791134463904</v>
          </cell>
        </row>
        <row r="84">
          <cell r="AB84">
            <v>58.789659652696876</v>
          </cell>
          <cell r="AC84">
            <v>59.25</v>
          </cell>
          <cell r="AD84">
            <v>-0.46034034730312356</v>
          </cell>
        </row>
        <row r="85">
          <cell r="AB85">
            <v>57.459111056220763</v>
          </cell>
          <cell r="AC85">
            <v>59.01</v>
          </cell>
          <cell r="AD85">
            <v>-1.5508889437792348</v>
          </cell>
        </row>
        <row r="86">
          <cell r="AB86">
            <v>56.583893389343622</v>
          </cell>
          <cell r="AC86">
            <v>59.21</v>
          </cell>
          <cell r="AD86">
            <v>-2.6261066106563788</v>
          </cell>
        </row>
        <row r="87">
          <cell r="AB87">
            <v>55.365313044188134</v>
          </cell>
          <cell r="AC87">
            <v>59.57</v>
          </cell>
          <cell r="AD87">
            <v>-4.2046869558118658</v>
          </cell>
        </row>
        <row r="88">
          <cell r="AB88">
            <v>55.021683691290669</v>
          </cell>
          <cell r="AC88">
            <v>59.49</v>
          </cell>
          <cell r="AD88">
            <v>-4.4683163087093334</v>
          </cell>
        </row>
        <row r="89">
          <cell r="AB89">
            <v>54.7010732242857</v>
          </cell>
          <cell r="AC89">
            <v>59.65</v>
          </cell>
          <cell r="AD89">
            <v>-4.9489267757142983</v>
          </cell>
        </row>
        <row r="90">
          <cell r="AB90">
            <v>54.324239977735239</v>
          </cell>
          <cell r="AC90">
            <v>60.05</v>
          </cell>
          <cell r="AD90">
            <v>-5.7257600222647582</v>
          </cell>
        </row>
        <row r="91">
          <cell r="AB91">
            <v>54.711494239020055</v>
          </cell>
          <cell r="AC91">
            <v>60.57</v>
          </cell>
          <cell r="AD91">
            <v>-5.8585057609799449</v>
          </cell>
        </row>
        <row r="92">
          <cell r="AB92">
            <v>54.625622137811376</v>
          </cell>
          <cell r="AC92">
            <v>61.19</v>
          </cell>
          <cell r="AD92">
            <v>-6.5643778621886213</v>
          </cell>
        </row>
        <row r="93">
          <cell r="AB93">
            <v>54.076905465365591</v>
          </cell>
          <cell r="AC93">
            <v>61.87</v>
          </cell>
          <cell r="AD93">
            <v>-7.793094534634406</v>
          </cell>
        </row>
        <row r="94">
          <cell r="AB94">
            <v>54.629998821741992</v>
          </cell>
          <cell r="AC94">
            <v>62.53</v>
          </cell>
          <cell r="AD94">
            <v>-7.9000011782580088</v>
          </cell>
        </row>
        <row r="95">
          <cell r="AB95">
            <v>54.988465288829552</v>
          </cell>
          <cell r="AC95">
            <v>63.79</v>
          </cell>
          <cell r="AD95">
            <v>-8.8015347111704472</v>
          </cell>
        </row>
        <row r="96">
          <cell r="AB96">
            <v>56.222255630147743</v>
          </cell>
          <cell r="AC96">
            <v>65.97</v>
          </cell>
          <cell r="AD96">
            <v>-9.7477443698522563</v>
          </cell>
        </row>
        <row r="97">
          <cell r="AB97">
            <v>56.837623311958659</v>
          </cell>
          <cell r="AC97">
            <v>67.61</v>
          </cell>
          <cell r="AD97">
            <v>-10.772376688041341</v>
          </cell>
        </row>
        <row r="98">
          <cell r="AB98">
            <v>57.729976245352113</v>
          </cell>
          <cell r="AC98">
            <v>69.73</v>
          </cell>
          <cell r="AD98">
            <v>-12.000023754647891</v>
          </cell>
        </row>
        <row r="99">
          <cell r="AB99">
            <v>59.395332738373419</v>
          </cell>
          <cell r="AC99">
            <v>71.55</v>
          </cell>
          <cell r="AD99">
            <v>-12.154667261626578</v>
          </cell>
        </row>
        <row r="100">
          <cell r="AB100">
            <v>60.862670573632421</v>
          </cell>
          <cell r="AC100">
            <v>72.75</v>
          </cell>
          <cell r="AD100">
            <v>-11.887329426367579</v>
          </cell>
        </row>
        <row r="101">
          <cell r="AB101">
            <v>63.796264684452858</v>
          </cell>
          <cell r="AC101">
            <v>73.97</v>
          </cell>
          <cell r="AD101">
            <v>-10.173735315547141</v>
          </cell>
        </row>
        <row r="102">
          <cell r="AB102">
            <v>66.857846253334969</v>
          </cell>
          <cell r="AC102">
            <v>74.53</v>
          </cell>
          <cell r="AD102">
            <v>-7.6721537466650318</v>
          </cell>
        </row>
        <row r="103">
          <cell r="AB103">
            <v>71.853935273500497</v>
          </cell>
          <cell r="AC103">
            <v>74.69</v>
          </cell>
          <cell r="AD103">
            <v>-2.8360647264995009</v>
          </cell>
        </row>
        <row r="104">
          <cell r="AB104">
            <v>75.282847428358409</v>
          </cell>
          <cell r="AC104">
            <v>73.97</v>
          </cell>
          <cell r="AD104">
            <v>1.3128474283584097</v>
          </cell>
        </row>
        <row r="105">
          <cell r="AB105">
            <v>78.170747605957473</v>
          </cell>
          <cell r="AC105">
            <v>73.349999999999994</v>
          </cell>
          <cell r="AD105">
            <v>4.8207476059574788</v>
          </cell>
        </row>
        <row r="106">
          <cell r="AB106">
            <v>83.472608817145982</v>
          </cell>
          <cell r="AC106">
            <v>72.37</v>
          </cell>
          <cell r="AD106">
            <v>11.102608817145978</v>
          </cell>
        </row>
        <row r="107">
          <cell r="AB107">
            <v>84.94409029273379</v>
          </cell>
          <cell r="AC107">
            <v>71.849999999999994</v>
          </cell>
          <cell r="AD107">
            <v>13.094090292733796</v>
          </cell>
        </row>
        <row r="108">
          <cell r="AB108">
            <v>86.022239946181017</v>
          </cell>
          <cell r="AC108">
            <v>70.89</v>
          </cell>
          <cell r="AD108">
            <v>15.132239946181016</v>
          </cell>
        </row>
        <row r="109">
          <cell r="AB109">
            <v>86.633935168693881</v>
          </cell>
          <cell r="AC109">
            <v>69.930000000000007</v>
          </cell>
          <cell r="AD109">
            <v>16.703935168693874</v>
          </cell>
        </row>
        <row r="110">
          <cell r="AB110">
            <v>86.403209807714873</v>
          </cell>
          <cell r="AC110">
            <v>67.73</v>
          </cell>
          <cell r="AD110">
            <v>18.673209807714869</v>
          </cell>
        </row>
        <row r="111">
          <cell r="AB111">
            <v>84.820192109624017</v>
          </cell>
          <cell r="AC111">
            <v>66.11</v>
          </cell>
          <cell r="AD111">
            <v>18.710192109624018</v>
          </cell>
        </row>
        <row r="112">
          <cell r="AB112">
            <v>82.120785837247567</v>
          </cell>
          <cell r="AC112">
            <v>65.010000000000005</v>
          </cell>
          <cell r="AD112">
            <v>17.110785837247562</v>
          </cell>
        </row>
        <row r="113">
          <cell r="AB113">
            <v>81.01235462490628</v>
          </cell>
          <cell r="AC113">
            <v>64.05</v>
          </cell>
          <cell r="AD113">
            <v>16.962354624906283</v>
          </cell>
        </row>
        <row r="114">
          <cell r="AB114">
            <v>78.375229733228124</v>
          </cell>
          <cell r="AC114">
            <v>62.63</v>
          </cell>
          <cell r="AD114">
            <v>15.745229733228122</v>
          </cell>
        </row>
        <row r="115">
          <cell r="AB115">
            <v>76.864074043742008</v>
          </cell>
          <cell r="AC115">
            <v>61.75</v>
          </cell>
          <cell r="AD115">
            <v>15.114074043742008</v>
          </cell>
        </row>
        <row r="116">
          <cell r="AB116">
            <v>75.586176720963536</v>
          </cell>
          <cell r="AC116">
            <v>61.37</v>
          </cell>
          <cell r="AD116">
            <v>14.216176720963539</v>
          </cell>
        </row>
        <row r="117">
          <cell r="AB117">
            <v>72.85460236471134</v>
          </cell>
          <cell r="AC117">
            <v>60.79</v>
          </cell>
          <cell r="AD117">
            <v>12.064602364711341</v>
          </cell>
        </row>
        <row r="118">
          <cell r="AB118">
            <v>70.580547206997466</v>
          </cell>
          <cell r="AC118">
            <v>61.03</v>
          </cell>
          <cell r="AD118">
            <v>9.5505472069974644</v>
          </cell>
        </row>
        <row r="119">
          <cell r="AB119">
            <v>68.254102017966005</v>
          </cell>
          <cell r="AC119">
            <v>61.27</v>
          </cell>
          <cell r="AD119">
            <v>6.9841020179660021</v>
          </cell>
        </row>
        <row r="120">
          <cell r="AB120">
            <v>64.636308331044489</v>
          </cell>
          <cell r="AC120">
            <v>60.71</v>
          </cell>
          <cell r="AD120">
            <v>3.9263083310444884</v>
          </cell>
        </row>
        <row r="121">
          <cell r="AB121">
            <v>62.226501876635758</v>
          </cell>
          <cell r="AC121">
            <v>60.19</v>
          </cell>
          <cell r="AD121">
            <v>2.0365018766357608</v>
          </cell>
        </row>
        <row r="122">
          <cell r="AB122">
            <v>61.333913056237655</v>
          </cell>
          <cell r="AC122">
            <v>59.83</v>
          </cell>
          <cell r="AD122">
            <v>1.503913056237657</v>
          </cell>
        </row>
        <row r="123">
          <cell r="AB123">
            <v>59.11786779599381</v>
          </cell>
          <cell r="AC123">
            <v>59.85</v>
          </cell>
          <cell r="AD123">
            <v>-0.7321322040061915</v>
          </cell>
        </row>
        <row r="124">
          <cell r="AB124">
            <v>57.848840588241053</v>
          </cell>
          <cell r="AC124">
            <v>59.97</v>
          </cell>
          <cell r="AD124">
            <v>-2.1211594117589456</v>
          </cell>
        </row>
        <row r="125">
          <cell r="AB125">
            <v>55.93045476721926</v>
          </cell>
          <cell r="AC125">
            <v>60.01</v>
          </cell>
          <cell r="AD125">
            <v>-4.0795452327807382</v>
          </cell>
        </row>
        <row r="126">
          <cell r="AB126">
            <v>55.024923839544329</v>
          </cell>
          <cell r="AC126">
            <v>60.61</v>
          </cell>
          <cell r="AD126">
            <v>-5.5850761604556709</v>
          </cell>
        </row>
        <row r="127">
          <cell r="AB127">
            <v>55.039938349594337</v>
          </cell>
          <cell r="AC127">
            <v>61.31</v>
          </cell>
          <cell r="AD127">
            <v>-6.2700616504056654</v>
          </cell>
        </row>
      </sheetData>
      <sheetData sheetId="2"/>
      <sheetData sheetId="3"/>
      <sheetData sheetId="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Khan, Vadan" id="{E4F14297-8A6F-44F5-9DD8-52E62A137950}" userId="Khan, Vadan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83034F-AED4-4056-A9EA-E81C3BB6DDF8}" name="TBL_CUR" displayName="TBL_CUR" ref="A4:K5" totalsRowShown="0" headerRowDxfId="25" dataDxfId="24">
  <autoFilter ref="A4:K5" xr:uid="{9783034F-AED4-4056-A9EA-E81C3BB6DDF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85E2174D-ADE1-4858-8A7B-9C9124BEA7D3}" name="TIME" dataDxfId="23"/>
    <tableColumn id="2" xr3:uid="{A165AD61-43E3-43A3-AA7C-A73366ED7E27}" name="CH1" dataDxfId="22"/>
    <tableColumn id="3" xr3:uid="{7142F650-2F50-4B84-8DF9-62C42ED626E5}" name="CH2" dataDxfId="21"/>
    <tableColumn id="4" xr3:uid="{72439386-D98C-4E5E-8899-4F7BDA91D475}" name="CH3" dataDxfId="20"/>
    <tableColumn id="5" xr3:uid="{5B20ABEE-09F8-4EFC-B458-4E6C2FB21AF4}" name="CH4" dataDxfId="19"/>
    <tableColumn id="6" xr3:uid="{436CF818-3D6D-46FF-BDC7-3E4A94989C20}" name="CH5" dataDxfId="18"/>
    <tableColumn id="7" xr3:uid="{DCF740D8-6FF7-4EF2-8F89-FF8EE55B79C5}" name="CH6" dataDxfId="17"/>
    <tableColumn id="8" xr3:uid="{4F208740-7AE5-465D-A0A2-E2DE0B144A39}" name="CH7" dataDxfId="16"/>
    <tableColumn id="9" xr3:uid="{8508952E-C6EB-4039-B6FB-032E10A7C02E}" name="CH8" dataDxfId="15"/>
    <tableColumn id="10" xr3:uid="{3C10D125-F877-46D8-945D-18AC919E2228}" name="CH9" dataDxfId="14"/>
    <tableColumn id="11" xr3:uid="{FBF1A978-A28A-4876-BDCF-6AC68A38DFB3}" name="CH10" dataDxfId="13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C7779E-858E-4EDF-900D-E400FF5EA930}" name="TBL_HST" displayName="TBL_HST" ref="A7:K127" totalsRowShown="0" headerRowDxfId="12" dataDxfId="11">
  <autoFilter ref="A7:K127" xr:uid="{9DC7779E-858E-4EDF-900D-E400FF5EA93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5" xr3:uid="{6353415B-A363-4EA1-8EFA-4301388C9D20}" name="TIME" dataDxfId="10"/>
    <tableColumn id="16" xr3:uid="{8EFF16EA-A51B-457C-A666-CCE7E913848D}" name="CH1" dataDxfId="9"/>
    <tableColumn id="17" xr3:uid="{FF290097-58C9-4B78-8C4B-BC56F949A5CD}" name="CH2" dataDxfId="8"/>
    <tableColumn id="18" xr3:uid="{B465C572-8084-4636-B2C7-33AD09D34A4C}" name="CH3" dataDxfId="7"/>
    <tableColumn id="19" xr3:uid="{2805AD4B-A31F-48D5-8150-C3C562FBD598}" name="CH4" dataDxfId="6"/>
    <tableColumn id="20" xr3:uid="{8A9043A9-8022-4E15-973A-64BC0593C0F4}" name="CH5" dataDxfId="5"/>
    <tableColumn id="21" xr3:uid="{1508C7B1-F6B6-45F1-8DCD-3A54263A404A}" name="CH6" dataDxfId="4"/>
    <tableColumn id="22" xr3:uid="{A5C32100-39A3-432E-BC37-5AB14644AE61}" name="CH7" dataDxfId="3"/>
    <tableColumn id="23" xr3:uid="{671675D9-51FE-4342-8577-DEA25A83D99D}" name="CH8" dataDxfId="2"/>
    <tableColumn id="24" xr3:uid="{55612FC3-A123-4996-8361-909D37277C0C}" name="CH9" dataDxfId="1"/>
    <tableColumn id="25" xr3:uid="{74229FD8-425C-4E2E-AFE5-C4F2F2A523A3}" name="CH10" dataDxfId="0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7" dT="2022-07-21T10:48:42.35" personId="{E4F14297-8A6F-44F5-9DD8-52E62A137950}" id="{065BA349-6760-4798-BA1E-6DDE2C8E97D1}">
    <text>Modulised Ln Inputs, Physics Uncertain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596C0-C2CA-426B-BDFC-C3EBD7027F81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5CA7F-A709-481A-BA74-7C54B121BC7C}">
  <dimension ref="A1:AD127"/>
  <sheetViews>
    <sheetView tabSelected="1" topLeftCell="N4" zoomScale="57" zoomScaleNormal="57" workbookViewId="0">
      <selection activeCell="AE21" sqref="AE21"/>
    </sheetView>
  </sheetViews>
  <sheetFormatPr defaultRowHeight="14.5" x14ac:dyDescent="0.35"/>
  <cols>
    <col min="1" max="1" width="14.6328125" style="1" customWidth="1"/>
    <col min="2" max="11" width="10.6328125" style="1" customWidth="1"/>
    <col min="12" max="12" width="16.6328125" style="1" customWidth="1"/>
    <col min="13" max="29" width="8.7265625" style="1" customWidth="1"/>
    <col min="30" max="39" width="15.6328125" style="1" customWidth="1"/>
    <col min="40" max="16384" width="8.7265625" style="1"/>
  </cols>
  <sheetData>
    <row r="1" spans="1:30" ht="29" x14ac:dyDescent="0.75">
      <c r="A1" s="31" t="s">
        <v>32</v>
      </c>
      <c r="B1" s="31"/>
      <c r="C1" s="31"/>
      <c r="D1" s="31"/>
      <c r="E1" s="31"/>
      <c r="F1" s="31"/>
      <c r="G1" s="31"/>
      <c r="H1" s="31"/>
      <c r="I1" s="31"/>
      <c r="J1" s="31"/>
    </row>
    <row r="2" spans="1:30" ht="16.5" x14ac:dyDescent="0.35">
      <c r="A2" s="32" t="s">
        <v>33</v>
      </c>
      <c r="B2" s="32"/>
      <c r="C2" s="32"/>
      <c r="D2" s="32"/>
      <c r="E2" s="32"/>
      <c r="F2" s="32"/>
      <c r="G2" s="32"/>
      <c r="H2" s="32"/>
      <c r="I2" s="32"/>
      <c r="J2" s="32"/>
    </row>
    <row r="3" spans="1:30" ht="33.5" customHeight="1" x14ac:dyDescent="0.55000000000000004">
      <c r="A3" s="33" t="s">
        <v>34</v>
      </c>
      <c r="B3" s="33"/>
      <c r="C3" s="33"/>
      <c r="D3" s="33"/>
      <c r="E3" s="33"/>
      <c r="F3" s="33"/>
      <c r="G3" s="33"/>
      <c r="H3" s="33"/>
      <c r="I3" s="33"/>
      <c r="J3" s="33"/>
      <c r="K3" s="33"/>
    </row>
    <row r="4" spans="1:30" ht="16" x14ac:dyDescent="0.35">
      <c r="A4" s="21" t="s">
        <v>35</v>
      </c>
      <c r="B4" s="21" t="s">
        <v>11</v>
      </c>
      <c r="C4" s="21" t="s">
        <v>13</v>
      </c>
      <c r="D4" s="21" t="s">
        <v>14</v>
      </c>
      <c r="E4" s="21" t="s">
        <v>15</v>
      </c>
      <c r="F4" s="21" t="s">
        <v>16</v>
      </c>
      <c r="G4" s="21" t="s">
        <v>17</v>
      </c>
      <c r="H4" s="21" t="s">
        <v>18</v>
      </c>
      <c r="I4" s="21" t="s">
        <v>19</v>
      </c>
      <c r="J4" s="21" t="s">
        <v>20</v>
      </c>
      <c r="K4" s="21" t="s">
        <v>21</v>
      </c>
    </row>
    <row r="5" spans="1:30" ht="19.5" customHeight="1" x14ac:dyDescent="0.35">
      <c r="A5" s="23">
        <v>44775.658656666667</v>
      </c>
      <c r="B5" s="22">
        <v>47.05</v>
      </c>
      <c r="C5" s="22">
        <v>46.01</v>
      </c>
      <c r="D5" s="22">
        <v>45.51</v>
      </c>
      <c r="E5" s="22">
        <v>28.85</v>
      </c>
      <c r="F5" s="22">
        <v>29.19</v>
      </c>
      <c r="G5" s="22">
        <v>29.63</v>
      </c>
      <c r="H5" s="22">
        <v>49.51</v>
      </c>
      <c r="I5" s="22">
        <v>29.49</v>
      </c>
      <c r="J5" s="22"/>
      <c r="K5" s="22"/>
    </row>
    <row r="6" spans="1:30" ht="33.5" customHeight="1" x14ac:dyDescent="0.55000000000000004">
      <c r="A6" s="34" t="s">
        <v>36</v>
      </c>
      <c r="B6" s="34"/>
      <c r="C6" s="34"/>
      <c r="D6" s="34"/>
      <c r="E6" s="34"/>
      <c r="F6" s="34"/>
      <c r="G6" s="34"/>
      <c r="H6" s="34"/>
      <c r="I6" s="34"/>
      <c r="J6" s="34"/>
      <c r="K6" s="34"/>
    </row>
    <row r="7" spans="1:30" ht="16" x14ac:dyDescent="0.35">
      <c r="A7" s="21" t="s">
        <v>35</v>
      </c>
      <c r="B7" s="21" t="s">
        <v>11</v>
      </c>
      <c r="C7" s="21" t="s">
        <v>13</v>
      </c>
      <c r="D7" s="21" t="s">
        <v>14</v>
      </c>
      <c r="E7" s="21" t="s">
        <v>15</v>
      </c>
      <c r="F7" s="21" t="s">
        <v>16</v>
      </c>
      <c r="G7" s="21" t="s">
        <v>17</v>
      </c>
      <c r="H7" s="21" t="s">
        <v>18</v>
      </c>
      <c r="I7" s="21" t="s">
        <v>19</v>
      </c>
      <c r="J7" s="21" t="s">
        <v>20</v>
      </c>
      <c r="K7" s="21" t="s">
        <v>21</v>
      </c>
      <c r="M7" s="1" t="s">
        <v>37</v>
      </c>
      <c r="N7" s="1" t="s">
        <v>38</v>
      </c>
      <c r="O7" s="1" t="s">
        <v>39</v>
      </c>
      <c r="P7" s="1" t="s">
        <v>40</v>
      </c>
      <c r="Q7" s="1" t="s">
        <v>41</v>
      </c>
      <c r="R7" s="1" t="s">
        <v>42</v>
      </c>
      <c r="S7" s="1" t="s">
        <v>43</v>
      </c>
      <c r="T7" s="1" t="s">
        <v>44</v>
      </c>
      <c r="U7" s="1" t="s">
        <v>45</v>
      </c>
      <c r="V7" s="1" t="s">
        <v>46</v>
      </c>
      <c r="W7" s="1" t="s">
        <v>47</v>
      </c>
      <c r="X7" s="1" t="s">
        <v>48</v>
      </c>
      <c r="Y7" s="1" t="s">
        <v>49</v>
      </c>
      <c r="Z7" s="1" t="s">
        <v>50</v>
      </c>
      <c r="AB7" s="1" t="s">
        <v>51</v>
      </c>
      <c r="AC7" s="1" t="s">
        <v>52</v>
      </c>
      <c r="AD7" s="1" t="s">
        <v>54</v>
      </c>
    </row>
    <row r="8" spans="1:30" ht="19.5" customHeight="1" x14ac:dyDescent="0.35">
      <c r="A8" s="26">
        <v>44775.65795429398</v>
      </c>
      <c r="B8" s="24">
        <v>46.25</v>
      </c>
      <c r="C8" s="24">
        <v>44.93</v>
      </c>
      <c r="D8" s="24">
        <v>42.69</v>
      </c>
      <c r="E8" s="24">
        <v>28.41</v>
      </c>
      <c r="F8" s="24">
        <v>28.79</v>
      </c>
      <c r="G8" s="24">
        <v>29.21</v>
      </c>
      <c r="H8" s="24">
        <v>46.99</v>
      </c>
      <c r="I8" s="24">
        <v>29.05</v>
      </c>
      <c r="J8" s="24"/>
      <c r="K8" s="24"/>
      <c r="M8" s="1">
        <f>8/20</f>
        <v>0.4</v>
      </c>
      <c r="N8" s="1">
        <v>0.3</v>
      </c>
      <c r="O8" s="1">
        <v>0.6</v>
      </c>
      <c r="P8" s="1">
        <v>0.88</v>
      </c>
      <c r="Q8" s="1">
        <f>AVERAGE(TBL_HST[[#This Row],[CH4]],TBL_HST[[#This Row],[CH5]],TBL_HST[[#This Row],[CH6]])</f>
        <v>28.803333333333331</v>
      </c>
      <c r="R8" s="1">
        <f>(M8/(O8-N8))*LN(((TBL_HST[[#This Row],[CH1]]-Q8)/(TBL_HST[[#This Row],[CH2]]-Q8)))</f>
        <v>0.10489918922682491</v>
      </c>
      <c r="S8" s="1">
        <f>(M8/(P8-O8))*LN(((TBL_HST[[#This Row],[CH2]]-Q8)/(TBL_HST[[#This Row],[CH3]]-Q8)))</f>
        <v>0.21363581335579335</v>
      </c>
      <c r="T8" s="1">
        <f>(M8/(P8-N8))*LN(((TBL_HST[[#This Row],[CH1]]-Q8)/(TBL_HST[[#This Row],[CH3]]-Q8)))</f>
        <v>0.15739273190977512</v>
      </c>
      <c r="U8" s="1">
        <f>(TBL_HST[[#This Row],[CH1]]-Q8)/(EXP(-R8*N8/M8)) + Q8</f>
        <v>47.678044646548159</v>
      </c>
      <c r="V8" s="1">
        <f>(TBL_HST[[#This Row],[CH2]]-Q8)/(EXP(-S8*O8/M8)) + Q8</f>
        <v>51.021892464957737</v>
      </c>
      <c r="W8" s="1">
        <f>(TBL_HST[[#This Row],[CH1]]-Q8)/(EXP(-T8*N8/M8)) + Q8</f>
        <v>48.435966856369959</v>
      </c>
      <c r="X8" s="1">
        <f>IFERROR(U8, " ")</f>
        <v>47.678044646548159</v>
      </c>
      <c r="Y8" s="1">
        <f>IFERROR(W8, " ")</f>
        <v>48.435966856369959</v>
      </c>
      <c r="Z8" s="1">
        <f>IFERROR(W8, " ")</f>
        <v>48.435966856369959</v>
      </c>
      <c r="AB8" s="1">
        <f>AVERAGE(X8,Y8,Z8)</f>
        <v>48.18332611976269</v>
      </c>
      <c r="AC8" s="1">
        <f>TBL_HST[[#This Row],[CH7]]</f>
        <v>46.99</v>
      </c>
      <c r="AD8" s="1">
        <f>AB8-AC8</f>
        <v>1.1933261197626877</v>
      </c>
    </row>
    <row r="9" spans="1:30" ht="19.5" customHeight="1" x14ac:dyDescent="0.35">
      <c r="A9" s="27">
        <v>44775.657960185184</v>
      </c>
      <c r="B9" s="25">
        <v>46.23</v>
      </c>
      <c r="C9" s="25">
        <v>44.97</v>
      </c>
      <c r="D9" s="25">
        <v>42.67</v>
      </c>
      <c r="E9" s="25">
        <v>28.45</v>
      </c>
      <c r="F9" s="25">
        <v>28.79</v>
      </c>
      <c r="G9" s="25">
        <v>29.17</v>
      </c>
      <c r="H9" s="25">
        <v>46.61</v>
      </c>
      <c r="I9" s="25">
        <v>29.07</v>
      </c>
      <c r="J9" s="25"/>
      <c r="K9" s="25"/>
      <c r="M9" s="1">
        <f t="shared" ref="M9:M72" si="0">8/20</f>
        <v>0.4</v>
      </c>
      <c r="N9" s="1">
        <v>0.3</v>
      </c>
      <c r="O9" s="1">
        <v>0.6</v>
      </c>
      <c r="P9" s="1">
        <v>0.88</v>
      </c>
      <c r="Q9" s="1">
        <f>AVERAGE(TBL_HST[[#This Row],[CH4]],TBL_HST[[#This Row],[CH5]],TBL_HST[[#This Row],[CH6]])</f>
        <v>28.803333333333331</v>
      </c>
      <c r="R9" s="1">
        <f>(M9/(O9-N9))*LN(((TBL_HST[[#This Row],[CH1]]-Q9)/(TBL_HST[[#This Row],[CH2]]-Q9)))</f>
        <v>0.10006678775011142</v>
      </c>
      <c r="S9" s="1">
        <f>(M9/(P9-O9))*LN(((TBL_HST[[#This Row],[CH2]]-Q9)/(TBL_HST[[#This Row],[CH3]]-Q9)))</f>
        <v>0.21923375810888526</v>
      </c>
      <c r="T9" s="1">
        <f>(M9/(P9-N9))*LN(((TBL_HST[[#This Row],[CH1]]-Q9)/(TBL_HST[[#This Row],[CH3]]-Q9)))</f>
        <v>0.15759566999227806</v>
      </c>
      <c r="U9" s="1">
        <f>(TBL_HST[[#This Row],[CH1]]-Q9)/(EXP(-R9*N9/M9)) + Q9</f>
        <v>47.588202061855668</v>
      </c>
      <c r="V9" s="1">
        <f>(TBL_HST[[#This Row],[CH2]]-Q9)/(EXP(-S9*O9/M9)) + Q9</f>
        <v>51.264820170047884</v>
      </c>
      <c r="W9" s="1">
        <f>(TBL_HST[[#This Row],[CH1]]-Q9)/(EXP(-T9*N9/M9)) + Q9</f>
        <v>48.416445929982089</v>
      </c>
      <c r="X9" s="1">
        <f t="shared" ref="X9:X72" si="1">IFERROR(U9, " ")</f>
        <v>47.588202061855668</v>
      </c>
      <c r="Y9" s="1">
        <f t="shared" ref="Y9:Y72" si="2">IFERROR(W9, " ")</f>
        <v>48.416445929982089</v>
      </c>
      <c r="Z9" s="1">
        <f t="shared" ref="Z9:Z72" si="3">IFERROR(W9, " ")</f>
        <v>48.416445929982089</v>
      </c>
      <c r="AB9" s="1">
        <f t="shared" ref="AB9:AB72" si="4">AVERAGE(X9,Y9,Z9)</f>
        <v>48.140364640606613</v>
      </c>
      <c r="AC9" s="1">
        <f>TBL_HST[[#This Row],[CH7]]</f>
        <v>46.61</v>
      </c>
      <c r="AD9" s="1">
        <f t="shared" ref="AD9:AD72" si="5">AB9-AC9</f>
        <v>1.5303646406066136</v>
      </c>
    </row>
    <row r="10" spans="1:30" ht="19.5" customHeight="1" x14ac:dyDescent="0.35">
      <c r="A10" s="27">
        <v>44775.657966099534</v>
      </c>
      <c r="B10" s="25">
        <v>45.95</v>
      </c>
      <c r="C10" s="25">
        <v>45.31</v>
      </c>
      <c r="D10" s="25">
        <v>43.09</v>
      </c>
      <c r="E10" s="25">
        <v>28.47</v>
      </c>
      <c r="F10" s="25">
        <v>28.81</v>
      </c>
      <c r="G10" s="25">
        <v>29.19</v>
      </c>
      <c r="H10" s="25">
        <v>46.17</v>
      </c>
      <c r="I10" s="25">
        <v>29.05</v>
      </c>
      <c r="J10" s="25"/>
      <c r="K10" s="25"/>
      <c r="M10" s="1">
        <f t="shared" si="0"/>
        <v>0.4</v>
      </c>
      <c r="N10" s="1">
        <v>0.3</v>
      </c>
      <c r="O10" s="1">
        <v>0.6</v>
      </c>
      <c r="P10" s="1">
        <v>0.88</v>
      </c>
      <c r="Q10" s="1">
        <f>AVERAGE(TBL_HST[[#This Row],[CH4]],TBL_HST[[#This Row],[CH5]],TBL_HST[[#This Row],[CH6]])</f>
        <v>28.823333333333334</v>
      </c>
      <c r="R10" s="1">
        <f>(M10/(O10-N10))*LN(((TBL_HST[[#This Row],[CH1]]-Q10)/(TBL_HST[[#This Row],[CH2]]-Q10)))</f>
        <v>5.0779639451289806E-2</v>
      </c>
      <c r="S10" s="1">
        <f>(M10/(P10-O10))*LN(((TBL_HST[[#This Row],[CH2]]-Q10)/(TBL_HST[[#This Row],[CH3]]-Q10)))</f>
        <v>0.2066087992935986</v>
      </c>
      <c r="T10" s="1">
        <f>(M10/(P10-N10))*LN(((TBL_HST[[#This Row],[CH1]]-Q10)/(TBL_HST[[#This Row],[CH3]]-Q10)))</f>
        <v>0.12600750971999053</v>
      </c>
      <c r="U10" s="1">
        <f>(TBL_HST[[#This Row],[CH1]]-Q10)/(EXP(-R10*N10/M10)) + Q10</f>
        <v>46.614844318641332</v>
      </c>
      <c r="V10" s="1">
        <f>(TBL_HST[[#This Row],[CH2]]-Q10)/(EXP(-S10*O10/M10)) + Q10</f>
        <v>51.299717656341492</v>
      </c>
      <c r="W10" s="1">
        <f>(TBL_HST[[#This Row],[CH1]]-Q10)/(EXP(-T10*N10/M10)) + Q10</f>
        <v>47.647515623545971</v>
      </c>
      <c r="X10" s="1">
        <f t="shared" si="1"/>
        <v>46.614844318641332</v>
      </c>
      <c r="Y10" s="1">
        <f t="shared" si="2"/>
        <v>47.647515623545971</v>
      </c>
      <c r="Z10" s="1">
        <f t="shared" si="3"/>
        <v>47.647515623545971</v>
      </c>
      <c r="AB10" s="1">
        <f t="shared" si="4"/>
        <v>47.303291855244424</v>
      </c>
      <c r="AC10" s="1">
        <f>TBL_HST[[#This Row],[CH7]]</f>
        <v>46.17</v>
      </c>
      <c r="AD10" s="1">
        <f t="shared" si="5"/>
        <v>1.1332918552444227</v>
      </c>
    </row>
    <row r="11" spans="1:30" ht="19.5" customHeight="1" x14ac:dyDescent="0.35">
      <c r="A11" s="27">
        <v>44775.65797197917</v>
      </c>
      <c r="B11" s="25">
        <v>46.13</v>
      </c>
      <c r="C11" s="25">
        <v>45.09</v>
      </c>
      <c r="D11" s="25">
        <v>43.69</v>
      </c>
      <c r="E11" s="25">
        <v>28.41</v>
      </c>
      <c r="F11" s="25">
        <v>28.79</v>
      </c>
      <c r="G11" s="25">
        <v>29.19</v>
      </c>
      <c r="H11" s="25">
        <v>46.37</v>
      </c>
      <c r="I11" s="25">
        <v>29.05</v>
      </c>
      <c r="J11" s="25"/>
      <c r="K11" s="25"/>
      <c r="M11" s="1">
        <f t="shared" si="0"/>
        <v>0.4</v>
      </c>
      <c r="N11" s="1">
        <v>0.3</v>
      </c>
      <c r="O11" s="1">
        <v>0.6</v>
      </c>
      <c r="P11" s="1">
        <v>0.88</v>
      </c>
      <c r="Q11" s="1">
        <f>AVERAGE(TBL_HST[[#This Row],[CH4]],TBL_HST[[#This Row],[CH5]],TBL_HST[[#This Row],[CH6]])</f>
        <v>28.796666666666667</v>
      </c>
      <c r="R11" s="1">
        <f>(M11/(O11-N11))*LN(((TBL_HST[[#This Row],[CH1]]-Q11)/(TBL_HST[[#This Row],[CH2]]-Q11)))</f>
        <v>8.2500538290783285E-2</v>
      </c>
      <c r="S11" s="1">
        <f>(M11/(P11-O11))*LN(((TBL_HST[[#This Row],[CH2]]-Q11)/(TBL_HST[[#This Row],[CH3]]-Q11)))</f>
        <v>0.1283462009462005</v>
      </c>
      <c r="T11" s="1">
        <f>(M11/(P11-N11))*LN(((TBL_HST[[#This Row],[CH1]]-Q11)/(TBL_HST[[#This Row],[CH3]]-Q11)))</f>
        <v>0.10463292715891567</v>
      </c>
      <c r="U11" s="1">
        <f>(TBL_HST[[#This Row],[CH1]]-Q11)/(EXP(-R11*N11/M11)) + Q11</f>
        <v>47.236382978723405</v>
      </c>
      <c r="V11" s="1">
        <f>(TBL_HST[[#This Row],[CH2]]-Q11)/(EXP(-S11*O11/M11)) + Q11</f>
        <v>48.549073079539028</v>
      </c>
      <c r="W11" s="1">
        <f>(TBL_HST[[#This Row],[CH1]]-Q11)/(EXP(-T11*N11/M11)) + Q11</f>
        <v>47.545023729889728</v>
      </c>
      <c r="X11" s="1">
        <f t="shared" si="1"/>
        <v>47.236382978723405</v>
      </c>
      <c r="Y11" s="1">
        <f t="shared" si="2"/>
        <v>47.545023729889728</v>
      </c>
      <c r="Z11" s="1">
        <f t="shared" si="3"/>
        <v>47.545023729889728</v>
      </c>
      <c r="AB11" s="1">
        <f t="shared" si="4"/>
        <v>47.442143479500949</v>
      </c>
      <c r="AC11" s="1">
        <f>TBL_HST[[#This Row],[CH7]]</f>
        <v>46.37</v>
      </c>
      <c r="AD11" s="1">
        <f t="shared" si="5"/>
        <v>1.0721434795009515</v>
      </c>
    </row>
    <row r="12" spans="1:30" ht="19.5" customHeight="1" x14ac:dyDescent="0.35">
      <c r="A12" s="27">
        <v>44775.657977905095</v>
      </c>
      <c r="B12" s="25">
        <v>45.75</v>
      </c>
      <c r="C12" s="25">
        <v>45.07</v>
      </c>
      <c r="D12" s="25">
        <v>43.73</v>
      </c>
      <c r="E12" s="25">
        <v>28.41</v>
      </c>
      <c r="F12" s="25">
        <v>28.83</v>
      </c>
      <c r="G12" s="25">
        <v>29.23</v>
      </c>
      <c r="H12" s="25">
        <v>46.53</v>
      </c>
      <c r="I12" s="25">
        <v>29.05</v>
      </c>
      <c r="J12" s="25"/>
      <c r="K12" s="25"/>
      <c r="M12" s="1">
        <f t="shared" si="0"/>
        <v>0.4</v>
      </c>
      <c r="N12" s="1">
        <v>0.3</v>
      </c>
      <c r="O12" s="1">
        <v>0.6</v>
      </c>
      <c r="P12" s="1">
        <v>0.88</v>
      </c>
      <c r="Q12" s="1">
        <f>AVERAGE(TBL_HST[[#This Row],[CH4]],TBL_HST[[#This Row],[CH5]],TBL_HST[[#This Row],[CH6]])</f>
        <v>28.823333333333334</v>
      </c>
      <c r="R12" s="1">
        <f>(M12/(O12-N12))*LN(((TBL_HST[[#This Row],[CH1]]-Q12)/(TBL_HST[[#This Row],[CH2]]-Q12)))</f>
        <v>5.4670037439296396E-2</v>
      </c>
      <c r="S12" s="1">
        <f>(M12/(P12-O12))*LN(((TBL_HST[[#This Row],[CH2]]-Q12)/(TBL_HST[[#This Row],[CH3]]-Q12)))</f>
        <v>0.12297031335745237</v>
      </c>
      <c r="T12" s="1">
        <f>(M12/(P12-N12))*LN(((TBL_HST[[#This Row],[CH1]]-Q12)/(TBL_HST[[#This Row],[CH3]]-Q12)))</f>
        <v>8.7642584434268117E-2</v>
      </c>
      <c r="U12" s="1">
        <f>(TBL_HST[[#This Row],[CH1]]-Q12)/(EXP(-R12*N12/M12)) + Q12</f>
        <v>46.458461222814933</v>
      </c>
      <c r="V12" s="1">
        <f>(TBL_HST[[#This Row],[CH2]]-Q12)/(EXP(-S12*O12/M12)) + Q12</f>
        <v>48.360980525847864</v>
      </c>
      <c r="W12" s="1">
        <f>(TBL_HST[[#This Row],[CH1]]-Q12)/(EXP(-T12*N12/M12)) + Q12</f>
        <v>46.900004586941449</v>
      </c>
      <c r="X12" s="1">
        <f t="shared" si="1"/>
        <v>46.458461222814933</v>
      </c>
      <c r="Y12" s="1">
        <f t="shared" si="2"/>
        <v>46.900004586941449</v>
      </c>
      <c r="Z12" s="1">
        <f t="shared" si="3"/>
        <v>46.900004586941449</v>
      </c>
      <c r="AB12" s="1">
        <f t="shared" si="4"/>
        <v>46.752823465565939</v>
      </c>
      <c r="AC12" s="1">
        <f>TBL_HST[[#This Row],[CH7]]</f>
        <v>46.53</v>
      </c>
      <c r="AD12" s="1">
        <f t="shared" si="5"/>
        <v>0.22282346556593779</v>
      </c>
    </row>
    <row r="13" spans="1:30" ht="19.5" customHeight="1" x14ac:dyDescent="0.35">
      <c r="A13" s="27">
        <v>44775.657983796293</v>
      </c>
      <c r="B13" s="25">
        <v>45.67</v>
      </c>
      <c r="C13" s="25">
        <v>44.83</v>
      </c>
      <c r="D13" s="25">
        <v>43.87</v>
      </c>
      <c r="E13" s="25">
        <v>28.45</v>
      </c>
      <c r="F13" s="25">
        <v>28.87</v>
      </c>
      <c r="G13" s="25">
        <v>29.25</v>
      </c>
      <c r="H13" s="25">
        <v>46.61</v>
      </c>
      <c r="I13" s="25">
        <v>29.07</v>
      </c>
      <c r="J13" s="25"/>
      <c r="K13" s="25"/>
      <c r="M13" s="1">
        <f t="shared" si="0"/>
        <v>0.4</v>
      </c>
      <c r="N13" s="1">
        <v>0.3</v>
      </c>
      <c r="O13" s="1">
        <v>0.6</v>
      </c>
      <c r="P13" s="1">
        <v>0.88</v>
      </c>
      <c r="Q13" s="1">
        <f>AVERAGE(TBL_HST[[#This Row],[CH4]],TBL_HST[[#This Row],[CH5]],TBL_HST[[#This Row],[CH6]])</f>
        <v>28.856666666666666</v>
      </c>
      <c r="R13" s="1">
        <f>(M13/(O13-N13))*LN(((TBL_HST[[#This Row],[CH1]]-Q13)/(TBL_HST[[#This Row],[CH2]]-Q13)))</f>
        <v>6.8335409719366844E-2</v>
      </c>
      <c r="S13" s="1">
        <f>(M13/(P13-O13))*LN(((TBL_HST[[#This Row],[CH2]]-Q13)/(TBL_HST[[#This Row],[CH3]]-Q13)))</f>
        <v>8.8545671393941455E-2</v>
      </c>
      <c r="T13" s="1">
        <f>(M13/(P13-N13))*LN(((TBL_HST[[#This Row],[CH1]]-Q13)/(TBL_HST[[#This Row],[CH3]]-Q13)))</f>
        <v>7.8092087769161447E-2</v>
      </c>
      <c r="U13" s="1">
        <f>(TBL_HST[[#This Row],[CH1]]-Q13)/(EXP(-R13*N13/M13)) + Q13</f>
        <v>46.554173622704511</v>
      </c>
      <c r="V13" s="1">
        <f>(TBL_HST[[#This Row],[CH2]]-Q13)/(EXP(-S13*O13/M13)) + Q13</f>
        <v>47.098895504360755</v>
      </c>
      <c r="W13" s="1">
        <f>(TBL_HST[[#This Row],[CH1]]-Q13)/(EXP(-T13*N13/M13)) + Q13</f>
        <v>46.684150253521764</v>
      </c>
      <c r="X13" s="1">
        <f t="shared" si="1"/>
        <v>46.554173622704511</v>
      </c>
      <c r="Y13" s="1">
        <f t="shared" si="2"/>
        <v>46.684150253521764</v>
      </c>
      <c r="Z13" s="1">
        <f t="shared" si="3"/>
        <v>46.684150253521764</v>
      </c>
      <c r="AB13" s="1">
        <f t="shared" si="4"/>
        <v>46.640824709916011</v>
      </c>
      <c r="AC13" s="1">
        <f>TBL_HST[[#This Row],[CH7]]</f>
        <v>46.61</v>
      </c>
      <c r="AD13" s="1">
        <f t="shared" si="5"/>
        <v>3.0824709916011273E-2</v>
      </c>
    </row>
    <row r="14" spans="1:30" ht="19.5" customHeight="1" x14ac:dyDescent="0.35">
      <c r="A14" s="27">
        <v>44775.657989710649</v>
      </c>
      <c r="B14" s="25">
        <v>45.19</v>
      </c>
      <c r="C14" s="25">
        <v>44.95</v>
      </c>
      <c r="D14" s="25">
        <v>44.07</v>
      </c>
      <c r="E14" s="25">
        <v>28.45</v>
      </c>
      <c r="F14" s="25">
        <v>28.79</v>
      </c>
      <c r="G14" s="25">
        <v>29.21</v>
      </c>
      <c r="H14" s="25">
        <v>46.47</v>
      </c>
      <c r="I14" s="25">
        <v>29.07</v>
      </c>
      <c r="J14" s="25"/>
      <c r="K14" s="25"/>
      <c r="M14" s="1">
        <f t="shared" si="0"/>
        <v>0.4</v>
      </c>
      <c r="N14" s="1">
        <v>0.3</v>
      </c>
      <c r="O14" s="1">
        <v>0.6</v>
      </c>
      <c r="P14" s="1">
        <v>0.88</v>
      </c>
      <c r="Q14" s="1">
        <f>AVERAGE(TBL_HST[[#This Row],[CH4]],TBL_HST[[#This Row],[CH5]],TBL_HST[[#This Row],[CH6]])</f>
        <v>28.816666666666663</v>
      </c>
      <c r="R14" s="1">
        <f>(M14/(O14-N14))*LN(((TBL_HST[[#This Row],[CH1]]-Q14)/(TBL_HST[[#This Row],[CH2]]-Q14)))</f>
        <v>1.9688626821734372E-2</v>
      </c>
      <c r="S14" s="1">
        <f>(M14/(P14-O14))*LN(((TBL_HST[[#This Row],[CH2]]-Q14)/(TBL_HST[[#This Row],[CH3]]-Q14)))</f>
        <v>8.0127809501491135E-2</v>
      </c>
      <c r="T14" s="1">
        <f>(M14/(P14-N14))*LN(((TBL_HST[[#This Row],[CH1]]-Q14)/(TBL_HST[[#This Row],[CH3]]-Q14)))</f>
        <v>4.8866163287823769E-2</v>
      </c>
      <c r="U14" s="1">
        <f>(TBL_HST[[#This Row],[CH1]]-Q14)/(EXP(-R14*N14/M14)) + Q14</f>
        <v>45.433570247933879</v>
      </c>
      <c r="V14" s="1">
        <f>(TBL_HST[[#This Row],[CH2]]-Q14)/(EXP(-S14*O14/M14)) + Q14</f>
        <v>47.010436876202917</v>
      </c>
      <c r="W14" s="1">
        <f>(TBL_HST[[#This Row],[CH1]]-Q14)/(EXP(-T14*N14/M14)) + Q14</f>
        <v>45.8012083500196</v>
      </c>
      <c r="X14" s="1">
        <f t="shared" si="1"/>
        <v>45.433570247933879</v>
      </c>
      <c r="Y14" s="1">
        <f t="shared" si="2"/>
        <v>45.8012083500196</v>
      </c>
      <c r="Z14" s="1">
        <f t="shared" si="3"/>
        <v>45.8012083500196</v>
      </c>
      <c r="AB14" s="1">
        <f t="shared" si="4"/>
        <v>45.678662315991026</v>
      </c>
      <c r="AC14" s="1">
        <f>TBL_HST[[#This Row],[CH7]]</f>
        <v>46.47</v>
      </c>
      <c r="AD14" s="1">
        <f t="shared" si="5"/>
        <v>-0.79133768400897253</v>
      </c>
    </row>
    <row r="15" spans="1:30" ht="19.5" customHeight="1" x14ac:dyDescent="0.35">
      <c r="A15" s="27">
        <v>44775.657995590278</v>
      </c>
      <c r="B15" s="25">
        <v>45.23</v>
      </c>
      <c r="C15" s="25">
        <v>44.95</v>
      </c>
      <c r="D15" s="25">
        <v>43.93</v>
      </c>
      <c r="E15" s="25">
        <v>28.47</v>
      </c>
      <c r="F15" s="25">
        <v>28.83</v>
      </c>
      <c r="G15" s="25">
        <v>29.23</v>
      </c>
      <c r="H15" s="25">
        <v>46.93</v>
      </c>
      <c r="I15" s="25">
        <v>29.07</v>
      </c>
      <c r="J15" s="25"/>
      <c r="K15" s="25"/>
      <c r="M15" s="1">
        <f t="shared" si="0"/>
        <v>0.4</v>
      </c>
      <c r="N15" s="1">
        <v>0.3</v>
      </c>
      <c r="O15" s="1">
        <v>0.6</v>
      </c>
      <c r="P15" s="1">
        <v>0.88</v>
      </c>
      <c r="Q15" s="1">
        <f>AVERAGE(TBL_HST[[#This Row],[CH4]],TBL_HST[[#This Row],[CH5]],TBL_HST[[#This Row],[CH6]])</f>
        <v>28.843333333333334</v>
      </c>
      <c r="R15" s="1">
        <f>(M15/(O15-N15))*LN(((TBL_HST[[#This Row],[CH1]]-Q15)/(TBL_HST[[#This Row],[CH2]]-Q15)))</f>
        <v>2.297964142836573E-2</v>
      </c>
      <c r="S15" s="1">
        <f>(M15/(P15-O15))*LN(((TBL_HST[[#This Row],[CH2]]-Q15)/(TBL_HST[[#This Row],[CH3]]-Q15)))</f>
        <v>9.3459876315954968E-2</v>
      </c>
      <c r="T15" s="1">
        <f>(M15/(P15-N15))*LN(((TBL_HST[[#This Row],[CH1]]-Q15)/(TBL_HST[[#This Row],[CH3]]-Q15)))</f>
        <v>5.7004582408581063E-2</v>
      </c>
      <c r="U15" s="1">
        <f>(TBL_HST[[#This Row],[CH1]]-Q15)/(EXP(-R15*N15/M15)) + Q15</f>
        <v>45.514867549668864</v>
      </c>
      <c r="V15" s="1">
        <f>(TBL_HST[[#This Row],[CH2]]-Q15)/(EXP(-S15*O15/M15)) + Q15</f>
        <v>47.373927028017675</v>
      </c>
      <c r="W15" s="1">
        <f>(TBL_HST[[#This Row],[CH1]]-Q15)/(EXP(-T15*N15/M15)) + Q15</f>
        <v>45.94577828360665</v>
      </c>
      <c r="X15" s="1">
        <f t="shared" si="1"/>
        <v>45.514867549668864</v>
      </c>
      <c r="Y15" s="1">
        <f t="shared" si="2"/>
        <v>45.94577828360665</v>
      </c>
      <c r="Z15" s="1">
        <f t="shared" si="3"/>
        <v>45.94577828360665</v>
      </c>
      <c r="AB15" s="1">
        <f t="shared" si="4"/>
        <v>45.802141372294052</v>
      </c>
      <c r="AC15" s="1">
        <f>TBL_HST[[#This Row],[CH7]]</f>
        <v>46.93</v>
      </c>
      <c r="AD15" s="1">
        <f t="shared" si="5"/>
        <v>-1.1278586277059475</v>
      </c>
    </row>
    <row r="16" spans="1:30" ht="19.5" customHeight="1" x14ac:dyDescent="0.35">
      <c r="A16" s="27">
        <v>44775.658001516204</v>
      </c>
      <c r="B16" s="25">
        <v>45.35</v>
      </c>
      <c r="C16" s="25">
        <v>44.67</v>
      </c>
      <c r="D16" s="25">
        <v>44.13</v>
      </c>
      <c r="E16" s="25">
        <v>28.47</v>
      </c>
      <c r="F16" s="25">
        <v>28.81</v>
      </c>
      <c r="G16" s="25">
        <v>29.23</v>
      </c>
      <c r="H16" s="25">
        <v>47.19</v>
      </c>
      <c r="I16" s="25">
        <v>29.09</v>
      </c>
      <c r="J16" s="25"/>
      <c r="K16" s="25"/>
      <c r="M16" s="1">
        <f t="shared" si="0"/>
        <v>0.4</v>
      </c>
      <c r="N16" s="1">
        <v>0.3</v>
      </c>
      <c r="O16" s="1">
        <v>0.6</v>
      </c>
      <c r="P16" s="1">
        <v>0.88</v>
      </c>
      <c r="Q16" s="1">
        <f>AVERAGE(TBL_HST[[#This Row],[CH4]],TBL_HST[[#This Row],[CH5]],TBL_HST[[#This Row],[CH6]])</f>
        <v>28.83666666666667</v>
      </c>
      <c r="R16" s="1">
        <f>(M16/(O16-N16))*LN(((TBL_HST[[#This Row],[CH1]]-Q16)/(TBL_HST[[#This Row],[CH2]]-Q16)))</f>
        <v>5.6067617360823954E-2</v>
      </c>
      <c r="S16" s="1">
        <f>(M16/(P16-O16))*LN(((TBL_HST[[#This Row],[CH2]]-Q16)/(TBL_HST[[#This Row],[CH3]]-Q16)))</f>
        <v>4.9572026827750845E-2</v>
      </c>
      <c r="T16" s="1">
        <f>(M16/(P16-N16))*LN(((TBL_HST[[#This Row],[CH1]]-Q16)/(TBL_HST[[#This Row],[CH3]]-Q16)))</f>
        <v>5.2931815034512719E-2</v>
      </c>
      <c r="U16" s="1">
        <f>(TBL_HST[[#This Row],[CH1]]-Q16)/(EXP(-R16*N16/M16)) + Q16</f>
        <v>46.059204210526318</v>
      </c>
      <c r="V16" s="1">
        <f>(TBL_HST[[#This Row],[CH2]]-Q16)/(EXP(-S16*O16/M16)) + Q16</f>
        <v>45.892213232634901</v>
      </c>
      <c r="W16" s="1">
        <f>(TBL_HST[[#This Row],[CH1]]-Q16)/(EXP(-T16*N16/M16)) + Q16</f>
        <v>46.018746948943793</v>
      </c>
      <c r="X16" s="1">
        <f t="shared" si="1"/>
        <v>46.059204210526318</v>
      </c>
      <c r="Y16" s="1">
        <f t="shared" si="2"/>
        <v>46.018746948943793</v>
      </c>
      <c r="Z16" s="1">
        <f t="shared" si="3"/>
        <v>46.018746948943793</v>
      </c>
      <c r="AB16" s="1">
        <f t="shared" si="4"/>
        <v>46.032232702804635</v>
      </c>
      <c r="AC16" s="1">
        <f>TBL_HST[[#This Row],[CH7]]</f>
        <v>47.19</v>
      </c>
      <c r="AD16" s="1">
        <f t="shared" si="5"/>
        <v>-1.1577672971953632</v>
      </c>
    </row>
    <row r="17" spans="1:30" ht="19.5" customHeight="1" x14ac:dyDescent="0.35">
      <c r="A17" s="27">
        <v>44775.658007395832</v>
      </c>
      <c r="B17" s="25">
        <v>45.31</v>
      </c>
      <c r="C17" s="25">
        <v>44.35</v>
      </c>
      <c r="D17" s="25">
        <v>44.03</v>
      </c>
      <c r="E17" s="25">
        <v>28.45</v>
      </c>
      <c r="F17" s="25">
        <v>28.83</v>
      </c>
      <c r="G17" s="25">
        <v>29.21</v>
      </c>
      <c r="H17" s="25">
        <v>47.15</v>
      </c>
      <c r="I17" s="25">
        <v>29.07</v>
      </c>
      <c r="J17" s="25"/>
      <c r="K17" s="25"/>
      <c r="M17" s="1">
        <f t="shared" si="0"/>
        <v>0.4</v>
      </c>
      <c r="N17" s="1">
        <v>0.3</v>
      </c>
      <c r="O17" s="1">
        <v>0.6</v>
      </c>
      <c r="P17" s="1">
        <v>0.88</v>
      </c>
      <c r="Q17" s="1">
        <f>AVERAGE(TBL_HST[[#This Row],[CH4]],TBL_HST[[#This Row],[CH5]],TBL_HST[[#This Row],[CH6]])</f>
        <v>28.830000000000002</v>
      </c>
      <c r="R17" s="1">
        <f>(M17/(O17-N17))*LN(((TBL_HST[[#This Row],[CH1]]-Q17)/(TBL_HST[[#This Row],[CH2]]-Q17)))</f>
        <v>8.0024012968337277E-2</v>
      </c>
      <c r="S17" s="1">
        <f>(M17/(P17-O17))*LN(((TBL_HST[[#This Row],[CH2]]-Q17)/(TBL_HST[[#This Row],[CH3]]-Q17)))</f>
        <v>2.9762981289774362E-2</v>
      </c>
      <c r="T17" s="1">
        <f>(M17/(P17-N17))*LN(((TBL_HST[[#This Row],[CH1]]-Q17)/(TBL_HST[[#This Row],[CH3]]-Q17)))</f>
        <v>5.5760066640755147E-2</v>
      </c>
      <c r="U17" s="1">
        <f>(TBL_HST[[#This Row],[CH1]]-Q17)/(EXP(-R17*N17/M17)) + Q17</f>
        <v>46.329381443298971</v>
      </c>
      <c r="V17" s="1">
        <f>(TBL_HST[[#This Row],[CH2]]-Q17)/(EXP(-S17*O17/M17)) + Q17</f>
        <v>45.058581643778709</v>
      </c>
      <c r="W17" s="1">
        <f>(TBL_HST[[#This Row],[CH1]]-Q17)/(EXP(-T17*N17/M17)) + Q17</f>
        <v>46.013808504898364</v>
      </c>
      <c r="X17" s="1">
        <f t="shared" si="1"/>
        <v>46.329381443298971</v>
      </c>
      <c r="Y17" s="1">
        <f t="shared" si="2"/>
        <v>46.013808504898364</v>
      </c>
      <c r="Z17" s="1">
        <f t="shared" si="3"/>
        <v>46.013808504898364</v>
      </c>
      <c r="AB17" s="1">
        <f t="shared" si="4"/>
        <v>46.118999484365226</v>
      </c>
      <c r="AC17" s="1">
        <f>TBL_HST[[#This Row],[CH7]]</f>
        <v>47.15</v>
      </c>
      <c r="AD17" s="1">
        <f t="shared" si="5"/>
        <v>-1.0310005156347728</v>
      </c>
    </row>
    <row r="18" spans="1:30" ht="19.5" customHeight="1" x14ac:dyDescent="0.35">
      <c r="A18" s="27">
        <v>44775.658013321758</v>
      </c>
      <c r="B18" s="25">
        <v>45.35</v>
      </c>
      <c r="C18" s="25">
        <v>44.35</v>
      </c>
      <c r="D18" s="25">
        <v>43.99</v>
      </c>
      <c r="E18" s="25">
        <v>28.45</v>
      </c>
      <c r="F18" s="25">
        <v>28.87</v>
      </c>
      <c r="G18" s="25">
        <v>29.23</v>
      </c>
      <c r="H18" s="25">
        <v>47.45</v>
      </c>
      <c r="I18" s="25">
        <v>29.05</v>
      </c>
      <c r="J18" s="25"/>
      <c r="K18" s="25"/>
      <c r="M18" s="1">
        <f t="shared" si="0"/>
        <v>0.4</v>
      </c>
      <c r="N18" s="1">
        <v>0.3</v>
      </c>
      <c r="O18" s="1">
        <v>0.6</v>
      </c>
      <c r="P18" s="1">
        <v>0.88</v>
      </c>
      <c r="Q18" s="1">
        <f>AVERAGE(TBL_HST[[#This Row],[CH4]],TBL_HST[[#This Row],[CH5]],TBL_HST[[#This Row],[CH6]])</f>
        <v>28.849999999999998</v>
      </c>
      <c r="R18" s="1">
        <f>(M18/(O18-N18))*LN(((TBL_HST[[#This Row],[CH1]]-Q18)/(TBL_HST[[#This Row],[CH2]]-Q18)))</f>
        <v>8.3360475975111911E-2</v>
      </c>
      <c r="S18" s="1">
        <f>(M18/(P18-O18))*LN(((TBL_HST[[#This Row],[CH2]]-Q18)/(TBL_HST[[#This Row],[CH3]]-Q18)))</f>
        <v>3.357110845128309E-2</v>
      </c>
      <c r="T18" s="1">
        <f>(M18/(P18-N18))*LN(((TBL_HST[[#This Row],[CH1]]-Q18)/(TBL_HST[[#This Row],[CH3]]-Q18)))</f>
        <v>5.9324229584298088E-2</v>
      </c>
      <c r="U18" s="1">
        <f>(TBL_HST[[#This Row],[CH1]]-Q18)/(EXP(-R18*N18/M18)) + Q18</f>
        <v>46.414516129032258</v>
      </c>
      <c r="V18" s="1">
        <f>(TBL_HST[[#This Row],[CH2]]-Q18)/(EXP(-S18*O18/M18)) + Q18</f>
        <v>45.15051474239479</v>
      </c>
      <c r="W18" s="1">
        <f>(TBL_HST[[#This Row],[CH1]]-Q18)/(EXP(-T18*N18/M18)) + Q18</f>
        <v>46.100714330689954</v>
      </c>
      <c r="X18" s="1">
        <f t="shared" si="1"/>
        <v>46.414516129032258</v>
      </c>
      <c r="Y18" s="1">
        <f t="shared" si="2"/>
        <v>46.100714330689954</v>
      </c>
      <c r="Z18" s="1">
        <f t="shared" si="3"/>
        <v>46.100714330689954</v>
      </c>
      <c r="AB18" s="1">
        <f t="shared" si="4"/>
        <v>46.205314930137384</v>
      </c>
      <c r="AC18" s="1">
        <f>TBL_HST[[#This Row],[CH7]]</f>
        <v>47.45</v>
      </c>
      <c r="AD18" s="1">
        <f t="shared" si="5"/>
        <v>-1.2446850698626193</v>
      </c>
    </row>
    <row r="19" spans="1:30" ht="19.5" customHeight="1" x14ac:dyDescent="0.35">
      <c r="A19" s="27">
        <v>44775.658019201386</v>
      </c>
      <c r="B19" s="25">
        <v>45.85</v>
      </c>
      <c r="C19" s="25">
        <v>44.07</v>
      </c>
      <c r="D19" s="25">
        <v>44.01</v>
      </c>
      <c r="E19" s="25">
        <v>28.47</v>
      </c>
      <c r="F19" s="25">
        <v>28.83</v>
      </c>
      <c r="G19" s="25">
        <v>29.25</v>
      </c>
      <c r="H19" s="25">
        <v>47.73</v>
      </c>
      <c r="I19" s="25">
        <v>29.11</v>
      </c>
      <c r="J19" s="25"/>
      <c r="K19" s="25"/>
      <c r="M19" s="1">
        <f t="shared" si="0"/>
        <v>0.4</v>
      </c>
      <c r="N19" s="1">
        <v>0.3</v>
      </c>
      <c r="O19" s="1">
        <v>0.6</v>
      </c>
      <c r="P19" s="1">
        <v>0.88</v>
      </c>
      <c r="Q19" s="1">
        <f>AVERAGE(TBL_HST[[#This Row],[CH4]],TBL_HST[[#This Row],[CH5]],TBL_HST[[#This Row],[CH6]])</f>
        <v>28.849999999999998</v>
      </c>
      <c r="R19" s="1">
        <f>(M19/(O19-N19))*LN(((TBL_HST[[#This Row],[CH1]]-Q19)/(TBL_HST[[#This Row],[CH2]]-Q19)))</f>
        <v>0.14747065549690178</v>
      </c>
      <c r="S19" s="1">
        <f>(M19/(P19-O19))*LN(((TBL_HST[[#This Row],[CH2]]-Q19)/(TBL_HST[[#This Row],[CH3]]-Q19)))</f>
        <v>5.6428174561632717E-3</v>
      </c>
      <c r="T19" s="1">
        <f>(M19/(P19-N19))*LN(((TBL_HST[[#This Row],[CH1]]-Q19)/(TBL_HST[[#This Row],[CH3]]-Q19)))</f>
        <v>7.9002044028959037E-2</v>
      </c>
      <c r="U19" s="1">
        <f>(TBL_HST[[#This Row],[CH1]]-Q19)/(EXP(-R19*N19/M19)) + Q19</f>
        <v>47.838173455978975</v>
      </c>
      <c r="V19" s="1">
        <f>(TBL_HST[[#This Row],[CH2]]-Q19)/(EXP(-S19*O19/M19)) + Q19</f>
        <v>44.199372268209046</v>
      </c>
      <c r="W19" s="1">
        <f>(TBL_HST[[#This Row],[CH1]]-Q19)/(EXP(-T19*N19/M19)) + Q19</f>
        <v>46.88771560312825</v>
      </c>
      <c r="X19" s="1">
        <f t="shared" si="1"/>
        <v>47.838173455978975</v>
      </c>
      <c r="Y19" s="1">
        <f t="shared" si="2"/>
        <v>46.88771560312825</v>
      </c>
      <c r="Z19" s="1">
        <f t="shared" si="3"/>
        <v>46.88771560312825</v>
      </c>
      <c r="AB19" s="1">
        <f t="shared" si="4"/>
        <v>47.204534887411825</v>
      </c>
      <c r="AC19" s="1">
        <f>TBL_HST[[#This Row],[CH7]]</f>
        <v>47.73</v>
      </c>
      <c r="AD19" s="1">
        <f t="shared" si="5"/>
        <v>-0.52546511258817219</v>
      </c>
    </row>
    <row r="20" spans="1:30" ht="19.5" customHeight="1" x14ac:dyDescent="0.35">
      <c r="A20" s="27">
        <v>44775.658025127312</v>
      </c>
      <c r="B20" s="25">
        <v>45.93</v>
      </c>
      <c r="C20" s="25">
        <v>44.03</v>
      </c>
      <c r="D20" s="25">
        <v>43.81</v>
      </c>
      <c r="E20" s="25">
        <v>28.49</v>
      </c>
      <c r="F20" s="25">
        <v>28.87</v>
      </c>
      <c r="G20" s="25">
        <v>29.27</v>
      </c>
      <c r="H20" s="25">
        <v>48.41</v>
      </c>
      <c r="I20" s="25">
        <v>29.09</v>
      </c>
      <c r="J20" s="25"/>
      <c r="K20" s="25"/>
      <c r="M20" s="1">
        <f t="shared" si="0"/>
        <v>0.4</v>
      </c>
      <c r="N20" s="1">
        <v>0.3</v>
      </c>
      <c r="O20" s="1">
        <v>0.6</v>
      </c>
      <c r="P20" s="1">
        <v>0.88</v>
      </c>
      <c r="Q20" s="1">
        <f>AVERAGE(TBL_HST[[#This Row],[CH4]],TBL_HST[[#This Row],[CH5]],TBL_HST[[#This Row],[CH6]])</f>
        <v>28.876666666666665</v>
      </c>
      <c r="R20" s="1">
        <f>(M20/(O20-N20))*LN(((TBL_HST[[#This Row],[CH1]]-Q20)/(TBL_HST[[#This Row],[CH2]]-Q20)))</f>
        <v>0.15750021104832621</v>
      </c>
      <c r="S20" s="1">
        <f>(M20/(P20-O20))*LN(((TBL_HST[[#This Row],[CH2]]-Q20)/(TBL_HST[[#This Row],[CH3]]-Q20)))</f>
        <v>2.0892398576367946E-2</v>
      </c>
      <c r="T20" s="1">
        <f>(M20/(P20-N20))*LN(((TBL_HST[[#This Row],[CH1]]-Q20)/(TBL_HST[[#This Row],[CH3]]-Q20)))</f>
        <v>9.155161192393263E-2</v>
      </c>
      <c r="U20" s="1">
        <f>(TBL_HST[[#This Row],[CH1]]-Q20)/(EXP(-R20*N20/M20)) + Q20</f>
        <v>48.068231412230531</v>
      </c>
      <c r="V20" s="1">
        <f>(TBL_HST[[#This Row],[CH2]]-Q20)/(EXP(-S20*O20/M20)) + Q20</f>
        <v>44.512403666513435</v>
      </c>
      <c r="W20" s="1">
        <f>(TBL_HST[[#This Row],[CH1]]-Q20)/(EXP(-T20*N20/M20)) + Q20</f>
        <v>47.142081957911714</v>
      </c>
      <c r="X20" s="1">
        <f t="shared" si="1"/>
        <v>48.068231412230531</v>
      </c>
      <c r="Y20" s="1">
        <f t="shared" si="2"/>
        <v>47.142081957911714</v>
      </c>
      <c r="Z20" s="1">
        <f t="shared" si="3"/>
        <v>47.142081957911714</v>
      </c>
      <c r="AB20" s="1">
        <f t="shared" si="4"/>
        <v>47.450798442684651</v>
      </c>
      <c r="AC20" s="1">
        <f>TBL_HST[[#This Row],[CH7]]</f>
        <v>48.41</v>
      </c>
      <c r="AD20" s="1">
        <f t="shared" si="5"/>
        <v>-0.95920155731534607</v>
      </c>
    </row>
    <row r="21" spans="1:30" ht="19.5" customHeight="1" x14ac:dyDescent="0.35">
      <c r="A21" s="27">
        <v>44775.658030995372</v>
      </c>
      <c r="B21" s="25">
        <v>46.23</v>
      </c>
      <c r="C21" s="25">
        <v>44.39</v>
      </c>
      <c r="D21" s="25">
        <v>43.59</v>
      </c>
      <c r="E21" s="25">
        <v>28.51</v>
      </c>
      <c r="F21" s="25">
        <v>28.83</v>
      </c>
      <c r="G21" s="25">
        <v>29.23</v>
      </c>
      <c r="H21" s="25">
        <v>48.55</v>
      </c>
      <c r="I21" s="25">
        <v>29.09</v>
      </c>
      <c r="J21" s="25"/>
      <c r="K21" s="25"/>
      <c r="M21" s="1">
        <f t="shared" si="0"/>
        <v>0.4</v>
      </c>
      <c r="N21" s="1">
        <v>0.3</v>
      </c>
      <c r="O21" s="1">
        <v>0.6</v>
      </c>
      <c r="P21" s="1">
        <v>0.88</v>
      </c>
      <c r="Q21" s="1">
        <f>AVERAGE(TBL_HST[[#This Row],[CH4]],TBL_HST[[#This Row],[CH5]],TBL_HST[[#This Row],[CH6]])</f>
        <v>28.856666666666669</v>
      </c>
      <c r="R21" s="1">
        <f>(M21/(O21-N21))*LN(((TBL_HST[[#This Row],[CH1]]-Q21)/(TBL_HST[[#This Row],[CH2]]-Q21)))</f>
        <v>0.14926428150005874</v>
      </c>
      <c r="S21" s="1">
        <f>(M21/(P21-O21))*LN(((TBL_HST[[#This Row],[CH2]]-Q21)/(TBL_HST[[#This Row],[CH3]]-Q21)))</f>
        <v>7.5536788639925093E-2</v>
      </c>
      <c r="T21" s="1">
        <f>(M21/(P21-N21))*LN(((TBL_HST[[#This Row],[CH1]]-Q21)/(TBL_HST[[#This Row],[CH3]]-Q21)))</f>
        <v>0.11367169873999418</v>
      </c>
      <c r="U21" s="1">
        <f>(TBL_HST[[#This Row],[CH1]]-Q21)/(EXP(-R21*N21/M21)) + Q21</f>
        <v>48.287957081545059</v>
      </c>
      <c r="V21" s="1">
        <f>(TBL_HST[[#This Row],[CH2]]-Q21)/(EXP(-S21*O21/M21)) + Q21</f>
        <v>46.253591126637872</v>
      </c>
      <c r="W21" s="1">
        <f>(TBL_HST[[#This Row],[CH1]]-Q21)/(EXP(-T21*N21/M21)) + Q21</f>
        <v>47.776111827256884</v>
      </c>
      <c r="X21" s="1">
        <f t="shared" si="1"/>
        <v>48.287957081545059</v>
      </c>
      <c r="Y21" s="1">
        <f t="shared" si="2"/>
        <v>47.776111827256884</v>
      </c>
      <c r="Z21" s="1">
        <f t="shared" si="3"/>
        <v>47.776111827256884</v>
      </c>
      <c r="AB21" s="1">
        <f t="shared" si="4"/>
        <v>47.946726912019606</v>
      </c>
      <c r="AC21" s="1">
        <f>TBL_HST[[#This Row],[CH7]]</f>
        <v>48.55</v>
      </c>
      <c r="AD21" s="1">
        <f t="shared" si="5"/>
        <v>-0.6032730879803907</v>
      </c>
    </row>
    <row r="22" spans="1:30" ht="19.5" customHeight="1" x14ac:dyDescent="0.35">
      <c r="A22" s="27">
        <v>44775.658036921297</v>
      </c>
      <c r="B22" s="25">
        <v>46.37</v>
      </c>
      <c r="C22" s="25">
        <v>44.07</v>
      </c>
      <c r="D22" s="25">
        <v>43.37</v>
      </c>
      <c r="E22" s="25">
        <v>28.49</v>
      </c>
      <c r="F22" s="25">
        <v>28.83</v>
      </c>
      <c r="G22" s="25">
        <v>29.27</v>
      </c>
      <c r="H22" s="25">
        <v>48.73</v>
      </c>
      <c r="I22" s="25">
        <v>29.11</v>
      </c>
      <c r="J22" s="25"/>
      <c r="K22" s="25"/>
      <c r="M22" s="1">
        <f t="shared" si="0"/>
        <v>0.4</v>
      </c>
      <c r="N22" s="1">
        <v>0.3</v>
      </c>
      <c r="O22" s="1">
        <v>0.6</v>
      </c>
      <c r="P22" s="1">
        <v>0.88</v>
      </c>
      <c r="Q22" s="1">
        <f>AVERAGE(TBL_HST[[#This Row],[CH4]],TBL_HST[[#This Row],[CH5]],TBL_HST[[#This Row],[CH6]])</f>
        <v>28.86333333333333</v>
      </c>
      <c r="R22" s="1">
        <f>(M22/(O22-N22))*LN(((TBL_HST[[#This Row],[CH1]]-Q22)/(TBL_HST[[#This Row],[CH2]]-Q22)))</f>
        <v>0.18779711010447106</v>
      </c>
      <c r="S22" s="1">
        <f>(M22/(P22-O22))*LN(((TBL_HST[[#This Row],[CH2]]-Q22)/(TBL_HST[[#This Row],[CH3]]-Q22)))</f>
        <v>6.7322306155078684E-2</v>
      </c>
      <c r="T22" s="1">
        <f>(M22/(P22-N22))*LN(((TBL_HST[[#This Row],[CH1]]-Q22)/(TBL_HST[[#This Row],[CH3]]-Q22)))</f>
        <v>0.12963685992200566</v>
      </c>
      <c r="U22" s="1">
        <f>(TBL_HST[[#This Row],[CH1]]-Q22)/(EXP(-R22*N22/M22)) + Q22</f>
        <v>49.017873739587898</v>
      </c>
      <c r="V22" s="1">
        <f>(TBL_HST[[#This Row],[CH2]]-Q22)/(EXP(-S22*O22/M22)) + Q22</f>
        <v>45.685835206357559</v>
      </c>
      <c r="W22" s="1">
        <f>(TBL_HST[[#This Row],[CH1]]-Q22)/(EXP(-T22*N22/M22)) + Q22</f>
        <v>48.157627356060694</v>
      </c>
      <c r="X22" s="1">
        <f t="shared" si="1"/>
        <v>49.017873739587898</v>
      </c>
      <c r="Y22" s="1">
        <f t="shared" si="2"/>
        <v>48.157627356060694</v>
      </c>
      <c r="Z22" s="1">
        <f t="shared" si="3"/>
        <v>48.157627356060694</v>
      </c>
      <c r="AB22" s="1">
        <f t="shared" si="4"/>
        <v>48.444376150569759</v>
      </c>
      <c r="AC22" s="1">
        <f>TBL_HST[[#This Row],[CH7]]</f>
        <v>48.73</v>
      </c>
      <c r="AD22" s="1">
        <f t="shared" si="5"/>
        <v>-0.28562384943023744</v>
      </c>
    </row>
    <row r="23" spans="1:30" ht="19.5" customHeight="1" x14ac:dyDescent="0.35">
      <c r="A23" s="27">
        <v>44775.658042812502</v>
      </c>
      <c r="B23" s="25">
        <v>46.63</v>
      </c>
      <c r="C23" s="25">
        <v>44.35</v>
      </c>
      <c r="D23" s="25">
        <v>43.19</v>
      </c>
      <c r="E23" s="25">
        <v>28.49</v>
      </c>
      <c r="F23" s="25">
        <v>28.87</v>
      </c>
      <c r="G23" s="25">
        <v>29.27</v>
      </c>
      <c r="H23" s="25">
        <v>48.55</v>
      </c>
      <c r="I23" s="25">
        <v>29.09</v>
      </c>
      <c r="J23" s="25"/>
      <c r="K23" s="25"/>
      <c r="M23" s="1">
        <f t="shared" si="0"/>
        <v>0.4</v>
      </c>
      <c r="N23" s="1">
        <v>0.3</v>
      </c>
      <c r="O23" s="1">
        <v>0.6</v>
      </c>
      <c r="P23" s="1">
        <v>0.88</v>
      </c>
      <c r="Q23" s="1">
        <f>AVERAGE(TBL_HST[[#This Row],[CH4]],TBL_HST[[#This Row],[CH5]],TBL_HST[[#This Row],[CH6]])</f>
        <v>28.876666666666665</v>
      </c>
      <c r="R23" s="1">
        <f>(M23/(O23-N23))*LN(((TBL_HST[[#This Row],[CH1]]-Q23)/(TBL_HST[[#This Row],[CH2]]-Q23)))</f>
        <v>0.18327357271932701</v>
      </c>
      <c r="S23" s="1">
        <f>(M23/(P23-O23))*LN(((TBL_HST[[#This Row],[CH2]]-Q23)/(TBL_HST[[#This Row],[CH3]]-Q23)))</f>
        <v>0.11132372627950901</v>
      </c>
      <c r="T23" s="1">
        <f>(M23/(P23-N23))*LN(((TBL_HST[[#This Row],[CH1]]-Q23)/(TBL_HST[[#This Row],[CH3]]-Q23)))</f>
        <v>0.14853916409320789</v>
      </c>
      <c r="U23" s="1">
        <f>(TBL_HST[[#This Row],[CH1]]-Q23)/(EXP(-R23*N23/M23)) + Q23</f>
        <v>49.245958638517884</v>
      </c>
      <c r="V23" s="1">
        <f>(TBL_HST[[#This Row],[CH2]]-Q23)/(EXP(-S23*O23/M23)) + Q23</f>
        <v>47.1620808265357</v>
      </c>
      <c r="W23" s="1">
        <f>(TBL_HST[[#This Row],[CH1]]-Q23)/(EXP(-T23*N23/M23)) + Q23</f>
        <v>48.722174279534073</v>
      </c>
      <c r="X23" s="1">
        <f t="shared" si="1"/>
        <v>49.245958638517884</v>
      </c>
      <c r="Y23" s="1">
        <f t="shared" si="2"/>
        <v>48.722174279534073</v>
      </c>
      <c r="Z23" s="1">
        <f t="shared" si="3"/>
        <v>48.722174279534073</v>
      </c>
      <c r="AB23" s="1">
        <f t="shared" si="4"/>
        <v>48.89676906586201</v>
      </c>
      <c r="AC23" s="1">
        <f>TBL_HST[[#This Row],[CH7]]</f>
        <v>48.55</v>
      </c>
      <c r="AD23" s="1">
        <f t="shared" si="5"/>
        <v>0.34676906586201284</v>
      </c>
    </row>
    <row r="24" spans="1:30" ht="19.5" customHeight="1" x14ac:dyDescent="0.35">
      <c r="A24" s="27">
        <v>44775.658048726851</v>
      </c>
      <c r="B24" s="25">
        <v>47.27</v>
      </c>
      <c r="C24" s="25">
        <v>44.77</v>
      </c>
      <c r="D24" s="25">
        <v>43.21</v>
      </c>
      <c r="E24" s="25">
        <v>28.51</v>
      </c>
      <c r="F24" s="25">
        <v>28.87</v>
      </c>
      <c r="G24" s="25">
        <v>29.25</v>
      </c>
      <c r="H24" s="25">
        <v>48.69</v>
      </c>
      <c r="I24" s="25">
        <v>29.09</v>
      </c>
      <c r="J24" s="25"/>
      <c r="K24" s="25"/>
      <c r="M24" s="1">
        <f t="shared" si="0"/>
        <v>0.4</v>
      </c>
      <c r="N24" s="1">
        <v>0.3</v>
      </c>
      <c r="O24" s="1">
        <v>0.6</v>
      </c>
      <c r="P24" s="1">
        <v>0.88</v>
      </c>
      <c r="Q24" s="1">
        <f>AVERAGE(TBL_HST[[#This Row],[CH4]],TBL_HST[[#This Row],[CH5]],TBL_HST[[#This Row],[CH6]])</f>
        <v>28.876666666666665</v>
      </c>
      <c r="R24" s="1">
        <f>(M24/(O24-N24))*LN(((TBL_HST[[#This Row],[CH1]]-Q24)/(TBL_HST[[#This Row],[CH2]]-Q24)))</f>
        <v>0.19478472804272759</v>
      </c>
      <c r="S24" s="1">
        <f>(M24/(P24-O24))*LN(((TBL_HST[[#This Row],[CH2]]-Q24)/(TBL_HST[[#This Row],[CH3]]-Q24)))</f>
        <v>0.14758843866218865</v>
      </c>
      <c r="T24" s="1">
        <f>(M24/(P24-N24))*LN(((TBL_HST[[#This Row],[CH1]]-Q24)/(TBL_HST[[#This Row],[CH3]]-Q24)))</f>
        <v>0.17200031247970871</v>
      </c>
      <c r="U24" s="1">
        <f>(TBL_HST[[#This Row],[CH1]]-Q24)/(EXP(-R24*N24/M24)) + Q24</f>
        <v>50.163246644295306</v>
      </c>
      <c r="V24" s="1">
        <f>(TBL_HST[[#This Row],[CH2]]-Q24)/(EXP(-S24*O24/M24)) + Q24</f>
        <v>48.708381035356467</v>
      </c>
      <c r="W24" s="1">
        <f>(TBL_HST[[#This Row],[CH1]]-Q24)/(EXP(-T24*N24/M24)) + Q24</f>
        <v>49.802585254681489</v>
      </c>
      <c r="X24" s="1">
        <f t="shared" si="1"/>
        <v>50.163246644295306</v>
      </c>
      <c r="Y24" s="1">
        <f t="shared" si="2"/>
        <v>49.802585254681489</v>
      </c>
      <c r="Z24" s="1">
        <f t="shared" si="3"/>
        <v>49.802585254681489</v>
      </c>
      <c r="AB24" s="1">
        <f t="shared" si="4"/>
        <v>49.922805717886092</v>
      </c>
      <c r="AC24" s="1">
        <f>TBL_HST[[#This Row],[CH7]]</f>
        <v>48.69</v>
      </c>
      <c r="AD24" s="1">
        <f t="shared" si="5"/>
        <v>1.2328057178860945</v>
      </c>
    </row>
    <row r="25" spans="1:30" ht="19.5" customHeight="1" x14ac:dyDescent="0.35">
      <c r="A25" s="27">
        <v>44775.658054618056</v>
      </c>
      <c r="B25" s="25">
        <v>47.45</v>
      </c>
      <c r="C25" s="25">
        <v>44.91</v>
      </c>
      <c r="D25" s="25">
        <v>43.29</v>
      </c>
      <c r="E25" s="25">
        <v>28.51</v>
      </c>
      <c r="F25" s="25">
        <v>28.87</v>
      </c>
      <c r="G25" s="25">
        <v>29.27</v>
      </c>
      <c r="H25" s="25">
        <v>48.41</v>
      </c>
      <c r="I25" s="25">
        <v>29.11</v>
      </c>
      <c r="J25" s="25"/>
      <c r="K25" s="25"/>
      <c r="M25" s="1">
        <f t="shared" si="0"/>
        <v>0.4</v>
      </c>
      <c r="N25" s="1">
        <v>0.3</v>
      </c>
      <c r="O25" s="1">
        <v>0.6</v>
      </c>
      <c r="P25" s="1">
        <v>0.88</v>
      </c>
      <c r="Q25" s="1">
        <f>AVERAGE(TBL_HST[[#This Row],[CH4]],TBL_HST[[#This Row],[CH5]],TBL_HST[[#This Row],[CH6]])</f>
        <v>28.883333333333336</v>
      </c>
      <c r="R25" s="1">
        <f>(M25/(O25-N25))*LN(((TBL_HST[[#This Row],[CH1]]-Q25)/(TBL_HST[[#This Row],[CH2]]-Q25)))</f>
        <v>0.19615180894171555</v>
      </c>
      <c r="S25" s="1">
        <f>(M25/(P25-O25))*LN(((TBL_HST[[#This Row],[CH2]]-Q25)/(TBL_HST[[#This Row],[CH3]]-Q25)))</f>
        <v>0.15223277021173146</v>
      </c>
      <c r="T25" s="1">
        <f>(M25/(P25-N25))*LN(((TBL_HST[[#This Row],[CH1]]-Q25)/(TBL_HST[[#This Row],[CH3]]-Q25)))</f>
        <v>0.17494951438241294</v>
      </c>
      <c r="U25" s="1">
        <f>(TBL_HST[[#This Row],[CH1]]-Q25)/(EXP(-R25*N25/M25)) + Q25</f>
        <v>50.392554076539113</v>
      </c>
      <c r="V25" s="1">
        <f>(TBL_HST[[#This Row],[CH2]]-Q25)/(EXP(-S25*O25/M25)) + Q25</f>
        <v>49.02122417324437</v>
      </c>
      <c r="W25" s="1">
        <f>(TBL_HST[[#This Row],[CH1]]-Q25)/(EXP(-T25*N25/M25)) + Q25</f>
        <v>50.053225555130027</v>
      </c>
      <c r="X25" s="1">
        <f t="shared" si="1"/>
        <v>50.392554076539113</v>
      </c>
      <c r="Y25" s="1">
        <f t="shared" si="2"/>
        <v>50.053225555130027</v>
      </c>
      <c r="Z25" s="1">
        <f t="shared" si="3"/>
        <v>50.053225555130027</v>
      </c>
      <c r="AB25" s="1">
        <f t="shared" si="4"/>
        <v>50.166335062266391</v>
      </c>
      <c r="AC25" s="1">
        <f>TBL_HST[[#This Row],[CH7]]</f>
        <v>48.41</v>
      </c>
      <c r="AD25" s="1">
        <f t="shared" si="5"/>
        <v>1.7563350622663947</v>
      </c>
    </row>
    <row r="26" spans="1:30" ht="19.5" customHeight="1" x14ac:dyDescent="0.35">
      <c r="A26" s="27">
        <v>44775.658060543981</v>
      </c>
      <c r="B26" s="25">
        <v>47.55</v>
      </c>
      <c r="C26" s="25">
        <v>44.97</v>
      </c>
      <c r="D26" s="25">
        <v>43.39</v>
      </c>
      <c r="E26" s="25">
        <v>28.51</v>
      </c>
      <c r="F26" s="25">
        <v>28.89</v>
      </c>
      <c r="G26" s="25">
        <v>29.27</v>
      </c>
      <c r="H26" s="25">
        <v>47.93</v>
      </c>
      <c r="I26" s="25">
        <v>29.09</v>
      </c>
      <c r="J26" s="25"/>
      <c r="K26" s="25"/>
      <c r="M26" s="1">
        <f t="shared" si="0"/>
        <v>0.4</v>
      </c>
      <c r="N26" s="1">
        <v>0.3</v>
      </c>
      <c r="O26" s="1">
        <v>0.6</v>
      </c>
      <c r="P26" s="1">
        <v>0.88</v>
      </c>
      <c r="Q26" s="1">
        <f>AVERAGE(TBL_HST[[#This Row],[CH4]],TBL_HST[[#This Row],[CH5]],TBL_HST[[#This Row],[CH6]])</f>
        <v>28.89</v>
      </c>
      <c r="R26" s="1">
        <f>(M26/(O26-N26))*LN(((TBL_HST[[#This Row],[CH1]]-Q26)/(TBL_HST[[#This Row],[CH2]]-Q26)))</f>
        <v>0.19840790889116991</v>
      </c>
      <c r="S26" s="1">
        <f>(M26/(P26-O26))*LN(((TBL_HST[[#This Row],[CH2]]-Q26)/(TBL_HST[[#This Row],[CH3]]-Q26)))</f>
        <v>0.14775373474898792</v>
      </c>
      <c r="T26" s="1">
        <f>(M26/(P26-N26))*LN(((TBL_HST[[#This Row],[CH1]]-Q26)/(TBL_HST[[#This Row],[CH3]]-Q26)))</f>
        <v>0.17395416965011645</v>
      </c>
      <c r="U26" s="1">
        <f>(TBL_HST[[#This Row],[CH1]]-Q26)/(EXP(-R26*N26/M26)) + Q26</f>
        <v>50.543955223880587</v>
      </c>
      <c r="V26" s="1">
        <f>(TBL_HST[[#This Row],[CH2]]-Q26)/(EXP(-S26*O26/M26)) + Q26</f>
        <v>48.959612714272453</v>
      </c>
      <c r="W26" s="1">
        <f>(TBL_HST[[#This Row],[CH1]]-Q26)/(EXP(-T26*N26/M26)) + Q26</f>
        <v>50.150434765981231</v>
      </c>
      <c r="X26" s="1">
        <f t="shared" si="1"/>
        <v>50.543955223880587</v>
      </c>
      <c r="Y26" s="1">
        <f t="shared" si="2"/>
        <v>50.150434765981231</v>
      </c>
      <c r="Z26" s="1">
        <f t="shared" si="3"/>
        <v>50.150434765981231</v>
      </c>
      <c r="AB26" s="1">
        <f t="shared" si="4"/>
        <v>50.281608251947681</v>
      </c>
      <c r="AC26" s="1">
        <f>TBL_HST[[#This Row],[CH7]]</f>
        <v>47.93</v>
      </c>
      <c r="AD26" s="1">
        <f t="shared" si="5"/>
        <v>2.3516082519476811</v>
      </c>
    </row>
    <row r="27" spans="1:30" ht="19.5" customHeight="1" x14ac:dyDescent="0.35">
      <c r="A27" s="27">
        <v>44775.658066412034</v>
      </c>
      <c r="B27" s="25">
        <v>47.55</v>
      </c>
      <c r="C27" s="25">
        <v>44.85</v>
      </c>
      <c r="D27" s="25">
        <v>43.43</v>
      </c>
      <c r="E27" s="25">
        <v>28.49</v>
      </c>
      <c r="F27" s="25">
        <v>28.89</v>
      </c>
      <c r="G27" s="25">
        <v>29.29</v>
      </c>
      <c r="H27" s="25">
        <v>47.57</v>
      </c>
      <c r="I27" s="25">
        <v>29.17</v>
      </c>
      <c r="J27" s="25"/>
      <c r="K27" s="25"/>
      <c r="M27" s="1">
        <f t="shared" si="0"/>
        <v>0.4</v>
      </c>
      <c r="N27" s="1">
        <v>0.3</v>
      </c>
      <c r="O27" s="1">
        <v>0.6</v>
      </c>
      <c r="P27" s="1">
        <v>0.88</v>
      </c>
      <c r="Q27" s="1">
        <f>AVERAGE(TBL_HST[[#This Row],[CH4]],TBL_HST[[#This Row],[CH5]],TBL_HST[[#This Row],[CH6]])</f>
        <v>28.889999999999997</v>
      </c>
      <c r="R27" s="1">
        <f>(M27/(O27-N27))*LN(((TBL_HST[[#This Row],[CH1]]-Q27)/(TBL_HST[[#This Row],[CH2]]-Q27)))</f>
        <v>0.2083954711967132</v>
      </c>
      <c r="S27" s="1">
        <f>(M27/(P27-O27))*LN(((TBL_HST[[#This Row],[CH2]]-Q27)/(TBL_HST[[#This Row],[CH3]]-Q27)))</f>
        <v>0.13311731416612776</v>
      </c>
      <c r="T27" s="1">
        <f>(M27/(P27-N27))*LN(((TBL_HST[[#This Row],[CH1]]-Q27)/(TBL_HST[[#This Row],[CH3]]-Q27)))</f>
        <v>0.17205429194056843</v>
      </c>
      <c r="U27" s="1">
        <f>(TBL_HST[[#This Row],[CH1]]-Q27)/(EXP(-R27*N27/M27)) + Q27</f>
        <v>50.706766917293223</v>
      </c>
      <c r="V27" s="1">
        <f>(TBL_HST[[#This Row],[CH2]]-Q27)/(EXP(-S27*O27/M27)) + Q27</f>
        <v>48.377272560511862</v>
      </c>
      <c r="W27" s="1">
        <f>(TBL_HST[[#This Row],[CH1]]-Q27)/(EXP(-T27*N27/M27)) + Q27</f>
        <v>50.120162169359702</v>
      </c>
      <c r="X27" s="1">
        <f t="shared" si="1"/>
        <v>50.706766917293223</v>
      </c>
      <c r="Y27" s="1">
        <f t="shared" si="2"/>
        <v>50.120162169359702</v>
      </c>
      <c r="Z27" s="1">
        <f t="shared" si="3"/>
        <v>50.120162169359702</v>
      </c>
      <c r="AB27" s="1">
        <f t="shared" si="4"/>
        <v>50.315697085337547</v>
      </c>
      <c r="AC27" s="1">
        <f>TBL_HST[[#This Row],[CH7]]</f>
        <v>47.57</v>
      </c>
      <c r="AD27" s="1">
        <f t="shared" si="5"/>
        <v>2.7456970853375466</v>
      </c>
    </row>
    <row r="28" spans="1:30" ht="19.5" customHeight="1" x14ac:dyDescent="0.35">
      <c r="A28" s="27">
        <v>44775.658072337967</v>
      </c>
      <c r="B28" s="25">
        <v>47.45</v>
      </c>
      <c r="C28" s="25">
        <v>45.49</v>
      </c>
      <c r="D28" s="25">
        <v>43.57</v>
      </c>
      <c r="E28" s="25">
        <v>28.49</v>
      </c>
      <c r="F28" s="25">
        <v>28.91</v>
      </c>
      <c r="G28" s="25">
        <v>29.29</v>
      </c>
      <c r="H28" s="25">
        <v>47.45</v>
      </c>
      <c r="I28" s="25">
        <v>29.17</v>
      </c>
      <c r="J28" s="25"/>
      <c r="K28" s="25"/>
      <c r="M28" s="1">
        <f t="shared" si="0"/>
        <v>0.4</v>
      </c>
      <c r="N28" s="1">
        <v>0.3</v>
      </c>
      <c r="O28" s="1">
        <v>0.6</v>
      </c>
      <c r="P28" s="1">
        <v>0.88</v>
      </c>
      <c r="Q28" s="1">
        <f>AVERAGE(TBL_HST[[#This Row],[CH4]],TBL_HST[[#This Row],[CH5]],TBL_HST[[#This Row],[CH6]])</f>
        <v>28.896666666666665</v>
      </c>
      <c r="R28" s="1">
        <f>(M28/(O28-N28))*LN(((TBL_HST[[#This Row],[CH1]]-Q28)/(TBL_HST[[#This Row],[CH2]]-Q28)))</f>
        <v>0.14886461221106509</v>
      </c>
      <c r="S28" s="1">
        <f>(M28/(P28-O28))*LN(((TBL_HST[[#This Row],[CH2]]-Q28)/(TBL_HST[[#This Row],[CH3]]-Q28)))</f>
        <v>0.17567031548732914</v>
      </c>
      <c r="T28" s="1">
        <f>(M28/(P28-N28))*LN(((TBL_HST[[#This Row],[CH1]]-Q28)/(TBL_HST[[#This Row],[CH3]]-Q28)))</f>
        <v>0.16180529655133044</v>
      </c>
      <c r="U28" s="1">
        <f>(TBL_HST[[#This Row],[CH1]]-Q28)/(EXP(-R28*N28/M28)) + Q28</f>
        <v>49.64151466452391</v>
      </c>
      <c r="V28" s="1">
        <f>(TBL_HST[[#This Row],[CH2]]-Q28)/(EXP(-S28*O28/M28)) + Q28</f>
        <v>50.49263144677866</v>
      </c>
      <c r="W28" s="1">
        <f>(TBL_HST[[#This Row],[CH1]]-Q28)/(EXP(-T28*N28/M28)) + Q28</f>
        <v>49.843834281450427</v>
      </c>
      <c r="X28" s="1">
        <f t="shared" si="1"/>
        <v>49.64151466452391</v>
      </c>
      <c r="Y28" s="1">
        <f t="shared" si="2"/>
        <v>49.843834281450427</v>
      </c>
      <c r="Z28" s="1">
        <f t="shared" si="3"/>
        <v>49.843834281450427</v>
      </c>
      <c r="AB28" s="1">
        <f t="shared" si="4"/>
        <v>49.776394409141595</v>
      </c>
      <c r="AC28" s="1">
        <f>TBL_HST[[#This Row],[CH7]]</f>
        <v>47.45</v>
      </c>
      <c r="AD28" s="1">
        <f t="shared" si="5"/>
        <v>2.3263944091415922</v>
      </c>
    </row>
    <row r="29" spans="1:30" ht="19.5" customHeight="1" x14ac:dyDescent="0.35">
      <c r="A29" s="27">
        <v>44775.658078229164</v>
      </c>
      <c r="B29" s="25">
        <v>47.11</v>
      </c>
      <c r="C29" s="25">
        <v>45.79</v>
      </c>
      <c r="D29" s="25">
        <v>43.77</v>
      </c>
      <c r="E29" s="25">
        <v>28.49</v>
      </c>
      <c r="F29" s="25">
        <v>28.87</v>
      </c>
      <c r="G29" s="25">
        <v>29.29</v>
      </c>
      <c r="H29" s="25">
        <v>46.85</v>
      </c>
      <c r="I29" s="25">
        <v>29.17</v>
      </c>
      <c r="J29" s="25"/>
      <c r="K29" s="25"/>
      <c r="M29" s="1">
        <f t="shared" si="0"/>
        <v>0.4</v>
      </c>
      <c r="N29" s="1">
        <v>0.3</v>
      </c>
      <c r="O29" s="1">
        <v>0.6</v>
      </c>
      <c r="P29" s="1">
        <v>0.88</v>
      </c>
      <c r="Q29" s="1">
        <f>AVERAGE(TBL_HST[[#This Row],[CH4]],TBL_HST[[#This Row],[CH5]],TBL_HST[[#This Row],[CH6]])</f>
        <v>28.883333333333336</v>
      </c>
      <c r="R29" s="1">
        <f>(M29/(O29-N29))*LN(((TBL_HST[[#This Row],[CH1]]-Q29)/(TBL_HST[[#This Row],[CH2]]-Q29)))</f>
        <v>0.10023693563570439</v>
      </c>
      <c r="S29" s="1">
        <f>(M29/(P29-O29))*LN(((TBL_HST[[#This Row],[CH2]]-Q29)/(TBL_HST[[#This Row],[CH3]]-Q29)))</f>
        <v>0.18177437673851213</v>
      </c>
      <c r="T29" s="1">
        <f>(M29/(P29-N29))*LN(((TBL_HST[[#This Row],[CH1]]-Q29)/(TBL_HST[[#This Row],[CH3]]-Q29)))</f>
        <v>0.13959983823705982</v>
      </c>
      <c r="U29" s="1">
        <f>(TBL_HST[[#This Row],[CH1]]-Q29)/(EXP(-R29*N29/M29)) + Q29</f>
        <v>48.533059936908515</v>
      </c>
      <c r="V29" s="1">
        <f>(TBL_HST[[#This Row],[CH2]]-Q29)/(EXP(-S29*O29/M29)) + Q29</f>
        <v>51.089490195662506</v>
      </c>
      <c r="W29" s="1">
        <f>(TBL_HST[[#This Row],[CH1]]-Q29)/(EXP(-T29*N29/M29)) + Q29</f>
        <v>49.121810481336155</v>
      </c>
      <c r="X29" s="1">
        <f t="shared" si="1"/>
        <v>48.533059936908515</v>
      </c>
      <c r="Y29" s="1">
        <f t="shared" si="2"/>
        <v>49.121810481336155</v>
      </c>
      <c r="Z29" s="1">
        <f t="shared" si="3"/>
        <v>49.121810481336155</v>
      </c>
      <c r="AB29" s="1">
        <f t="shared" si="4"/>
        <v>48.925560299860273</v>
      </c>
      <c r="AC29" s="1">
        <f>TBL_HST[[#This Row],[CH7]]</f>
        <v>46.85</v>
      </c>
      <c r="AD29" s="1">
        <f t="shared" si="5"/>
        <v>2.0755602998602711</v>
      </c>
    </row>
    <row r="30" spans="1:30" ht="19.5" customHeight="1" x14ac:dyDescent="0.35">
      <c r="A30" s="27">
        <v>44775.658084143521</v>
      </c>
      <c r="B30" s="25">
        <v>46.71</v>
      </c>
      <c r="C30" s="25">
        <v>45.95</v>
      </c>
      <c r="D30" s="25">
        <v>43.93</v>
      </c>
      <c r="E30" s="25">
        <v>28.51</v>
      </c>
      <c r="F30" s="25">
        <v>28.89</v>
      </c>
      <c r="G30" s="25">
        <v>29.31</v>
      </c>
      <c r="H30" s="25">
        <v>46.95</v>
      </c>
      <c r="I30" s="25">
        <v>29.11</v>
      </c>
      <c r="J30" s="25"/>
      <c r="K30" s="25"/>
      <c r="M30" s="1">
        <f t="shared" si="0"/>
        <v>0.4</v>
      </c>
      <c r="N30" s="1">
        <v>0.3</v>
      </c>
      <c r="O30" s="1">
        <v>0.6</v>
      </c>
      <c r="P30" s="1">
        <v>0.88</v>
      </c>
      <c r="Q30" s="1">
        <f>AVERAGE(TBL_HST[[#This Row],[CH4]],TBL_HST[[#This Row],[CH5]],TBL_HST[[#This Row],[CH6]])</f>
        <v>28.903333333333336</v>
      </c>
      <c r="R30" s="1">
        <f>(M30/(O30-N30))*LN(((TBL_HST[[#This Row],[CH1]]-Q30)/(TBL_HST[[#This Row],[CH2]]-Q30)))</f>
        <v>5.8157650425032133E-2</v>
      </c>
      <c r="S30" s="1">
        <f>(M30/(P30-O30))*LN(((TBL_HST[[#This Row],[CH2]]-Q30)/(TBL_HST[[#This Row],[CH3]]-Q30)))</f>
        <v>0.18018325813066446</v>
      </c>
      <c r="T30" s="1">
        <f>(M30/(P30-N30))*LN(((TBL_HST[[#This Row],[CH1]]-Q30)/(TBL_HST[[#This Row],[CH3]]-Q30)))</f>
        <v>0.1170665644898202</v>
      </c>
      <c r="U30" s="1">
        <f>(TBL_HST[[#This Row],[CH1]]-Q30)/(EXP(-R30*N30/M30)) + Q30</f>
        <v>47.503883457176372</v>
      </c>
      <c r="V30" s="1">
        <f>(TBL_HST[[#This Row],[CH2]]-Q30)/(EXP(-S30*O30/M30)) + Q30</f>
        <v>51.239999889968644</v>
      </c>
      <c r="W30" s="1">
        <f>(TBL_HST[[#This Row],[CH1]]-Q30)/(EXP(-T30*N30/M30)) + Q30</f>
        <v>48.344111791619497</v>
      </c>
      <c r="X30" s="1">
        <f t="shared" si="1"/>
        <v>47.503883457176372</v>
      </c>
      <c r="Y30" s="1">
        <f t="shared" si="2"/>
        <v>48.344111791619497</v>
      </c>
      <c r="Z30" s="1">
        <f t="shared" si="3"/>
        <v>48.344111791619497</v>
      </c>
      <c r="AB30" s="1">
        <f t="shared" si="4"/>
        <v>48.064035680138453</v>
      </c>
      <c r="AC30" s="1">
        <f>TBL_HST[[#This Row],[CH7]]</f>
        <v>46.95</v>
      </c>
      <c r="AD30" s="1">
        <f t="shared" si="5"/>
        <v>1.1140356801384499</v>
      </c>
    </row>
    <row r="31" spans="1:30" ht="19.5" customHeight="1" x14ac:dyDescent="0.35">
      <c r="A31" s="27">
        <v>44775.658090023149</v>
      </c>
      <c r="B31" s="25">
        <v>46.47</v>
      </c>
      <c r="C31" s="25">
        <v>46.07</v>
      </c>
      <c r="D31" s="25">
        <v>43.71</v>
      </c>
      <c r="E31" s="25">
        <v>28.51</v>
      </c>
      <c r="F31" s="25">
        <v>28.91</v>
      </c>
      <c r="G31" s="25">
        <v>29.29</v>
      </c>
      <c r="H31" s="25">
        <v>46.69</v>
      </c>
      <c r="I31" s="25">
        <v>29.17</v>
      </c>
      <c r="J31" s="25"/>
      <c r="K31" s="25"/>
      <c r="M31" s="1">
        <f t="shared" si="0"/>
        <v>0.4</v>
      </c>
      <c r="N31" s="1">
        <v>0.3</v>
      </c>
      <c r="O31" s="1">
        <v>0.6</v>
      </c>
      <c r="P31" s="1">
        <v>0.88</v>
      </c>
      <c r="Q31" s="1">
        <f>AVERAGE(TBL_HST[[#This Row],[CH4]],TBL_HST[[#This Row],[CH5]],TBL_HST[[#This Row],[CH6]])</f>
        <v>28.903333333333336</v>
      </c>
      <c r="R31" s="1">
        <f>(M31/(O31-N31))*LN(((TBL_HST[[#This Row],[CH1]]-Q31)/(TBL_HST[[#This Row],[CH2]]-Q31)))</f>
        <v>3.0711530503501509E-2</v>
      </c>
      <c r="S31" s="1">
        <f>(M31/(P31-O31))*LN(((TBL_HST[[#This Row],[CH2]]-Q31)/(TBL_HST[[#This Row],[CH3]]-Q31)))</f>
        <v>0.21127427029058443</v>
      </c>
      <c r="T31" s="1">
        <f>(M31/(P31-N31))*LN(((TBL_HST[[#This Row],[CH1]]-Q31)/(TBL_HST[[#This Row],[CH3]]-Q31)))</f>
        <v>0.11787974971105873</v>
      </c>
      <c r="U31" s="1">
        <f>(TBL_HST[[#This Row],[CH1]]-Q31)/(EXP(-R31*N31/M31)) + Q31</f>
        <v>46.879320388349512</v>
      </c>
      <c r="V31" s="1">
        <f>(TBL_HST[[#This Row],[CH2]]-Q31)/(EXP(-S31*O31/M31)) + Q31</f>
        <v>52.471122747528725</v>
      </c>
      <c r="W31" s="1">
        <f>(TBL_HST[[#This Row],[CH1]]-Q31)/(EXP(-T31*N31/M31)) + Q31</f>
        <v>48.093787549560872</v>
      </c>
      <c r="X31" s="1">
        <f t="shared" si="1"/>
        <v>46.879320388349512</v>
      </c>
      <c r="Y31" s="1">
        <f t="shared" si="2"/>
        <v>48.093787549560872</v>
      </c>
      <c r="Z31" s="1">
        <f t="shared" si="3"/>
        <v>48.093787549560872</v>
      </c>
      <c r="AB31" s="1">
        <f t="shared" si="4"/>
        <v>47.688965162490412</v>
      </c>
      <c r="AC31" s="1">
        <f>TBL_HST[[#This Row],[CH7]]</f>
        <v>46.69</v>
      </c>
      <c r="AD31" s="1">
        <f t="shared" si="5"/>
        <v>0.99896516249041412</v>
      </c>
    </row>
    <row r="32" spans="1:30" ht="19.5" customHeight="1" x14ac:dyDescent="0.35">
      <c r="A32" s="27">
        <v>44775.658095949075</v>
      </c>
      <c r="B32" s="25">
        <v>46.03</v>
      </c>
      <c r="C32" s="25">
        <v>45.93</v>
      </c>
      <c r="D32" s="25">
        <v>44.03</v>
      </c>
      <c r="E32" s="25">
        <v>28.51</v>
      </c>
      <c r="F32" s="25">
        <v>28.87</v>
      </c>
      <c r="G32" s="25">
        <v>29.31</v>
      </c>
      <c r="H32" s="25">
        <v>46.29</v>
      </c>
      <c r="I32" s="25">
        <v>29.15</v>
      </c>
      <c r="J32" s="25"/>
      <c r="K32" s="25"/>
      <c r="M32" s="1">
        <f t="shared" si="0"/>
        <v>0.4</v>
      </c>
      <c r="N32" s="1">
        <v>0.3</v>
      </c>
      <c r="O32" s="1">
        <v>0.6</v>
      </c>
      <c r="P32" s="1">
        <v>0.88</v>
      </c>
      <c r="Q32" s="1">
        <f>AVERAGE(TBL_HST[[#This Row],[CH4]],TBL_HST[[#This Row],[CH5]],TBL_HST[[#This Row],[CH6]])</f>
        <v>28.896666666666665</v>
      </c>
      <c r="R32" s="1">
        <f>(M32/(O32-N32))*LN(((TBL_HST[[#This Row],[CH1]]-Q32)/(TBL_HST[[#This Row],[CH2]]-Q32)))</f>
        <v>7.8049003352809714E-3</v>
      </c>
      <c r="S32" s="1">
        <f>(M32/(P32-O32))*LN(((TBL_HST[[#This Row],[CH2]]-Q32)/(TBL_HST[[#This Row],[CH3]]-Q32)))</f>
        <v>0.16896056023193776</v>
      </c>
      <c r="T32" s="1">
        <f>(M32/(P32-N32))*LN(((TBL_HST[[#This Row],[CH1]]-Q32)/(TBL_HST[[#This Row],[CH3]]-Q32)))</f>
        <v>8.5604184423322099E-2</v>
      </c>
      <c r="U32" s="1">
        <f>(TBL_HST[[#This Row],[CH1]]-Q32)/(EXP(-R32*N32/M32)) + Q32</f>
        <v>46.130587084148729</v>
      </c>
      <c r="V32" s="1">
        <f>(TBL_HST[[#This Row],[CH2]]-Q32)/(EXP(-S32*O32/M32)) + Q32</f>
        <v>50.843284637876479</v>
      </c>
      <c r="W32" s="1">
        <f>(TBL_HST[[#This Row],[CH1]]-Q32)/(EXP(-T32*N32/M32)) + Q32</f>
        <v>47.166093942578776</v>
      </c>
      <c r="X32" s="1">
        <f t="shared" si="1"/>
        <v>46.130587084148729</v>
      </c>
      <c r="Y32" s="1">
        <f t="shared" si="2"/>
        <v>47.166093942578776</v>
      </c>
      <c r="Z32" s="1">
        <f t="shared" si="3"/>
        <v>47.166093942578776</v>
      </c>
      <c r="AB32" s="1">
        <f t="shared" si="4"/>
        <v>46.820924989768763</v>
      </c>
      <c r="AC32" s="1">
        <f>TBL_HST[[#This Row],[CH7]]</f>
        <v>46.29</v>
      </c>
      <c r="AD32" s="1">
        <f t="shared" si="5"/>
        <v>0.53092498976876357</v>
      </c>
    </row>
    <row r="33" spans="1:30" ht="19.5" customHeight="1" x14ac:dyDescent="0.35">
      <c r="A33" s="27">
        <v>44775.658101828703</v>
      </c>
      <c r="B33" s="25">
        <v>45.81</v>
      </c>
      <c r="C33" s="25">
        <v>45.95</v>
      </c>
      <c r="D33" s="25">
        <v>44.35</v>
      </c>
      <c r="E33" s="25">
        <v>28.53</v>
      </c>
      <c r="F33" s="25">
        <v>28.89</v>
      </c>
      <c r="G33" s="25">
        <v>29.31</v>
      </c>
      <c r="H33" s="25">
        <v>46.31</v>
      </c>
      <c r="I33" s="25">
        <v>29.15</v>
      </c>
      <c r="J33" s="25"/>
      <c r="K33" s="25"/>
      <c r="M33" s="1">
        <f t="shared" si="0"/>
        <v>0.4</v>
      </c>
      <c r="N33" s="1">
        <v>0.3</v>
      </c>
      <c r="O33" s="1">
        <v>0.6</v>
      </c>
      <c r="P33" s="1">
        <v>0.88</v>
      </c>
      <c r="Q33" s="1">
        <f>AVERAGE(TBL_HST[[#This Row],[CH4]],TBL_HST[[#This Row],[CH5]],TBL_HST[[#This Row],[CH6]])</f>
        <v>28.91</v>
      </c>
      <c r="R33" s="1">
        <f>(M33/(O33-N33))*LN(((TBL_HST[[#This Row],[CH1]]-Q33)/(TBL_HST[[#This Row],[CH2]]-Q33)))</f>
        <v>-1.0999865962855933E-2</v>
      </c>
      <c r="S33" s="1">
        <f>(M33/(P33-O33))*LN(((TBL_HST[[#This Row],[CH2]]-Q33)/(TBL_HST[[#This Row],[CH3]]-Q33)))</f>
        <v>0.14085996686362814</v>
      </c>
      <c r="T33" s="1">
        <f>(M33/(P33-N33))*LN(((TBL_HST[[#This Row],[CH1]]-Q33)/(TBL_HST[[#This Row],[CH3]]-Q33)))</f>
        <v>6.2311777470619154E-2</v>
      </c>
      <c r="U33" s="1">
        <f>(TBL_HST[[#This Row],[CH1]]-Q33)/(EXP(-R33*N33/M33)) + Q33</f>
        <v>45.671150234741788</v>
      </c>
      <c r="V33" s="1">
        <f>(TBL_HST[[#This Row],[CH2]]-Q33)/(EXP(-S33*O33/M33)) + Q33</f>
        <v>49.959008811847994</v>
      </c>
      <c r="W33" s="1">
        <f>(TBL_HST[[#This Row],[CH1]]-Q33)/(EXP(-T33*N33/M33)) + Q33</f>
        <v>46.618547896866389</v>
      </c>
      <c r="X33" s="1">
        <f t="shared" si="1"/>
        <v>45.671150234741788</v>
      </c>
      <c r="Y33" s="1">
        <f t="shared" si="2"/>
        <v>46.618547896866389</v>
      </c>
      <c r="Z33" s="1">
        <f t="shared" si="3"/>
        <v>46.618547896866389</v>
      </c>
      <c r="AB33" s="1">
        <f t="shared" si="4"/>
        <v>46.302748676158188</v>
      </c>
      <c r="AC33" s="1">
        <f>TBL_HST[[#This Row],[CH7]]</f>
        <v>46.31</v>
      </c>
      <c r="AD33" s="1">
        <f t="shared" si="5"/>
        <v>-7.2513238418139281E-3</v>
      </c>
    </row>
    <row r="34" spans="1:30" ht="19.5" customHeight="1" x14ac:dyDescent="0.35">
      <c r="A34" s="27">
        <v>44775.658107754629</v>
      </c>
      <c r="B34" s="25">
        <v>46.03</v>
      </c>
      <c r="C34" s="25">
        <v>45.61</v>
      </c>
      <c r="D34" s="25">
        <v>44.31</v>
      </c>
      <c r="E34" s="25">
        <v>28.55</v>
      </c>
      <c r="F34" s="25">
        <v>28.91</v>
      </c>
      <c r="G34" s="25">
        <v>29.33</v>
      </c>
      <c r="H34" s="25">
        <v>46.51</v>
      </c>
      <c r="I34" s="25">
        <v>29.17</v>
      </c>
      <c r="J34" s="25"/>
      <c r="K34" s="25"/>
      <c r="M34" s="1">
        <f t="shared" si="0"/>
        <v>0.4</v>
      </c>
      <c r="N34" s="1">
        <v>0.3</v>
      </c>
      <c r="O34" s="1">
        <v>0.6</v>
      </c>
      <c r="P34" s="1">
        <v>0.88</v>
      </c>
      <c r="Q34" s="1">
        <f>AVERAGE(TBL_HST[[#This Row],[CH4]],TBL_HST[[#This Row],[CH5]],TBL_HST[[#This Row],[CH6]])</f>
        <v>28.929999999999996</v>
      </c>
      <c r="R34" s="1">
        <f>(M34/(O34-N34))*LN(((TBL_HST[[#This Row],[CH1]]-Q34)/(TBL_HST[[#This Row],[CH2]]-Q34)))</f>
        <v>3.3157422104018036E-2</v>
      </c>
      <c r="S34" s="1">
        <f>(M34/(P34-O34))*LN(((TBL_HST[[#This Row],[CH2]]-Q34)/(TBL_HST[[#This Row],[CH3]]-Q34)))</f>
        <v>0.11591776121871798</v>
      </c>
      <c r="T34" s="1">
        <f>(M34/(P34-N34))*LN(((TBL_HST[[#This Row],[CH1]]-Q34)/(TBL_HST[[#This Row],[CH3]]-Q34)))</f>
        <v>7.3110689262838702E-2</v>
      </c>
      <c r="U34" s="1">
        <f>(TBL_HST[[#This Row],[CH1]]-Q34)/(EXP(-R34*N34/M34)) + Q34</f>
        <v>46.460575539568353</v>
      </c>
      <c r="V34" s="1">
        <f>(TBL_HST[[#This Row],[CH2]]-Q34)/(EXP(-S34*O34/M34)) + Q34</f>
        <v>48.777678313550339</v>
      </c>
      <c r="W34" s="1">
        <f>(TBL_HST[[#This Row],[CH1]]-Q34)/(EXP(-T34*N34/M34)) + Q34</f>
        <v>46.993827905966739</v>
      </c>
      <c r="X34" s="1">
        <f t="shared" si="1"/>
        <v>46.460575539568353</v>
      </c>
      <c r="Y34" s="1">
        <f t="shared" si="2"/>
        <v>46.993827905966739</v>
      </c>
      <c r="Z34" s="1">
        <f t="shared" si="3"/>
        <v>46.993827905966739</v>
      </c>
      <c r="AB34" s="1">
        <f t="shared" si="4"/>
        <v>46.816077117167275</v>
      </c>
      <c r="AC34" s="1">
        <f>TBL_HST[[#This Row],[CH7]]</f>
        <v>46.51</v>
      </c>
      <c r="AD34" s="1">
        <f t="shared" si="5"/>
        <v>0.30607711716727692</v>
      </c>
    </row>
    <row r="35" spans="1:30" ht="19.5" customHeight="1" x14ac:dyDescent="0.35">
      <c r="A35" s="27">
        <v>44775.658113668978</v>
      </c>
      <c r="B35" s="25">
        <v>45.81</v>
      </c>
      <c r="C35" s="25">
        <v>45.35</v>
      </c>
      <c r="D35" s="25">
        <v>44.51</v>
      </c>
      <c r="E35" s="25">
        <v>28.55</v>
      </c>
      <c r="F35" s="25">
        <v>28.91</v>
      </c>
      <c r="G35" s="25">
        <v>29.31</v>
      </c>
      <c r="H35" s="25">
        <v>46.59</v>
      </c>
      <c r="I35" s="25">
        <v>29.19</v>
      </c>
      <c r="J35" s="25"/>
      <c r="K35" s="25"/>
      <c r="M35" s="1">
        <f t="shared" si="0"/>
        <v>0.4</v>
      </c>
      <c r="N35" s="1">
        <v>0.3</v>
      </c>
      <c r="O35" s="1">
        <v>0.6</v>
      </c>
      <c r="P35" s="1">
        <v>0.88</v>
      </c>
      <c r="Q35" s="1">
        <f>AVERAGE(TBL_HST[[#This Row],[CH4]],TBL_HST[[#This Row],[CH5]],TBL_HST[[#This Row],[CH6]])</f>
        <v>28.923333333333332</v>
      </c>
      <c r="R35" s="1">
        <f>(M35/(O35-N35))*LN(((TBL_HST[[#This Row],[CH1]]-Q35)/(TBL_HST[[#This Row],[CH2]]-Q35)))</f>
        <v>3.68244337976864E-2</v>
      </c>
      <c r="S35" s="1">
        <f>(M35/(P35-O35))*LN(((TBL_HST[[#This Row],[CH2]]-Q35)/(TBL_HST[[#This Row],[CH3]]-Q35)))</f>
        <v>7.4985975173424244E-2</v>
      </c>
      <c r="T35" s="1">
        <f>(M35/(P35-N35))*LN(((TBL_HST[[#This Row],[CH1]]-Q35)/(TBL_HST[[#This Row],[CH3]]-Q35)))</f>
        <v>5.5247246875628798E-2</v>
      </c>
      <c r="U35" s="1">
        <f>(TBL_HST[[#This Row],[CH1]]-Q35)/(EXP(-R35*N35/M35)) + Q35</f>
        <v>46.282881493506494</v>
      </c>
      <c r="V35" s="1">
        <f>(TBL_HST[[#This Row],[CH2]]-Q35)/(EXP(-S35*O35/M35)) + Q35</f>
        <v>47.305573557889403</v>
      </c>
      <c r="W35" s="1">
        <f>(TBL_HST[[#This Row],[CH1]]-Q35)/(EXP(-T35*N35/M35)) + Q35</f>
        <v>46.524405012677171</v>
      </c>
      <c r="X35" s="1">
        <f t="shared" si="1"/>
        <v>46.282881493506494</v>
      </c>
      <c r="Y35" s="1">
        <f t="shared" si="2"/>
        <v>46.524405012677171</v>
      </c>
      <c r="Z35" s="1">
        <f t="shared" si="3"/>
        <v>46.524405012677171</v>
      </c>
      <c r="AB35" s="1">
        <f t="shared" si="4"/>
        <v>46.443897172953605</v>
      </c>
      <c r="AC35" s="1">
        <f>TBL_HST[[#This Row],[CH7]]</f>
        <v>46.59</v>
      </c>
      <c r="AD35" s="1">
        <f t="shared" si="5"/>
        <v>-0.14610282704639843</v>
      </c>
    </row>
    <row r="36" spans="1:30" ht="19.5" customHeight="1" x14ac:dyDescent="0.35">
      <c r="A36" s="27">
        <v>44775.658119548614</v>
      </c>
      <c r="B36" s="25">
        <v>45.25</v>
      </c>
      <c r="C36" s="25">
        <v>45.03</v>
      </c>
      <c r="D36" s="25">
        <v>44.65</v>
      </c>
      <c r="E36" s="25">
        <v>28.57</v>
      </c>
      <c r="F36" s="25">
        <v>28.91</v>
      </c>
      <c r="G36" s="25">
        <v>29.29</v>
      </c>
      <c r="H36" s="25">
        <v>46.91</v>
      </c>
      <c r="I36" s="25">
        <v>29.17</v>
      </c>
      <c r="J36" s="25"/>
      <c r="K36" s="25"/>
      <c r="M36" s="1">
        <f t="shared" si="0"/>
        <v>0.4</v>
      </c>
      <c r="N36" s="1">
        <v>0.3</v>
      </c>
      <c r="O36" s="1">
        <v>0.6</v>
      </c>
      <c r="P36" s="1">
        <v>0.88</v>
      </c>
      <c r="Q36" s="1">
        <f>AVERAGE(TBL_HST[[#This Row],[CH4]],TBL_HST[[#This Row],[CH5]],TBL_HST[[#This Row],[CH6]])</f>
        <v>28.923333333333336</v>
      </c>
      <c r="R36" s="1">
        <f>(M36/(O36-N36))*LN(((TBL_HST[[#This Row],[CH1]]-Q36)/(TBL_HST[[#This Row],[CH2]]-Q36)))</f>
        <v>1.8088663863282683E-2</v>
      </c>
      <c r="S36" s="1">
        <f>(M36/(P36-O36))*LN(((TBL_HST[[#This Row],[CH2]]-Q36)/(TBL_HST[[#This Row],[CH3]]-Q36)))</f>
        <v>3.4107828067186874E-2</v>
      </c>
      <c r="T36" s="1">
        <f>(M36/(P36-N36))*LN(((TBL_HST[[#This Row],[CH1]]-Q36)/(TBL_HST[[#This Row],[CH3]]-Q36)))</f>
        <v>2.5822053478960626E-2</v>
      </c>
      <c r="U36" s="1">
        <f>(TBL_HST[[#This Row],[CH1]]-Q36)/(EXP(-R36*N36/M36)) + Q36</f>
        <v>45.473004966887416</v>
      </c>
      <c r="V36" s="1">
        <f>(TBL_HST[[#This Row],[CH2]]-Q36)/(EXP(-S36*O36/M36)) + Q36</f>
        <v>45.875489056701049</v>
      </c>
      <c r="W36" s="1">
        <f>(TBL_HST[[#This Row],[CH1]]-Q36)/(EXP(-T36*N36/M36)) + Q36</f>
        <v>45.56927266944777</v>
      </c>
      <c r="X36" s="1">
        <f t="shared" si="1"/>
        <v>45.473004966887416</v>
      </c>
      <c r="Y36" s="1">
        <f t="shared" si="2"/>
        <v>45.56927266944777</v>
      </c>
      <c r="Z36" s="1">
        <f t="shared" si="3"/>
        <v>45.56927266944777</v>
      </c>
      <c r="AB36" s="1">
        <f t="shared" si="4"/>
        <v>45.537183435260978</v>
      </c>
      <c r="AC36" s="1">
        <f>TBL_HST[[#This Row],[CH7]]</f>
        <v>46.91</v>
      </c>
      <c r="AD36" s="1">
        <f t="shared" si="5"/>
        <v>-1.3728165647390185</v>
      </c>
    </row>
    <row r="37" spans="1:30" ht="19.5" customHeight="1" x14ac:dyDescent="0.35">
      <c r="A37" s="27">
        <v>44775.65812547454</v>
      </c>
      <c r="B37" s="25">
        <v>45.17</v>
      </c>
      <c r="C37" s="25">
        <v>44.67</v>
      </c>
      <c r="D37" s="25">
        <v>44.71</v>
      </c>
      <c r="E37" s="25">
        <v>28.55</v>
      </c>
      <c r="F37" s="25">
        <v>28.93</v>
      </c>
      <c r="G37" s="25">
        <v>29.33</v>
      </c>
      <c r="H37" s="25">
        <v>47.09</v>
      </c>
      <c r="I37" s="25">
        <v>29.19</v>
      </c>
      <c r="J37" s="25"/>
      <c r="K37" s="25"/>
      <c r="M37" s="1">
        <f t="shared" si="0"/>
        <v>0.4</v>
      </c>
      <c r="N37" s="1">
        <v>0.3</v>
      </c>
      <c r="O37" s="1">
        <v>0.6</v>
      </c>
      <c r="P37" s="1">
        <v>0.88</v>
      </c>
      <c r="Q37" s="1">
        <f>AVERAGE(TBL_HST[[#This Row],[CH4]],TBL_HST[[#This Row],[CH5]],TBL_HST[[#This Row],[CH6]])</f>
        <v>28.936666666666667</v>
      </c>
      <c r="R37" s="1">
        <f>(M37/(O37-N37))*LN(((TBL_HST[[#This Row],[CH1]]-Q37)/(TBL_HST[[#This Row],[CH2]]-Q37)))</f>
        <v>4.1713516662712592E-2</v>
      </c>
      <c r="S37" s="1">
        <f>(M37/(P37-O37))*LN(((TBL_HST[[#This Row],[CH2]]-Q37)/(TBL_HST[[#This Row],[CH3]]-Q37)))</f>
        <v>-3.6273521695375692E-3</v>
      </c>
      <c r="T37" s="1">
        <f>(M37/(P37-N37))*LN(((TBL_HST[[#This Row],[CH1]]-Q37)/(TBL_HST[[#This Row],[CH3]]-Q37)))</f>
        <v>1.9824821364384949E-2</v>
      </c>
      <c r="U37" s="1">
        <f>(TBL_HST[[#This Row],[CH1]]-Q37)/(EXP(-R37*N37/M37)) + Q37</f>
        <v>45.685889830508472</v>
      </c>
      <c r="V37" s="1">
        <f>(TBL_HST[[#This Row],[CH2]]-Q37)/(EXP(-S37*O37/M37)) + Q37</f>
        <v>44.584626957986593</v>
      </c>
      <c r="W37" s="1">
        <f>(TBL_HST[[#This Row],[CH1]]-Q37)/(EXP(-T37*N37/M37)) + Q37</f>
        <v>45.413170524783126</v>
      </c>
      <c r="X37" s="1">
        <f t="shared" si="1"/>
        <v>45.685889830508472</v>
      </c>
      <c r="Y37" s="1">
        <f t="shared" si="2"/>
        <v>45.413170524783126</v>
      </c>
      <c r="Z37" s="1">
        <f t="shared" si="3"/>
        <v>45.413170524783126</v>
      </c>
      <c r="AB37" s="1">
        <f t="shared" si="4"/>
        <v>45.504076960024911</v>
      </c>
      <c r="AC37" s="1">
        <f>TBL_HST[[#This Row],[CH7]]</f>
        <v>47.09</v>
      </c>
      <c r="AD37" s="1">
        <f t="shared" si="5"/>
        <v>-1.5859230399750928</v>
      </c>
    </row>
    <row r="38" spans="1:30" ht="19.5" customHeight="1" x14ac:dyDescent="0.35">
      <c r="A38" s="27">
        <v>44775.658131354168</v>
      </c>
      <c r="B38" s="25">
        <v>45.13</v>
      </c>
      <c r="C38" s="25">
        <v>44.49</v>
      </c>
      <c r="D38" s="25">
        <v>44.63</v>
      </c>
      <c r="E38" s="25">
        <v>28.55</v>
      </c>
      <c r="F38" s="25">
        <v>28.91</v>
      </c>
      <c r="G38" s="25">
        <v>29.33</v>
      </c>
      <c r="H38" s="25">
        <v>47.97</v>
      </c>
      <c r="I38" s="25">
        <v>29.19</v>
      </c>
      <c r="J38" s="25"/>
      <c r="K38" s="25"/>
      <c r="M38" s="1">
        <f t="shared" si="0"/>
        <v>0.4</v>
      </c>
      <c r="N38" s="1">
        <v>0.3</v>
      </c>
      <c r="O38" s="1">
        <v>0.6</v>
      </c>
      <c r="P38" s="1">
        <v>0.88</v>
      </c>
      <c r="Q38" s="1">
        <f>AVERAGE(TBL_HST[[#This Row],[CH4]],TBL_HST[[#This Row],[CH5]],TBL_HST[[#This Row],[CH6]])</f>
        <v>28.929999999999996</v>
      </c>
      <c r="R38" s="1">
        <f>(M38/(O38-N38))*LN(((TBL_HST[[#This Row],[CH1]]-Q38)/(TBL_HST[[#This Row],[CH2]]-Q38)))</f>
        <v>5.3743631317457088E-2</v>
      </c>
      <c r="S38" s="1">
        <f>(M38/(P38-O38))*LN(((TBL_HST[[#This Row],[CH2]]-Q38)/(TBL_HST[[#This Row],[CH3]]-Q38)))</f>
        <v>-1.2795990862881183E-2</v>
      </c>
      <c r="T38" s="1">
        <f>(M38/(P38-N38))*LN(((TBL_HST[[#This Row],[CH1]]-Q38)/(TBL_HST[[#This Row],[CH3]]-Q38)))</f>
        <v>2.1621055092466212E-2</v>
      </c>
      <c r="U38" s="1">
        <f>(TBL_HST[[#This Row],[CH1]]-Q38)/(EXP(-R38*N38/M38)) + Q38</f>
        <v>45.796323907455019</v>
      </c>
      <c r="V38" s="1">
        <f>(TBL_HST[[#This Row],[CH2]]-Q38)/(EXP(-S38*O38/M38)) + Q38</f>
        <v>44.19418954571276</v>
      </c>
      <c r="W38" s="1">
        <f>(TBL_HST[[#This Row],[CH1]]-Q38)/(EXP(-T38*N38/M38)) + Q38</f>
        <v>45.394837289217904</v>
      </c>
      <c r="X38" s="1">
        <f t="shared" si="1"/>
        <v>45.796323907455019</v>
      </c>
      <c r="Y38" s="1">
        <f t="shared" si="2"/>
        <v>45.394837289217904</v>
      </c>
      <c r="Z38" s="1">
        <f t="shared" si="3"/>
        <v>45.394837289217904</v>
      </c>
      <c r="AB38" s="1">
        <f t="shared" si="4"/>
        <v>45.528666161963606</v>
      </c>
      <c r="AC38" s="1">
        <f>TBL_HST[[#This Row],[CH7]]</f>
        <v>47.97</v>
      </c>
      <c r="AD38" s="1">
        <f t="shared" si="5"/>
        <v>-2.4413338380363925</v>
      </c>
    </row>
    <row r="39" spans="1:30" ht="19.5" customHeight="1" x14ac:dyDescent="0.35">
      <c r="A39" s="27">
        <v>44775.658137280094</v>
      </c>
      <c r="B39" s="25">
        <v>45.17</v>
      </c>
      <c r="C39" s="25">
        <v>44.49</v>
      </c>
      <c r="D39" s="25">
        <v>44.23</v>
      </c>
      <c r="E39" s="25">
        <v>28.53</v>
      </c>
      <c r="F39" s="25">
        <v>28.91</v>
      </c>
      <c r="G39" s="25">
        <v>29.33</v>
      </c>
      <c r="H39" s="25">
        <v>48.11</v>
      </c>
      <c r="I39" s="25">
        <v>29.21</v>
      </c>
      <c r="J39" s="25"/>
      <c r="K39" s="25"/>
      <c r="M39" s="1">
        <f t="shared" si="0"/>
        <v>0.4</v>
      </c>
      <c r="N39" s="1">
        <v>0.3</v>
      </c>
      <c r="O39" s="1">
        <v>0.6</v>
      </c>
      <c r="P39" s="1">
        <v>0.88</v>
      </c>
      <c r="Q39" s="1">
        <f>AVERAGE(TBL_HST[[#This Row],[CH4]],TBL_HST[[#This Row],[CH5]],TBL_HST[[#This Row],[CH6]])</f>
        <v>28.923333333333332</v>
      </c>
      <c r="R39" s="1">
        <f>(M39/(O39-N39))*LN(((TBL_HST[[#This Row],[CH1]]-Q39)/(TBL_HST[[#This Row],[CH2]]-Q39)))</f>
        <v>5.7007844696277912E-2</v>
      </c>
      <c r="S39" s="1">
        <f>(M39/(P39-O39))*LN(((TBL_HST[[#This Row],[CH2]]-Q39)/(TBL_HST[[#This Row],[CH3]]-Q39)))</f>
        <v>2.406201809077298E-2</v>
      </c>
      <c r="T39" s="1">
        <f>(M39/(P39-N39))*LN(((TBL_HST[[#This Row],[CH1]]-Q39)/(TBL_HST[[#This Row],[CH3]]-Q39)))</f>
        <v>4.1102962886723805E-2</v>
      </c>
      <c r="U39" s="1">
        <f>(TBL_HST[[#This Row],[CH1]]-Q39)/(EXP(-R39*N39/M39)) + Q39</f>
        <v>45.879704496788008</v>
      </c>
      <c r="V39" s="1">
        <f>(TBL_HST[[#This Row],[CH2]]-Q39)/(EXP(-S39*O39/M39)) + Q39</f>
        <v>45.062110618109919</v>
      </c>
      <c r="W39" s="1">
        <f>(TBL_HST[[#This Row],[CH1]]-Q39)/(EXP(-T39*N39/M39)) + Q39</f>
        <v>45.678639290883375</v>
      </c>
      <c r="X39" s="1">
        <f t="shared" si="1"/>
        <v>45.879704496788008</v>
      </c>
      <c r="Y39" s="1">
        <f t="shared" si="2"/>
        <v>45.678639290883375</v>
      </c>
      <c r="Z39" s="1">
        <f t="shared" si="3"/>
        <v>45.678639290883375</v>
      </c>
      <c r="AB39" s="1">
        <f t="shared" si="4"/>
        <v>45.745661026184926</v>
      </c>
      <c r="AC39" s="1">
        <f>TBL_HST[[#This Row],[CH7]]</f>
        <v>48.11</v>
      </c>
      <c r="AD39" s="1">
        <f t="shared" si="5"/>
        <v>-2.3643389738150731</v>
      </c>
    </row>
    <row r="40" spans="1:30" ht="19.5" customHeight="1" x14ac:dyDescent="0.35">
      <c r="A40" s="27">
        <v>44775.658143171298</v>
      </c>
      <c r="B40" s="25">
        <v>45.49</v>
      </c>
      <c r="C40" s="25">
        <v>44.33</v>
      </c>
      <c r="D40" s="25">
        <v>43.71</v>
      </c>
      <c r="E40" s="25">
        <v>28.55</v>
      </c>
      <c r="F40" s="25">
        <v>28.93</v>
      </c>
      <c r="G40" s="25">
        <v>29.31</v>
      </c>
      <c r="H40" s="25">
        <v>48.25</v>
      </c>
      <c r="I40" s="25">
        <v>29.19</v>
      </c>
      <c r="J40" s="25"/>
      <c r="K40" s="25"/>
      <c r="M40" s="1">
        <f t="shared" si="0"/>
        <v>0.4</v>
      </c>
      <c r="N40" s="1">
        <v>0.3</v>
      </c>
      <c r="O40" s="1">
        <v>0.6</v>
      </c>
      <c r="P40" s="1">
        <v>0.88</v>
      </c>
      <c r="Q40" s="1">
        <f>AVERAGE(TBL_HST[[#This Row],[CH4]],TBL_HST[[#This Row],[CH5]],TBL_HST[[#This Row],[CH6]])</f>
        <v>28.930000000000003</v>
      </c>
      <c r="R40" s="1">
        <f>(M40/(O40-N40))*LN(((TBL_HST[[#This Row],[CH1]]-Q40)/(TBL_HST[[#This Row],[CH2]]-Q40)))</f>
        <v>9.6830186050040665E-2</v>
      </c>
      <c r="S40" s="1">
        <f>(M40/(P40-O40))*LN(((TBL_HST[[#This Row],[CH2]]-Q40)/(TBL_HST[[#This Row],[CH3]]-Q40)))</f>
        <v>5.8703705570753835E-2</v>
      </c>
      <c r="T40" s="1">
        <f>(M40/(P40-N40))*LN(((TBL_HST[[#This Row],[CH1]]-Q40)/(TBL_HST[[#This Row],[CH3]]-Q40)))</f>
        <v>7.8424298922108948E-2</v>
      </c>
      <c r="U40" s="1">
        <f>(TBL_HST[[#This Row],[CH1]]-Q40)/(EXP(-R40*N40/M40)) + Q40</f>
        <v>46.737376623376633</v>
      </c>
      <c r="V40" s="1">
        <f>(TBL_HST[[#This Row],[CH2]]-Q40)/(EXP(-S40*O40/M40)) + Q40</f>
        <v>45.747551408789505</v>
      </c>
      <c r="W40" s="1">
        <f>(TBL_HST[[#This Row],[CH1]]-Q40)/(EXP(-T40*N40/M40)) + Q40</f>
        <v>46.493245123392427</v>
      </c>
      <c r="X40" s="1">
        <f t="shared" si="1"/>
        <v>46.737376623376633</v>
      </c>
      <c r="Y40" s="1">
        <f t="shared" si="2"/>
        <v>46.493245123392427</v>
      </c>
      <c r="Z40" s="1">
        <f t="shared" si="3"/>
        <v>46.493245123392427</v>
      </c>
      <c r="AB40" s="1">
        <f t="shared" si="4"/>
        <v>46.574622290053831</v>
      </c>
      <c r="AC40" s="1">
        <f>TBL_HST[[#This Row],[CH7]]</f>
        <v>48.25</v>
      </c>
      <c r="AD40" s="1">
        <f t="shared" si="5"/>
        <v>-1.6753777099461686</v>
      </c>
    </row>
    <row r="41" spans="1:30" ht="19.5" customHeight="1" x14ac:dyDescent="0.35">
      <c r="A41" s="27">
        <v>44775.658149085648</v>
      </c>
      <c r="B41" s="25">
        <v>46.03</v>
      </c>
      <c r="C41" s="25">
        <v>43.83</v>
      </c>
      <c r="D41" s="25">
        <v>43.77</v>
      </c>
      <c r="E41" s="25">
        <v>28.55</v>
      </c>
      <c r="F41" s="25">
        <v>28.91</v>
      </c>
      <c r="G41" s="25">
        <v>29.35</v>
      </c>
      <c r="H41" s="25">
        <v>48.59</v>
      </c>
      <c r="I41" s="25">
        <v>29.19</v>
      </c>
      <c r="J41" s="25"/>
      <c r="K41" s="25"/>
      <c r="M41" s="1">
        <f t="shared" si="0"/>
        <v>0.4</v>
      </c>
      <c r="N41" s="1">
        <v>0.3</v>
      </c>
      <c r="O41" s="1">
        <v>0.6</v>
      </c>
      <c r="P41" s="1">
        <v>0.88</v>
      </c>
      <c r="Q41" s="1">
        <f>AVERAGE(TBL_HST[[#This Row],[CH4]],TBL_HST[[#This Row],[CH5]],TBL_HST[[#This Row],[CH6]])</f>
        <v>28.936666666666667</v>
      </c>
      <c r="R41" s="1">
        <f>(M41/(O41-N41))*LN(((TBL_HST[[#This Row],[CH1]]-Q41)/(TBL_HST[[#This Row],[CH2]]-Q41)))</f>
        <v>0.18369978454855321</v>
      </c>
      <c r="S41" s="1">
        <f>(M41/(P41-O41))*LN(((TBL_HST[[#This Row],[CH2]]-Q41)/(TBL_HST[[#This Row],[CH3]]-Q41)))</f>
        <v>5.7668357554358125E-3</v>
      </c>
      <c r="T41" s="1">
        <f>(M41/(P41-N41))*LN(((TBL_HST[[#This Row],[CH1]]-Q41)/(TBL_HST[[#This Row],[CH3]]-Q41)))</f>
        <v>9.7801119613944776E-2</v>
      </c>
      <c r="U41" s="1">
        <f>(TBL_HST[[#This Row],[CH1]]-Q41)/(EXP(-R41*N41/M41)) + Q41</f>
        <v>48.554977618621315</v>
      </c>
      <c r="V41" s="1">
        <f>(TBL_HST[[#This Row],[CH2]]-Q41)/(EXP(-S41*O41/M41)) + Q41</f>
        <v>43.959389931820859</v>
      </c>
      <c r="W41" s="1">
        <f>(TBL_HST[[#This Row],[CH1]]-Q41)/(EXP(-T41*N41/M41)) + Q41</f>
        <v>47.330939620463162</v>
      </c>
      <c r="X41" s="1">
        <f t="shared" si="1"/>
        <v>48.554977618621315</v>
      </c>
      <c r="Y41" s="1">
        <f t="shared" si="2"/>
        <v>47.330939620463162</v>
      </c>
      <c r="Z41" s="1">
        <f t="shared" si="3"/>
        <v>47.330939620463162</v>
      </c>
      <c r="AB41" s="1">
        <f t="shared" si="4"/>
        <v>47.738952286515882</v>
      </c>
      <c r="AC41" s="1">
        <f>TBL_HST[[#This Row],[CH7]]</f>
        <v>48.59</v>
      </c>
      <c r="AD41" s="1">
        <f t="shared" si="5"/>
        <v>-0.851047713484121</v>
      </c>
    </row>
    <row r="42" spans="1:30" ht="19.5" customHeight="1" x14ac:dyDescent="0.35">
      <c r="A42" s="27">
        <v>44775.658154965276</v>
      </c>
      <c r="B42" s="25">
        <v>46.61</v>
      </c>
      <c r="C42" s="25">
        <v>43.79</v>
      </c>
      <c r="D42" s="25">
        <v>43.29</v>
      </c>
      <c r="E42" s="25">
        <v>28.59</v>
      </c>
      <c r="F42" s="25">
        <v>28.93</v>
      </c>
      <c r="G42" s="25">
        <v>29.33</v>
      </c>
      <c r="H42" s="25">
        <v>48.69</v>
      </c>
      <c r="I42" s="25">
        <v>29.21</v>
      </c>
      <c r="J42" s="25"/>
      <c r="K42" s="25"/>
      <c r="M42" s="1">
        <f t="shared" si="0"/>
        <v>0.4</v>
      </c>
      <c r="N42" s="1">
        <v>0.3</v>
      </c>
      <c r="O42" s="1">
        <v>0.6</v>
      </c>
      <c r="P42" s="1">
        <v>0.88</v>
      </c>
      <c r="Q42" s="1">
        <f>AVERAGE(TBL_HST[[#This Row],[CH4]],TBL_HST[[#This Row],[CH5]],TBL_HST[[#This Row],[CH6]])</f>
        <v>28.95</v>
      </c>
      <c r="R42" s="1">
        <f>(M42/(O42-N42))*LN(((TBL_HST[[#This Row],[CH1]]-Q42)/(TBL_HST[[#This Row],[CH2]]-Q42)))</f>
        <v>0.23196794324877282</v>
      </c>
      <c r="S42" s="1">
        <f>(M42/(P42-O42))*LN(((TBL_HST[[#This Row],[CH2]]-Q42)/(TBL_HST[[#This Row],[CH3]]-Q42)))</f>
        <v>4.8962003668228594E-2</v>
      </c>
      <c r="T42" s="1">
        <f>(M42/(P42-N42))*LN(((TBL_HST[[#This Row],[CH1]]-Q42)/(TBL_HST[[#This Row],[CH3]]-Q42)))</f>
        <v>0.14362024827885495</v>
      </c>
      <c r="U42" s="1">
        <f>(TBL_HST[[#This Row],[CH1]]-Q42)/(EXP(-R42*N42/M42)) + Q42</f>
        <v>49.96587601078167</v>
      </c>
      <c r="V42" s="1">
        <f>(TBL_HST[[#This Row],[CH2]]-Q42)/(EXP(-S42*O42/M42)) + Q42</f>
        <v>44.920914804004255</v>
      </c>
      <c r="W42" s="1">
        <f>(TBL_HST[[#This Row],[CH1]]-Q42)/(EXP(-T42*N42/M42)) + Q42</f>
        <v>48.618480531206046</v>
      </c>
      <c r="X42" s="1">
        <f t="shared" si="1"/>
        <v>49.96587601078167</v>
      </c>
      <c r="Y42" s="1">
        <f t="shared" si="2"/>
        <v>48.618480531206046</v>
      </c>
      <c r="Z42" s="1">
        <f t="shared" si="3"/>
        <v>48.618480531206046</v>
      </c>
      <c r="AB42" s="1">
        <f t="shared" si="4"/>
        <v>49.067612357731257</v>
      </c>
      <c r="AC42" s="1">
        <f>TBL_HST[[#This Row],[CH7]]</f>
        <v>48.69</v>
      </c>
      <c r="AD42" s="1">
        <f t="shared" si="5"/>
        <v>0.3776123577312589</v>
      </c>
    </row>
    <row r="43" spans="1:30" ht="19.5" customHeight="1" x14ac:dyDescent="0.35">
      <c r="A43" s="27">
        <v>44775.658160891202</v>
      </c>
      <c r="B43" s="25">
        <v>46.75</v>
      </c>
      <c r="C43" s="25">
        <v>43.79</v>
      </c>
      <c r="D43" s="25">
        <v>43.33</v>
      </c>
      <c r="E43" s="25">
        <v>28.57</v>
      </c>
      <c r="F43" s="25">
        <v>28.93</v>
      </c>
      <c r="G43" s="25">
        <v>29.33</v>
      </c>
      <c r="H43" s="25">
        <v>49.31</v>
      </c>
      <c r="I43" s="25">
        <v>29.21</v>
      </c>
      <c r="J43" s="25"/>
      <c r="K43" s="25"/>
      <c r="M43" s="1">
        <f t="shared" si="0"/>
        <v>0.4</v>
      </c>
      <c r="N43" s="1">
        <v>0.3</v>
      </c>
      <c r="O43" s="1">
        <v>0.6</v>
      </c>
      <c r="P43" s="1">
        <v>0.88</v>
      </c>
      <c r="Q43" s="1">
        <f>AVERAGE(TBL_HST[[#This Row],[CH4]],TBL_HST[[#This Row],[CH5]],TBL_HST[[#This Row],[CH6]])</f>
        <v>28.943333333333332</v>
      </c>
      <c r="R43" s="1">
        <f>(M43/(O43-N43))*LN(((TBL_HST[[#This Row],[CH1]]-Q43)/(TBL_HST[[#This Row],[CH2]]-Q43)))</f>
        <v>0.24239672780345767</v>
      </c>
      <c r="S43" s="1">
        <f>(M43/(P43-O43))*LN(((TBL_HST[[#This Row],[CH2]]-Q43)/(TBL_HST[[#This Row],[CH3]]-Q43)))</f>
        <v>4.4962173484696707E-2</v>
      </c>
      <c r="T43" s="1">
        <f>(M43/(P43-N43))*LN(((TBL_HST[[#This Row],[CH1]]-Q43)/(TBL_HST[[#This Row],[CH3]]-Q43)))</f>
        <v>0.14708349468405582</v>
      </c>
      <c r="U43" s="1">
        <f>(TBL_HST[[#This Row],[CH1]]-Q43)/(EXP(-R43*N43/M43)) + Q43</f>
        <v>50.300139200718455</v>
      </c>
      <c r="V43" s="1">
        <f>(TBL_HST[[#This Row],[CH2]]-Q43)/(EXP(-S43*O43/M43)) + Q43</f>
        <v>44.825845391802119</v>
      </c>
      <c r="W43" s="1">
        <f>(TBL_HST[[#This Row],[CH1]]-Q43)/(EXP(-T43*N43/M43)) + Q43</f>
        <v>48.826739840469003</v>
      </c>
      <c r="X43" s="1">
        <f t="shared" si="1"/>
        <v>50.300139200718455</v>
      </c>
      <c r="Y43" s="1">
        <f t="shared" si="2"/>
        <v>48.826739840469003</v>
      </c>
      <c r="Z43" s="1">
        <f t="shared" si="3"/>
        <v>48.826739840469003</v>
      </c>
      <c r="AB43" s="1">
        <f t="shared" si="4"/>
        <v>49.317872960552158</v>
      </c>
      <c r="AC43" s="1">
        <f>TBL_HST[[#This Row],[CH7]]</f>
        <v>49.31</v>
      </c>
      <c r="AD43" s="1">
        <f t="shared" si="5"/>
        <v>7.8729605521559165E-3</v>
      </c>
    </row>
    <row r="44" spans="1:30" ht="19.5" customHeight="1" x14ac:dyDescent="0.35">
      <c r="A44" s="27">
        <v>44775.658166770831</v>
      </c>
      <c r="B44" s="25">
        <v>47.07</v>
      </c>
      <c r="C44" s="25">
        <v>43.99</v>
      </c>
      <c r="D44" s="25">
        <v>43.43</v>
      </c>
      <c r="E44" s="25">
        <v>28.57</v>
      </c>
      <c r="F44" s="25">
        <v>28.93</v>
      </c>
      <c r="G44" s="25">
        <v>29.35</v>
      </c>
      <c r="H44" s="25">
        <v>49.55</v>
      </c>
      <c r="I44" s="25">
        <v>29.23</v>
      </c>
      <c r="J44" s="25"/>
      <c r="K44" s="25"/>
      <c r="M44" s="1">
        <f t="shared" si="0"/>
        <v>0.4</v>
      </c>
      <c r="N44" s="1">
        <v>0.3</v>
      </c>
      <c r="O44" s="1">
        <v>0.6</v>
      </c>
      <c r="P44" s="1">
        <v>0.88</v>
      </c>
      <c r="Q44" s="1">
        <f>AVERAGE(TBL_HST[[#This Row],[CH4]],TBL_HST[[#This Row],[CH5]],TBL_HST[[#This Row],[CH6]])</f>
        <v>28.95</v>
      </c>
      <c r="R44" s="1">
        <f>(M44/(O44-N44))*LN(((TBL_HST[[#This Row],[CH1]]-Q44)/(TBL_HST[[#This Row],[CH2]]-Q44)))</f>
        <v>0.24840397612418577</v>
      </c>
      <c r="S44" s="1">
        <f>(M44/(P44-O44))*LN(((TBL_HST[[#This Row],[CH2]]-Q44)/(TBL_HST[[#This Row],[CH3]]-Q44)))</f>
        <v>5.4207045091605267E-2</v>
      </c>
      <c r="T44" s="1">
        <f>(M44/(P44-N44))*LN(((TBL_HST[[#This Row],[CH1]]-Q44)/(TBL_HST[[#This Row],[CH3]]-Q44)))</f>
        <v>0.15465373355673309</v>
      </c>
      <c r="U44" s="1">
        <f>(TBL_HST[[#This Row],[CH1]]-Q44)/(EXP(-R44*N44/M44)) + Q44</f>
        <v>50.780744680851058</v>
      </c>
      <c r="V44" s="1">
        <f>(TBL_HST[[#This Row],[CH2]]-Q44)/(EXP(-S44*O44/M44)) + Q44</f>
        <v>45.264004099394072</v>
      </c>
      <c r="W44" s="1">
        <f>(TBL_HST[[#This Row],[CH1]]-Q44)/(EXP(-T44*N44/M44)) + Q44</f>
        <v>49.298487825174789</v>
      </c>
      <c r="X44" s="1">
        <f t="shared" si="1"/>
        <v>50.780744680851058</v>
      </c>
      <c r="Y44" s="1">
        <f t="shared" si="2"/>
        <v>49.298487825174789</v>
      </c>
      <c r="Z44" s="1">
        <f t="shared" si="3"/>
        <v>49.298487825174789</v>
      </c>
      <c r="AB44" s="1">
        <f t="shared" si="4"/>
        <v>49.792573443733545</v>
      </c>
      <c r="AC44" s="1">
        <f>TBL_HST[[#This Row],[CH7]]</f>
        <v>49.55</v>
      </c>
      <c r="AD44" s="1">
        <f t="shared" si="5"/>
        <v>0.24257344373354783</v>
      </c>
    </row>
    <row r="45" spans="1:30" ht="19.5" customHeight="1" x14ac:dyDescent="0.35">
      <c r="A45" s="27">
        <v>44775.658172696756</v>
      </c>
      <c r="B45" s="25">
        <v>47.15</v>
      </c>
      <c r="C45" s="25">
        <v>44.35</v>
      </c>
      <c r="D45" s="25">
        <v>42.81</v>
      </c>
      <c r="E45" s="25">
        <v>28.59</v>
      </c>
      <c r="F45" s="25">
        <v>28.95</v>
      </c>
      <c r="G45" s="25">
        <v>29.31</v>
      </c>
      <c r="H45" s="25">
        <v>49.33</v>
      </c>
      <c r="I45" s="25">
        <v>29.23</v>
      </c>
      <c r="J45" s="25"/>
      <c r="K45" s="25"/>
      <c r="M45" s="1">
        <f t="shared" si="0"/>
        <v>0.4</v>
      </c>
      <c r="N45" s="1">
        <v>0.3</v>
      </c>
      <c r="O45" s="1">
        <v>0.6</v>
      </c>
      <c r="P45" s="1">
        <v>0.88</v>
      </c>
      <c r="Q45" s="1">
        <f>AVERAGE(TBL_HST[[#This Row],[CH4]],TBL_HST[[#This Row],[CH5]],TBL_HST[[#This Row],[CH6]])</f>
        <v>28.95</v>
      </c>
      <c r="R45" s="1">
        <f>(M45/(O45-N45))*LN(((TBL_HST[[#This Row],[CH1]]-Q45)/(TBL_HST[[#This Row],[CH2]]-Q45)))</f>
        <v>0.22273877955088811</v>
      </c>
      <c r="S45" s="1">
        <f>(M45/(P45-O45))*LN(((TBL_HST[[#This Row],[CH2]]-Q45)/(TBL_HST[[#This Row],[CH3]]-Q45)))</f>
        <v>0.15051502236832306</v>
      </c>
      <c r="T45" s="1">
        <f>(M45/(P45-N45))*LN(((TBL_HST[[#This Row],[CH1]]-Q45)/(TBL_HST[[#This Row],[CH3]]-Q45)))</f>
        <v>0.18787213815240839</v>
      </c>
      <c r="U45" s="1">
        <f>(TBL_HST[[#This Row],[CH1]]-Q45)/(EXP(-R45*N45/M45)) + Q45</f>
        <v>50.459090909090904</v>
      </c>
      <c r="V45" s="1">
        <f>(TBL_HST[[#This Row],[CH2]]-Q45)/(EXP(-S45*O45/M45)) + Q45</f>
        <v>48.250674490067361</v>
      </c>
      <c r="W45" s="1">
        <f>(TBL_HST[[#This Row],[CH1]]-Q45)/(EXP(-T45*N45/M45)) + Q45</f>
        <v>49.903919091864893</v>
      </c>
      <c r="X45" s="1">
        <f t="shared" si="1"/>
        <v>50.459090909090904</v>
      </c>
      <c r="Y45" s="1">
        <f t="shared" si="2"/>
        <v>49.903919091864893</v>
      </c>
      <c r="Z45" s="1">
        <f t="shared" si="3"/>
        <v>49.903919091864893</v>
      </c>
      <c r="AB45" s="1">
        <f t="shared" si="4"/>
        <v>50.08897636427357</v>
      </c>
      <c r="AC45" s="1">
        <f>TBL_HST[[#This Row],[CH7]]</f>
        <v>49.33</v>
      </c>
      <c r="AD45" s="1">
        <f t="shared" si="5"/>
        <v>0.75897636427357185</v>
      </c>
    </row>
    <row r="46" spans="1:30" ht="19.5" customHeight="1" x14ac:dyDescent="0.35">
      <c r="A46" s="27">
        <v>44775.658178576392</v>
      </c>
      <c r="B46" s="25">
        <v>47.45</v>
      </c>
      <c r="C46" s="25">
        <v>44.87</v>
      </c>
      <c r="D46" s="25">
        <v>42.77</v>
      </c>
      <c r="E46" s="25">
        <v>28.57</v>
      </c>
      <c r="F46" s="25">
        <v>28.95</v>
      </c>
      <c r="G46" s="25">
        <v>29.35</v>
      </c>
      <c r="H46" s="25">
        <v>49.23</v>
      </c>
      <c r="I46" s="25">
        <v>29.21</v>
      </c>
      <c r="J46" s="25"/>
      <c r="K46" s="25"/>
      <c r="M46" s="1">
        <f t="shared" si="0"/>
        <v>0.4</v>
      </c>
      <c r="N46" s="1">
        <v>0.3</v>
      </c>
      <c r="O46" s="1">
        <v>0.6</v>
      </c>
      <c r="P46" s="1">
        <v>0.88</v>
      </c>
      <c r="Q46" s="1">
        <f>AVERAGE(TBL_HST[[#This Row],[CH4]],TBL_HST[[#This Row],[CH5]],TBL_HST[[#This Row],[CH6]])</f>
        <v>28.956666666666667</v>
      </c>
      <c r="R46" s="1">
        <f>(M46/(O46-N46))*LN(((TBL_HST[[#This Row],[CH1]]-Q46)/(TBL_HST[[#This Row],[CH2]]-Q46)))</f>
        <v>0.20033729938126293</v>
      </c>
      <c r="S46" s="1">
        <f>(M46/(P46-O46))*LN(((TBL_HST[[#This Row],[CH2]]-Q46)/(TBL_HST[[#This Row],[CH3]]-Q46)))</f>
        <v>0.20217574708493713</v>
      </c>
      <c r="T46" s="1">
        <f>(M46/(P46-N46))*LN(((TBL_HST[[#This Row],[CH1]]-Q46)/(TBL_HST[[#This Row],[CH3]]-Q46)))</f>
        <v>0.20122482585889864</v>
      </c>
      <c r="U46" s="1">
        <f>(TBL_HST[[#This Row],[CH1]]-Q46)/(EXP(-R46*N46/M46)) + Q46</f>
        <v>50.448290741516558</v>
      </c>
      <c r="V46" s="1">
        <f>(TBL_HST[[#This Row],[CH2]]-Q46)/(EXP(-S46*O46/M46)) + Q46</f>
        <v>50.507639376319574</v>
      </c>
      <c r="W46" s="1">
        <f>(TBL_HST[[#This Row],[CH1]]-Q46)/(EXP(-T46*N46/M46)) + Q46</f>
        <v>50.462601292921008</v>
      </c>
      <c r="X46" s="1">
        <f t="shared" si="1"/>
        <v>50.448290741516558</v>
      </c>
      <c r="Y46" s="1">
        <f t="shared" si="2"/>
        <v>50.462601292921008</v>
      </c>
      <c r="Z46" s="1">
        <f t="shared" si="3"/>
        <v>50.462601292921008</v>
      </c>
      <c r="AB46" s="1">
        <f t="shared" si="4"/>
        <v>50.457831109119525</v>
      </c>
      <c r="AC46" s="1">
        <f>TBL_HST[[#This Row],[CH7]]</f>
        <v>49.23</v>
      </c>
      <c r="AD46" s="1">
        <f t="shared" si="5"/>
        <v>1.2278311091195278</v>
      </c>
    </row>
    <row r="47" spans="1:30" ht="19.5" customHeight="1" x14ac:dyDescent="0.35">
      <c r="A47" s="27">
        <v>44775.658184502317</v>
      </c>
      <c r="B47" s="25">
        <v>47.97</v>
      </c>
      <c r="C47" s="25">
        <v>45.41</v>
      </c>
      <c r="D47" s="25">
        <v>42.71</v>
      </c>
      <c r="E47" s="25">
        <v>28.59</v>
      </c>
      <c r="F47" s="25">
        <v>28.93</v>
      </c>
      <c r="G47" s="25">
        <v>29.35</v>
      </c>
      <c r="H47" s="25">
        <v>48.63</v>
      </c>
      <c r="I47" s="25">
        <v>29.23</v>
      </c>
      <c r="J47" s="25"/>
      <c r="K47" s="25"/>
      <c r="M47" s="1">
        <f t="shared" si="0"/>
        <v>0.4</v>
      </c>
      <c r="N47" s="1">
        <v>0.3</v>
      </c>
      <c r="O47" s="1">
        <v>0.6</v>
      </c>
      <c r="P47" s="1">
        <v>0.88</v>
      </c>
      <c r="Q47" s="1">
        <f>AVERAGE(TBL_HST[[#This Row],[CH4]],TBL_HST[[#This Row],[CH5]],TBL_HST[[#This Row],[CH6]])</f>
        <v>28.956666666666667</v>
      </c>
      <c r="R47" s="1">
        <f>(M47/(O47-N47))*LN(((TBL_HST[[#This Row],[CH1]]-Q47)/(TBL_HST[[#This Row],[CH2]]-Q47)))</f>
        <v>0.19281652867854443</v>
      </c>
      <c r="S47" s="1">
        <f>(M47/(P47-O47))*LN(((TBL_HST[[#This Row],[CH2]]-Q47)/(TBL_HST[[#This Row],[CH3]]-Q47)))</f>
        <v>0.25606695993432349</v>
      </c>
      <c r="T47" s="1">
        <f>(M47/(P47-N47))*LN(((TBL_HST[[#This Row],[CH1]]-Q47)/(TBL_HST[[#This Row],[CH3]]-Q47)))</f>
        <v>0.2233512196296101</v>
      </c>
      <c r="U47" s="1">
        <f>(TBL_HST[[#This Row],[CH1]]-Q47)/(EXP(-R47*N47/M47)) + Q47</f>
        <v>50.928314424635332</v>
      </c>
      <c r="V47" s="1">
        <f>(TBL_HST[[#This Row],[CH2]]-Q47)/(EXP(-S47*O47/M47)) + Q47</f>
        <v>53.114979337166453</v>
      </c>
      <c r="W47" s="1">
        <f>(TBL_HST[[#This Row],[CH1]]-Q47)/(EXP(-T47*N47/M47)) + Q47</f>
        <v>51.437293353388625</v>
      </c>
      <c r="X47" s="1">
        <f t="shared" si="1"/>
        <v>50.928314424635332</v>
      </c>
      <c r="Y47" s="1">
        <f t="shared" si="2"/>
        <v>51.437293353388625</v>
      </c>
      <c r="Z47" s="1">
        <f t="shared" si="3"/>
        <v>51.437293353388625</v>
      </c>
      <c r="AB47" s="1">
        <f t="shared" si="4"/>
        <v>51.267633710470854</v>
      </c>
      <c r="AC47" s="1">
        <f>TBL_HST[[#This Row],[CH7]]</f>
        <v>48.63</v>
      </c>
      <c r="AD47" s="1">
        <f t="shared" si="5"/>
        <v>2.6376337104708512</v>
      </c>
    </row>
    <row r="48" spans="1:30" ht="19.5" customHeight="1" x14ac:dyDescent="0.35">
      <c r="A48" s="27">
        <v>44775.658190381946</v>
      </c>
      <c r="B48" s="25">
        <v>48.13</v>
      </c>
      <c r="C48" s="25">
        <v>45.51</v>
      </c>
      <c r="D48" s="25">
        <v>43.01</v>
      </c>
      <c r="E48" s="25">
        <v>28.57</v>
      </c>
      <c r="F48" s="25">
        <v>28.95</v>
      </c>
      <c r="G48" s="25">
        <v>29.39</v>
      </c>
      <c r="H48" s="25">
        <v>49.03</v>
      </c>
      <c r="I48" s="25">
        <v>29.21</v>
      </c>
      <c r="J48" s="25"/>
      <c r="K48" s="25"/>
      <c r="M48" s="1">
        <f t="shared" si="0"/>
        <v>0.4</v>
      </c>
      <c r="N48" s="1">
        <v>0.3</v>
      </c>
      <c r="O48" s="1">
        <v>0.6</v>
      </c>
      <c r="P48" s="1">
        <v>0.88</v>
      </c>
      <c r="Q48" s="1">
        <f>AVERAGE(TBL_HST[[#This Row],[CH4]],TBL_HST[[#This Row],[CH5]],TBL_HST[[#This Row],[CH6]])</f>
        <v>28.97</v>
      </c>
      <c r="R48" s="1">
        <f>(M48/(O48-N48))*LN(((TBL_HST[[#This Row],[CH1]]-Q48)/(TBL_HST[[#This Row],[CH2]]-Q48)))</f>
        <v>0.19605744392955921</v>
      </c>
      <c r="S48" s="1">
        <f>(M48/(P48-O48))*LN(((TBL_HST[[#This Row],[CH2]]-Q48)/(TBL_HST[[#This Row],[CH3]]-Q48)))</f>
        <v>0.23410184428268613</v>
      </c>
      <c r="T48" s="1">
        <f>(M48/(P48-N48))*LN(((TBL_HST[[#This Row],[CH1]]-Q48)/(TBL_HST[[#This Row],[CH3]]-Q48)))</f>
        <v>0.21442370616899978</v>
      </c>
      <c r="U48" s="1">
        <f>(TBL_HST[[#This Row],[CH1]]-Q48)/(EXP(-R48*N48/M48)) + Q48</f>
        <v>51.165018137847653</v>
      </c>
      <c r="V48" s="1">
        <f>(TBL_HST[[#This Row],[CH2]]-Q48)/(EXP(-S48*O48/M48)) + Q48</f>
        <v>52.468449870560136</v>
      </c>
      <c r="W48" s="1">
        <f>(TBL_HST[[#This Row],[CH1]]-Q48)/(EXP(-T48*N48/M48)) + Q48</f>
        <v>51.472863148733424</v>
      </c>
      <c r="X48" s="1">
        <f t="shared" si="1"/>
        <v>51.165018137847653</v>
      </c>
      <c r="Y48" s="1">
        <f t="shared" si="2"/>
        <v>51.472863148733424</v>
      </c>
      <c r="Z48" s="1">
        <f t="shared" si="3"/>
        <v>51.472863148733424</v>
      </c>
      <c r="AB48" s="1">
        <f t="shared" si="4"/>
        <v>51.370248145104831</v>
      </c>
      <c r="AC48" s="1">
        <f>TBL_HST[[#This Row],[CH7]]</f>
        <v>49.03</v>
      </c>
      <c r="AD48" s="1">
        <f t="shared" si="5"/>
        <v>2.3402481451048303</v>
      </c>
    </row>
    <row r="49" spans="1:30" ht="19.5" customHeight="1" x14ac:dyDescent="0.35">
      <c r="A49" s="27">
        <v>44775.658196296296</v>
      </c>
      <c r="B49" s="25">
        <v>48.01</v>
      </c>
      <c r="C49" s="25">
        <v>45.97</v>
      </c>
      <c r="D49" s="25">
        <v>43.47</v>
      </c>
      <c r="E49" s="25">
        <v>28.57</v>
      </c>
      <c r="F49" s="25">
        <v>28.97</v>
      </c>
      <c r="G49" s="25">
        <v>29.35</v>
      </c>
      <c r="H49" s="25">
        <v>48.35</v>
      </c>
      <c r="I49" s="25">
        <v>29.23</v>
      </c>
      <c r="J49" s="25"/>
      <c r="K49" s="25"/>
      <c r="M49" s="1">
        <f t="shared" si="0"/>
        <v>0.4</v>
      </c>
      <c r="N49" s="1">
        <v>0.3</v>
      </c>
      <c r="O49" s="1">
        <v>0.6</v>
      </c>
      <c r="P49" s="1">
        <v>0.88</v>
      </c>
      <c r="Q49" s="1">
        <f>AVERAGE(TBL_HST[[#This Row],[CH4]],TBL_HST[[#This Row],[CH5]],TBL_HST[[#This Row],[CH6]])</f>
        <v>28.963333333333335</v>
      </c>
      <c r="R49" s="1">
        <f>(M49/(O49-N49))*LN(((TBL_HST[[#This Row],[CH1]]-Q49)/(TBL_HST[[#This Row],[CH2]]-Q49)))</f>
        <v>0.15104891211861562</v>
      </c>
      <c r="S49" s="1">
        <f>(M49/(P49-O49))*LN(((TBL_HST[[#This Row],[CH2]]-Q49)/(TBL_HST[[#This Row],[CH3]]-Q49)))</f>
        <v>0.22713872880854025</v>
      </c>
      <c r="T49" s="1">
        <f>(M49/(P49-N49))*LN(((TBL_HST[[#This Row],[CH1]]-Q49)/(TBL_HST[[#This Row],[CH3]]-Q49)))</f>
        <v>0.18778192707237232</v>
      </c>
      <c r="U49" s="1">
        <f>(TBL_HST[[#This Row],[CH1]]-Q49)/(EXP(-R49*N49/M49)) + Q49</f>
        <v>50.2947040376323</v>
      </c>
      <c r="V49" s="1">
        <f>(TBL_HST[[#This Row],[CH2]]-Q49)/(EXP(-S49*O49/M49)) + Q49</f>
        <v>52.873733489376036</v>
      </c>
      <c r="W49" s="1">
        <f>(TBL_HST[[#This Row],[CH1]]-Q49)/(EXP(-T49*N49/M49)) + Q49</f>
        <v>50.890548203032736</v>
      </c>
      <c r="X49" s="1">
        <f t="shared" si="1"/>
        <v>50.2947040376323</v>
      </c>
      <c r="Y49" s="1">
        <f t="shared" si="2"/>
        <v>50.890548203032736</v>
      </c>
      <c r="Z49" s="1">
        <f t="shared" si="3"/>
        <v>50.890548203032736</v>
      </c>
      <c r="AB49" s="1">
        <f t="shared" si="4"/>
        <v>50.691933481232589</v>
      </c>
      <c r="AC49" s="1">
        <f>TBL_HST[[#This Row],[CH7]]</f>
        <v>48.35</v>
      </c>
      <c r="AD49" s="1">
        <f t="shared" si="5"/>
        <v>2.3419334812325872</v>
      </c>
    </row>
    <row r="50" spans="1:30" ht="19.5" customHeight="1" x14ac:dyDescent="0.35">
      <c r="A50" s="27">
        <v>44775.6582021875</v>
      </c>
      <c r="B50" s="25">
        <v>47.75</v>
      </c>
      <c r="C50" s="25">
        <v>45.81</v>
      </c>
      <c r="D50" s="25">
        <v>43.61</v>
      </c>
      <c r="E50" s="25">
        <v>28.61</v>
      </c>
      <c r="F50" s="25">
        <v>28.97</v>
      </c>
      <c r="G50" s="25">
        <v>29.39</v>
      </c>
      <c r="H50" s="25">
        <v>47.77</v>
      </c>
      <c r="I50" s="25">
        <v>29.23</v>
      </c>
      <c r="J50" s="25"/>
      <c r="K50" s="25"/>
      <c r="M50" s="1">
        <f t="shared" si="0"/>
        <v>0.4</v>
      </c>
      <c r="N50" s="1">
        <v>0.3</v>
      </c>
      <c r="O50" s="1">
        <v>0.6</v>
      </c>
      <c r="P50" s="1">
        <v>0.88</v>
      </c>
      <c r="Q50" s="1">
        <f>AVERAGE(TBL_HST[[#This Row],[CH4]],TBL_HST[[#This Row],[CH5]],TBL_HST[[#This Row],[CH6]])</f>
        <v>28.99</v>
      </c>
      <c r="R50" s="1">
        <f>(M50/(O50-N50))*LN(((TBL_HST[[#This Row],[CH1]]-Q50)/(TBL_HST[[#This Row],[CH2]]-Q50)))</f>
        <v>0.14554438537770212</v>
      </c>
      <c r="S50" s="1">
        <f>(M50/(P50-O50))*LN(((TBL_HST[[#This Row],[CH2]]-Q50)/(TBL_HST[[#This Row],[CH3]]-Q50)))</f>
        <v>0.20025457174738526</v>
      </c>
      <c r="T50" s="1">
        <f>(M50/(P50-N50))*LN(((TBL_HST[[#This Row],[CH1]]-Q50)/(TBL_HST[[#This Row],[CH3]]-Q50)))</f>
        <v>0.17195619948720423</v>
      </c>
      <c r="U50" s="1">
        <f>(TBL_HST[[#This Row],[CH1]]-Q50)/(EXP(-R50*N50/M50)) + Q50</f>
        <v>49.913757431629008</v>
      </c>
      <c r="V50" s="1">
        <f>(TBL_HST[[#This Row],[CH2]]-Q50)/(EXP(-S50*O50/M50)) + Q50</f>
        <v>51.703296733124049</v>
      </c>
      <c r="W50" s="1">
        <f>(TBL_HST[[#This Row],[CH1]]-Q50)/(EXP(-T50*N50/M50)) + Q50</f>
        <v>50.332365612914629</v>
      </c>
      <c r="X50" s="1">
        <f t="shared" si="1"/>
        <v>49.913757431629008</v>
      </c>
      <c r="Y50" s="1">
        <f t="shared" si="2"/>
        <v>50.332365612914629</v>
      </c>
      <c r="Z50" s="1">
        <f t="shared" si="3"/>
        <v>50.332365612914629</v>
      </c>
      <c r="AB50" s="1">
        <f t="shared" si="4"/>
        <v>50.192829552486081</v>
      </c>
      <c r="AC50" s="1">
        <f>TBL_HST[[#This Row],[CH7]]</f>
        <v>47.77</v>
      </c>
      <c r="AD50" s="1">
        <f t="shared" si="5"/>
        <v>2.4228295524860783</v>
      </c>
    </row>
    <row r="51" spans="1:30" ht="19.5" customHeight="1" x14ac:dyDescent="0.35">
      <c r="A51" s="27">
        <v>44775.658208113426</v>
      </c>
      <c r="B51" s="25">
        <v>47.55</v>
      </c>
      <c r="C51" s="25">
        <v>45.97</v>
      </c>
      <c r="D51" s="25">
        <v>44.09</v>
      </c>
      <c r="E51" s="25">
        <v>28.59</v>
      </c>
      <c r="F51" s="25">
        <v>28.95</v>
      </c>
      <c r="G51" s="25">
        <v>29.39</v>
      </c>
      <c r="H51" s="25">
        <v>47.29</v>
      </c>
      <c r="I51" s="25">
        <v>29.25</v>
      </c>
      <c r="J51" s="25"/>
      <c r="K51" s="25"/>
      <c r="M51" s="1">
        <f t="shared" si="0"/>
        <v>0.4</v>
      </c>
      <c r="N51" s="1">
        <v>0.3</v>
      </c>
      <c r="O51" s="1">
        <v>0.6</v>
      </c>
      <c r="P51" s="1">
        <v>0.88</v>
      </c>
      <c r="Q51" s="1">
        <f>AVERAGE(TBL_HST[[#This Row],[CH4]],TBL_HST[[#This Row],[CH5]],TBL_HST[[#This Row],[CH6]])</f>
        <v>28.97666666666667</v>
      </c>
      <c r="R51" s="1">
        <f>(M51/(O51-N51))*LN(((TBL_HST[[#This Row],[CH1]]-Q51)/(TBL_HST[[#This Row],[CH2]]-Q51)))</f>
        <v>0.11854099995151413</v>
      </c>
      <c r="S51" s="1">
        <f>(M51/(P51-O51))*LN(((TBL_HST[[#This Row],[CH2]]-Q51)/(TBL_HST[[#This Row],[CH3]]-Q51)))</f>
        <v>0.16749107695512322</v>
      </c>
      <c r="T51" s="1">
        <f>(M51/(P51-N51))*LN(((TBL_HST[[#This Row],[CH1]]-Q51)/(TBL_HST[[#This Row],[CH3]]-Q51)))</f>
        <v>0.14217207160842879</v>
      </c>
      <c r="U51" s="1">
        <f>(TBL_HST[[#This Row],[CH1]]-Q51)/(EXP(-R51*N51/M51)) + Q51</f>
        <v>49.276904668497451</v>
      </c>
      <c r="V51" s="1">
        <f>(TBL_HST[[#This Row],[CH2]]-Q51)/(EXP(-S51*O51/M51)) + Q51</f>
        <v>50.823538061808748</v>
      </c>
      <c r="W51" s="1">
        <f>(TBL_HST[[#This Row],[CH1]]-Q51)/(EXP(-T51*N51/M51)) + Q51</f>
        <v>49.639899181860969</v>
      </c>
      <c r="X51" s="1">
        <f t="shared" si="1"/>
        <v>49.276904668497451</v>
      </c>
      <c r="Y51" s="1">
        <f t="shared" si="2"/>
        <v>49.639899181860969</v>
      </c>
      <c r="Z51" s="1">
        <f t="shared" si="3"/>
        <v>49.639899181860969</v>
      </c>
      <c r="AB51" s="1">
        <f t="shared" si="4"/>
        <v>49.518901010739796</v>
      </c>
      <c r="AC51" s="1">
        <f>TBL_HST[[#This Row],[CH7]]</f>
        <v>47.29</v>
      </c>
      <c r="AD51" s="1">
        <f t="shared" si="5"/>
        <v>2.2289010107397971</v>
      </c>
    </row>
    <row r="52" spans="1:30" ht="19.5" customHeight="1" x14ac:dyDescent="0.35">
      <c r="A52" s="27">
        <v>44775.658213993054</v>
      </c>
      <c r="B52" s="25">
        <v>47.33</v>
      </c>
      <c r="C52" s="25">
        <v>46.49</v>
      </c>
      <c r="D52" s="25">
        <v>44.45</v>
      </c>
      <c r="E52" s="25">
        <v>28.63</v>
      </c>
      <c r="F52" s="25">
        <v>28.97</v>
      </c>
      <c r="G52" s="25">
        <v>29.41</v>
      </c>
      <c r="H52" s="25">
        <v>47.15</v>
      </c>
      <c r="I52" s="25">
        <v>29.23</v>
      </c>
      <c r="J52" s="25"/>
      <c r="K52" s="25"/>
      <c r="M52" s="1">
        <f t="shared" si="0"/>
        <v>0.4</v>
      </c>
      <c r="N52" s="1">
        <v>0.3</v>
      </c>
      <c r="O52" s="1">
        <v>0.6</v>
      </c>
      <c r="P52" s="1">
        <v>0.88</v>
      </c>
      <c r="Q52" s="1">
        <f>AVERAGE(TBL_HST[[#This Row],[CH4]],TBL_HST[[#This Row],[CH5]],TBL_HST[[#This Row],[CH6]])</f>
        <v>29.00333333333333</v>
      </c>
      <c r="R52" s="1">
        <f>(M52/(O52-N52))*LN(((TBL_HST[[#This Row],[CH1]]-Q52)/(TBL_HST[[#This Row],[CH2]]-Q52)))</f>
        <v>6.2558011064495697E-2</v>
      </c>
      <c r="S52" s="1">
        <f>(M52/(P52-O52))*LN(((TBL_HST[[#This Row],[CH2]]-Q52)/(TBL_HST[[#This Row],[CH3]]-Q52)))</f>
        <v>0.1772077934778534</v>
      </c>
      <c r="T52" s="1">
        <f>(M52/(P52-N52))*LN(((TBL_HST[[#This Row],[CH1]]-Q52)/(TBL_HST[[#This Row],[CH3]]-Q52)))</f>
        <v>0.11790618188473738</v>
      </c>
      <c r="U52" s="1">
        <f>(TBL_HST[[#This Row],[CH1]]-Q52)/(EXP(-R52*N52/M52)) + Q52</f>
        <v>48.210350743423554</v>
      </c>
      <c r="V52" s="1">
        <f>(TBL_HST[[#This Row],[CH2]]-Q52)/(EXP(-S52*O52/M52)) + Q52</f>
        <v>51.814504421748758</v>
      </c>
      <c r="W52" s="1">
        <f>(TBL_HST[[#This Row],[CH1]]-Q52)/(EXP(-T52*N52/M52)) + Q52</f>
        <v>49.024435596717765</v>
      </c>
      <c r="X52" s="1">
        <f t="shared" si="1"/>
        <v>48.210350743423554</v>
      </c>
      <c r="Y52" s="1">
        <f t="shared" si="2"/>
        <v>49.024435596717765</v>
      </c>
      <c r="Z52" s="1">
        <f t="shared" si="3"/>
        <v>49.024435596717765</v>
      </c>
      <c r="AB52" s="1">
        <f t="shared" si="4"/>
        <v>48.753073978953033</v>
      </c>
      <c r="AC52" s="1">
        <f>TBL_HST[[#This Row],[CH7]]</f>
        <v>47.15</v>
      </c>
      <c r="AD52" s="1">
        <f t="shared" si="5"/>
        <v>1.6030739789530344</v>
      </c>
    </row>
    <row r="53" spans="1:30" ht="19.5" customHeight="1" x14ac:dyDescent="0.35">
      <c r="A53" s="27">
        <v>44775.65821991898</v>
      </c>
      <c r="B53" s="25">
        <v>46.91</v>
      </c>
      <c r="C53" s="25">
        <v>46.63</v>
      </c>
      <c r="D53" s="25">
        <v>44.55</v>
      </c>
      <c r="E53" s="25">
        <v>28.59</v>
      </c>
      <c r="F53" s="25">
        <v>28.95</v>
      </c>
      <c r="G53" s="25">
        <v>29.39</v>
      </c>
      <c r="H53" s="25">
        <v>47.05</v>
      </c>
      <c r="I53" s="25">
        <v>29.29</v>
      </c>
      <c r="J53" s="25"/>
      <c r="K53" s="25"/>
      <c r="M53" s="1">
        <f t="shared" si="0"/>
        <v>0.4</v>
      </c>
      <c r="N53" s="1">
        <v>0.3</v>
      </c>
      <c r="O53" s="1">
        <v>0.6</v>
      </c>
      <c r="P53" s="1">
        <v>0.88</v>
      </c>
      <c r="Q53" s="1">
        <f>AVERAGE(TBL_HST[[#This Row],[CH4]],TBL_HST[[#This Row],[CH5]],TBL_HST[[#This Row],[CH6]])</f>
        <v>28.97666666666667</v>
      </c>
      <c r="R53" s="1">
        <f>(M53/(O53-N53))*LN(((TBL_HST[[#This Row],[CH1]]-Q53)/(TBL_HST[[#This Row],[CH2]]-Q53)))</f>
        <v>2.0982074051980708E-2</v>
      </c>
      <c r="S53" s="1">
        <f>(M53/(P53-O53))*LN(((TBL_HST[[#This Row],[CH2]]-Q53)/(TBL_HST[[#This Row],[CH3]]-Q53)))</f>
        <v>0.17909224729825932</v>
      </c>
      <c r="T53" s="1">
        <f>(M53/(P53-N53))*LN(((TBL_HST[[#This Row],[CH1]]-Q53)/(TBL_HST[[#This Row],[CH3]]-Q53)))</f>
        <v>9.7311123205356689E-2</v>
      </c>
      <c r="U53" s="1">
        <f>(TBL_HST[[#This Row],[CH1]]-Q53)/(EXP(-R53*N53/M53)) + Q53</f>
        <v>47.194441087613285</v>
      </c>
      <c r="V53" s="1">
        <f>(TBL_HST[[#This Row],[CH2]]-Q53)/(EXP(-S53*O53/M53)) + Q53</f>
        <v>52.070439200624932</v>
      </c>
      <c r="W53" s="1">
        <f>(TBL_HST[[#This Row],[CH1]]-Q53)/(EXP(-T53*N53/M53)) + Q53</f>
        <v>48.267779615761697</v>
      </c>
      <c r="X53" s="1">
        <f t="shared" si="1"/>
        <v>47.194441087613285</v>
      </c>
      <c r="Y53" s="1">
        <f t="shared" si="2"/>
        <v>48.267779615761697</v>
      </c>
      <c r="Z53" s="1">
        <f t="shared" si="3"/>
        <v>48.267779615761697</v>
      </c>
      <c r="AB53" s="1">
        <f t="shared" si="4"/>
        <v>47.910000106378895</v>
      </c>
      <c r="AC53" s="1">
        <f>TBL_HST[[#This Row],[CH7]]</f>
        <v>47.05</v>
      </c>
      <c r="AD53" s="1">
        <f t="shared" si="5"/>
        <v>0.86000010637889801</v>
      </c>
    </row>
    <row r="54" spans="1:30" ht="19.5" customHeight="1" x14ac:dyDescent="0.35">
      <c r="A54" s="27">
        <v>44775.658225798608</v>
      </c>
      <c r="B54" s="25">
        <v>46.73</v>
      </c>
      <c r="C54" s="25">
        <v>46.27</v>
      </c>
      <c r="D54" s="25">
        <v>44.85</v>
      </c>
      <c r="E54" s="25">
        <v>28.61</v>
      </c>
      <c r="F54" s="25">
        <v>28.97</v>
      </c>
      <c r="G54" s="25">
        <v>29.41</v>
      </c>
      <c r="H54" s="25">
        <v>46.87</v>
      </c>
      <c r="I54" s="25">
        <v>29.27</v>
      </c>
      <c r="J54" s="25"/>
      <c r="K54" s="25"/>
      <c r="M54" s="1">
        <f t="shared" si="0"/>
        <v>0.4</v>
      </c>
      <c r="N54" s="1">
        <v>0.3</v>
      </c>
      <c r="O54" s="1">
        <v>0.6</v>
      </c>
      <c r="P54" s="1">
        <v>0.88</v>
      </c>
      <c r="Q54" s="1">
        <f>AVERAGE(TBL_HST[[#This Row],[CH4]],TBL_HST[[#This Row],[CH5]],TBL_HST[[#This Row],[CH6]])</f>
        <v>28.996666666666666</v>
      </c>
      <c r="R54" s="1">
        <f>(M54/(O54-N54))*LN(((TBL_HST[[#This Row],[CH1]]-Q54)/(TBL_HST[[#This Row],[CH2]]-Q54)))</f>
        <v>3.5042961618179352E-2</v>
      </c>
      <c r="S54" s="1">
        <f>(M54/(P54-O54))*LN(((TBL_HST[[#This Row],[CH2]]-Q54)/(TBL_HST[[#This Row],[CH3]]-Q54)))</f>
        <v>0.1225487190162612</v>
      </c>
      <c r="T54" s="1">
        <f>(M54/(P54-N54))*LN(((TBL_HST[[#This Row],[CH1]]-Q54)/(TBL_HST[[#This Row],[CH3]]-Q54)))</f>
        <v>7.7287120362080935E-2</v>
      </c>
      <c r="U54" s="1">
        <f>(TBL_HST[[#This Row],[CH1]]-Q54)/(EXP(-R54*N54/M54)) + Q54</f>
        <v>47.20225009648783</v>
      </c>
      <c r="V54" s="1">
        <f>(TBL_HST[[#This Row],[CH2]]-Q54)/(EXP(-S54*O54/M54)) + Q54</f>
        <v>49.755813587132224</v>
      </c>
      <c r="W54" s="1">
        <f>(TBL_HST[[#This Row],[CH1]]-Q54)/(EXP(-T54*N54/M54)) + Q54</f>
        <v>47.788294599920704</v>
      </c>
      <c r="X54" s="1">
        <f t="shared" si="1"/>
        <v>47.20225009648783</v>
      </c>
      <c r="Y54" s="1">
        <f t="shared" si="2"/>
        <v>47.788294599920704</v>
      </c>
      <c r="Z54" s="1">
        <f t="shared" si="3"/>
        <v>47.788294599920704</v>
      </c>
      <c r="AB54" s="1">
        <f t="shared" si="4"/>
        <v>47.592946432109748</v>
      </c>
      <c r="AC54" s="1">
        <f>TBL_HST[[#This Row],[CH7]]</f>
        <v>46.87</v>
      </c>
      <c r="AD54" s="1">
        <f t="shared" si="5"/>
        <v>0.72294643210975096</v>
      </c>
    </row>
    <row r="55" spans="1:30" ht="19.5" customHeight="1" x14ac:dyDescent="0.35">
      <c r="A55" s="27">
        <v>44775.658231712965</v>
      </c>
      <c r="B55" s="25">
        <v>46.25</v>
      </c>
      <c r="C55" s="25">
        <v>46.01</v>
      </c>
      <c r="D55" s="25">
        <v>44.77</v>
      </c>
      <c r="E55" s="25">
        <v>28.63</v>
      </c>
      <c r="F55" s="25">
        <v>28.97</v>
      </c>
      <c r="G55" s="25">
        <v>29.39</v>
      </c>
      <c r="H55" s="25">
        <v>46.75</v>
      </c>
      <c r="I55" s="25">
        <v>29.25</v>
      </c>
      <c r="J55" s="25"/>
      <c r="K55" s="25"/>
      <c r="M55" s="1">
        <f t="shared" si="0"/>
        <v>0.4</v>
      </c>
      <c r="N55" s="1">
        <v>0.3</v>
      </c>
      <c r="O55" s="1">
        <v>0.6</v>
      </c>
      <c r="P55" s="1">
        <v>0.88</v>
      </c>
      <c r="Q55" s="1">
        <f>AVERAGE(TBL_HST[[#This Row],[CH4]],TBL_HST[[#This Row],[CH5]],TBL_HST[[#This Row],[CH6]])</f>
        <v>28.996666666666666</v>
      </c>
      <c r="R55" s="1">
        <f>(M55/(O55-N55))*LN(((TBL_HST[[#This Row],[CH1]]-Q55)/(TBL_HST[[#This Row],[CH2]]-Q55)))</f>
        <v>1.8677348208147603E-2</v>
      </c>
      <c r="S55" s="1">
        <f>(M55/(P55-O55))*LN(((TBL_HST[[#This Row],[CH2]]-Q55)/(TBL_HST[[#This Row],[CH3]]-Q55)))</f>
        <v>0.10810942846621162</v>
      </c>
      <c r="T55" s="1">
        <f>(M55/(P55-N55))*LN(((TBL_HST[[#This Row],[CH1]]-Q55)/(TBL_HST[[#This Row],[CH3]]-Q55)))</f>
        <v>6.1851455918937127E-2</v>
      </c>
      <c r="U55" s="1">
        <f>(TBL_HST[[#This Row],[CH1]]-Q55)/(EXP(-R55*N55/M55)) + Q55</f>
        <v>46.493385579937303</v>
      </c>
      <c r="V55" s="1">
        <f>(TBL_HST[[#This Row],[CH2]]-Q55)/(EXP(-S55*O55/M55)) + Q55</f>
        <v>49.005252899499212</v>
      </c>
      <c r="W55" s="1">
        <f>(TBL_HST[[#This Row],[CH1]]-Q55)/(EXP(-T55*N55/M55)) + Q55</f>
        <v>47.069211984808028</v>
      </c>
      <c r="X55" s="1">
        <f t="shared" si="1"/>
        <v>46.493385579937303</v>
      </c>
      <c r="Y55" s="1">
        <f t="shared" si="2"/>
        <v>47.069211984808028</v>
      </c>
      <c r="Z55" s="1">
        <f t="shared" si="3"/>
        <v>47.069211984808028</v>
      </c>
      <c r="AB55" s="1">
        <f t="shared" si="4"/>
        <v>46.877269849851125</v>
      </c>
      <c r="AC55" s="1">
        <f>TBL_HST[[#This Row],[CH7]]</f>
        <v>46.75</v>
      </c>
      <c r="AD55" s="1">
        <f t="shared" si="5"/>
        <v>0.12726984985112466</v>
      </c>
    </row>
    <row r="56" spans="1:30" ht="19.5" customHeight="1" x14ac:dyDescent="0.35">
      <c r="A56" s="27">
        <v>44775.65823760417</v>
      </c>
      <c r="B56" s="25">
        <v>46.19</v>
      </c>
      <c r="C56" s="25">
        <v>46.03</v>
      </c>
      <c r="D56" s="25">
        <v>44.95</v>
      </c>
      <c r="E56" s="25">
        <v>28.63</v>
      </c>
      <c r="F56" s="25">
        <v>28.99</v>
      </c>
      <c r="G56" s="25">
        <v>29.41</v>
      </c>
      <c r="H56" s="25">
        <v>46.83</v>
      </c>
      <c r="I56" s="25">
        <v>29.25</v>
      </c>
      <c r="J56" s="25"/>
      <c r="K56" s="25"/>
      <c r="M56" s="1">
        <f t="shared" si="0"/>
        <v>0.4</v>
      </c>
      <c r="N56" s="1">
        <v>0.3</v>
      </c>
      <c r="O56" s="1">
        <v>0.6</v>
      </c>
      <c r="P56" s="1">
        <v>0.88</v>
      </c>
      <c r="Q56" s="1">
        <f>AVERAGE(TBL_HST[[#This Row],[CH4]],TBL_HST[[#This Row],[CH5]],TBL_HST[[#This Row],[CH6]])</f>
        <v>29.01</v>
      </c>
      <c r="R56" s="1">
        <f>(M56/(O56-N56))*LN(((TBL_HST[[#This Row],[CH1]]-Q56)/(TBL_HST[[#This Row],[CH2]]-Q56)))</f>
        <v>1.2475724547841458E-2</v>
      </c>
      <c r="S56" s="1">
        <f>(M56/(P56-O56))*LN(((TBL_HST[[#This Row],[CH2]]-Q56)/(TBL_HST[[#This Row],[CH3]]-Q56)))</f>
        <v>9.3653499690227265E-2</v>
      </c>
      <c r="T56" s="1">
        <f>(M56/(P56-N56))*LN(((TBL_HST[[#This Row],[CH1]]-Q56)/(TBL_HST[[#This Row],[CH3]]-Q56)))</f>
        <v>5.1664995306234467E-2</v>
      </c>
      <c r="U56" s="1">
        <f>(TBL_HST[[#This Row],[CH1]]-Q56)/(EXP(-R56*N56/M56)) + Q56</f>
        <v>46.351504112808456</v>
      </c>
      <c r="V56" s="1">
        <f>(TBL_HST[[#This Row],[CH2]]-Q56)/(EXP(-S56*O56/M56)) + Q56</f>
        <v>48.597064476748692</v>
      </c>
      <c r="W56" s="1">
        <f>(TBL_HST[[#This Row],[CH1]]-Q56)/(EXP(-T56*N56/M56)) + Q56</f>
        <v>46.868769266718424</v>
      </c>
      <c r="X56" s="1">
        <f t="shared" si="1"/>
        <v>46.351504112808456</v>
      </c>
      <c r="Y56" s="1">
        <f t="shared" si="2"/>
        <v>46.868769266718424</v>
      </c>
      <c r="Z56" s="1">
        <f t="shared" si="3"/>
        <v>46.868769266718424</v>
      </c>
      <c r="AB56" s="1">
        <f t="shared" si="4"/>
        <v>46.696347548748435</v>
      </c>
      <c r="AC56" s="1">
        <f>TBL_HST[[#This Row],[CH7]]</f>
        <v>46.83</v>
      </c>
      <c r="AD56" s="1">
        <f t="shared" si="5"/>
        <v>-0.13365245125156378</v>
      </c>
    </row>
    <row r="57" spans="1:30" ht="19.5" customHeight="1" x14ac:dyDescent="0.35">
      <c r="A57" s="27">
        <v>44775.658243518519</v>
      </c>
      <c r="B57" s="25">
        <v>45.79</v>
      </c>
      <c r="C57" s="25">
        <v>45.85</v>
      </c>
      <c r="D57" s="25">
        <v>45.39</v>
      </c>
      <c r="E57" s="25">
        <v>28.63</v>
      </c>
      <c r="F57" s="25">
        <v>28.95</v>
      </c>
      <c r="G57" s="25">
        <v>29.43</v>
      </c>
      <c r="H57" s="25">
        <v>47.15</v>
      </c>
      <c r="I57" s="25">
        <v>29.29</v>
      </c>
      <c r="J57" s="25"/>
      <c r="K57" s="25"/>
      <c r="M57" s="1">
        <f t="shared" si="0"/>
        <v>0.4</v>
      </c>
      <c r="N57" s="1">
        <v>0.3</v>
      </c>
      <c r="O57" s="1">
        <v>0.6</v>
      </c>
      <c r="P57" s="1">
        <v>0.88</v>
      </c>
      <c r="Q57" s="1">
        <f>AVERAGE(TBL_HST[[#This Row],[CH4]],TBL_HST[[#This Row],[CH5]],TBL_HST[[#This Row],[CH6]])</f>
        <v>29.00333333333333</v>
      </c>
      <c r="R57" s="1">
        <f>(M57/(O57-N57))*LN(((TBL_HST[[#This Row],[CH1]]-Q57)/(TBL_HST[[#This Row],[CH2]]-Q57)))</f>
        <v>-4.7571903785358968E-3</v>
      </c>
      <c r="S57" s="1">
        <f>(M57/(P57-O57))*LN(((TBL_HST[[#This Row],[CH2]]-Q57)/(TBL_HST[[#This Row],[CH3]]-Q57)))</f>
        <v>3.9549738946020131E-2</v>
      </c>
      <c r="T57" s="1">
        <f>(M57/(P57-N57))*LN(((TBL_HST[[#This Row],[CH1]]-Q57)/(TBL_HST[[#This Row],[CH3]]-Q57)))</f>
        <v>1.6632361709180858E-2</v>
      </c>
      <c r="U57" s="1">
        <f>(TBL_HST[[#This Row],[CH1]]-Q57)/(EXP(-R57*N57/M57)) + Q57</f>
        <v>45.730213692125048</v>
      </c>
      <c r="V57" s="1">
        <f>(TBL_HST[[#This Row],[CH2]]-Q57)/(EXP(-S57*O57/M57)) + Q57</f>
        <v>46.879662087432735</v>
      </c>
      <c r="W57" s="1">
        <f>(TBL_HST[[#This Row],[CH1]]-Q57)/(EXP(-T57*N57/M57)) + Q57</f>
        <v>46.000712946780794</v>
      </c>
      <c r="X57" s="1">
        <f t="shared" si="1"/>
        <v>45.730213692125048</v>
      </c>
      <c r="Y57" s="1">
        <f t="shared" si="2"/>
        <v>46.000712946780794</v>
      </c>
      <c r="Z57" s="1">
        <f t="shared" si="3"/>
        <v>46.000712946780794</v>
      </c>
      <c r="AB57" s="1">
        <f t="shared" si="4"/>
        <v>45.910546528562215</v>
      </c>
      <c r="AC57" s="1">
        <f>TBL_HST[[#This Row],[CH7]]</f>
        <v>47.15</v>
      </c>
      <c r="AD57" s="1">
        <f t="shared" si="5"/>
        <v>-1.2394534714377841</v>
      </c>
    </row>
    <row r="58" spans="1:30" ht="19.5" customHeight="1" x14ac:dyDescent="0.35">
      <c r="A58" s="27">
        <v>44775.658249409724</v>
      </c>
      <c r="B58" s="25">
        <v>45.59</v>
      </c>
      <c r="C58" s="25">
        <v>45.25</v>
      </c>
      <c r="D58" s="25">
        <v>45.31</v>
      </c>
      <c r="E58" s="25">
        <v>28.69</v>
      </c>
      <c r="F58" s="25">
        <v>28.97</v>
      </c>
      <c r="G58" s="25">
        <v>29.43</v>
      </c>
      <c r="H58" s="25">
        <v>47.65</v>
      </c>
      <c r="I58" s="25">
        <v>29.29</v>
      </c>
      <c r="J58" s="25"/>
      <c r="K58" s="25"/>
      <c r="M58" s="1">
        <f t="shared" si="0"/>
        <v>0.4</v>
      </c>
      <c r="N58" s="1">
        <v>0.3</v>
      </c>
      <c r="O58" s="1">
        <v>0.6</v>
      </c>
      <c r="P58" s="1">
        <v>0.88</v>
      </c>
      <c r="Q58" s="1">
        <f>AVERAGE(TBL_HST[[#This Row],[CH4]],TBL_HST[[#This Row],[CH5]],TBL_HST[[#This Row],[CH6]])</f>
        <v>29.03</v>
      </c>
      <c r="R58" s="1">
        <f>(M58/(O58-N58))*LN(((TBL_HST[[#This Row],[CH1]]-Q58)/(TBL_HST[[#This Row],[CH2]]-Q58)))</f>
        <v>2.7660133693129182E-2</v>
      </c>
      <c r="S58" s="1">
        <f>(M58/(P58-O58))*LN(((TBL_HST[[#This Row],[CH2]]-Q58)/(TBL_HST[[#This Row],[CH3]]-Q58)))</f>
        <v>-5.2747312673249872E-3</v>
      </c>
      <c r="T58" s="1">
        <f>(M58/(P58-N58))*LN(((TBL_HST[[#This Row],[CH1]]-Q58)/(TBL_HST[[#This Row],[CH3]]-Q58)))</f>
        <v>1.176054371222033E-2</v>
      </c>
      <c r="U58" s="1">
        <f>(TBL_HST[[#This Row],[CH1]]-Q58)/(EXP(-R58*N58/M58)) + Q58</f>
        <v>45.937127003699146</v>
      </c>
      <c r="V58" s="1">
        <f>(TBL_HST[[#This Row],[CH2]]-Q58)/(EXP(-S58*O58/M58)) + Q58</f>
        <v>45.122172148288882</v>
      </c>
      <c r="W58" s="1">
        <f>(TBL_HST[[#This Row],[CH1]]-Q58)/(EXP(-T58*N58/M58)) + Q58</f>
        <v>45.736712031702211</v>
      </c>
      <c r="X58" s="1">
        <f t="shared" si="1"/>
        <v>45.937127003699146</v>
      </c>
      <c r="Y58" s="1">
        <f t="shared" si="2"/>
        <v>45.736712031702211</v>
      </c>
      <c r="Z58" s="1">
        <f t="shared" si="3"/>
        <v>45.736712031702211</v>
      </c>
      <c r="AB58" s="1">
        <f t="shared" si="4"/>
        <v>45.803517022367856</v>
      </c>
      <c r="AC58" s="1">
        <f>TBL_HST[[#This Row],[CH7]]</f>
        <v>47.65</v>
      </c>
      <c r="AD58" s="1">
        <f t="shared" si="5"/>
        <v>-1.8464829776321423</v>
      </c>
    </row>
    <row r="59" spans="1:30" ht="19.5" customHeight="1" x14ac:dyDescent="0.35">
      <c r="A59" s="27">
        <v>44775.658255324073</v>
      </c>
      <c r="B59" s="25">
        <v>45.73</v>
      </c>
      <c r="C59" s="25">
        <v>45.29</v>
      </c>
      <c r="D59" s="25">
        <v>44.99</v>
      </c>
      <c r="E59" s="25">
        <v>28.67</v>
      </c>
      <c r="F59" s="25">
        <v>28.97</v>
      </c>
      <c r="G59" s="25">
        <v>29.39</v>
      </c>
      <c r="H59" s="25">
        <v>47.69</v>
      </c>
      <c r="I59" s="25">
        <v>29.27</v>
      </c>
      <c r="J59" s="25"/>
      <c r="K59" s="25"/>
      <c r="M59" s="1">
        <f t="shared" si="0"/>
        <v>0.4</v>
      </c>
      <c r="N59" s="1">
        <v>0.3</v>
      </c>
      <c r="O59" s="1">
        <v>0.6</v>
      </c>
      <c r="P59" s="1">
        <v>0.88</v>
      </c>
      <c r="Q59" s="1">
        <f>AVERAGE(TBL_HST[[#This Row],[CH4]],TBL_HST[[#This Row],[CH5]],TBL_HST[[#This Row],[CH6]])</f>
        <v>29.01</v>
      </c>
      <c r="R59" s="1">
        <f>(M59/(O59-N59))*LN(((TBL_HST[[#This Row],[CH1]]-Q59)/(TBL_HST[[#This Row],[CH2]]-Q59)))</f>
        <v>3.5557662776215034E-2</v>
      </c>
      <c r="S59" s="1">
        <f>(M59/(P59-O59))*LN(((TBL_HST[[#This Row],[CH2]]-Q59)/(TBL_HST[[#This Row],[CH3]]-Q59)))</f>
        <v>2.6570600337522083E-2</v>
      </c>
      <c r="T59" s="1">
        <f>(M59/(P59-N59))*LN(((TBL_HST[[#This Row],[CH1]]-Q59)/(TBL_HST[[#This Row],[CH3]]-Q59)))</f>
        <v>3.121908090925981E-2</v>
      </c>
      <c r="U59" s="1">
        <f>(TBL_HST[[#This Row],[CH1]]-Q59)/(EXP(-R59*N59/M59)) + Q59</f>
        <v>46.181891891891887</v>
      </c>
      <c r="V59" s="1">
        <f>(TBL_HST[[#This Row],[CH2]]-Q59)/(EXP(-S59*O59/M59)) + Q59</f>
        <v>45.951957900390582</v>
      </c>
      <c r="W59" s="1">
        <f>(TBL_HST[[#This Row],[CH1]]-Q59)/(EXP(-T59*N59/M59)) + Q59</f>
        <v>46.126106458152819</v>
      </c>
      <c r="X59" s="1">
        <f t="shared" si="1"/>
        <v>46.181891891891887</v>
      </c>
      <c r="Y59" s="1">
        <f t="shared" si="2"/>
        <v>46.126106458152819</v>
      </c>
      <c r="Z59" s="1">
        <f t="shared" si="3"/>
        <v>46.126106458152819</v>
      </c>
      <c r="AB59" s="1">
        <f t="shared" si="4"/>
        <v>46.144701602732503</v>
      </c>
      <c r="AC59" s="1">
        <f>TBL_HST[[#This Row],[CH7]]</f>
        <v>47.69</v>
      </c>
      <c r="AD59" s="1">
        <f t="shared" si="5"/>
        <v>-1.5452983972674943</v>
      </c>
    </row>
    <row r="60" spans="1:30" ht="19.5" customHeight="1" x14ac:dyDescent="0.35">
      <c r="A60" s="27">
        <v>44775.658261203702</v>
      </c>
      <c r="B60" s="25">
        <v>45.79</v>
      </c>
      <c r="C60" s="25">
        <v>44.67</v>
      </c>
      <c r="D60" s="25">
        <v>44.87</v>
      </c>
      <c r="E60" s="25">
        <v>28.67</v>
      </c>
      <c r="F60" s="25">
        <v>28.99</v>
      </c>
      <c r="G60" s="25">
        <v>29.43</v>
      </c>
      <c r="H60" s="25">
        <v>48.13</v>
      </c>
      <c r="I60" s="25">
        <v>29.27</v>
      </c>
      <c r="J60" s="25"/>
      <c r="K60" s="25"/>
      <c r="M60" s="1">
        <f t="shared" si="0"/>
        <v>0.4</v>
      </c>
      <c r="N60" s="1">
        <v>0.3</v>
      </c>
      <c r="O60" s="1">
        <v>0.6</v>
      </c>
      <c r="P60" s="1">
        <v>0.88</v>
      </c>
      <c r="Q60" s="1">
        <f>AVERAGE(TBL_HST[[#This Row],[CH4]],TBL_HST[[#This Row],[CH5]],TBL_HST[[#This Row],[CH6]])</f>
        <v>29.03</v>
      </c>
      <c r="R60" s="1">
        <f>(M60/(O60-N60))*LN(((TBL_HST[[#This Row],[CH1]]-Q60)/(TBL_HST[[#This Row],[CH2]]-Q60)))</f>
        <v>9.2217813249029154E-2</v>
      </c>
      <c r="S60" s="1">
        <f>(M60/(P60-O60))*LN(((TBL_HST[[#This Row],[CH2]]-Q60)/(TBL_HST[[#This Row],[CH3]]-Q60)))</f>
        <v>-1.8152358955877804E-2</v>
      </c>
      <c r="T60" s="1">
        <f>(M60/(P60-N60))*LN(((TBL_HST[[#This Row],[CH1]]-Q60)/(TBL_HST[[#This Row],[CH3]]-Q60)))</f>
        <v>3.8935661150108464E-2</v>
      </c>
      <c r="U60" s="1">
        <f>(TBL_HST[[#This Row],[CH1]]-Q60)/(EXP(-R60*N60/M60)) + Q60</f>
        <v>46.990204603580565</v>
      </c>
      <c r="V60" s="1">
        <f>(TBL_HST[[#This Row],[CH2]]-Q60)/(EXP(-S60*O60/M60)) + Q60</f>
        <v>44.249891089871753</v>
      </c>
      <c r="W60" s="1">
        <f>(TBL_HST[[#This Row],[CH1]]-Q60)/(EXP(-T60*N60/M60)) + Q60</f>
        <v>46.28663730742106</v>
      </c>
      <c r="X60" s="1">
        <f t="shared" si="1"/>
        <v>46.990204603580565</v>
      </c>
      <c r="Y60" s="1">
        <f t="shared" si="2"/>
        <v>46.28663730742106</v>
      </c>
      <c r="Z60" s="1">
        <f t="shared" si="3"/>
        <v>46.28663730742106</v>
      </c>
      <c r="AB60" s="1">
        <f t="shared" si="4"/>
        <v>46.521159739474228</v>
      </c>
      <c r="AC60" s="1">
        <f>TBL_HST[[#This Row],[CH7]]</f>
        <v>48.13</v>
      </c>
      <c r="AD60" s="1">
        <f t="shared" si="5"/>
        <v>-1.6088402605257741</v>
      </c>
    </row>
    <row r="61" spans="1:30" ht="19.5" customHeight="1" x14ac:dyDescent="0.35">
      <c r="A61" s="27">
        <v>44775.658267129627</v>
      </c>
      <c r="B61" s="25">
        <v>45.95</v>
      </c>
      <c r="C61" s="25">
        <v>44.73</v>
      </c>
      <c r="D61" s="25">
        <v>44.73</v>
      </c>
      <c r="E61" s="25">
        <v>28.69</v>
      </c>
      <c r="F61" s="25">
        <v>29.01</v>
      </c>
      <c r="G61" s="25">
        <v>29.41</v>
      </c>
      <c r="H61" s="25">
        <v>48.69</v>
      </c>
      <c r="I61" s="25">
        <v>29.25</v>
      </c>
      <c r="J61" s="25"/>
      <c r="K61" s="25"/>
      <c r="M61" s="1">
        <f t="shared" si="0"/>
        <v>0.4</v>
      </c>
      <c r="N61" s="1">
        <v>0.3</v>
      </c>
      <c r="O61" s="1">
        <v>0.6</v>
      </c>
      <c r="P61" s="1">
        <v>0.88</v>
      </c>
      <c r="Q61" s="1">
        <f>AVERAGE(TBL_HST[[#This Row],[CH4]],TBL_HST[[#This Row],[CH5]],TBL_HST[[#This Row],[CH6]])</f>
        <v>29.036666666666665</v>
      </c>
      <c r="R61" s="1">
        <f>(M61/(O61-N61))*LN(((TBL_HST[[#This Row],[CH1]]-Q61)/(TBL_HST[[#This Row],[CH2]]-Q61)))</f>
        <v>9.9821695705413688E-2</v>
      </c>
      <c r="S61" s="1">
        <f>(M61/(P61-O61))*LN(((TBL_HST[[#This Row],[CH2]]-Q61)/(TBL_HST[[#This Row],[CH3]]-Q61)))</f>
        <v>0</v>
      </c>
      <c r="T61" s="1">
        <f>(M61/(P61-N61))*LN(((TBL_HST[[#This Row],[CH1]]-Q61)/(TBL_HST[[#This Row],[CH3]]-Q61)))</f>
        <v>5.1631911571765693E-2</v>
      </c>
      <c r="U61" s="1">
        <f>(TBL_HST[[#This Row],[CH1]]-Q61)/(EXP(-R61*N61/M61)) + Q61</f>
        <v>47.264842820730678</v>
      </c>
      <c r="V61" s="1">
        <f>(TBL_HST[[#This Row],[CH2]]-Q61)/(EXP(-S61*O61/M61)) + Q61</f>
        <v>44.73</v>
      </c>
      <c r="W61" s="1">
        <f>(TBL_HST[[#This Row],[CH1]]-Q61)/(EXP(-T61*N61/M61)) + Q61</f>
        <v>46.617797218755769</v>
      </c>
      <c r="X61" s="1">
        <f t="shared" si="1"/>
        <v>47.264842820730678</v>
      </c>
      <c r="Y61" s="1">
        <f t="shared" si="2"/>
        <v>46.617797218755769</v>
      </c>
      <c r="Z61" s="1">
        <f t="shared" si="3"/>
        <v>46.617797218755769</v>
      </c>
      <c r="AB61" s="1">
        <f t="shared" si="4"/>
        <v>46.833479086080736</v>
      </c>
      <c r="AC61" s="1">
        <f>TBL_HST[[#This Row],[CH7]]</f>
        <v>48.69</v>
      </c>
      <c r="AD61" s="1">
        <f t="shared" si="5"/>
        <v>-1.8565209139192618</v>
      </c>
    </row>
    <row r="62" spans="1:30" ht="19.5" customHeight="1" x14ac:dyDescent="0.35">
      <c r="A62" s="27">
        <v>44775.658273020832</v>
      </c>
      <c r="B62" s="25">
        <v>46.41</v>
      </c>
      <c r="C62" s="25">
        <v>44.55</v>
      </c>
      <c r="D62" s="25">
        <v>44.63</v>
      </c>
      <c r="E62" s="25">
        <v>28.71</v>
      </c>
      <c r="F62" s="25">
        <v>29.01</v>
      </c>
      <c r="G62" s="25">
        <v>29.43</v>
      </c>
      <c r="H62" s="25">
        <v>48.91</v>
      </c>
      <c r="I62" s="25">
        <v>29.31</v>
      </c>
      <c r="J62" s="25"/>
      <c r="K62" s="25"/>
      <c r="M62" s="1">
        <f t="shared" si="0"/>
        <v>0.4</v>
      </c>
      <c r="N62" s="1">
        <v>0.3</v>
      </c>
      <c r="O62" s="1">
        <v>0.6</v>
      </c>
      <c r="P62" s="1">
        <v>0.88</v>
      </c>
      <c r="Q62" s="1">
        <f>AVERAGE(TBL_HST[[#This Row],[CH4]],TBL_HST[[#This Row],[CH5]],TBL_HST[[#This Row],[CH6]])</f>
        <v>29.05</v>
      </c>
      <c r="R62" s="1">
        <f>(M62/(O62-N62))*LN(((TBL_HST[[#This Row],[CH1]]-Q62)/(TBL_HST[[#This Row],[CH2]]-Q62)))</f>
        <v>0.15110491374267079</v>
      </c>
      <c r="S62" s="1">
        <f>(M62/(P62-O62))*LN(((TBL_HST[[#This Row],[CH2]]-Q62)/(TBL_HST[[#This Row],[CH3]]-Q62)))</f>
        <v>-7.3543093105736847E-3</v>
      </c>
      <c r="T62" s="1">
        <f>(M62/(P62-N62))*LN(((TBL_HST[[#This Row],[CH1]]-Q62)/(TBL_HST[[#This Row],[CH3]]-Q62)))</f>
        <v>7.4607357785932124E-2</v>
      </c>
      <c r="U62" s="1">
        <f>(TBL_HST[[#This Row],[CH1]]-Q62)/(EXP(-R62*N62/M62)) + Q62</f>
        <v>48.493199999999995</v>
      </c>
      <c r="V62" s="1">
        <f>(TBL_HST[[#This Row],[CH2]]-Q62)/(EXP(-S62*O62/M62)) + Q62</f>
        <v>44.37995197234445</v>
      </c>
      <c r="W62" s="1">
        <f>(TBL_HST[[#This Row],[CH1]]-Q62)/(EXP(-T62*N62/M62)) + Q62</f>
        <v>47.409079129178643</v>
      </c>
      <c r="X62" s="1">
        <f t="shared" si="1"/>
        <v>48.493199999999995</v>
      </c>
      <c r="Y62" s="1">
        <f t="shared" si="2"/>
        <v>47.409079129178643</v>
      </c>
      <c r="Z62" s="1">
        <f t="shared" si="3"/>
        <v>47.409079129178643</v>
      </c>
      <c r="AB62" s="1">
        <f t="shared" si="4"/>
        <v>47.770452752785758</v>
      </c>
      <c r="AC62" s="1">
        <f>TBL_HST[[#This Row],[CH7]]</f>
        <v>48.91</v>
      </c>
      <c r="AD62" s="1">
        <f t="shared" si="5"/>
        <v>-1.1395472472142387</v>
      </c>
    </row>
    <row r="63" spans="1:30" ht="19.5" customHeight="1" x14ac:dyDescent="0.35">
      <c r="A63" s="27">
        <v>44775.658278935189</v>
      </c>
      <c r="B63" s="25">
        <v>46.71</v>
      </c>
      <c r="C63" s="25">
        <v>44.31</v>
      </c>
      <c r="D63" s="25">
        <v>44.25</v>
      </c>
      <c r="E63" s="25">
        <v>28.67</v>
      </c>
      <c r="F63" s="25">
        <v>29.01</v>
      </c>
      <c r="G63" s="25">
        <v>29.43</v>
      </c>
      <c r="H63" s="25">
        <v>49.41</v>
      </c>
      <c r="I63" s="25">
        <v>29.29</v>
      </c>
      <c r="J63" s="25"/>
      <c r="K63" s="25"/>
      <c r="M63" s="1">
        <f t="shared" si="0"/>
        <v>0.4</v>
      </c>
      <c r="N63" s="1">
        <v>0.3</v>
      </c>
      <c r="O63" s="1">
        <v>0.6</v>
      </c>
      <c r="P63" s="1">
        <v>0.88</v>
      </c>
      <c r="Q63" s="1">
        <f>AVERAGE(TBL_HST[[#This Row],[CH4]],TBL_HST[[#This Row],[CH5]],TBL_HST[[#This Row],[CH6]])</f>
        <v>29.036666666666672</v>
      </c>
      <c r="R63" s="1">
        <f>(M63/(O63-N63))*LN(((TBL_HST[[#This Row],[CH1]]-Q63)/(TBL_HST[[#This Row],[CH2]]-Q63)))</f>
        <v>0.19459803178070673</v>
      </c>
      <c r="S63" s="1">
        <f>(M63/(P63-O63))*LN(((TBL_HST[[#This Row],[CH2]]-Q63)/(TBL_HST[[#This Row],[CH3]]-Q63)))</f>
        <v>5.6230743306781546E-3</v>
      </c>
      <c r="T63" s="1">
        <f>(M63/(P63-N63))*LN(((TBL_HST[[#This Row],[CH1]]-Q63)/(TBL_HST[[#This Row],[CH3]]-Q63)))</f>
        <v>0.10336874197724455</v>
      </c>
      <c r="U63" s="1">
        <f>(TBL_HST[[#This Row],[CH1]]-Q63)/(EXP(-R63*N63/M63)) + Q63</f>
        <v>49.487127891750333</v>
      </c>
      <c r="V63" s="1">
        <f>(TBL_HST[[#This Row],[CH2]]-Q63)/(EXP(-S63*O63/M63)) + Q63</f>
        <v>44.439369456495186</v>
      </c>
      <c r="W63" s="1">
        <f>(TBL_HST[[#This Row],[CH1]]-Q63)/(EXP(-T63*N63/M63)) + Q63</f>
        <v>48.134663823885504</v>
      </c>
      <c r="X63" s="1">
        <f t="shared" si="1"/>
        <v>49.487127891750333</v>
      </c>
      <c r="Y63" s="1">
        <f t="shared" si="2"/>
        <v>48.134663823885504</v>
      </c>
      <c r="Z63" s="1">
        <f t="shared" si="3"/>
        <v>48.134663823885504</v>
      </c>
      <c r="AB63" s="1">
        <f t="shared" si="4"/>
        <v>48.585485179840447</v>
      </c>
      <c r="AC63" s="1">
        <f>TBL_HST[[#This Row],[CH7]]</f>
        <v>49.41</v>
      </c>
      <c r="AD63" s="1">
        <f t="shared" si="5"/>
        <v>-0.8245148201595498</v>
      </c>
    </row>
    <row r="64" spans="1:30" ht="19.5" customHeight="1" x14ac:dyDescent="0.35">
      <c r="A64" s="27">
        <v>44775.658284814817</v>
      </c>
      <c r="B64" s="25">
        <v>47.03</v>
      </c>
      <c r="C64" s="25">
        <v>44.23</v>
      </c>
      <c r="D64" s="25">
        <v>43.53</v>
      </c>
      <c r="E64" s="25">
        <v>28.67</v>
      </c>
      <c r="F64" s="25">
        <v>29.01</v>
      </c>
      <c r="G64" s="25">
        <v>29.43</v>
      </c>
      <c r="H64" s="25">
        <v>49.71</v>
      </c>
      <c r="I64" s="25">
        <v>29.27</v>
      </c>
      <c r="J64" s="25"/>
      <c r="K64" s="25"/>
      <c r="M64" s="1">
        <f t="shared" si="0"/>
        <v>0.4</v>
      </c>
      <c r="N64" s="1">
        <v>0.3</v>
      </c>
      <c r="O64" s="1">
        <v>0.6</v>
      </c>
      <c r="P64" s="1">
        <v>0.88</v>
      </c>
      <c r="Q64" s="1">
        <f>AVERAGE(TBL_HST[[#This Row],[CH4]],TBL_HST[[#This Row],[CH5]],TBL_HST[[#This Row],[CH6]])</f>
        <v>29.036666666666672</v>
      </c>
      <c r="R64" s="1">
        <f>(M64/(O64-N64))*LN(((TBL_HST[[#This Row],[CH1]]-Q64)/(TBL_HST[[#This Row],[CH2]]-Q64)))</f>
        <v>0.22552611169642761</v>
      </c>
      <c r="S64" s="1">
        <f>(M64/(P64-O64))*LN(((TBL_HST[[#This Row],[CH2]]-Q64)/(TBL_HST[[#This Row],[CH3]]-Q64)))</f>
        <v>6.7382802235041811E-2</v>
      </c>
      <c r="T64" s="1">
        <f>(M64/(P64-N64))*LN(((TBL_HST[[#This Row],[CH1]]-Q64)/(TBL_HST[[#This Row],[CH3]]-Q64)))</f>
        <v>0.14918106574955167</v>
      </c>
      <c r="U64" s="1">
        <f>(TBL_HST[[#This Row],[CH1]]-Q64)/(EXP(-R64*N64/M64)) + Q64</f>
        <v>50.346015796401936</v>
      </c>
      <c r="V64" s="1">
        <f>(TBL_HST[[#This Row],[CH2]]-Q64)/(EXP(-S64*O64/M64)) + Q64</f>
        <v>45.845943702293191</v>
      </c>
      <c r="W64" s="1">
        <f>(TBL_HST[[#This Row],[CH1]]-Q64)/(EXP(-T64*N64/M64)) + Q64</f>
        <v>49.160143159787864</v>
      </c>
      <c r="X64" s="1">
        <f t="shared" si="1"/>
        <v>50.346015796401936</v>
      </c>
      <c r="Y64" s="1">
        <f t="shared" si="2"/>
        <v>49.160143159787864</v>
      </c>
      <c r="Z64" s="1">
        <f t="shared" si="3"/>
        <v>49.160143159787864</v>
      </c>
      <c r="AB64" s="1">
        <f t="shared" si="4"/>
        <v>49.555434038659222</v>
      </c>
      <c r="AC64" s="1">
        <f>TBL_HST[[#This Row],[CH7]]</f>
        <v>49.71</v>
      </c>
      <c r="AD64" s="1">
        <f t="shared" si="5"/>
        <v>-0.15456596134077927</v>
      </c>
    </row>
    <row r="65" spans="1:30" ht="19.5" customHeight="1" x14ac:dyDescent="0.35">
      <c r="A65" s="27">
        <v>44775.658290740743</v>
      </c>
      <c r="B65" s="25">
        <v>47.33</v>
      </c>
      <c r="C65" s="25">
        <v>44.51</v>
      </c>
      <c r="D65" s="25">
        <v>43.43</v>
      </c>
      <c r="E65" s="25">
        <v>28.71</v>
      </c>
      <c r="F65" s="25">
        <v>29.03</v>
      </c>
      <c r="G65" s="25">
        <v>29.41</v>
      </c>
      <c r="H65" s="25">
        <v>49.81</v>
      </c>
      <c r="I65" s="25">
        <v>29.31</v>
      </c>
      <c r="J65" s="25"/>
      <c r="K65" s="25"/>
      <c r="M65" s="1">
        <f t="shared" si="0"/>
        <v>0.4</v>
      </c>
      <c r="N65" s="1">
        <v>0.3</v>
      </c>
      <c r="O65" s="1">
        <v>0.6</v>
      </c>
      <c r="P65" s="1">
        <v>0.88</v>
      </c>
      <c r="Q65" s="1">
        <f>AVERAGE(TBL_HST[[#This Row],[CH4]],TBL_HST[[#This Row],[CH5]],TBL_HST[[#This Row],[CH6]])</f>
        <v>29.05</v>
      </c>
      <c r="R65" s="1">
        <f>(M65/(O65-N65))*LN(((TBL_HST[[#This Row],[CH1]]-Q65)/(TBL_HST[[#This Row],[CH2]]-Q65)))</f>
        <v>0.22340203048897073</v>
      </c>
      <c r="S65" s="1">
        <f>(M65/(P65-O65))*LN(((TBL_HST[[#This Row],[CH2]]-Q65)/(TBL_HST[[#This Row],[CH3]]-Q65)))</f>
        <v>0.10345384409482178</v>
      </c>
      <c r="T65" s="1">
        <f>(M65/(P65-N65))*LN(((TBL_HST[[#This Row],[CH1]]-Q65)/(TBL_HST[[#This Row],[CH3]]-Q65)))</f>
        <v>0.16549600947110574</v>
      </c>
      <c r="U65" s="1">
        <f>(TBL_HST[[#This Row],[CH1]]-Q65)/(EXP(-R65*N65/M65)) + Q65</f>
        <v>50.664385510996112</v>
      </c>
      <c r="V65" s="1">
        <f>(TBL_HST[[#This Row],[CH2]]-Q65)/(EXP(-S65*O65/M65)) + Q65</f>
        <v>47.105255562607724</v>
      </c>
      <c r="W65" s="1">
        <f>(TBL_HST[[#This Row],[CH1]]-Q65)/(EXP(-T65*N65/M65)) + Q65</f>
        <v>49.745774999394122</v>
      </c>
      <c r="X65" s="1">
        <f t="shared" si="1"/>
        <v>50.664385510996112</v>
      </c>
      <c r="Y65" s="1">
        <f t="shared" si="2"/>
        <v>49.745774999394122</v>
      </c>
      <c r="Z65" s="1">
        <f t="shared" si="3"/>
        <v>49.745774999394122</v>
      </c>
      <c r="AB65" s="1">
        <f t="shared" si="4"/>
        <v>50.051978503261445</v>
      </c>
      <c r="AC65" s="1">
        <f>TBL_HST[[#This Row],[CH7]]</f>
        <v>49.81</v>
      </c>
      <c r="AD65" s="1">
        <f t="shared" si="5"/>
        <v>0.24197850326144277</v>
      </c>
    </row>
    <row r="66" spans="1:30" ht="19.5" customHeight="1" x14ac:dyDescent="0.35">
      <c r="A66" s="27">
        <v>44775.658296620371</v>
      </c>
      <c r="B66" s="25">
        <v>47.79</v>
      </c>
      <c r="C66" s="25">
        <v>44.73</v>
      </c>
      <c r="D66" s="25">
        <v>43.33</v>
      </c>
      <c r="E66" s="25">
        <v>28.71</v>
      </c>
      <c r="F66" s="25">
        <v>29.01</v>
      </c>
      <c r="G66" s="25">
        <v>29.45</v>
      </c>
      <c r="H66" s="25">
        <v>49.77</v>
      </c>
      <c r="I66" s="25">
        <v>29.31</v>
      </c>
      <c r="J66" s="25"/>
      <c r="K66" s="25"/>
      <c r="M66" s="1">
        <f t="shared" si="0"/>
        <v>0.4</v>
      </c>
      <c r="N66" s="1">
        <v>0.3</v>
      </c>
      <c r="O66" s="1">
        <v>0.6</v>
      </c>
      <c r="P66" s="1">
        <v>0.88</v>
      </c>
      <c r="Q66" s="1">
        <f>AVERAGE(TBL_HST[[#This Row],[CH4]],TBL_HST[[#This Row],[CH5]],TBL_HST[[#This Row],[CH6]])</f>
        <v>29.056666666666668</v>
      </c>
      <c r="R66" s="1">
        <f>(M66/(O66-N66))*LN(((TBL_HST[[#This Row],[CH1]]-Q66)/(TBL_HST[[#This Row],[CH2]]-Q66)))</f>
        <v>0.23779161838362944</v>
      </c>
      <c r="S66" s="1">
        <f>(M66/(P66-O66))*LN(((TBL_HST[[#This Row],[CH2]]-Q66)/(TBL_HST[[#This Row],[CH3]]-Q66)))</f>
        <v>0.13366822850055246</v>
      </c>
      <c r="T66" s="1">
        <f>(M66/(P66-N66))*LN(((TBL_HST[[#This Row],[CH1]]-Q66)/(TBL_HST[[#This Row],[CH3]]-Q66)))</f>
        <v>0.187525154302144</v>
      </c>
      <c r="U66" s="1">
        <f>(TBL_HST[[#This Row],[CH1]]-Q66)/(EXP(-R66*N66/M66)) + Q66</f>
        <v>51.447422373458103</v>
      </c>
      <c r="V66" s="1">
        <f>(TBL_HST[[#This Row],[CH2]]-Q66)/(EXP(-S66*O66/M66)) + Q66</f>
        <v>48.209738219997305</v>
      </c>
      <c r="W66" s="1">
        <f>(TBL_HST[[#This Row],[CH1]]-Q66)/(EXP(-T66*N66/M66)) + Q66</f>
        <v>50.619007949279876</v>
      </c>
      <c r="X66" s="1">
        <f t="shared" si="1"/>
        <v>51.447422373458103</v>
      </c>
      <c r="Y66" s="1">
        <f t="shared" si="2"/>
        <v>50.619007949279876</v>
      </c>
      <c r="Z66" s="1">
        <f t="shared" si="3"/>
        <v>50.619007949279876</v>
      </c>
      <c r="AB66" s="1">
        <f t="shared" si="4"/>
        <v>50.895146090672618</v>
      </c>
      <c r="AC66" s="1">
        <f>TBL_HST[[#This Row],[CH7]]</f>
        <v>49.77</v>
      </c>
      <c r="AD66" s="1">
        <f t="shared" si="5"/>
        <v>1.1251460906726152</v>
      </c>
    </row>
    <row r="67" spans="1:30" ht="19.5" customHeight="1" x14ac:dyDescent="0.35">
      <c r="A67" s="27">
        <v>44775.658302534721</v>
      </c>
      <c r="B67" s="25">
        <v>48.07</v>
      </c>
      <c r="C67" s="25">
        <v>45.09</v>
      </c>
      <c r="D67" s="25">
        <v>43.29</v>
      </c>
      <c r="E67" s="25">
        <v>28.71</v>
      </c>
      <c r="F67" s="25">
        <v>29.01</v>
      </c>
      <c r="G67" s="25">
        <v>29.43</v>
      </c>
      <c r="H67" s="25">
        <v>49.41</v>
      </c>
      <c r="I67" s="25">
        <v>29.31</v>
      </c>
      <c r="J67" s="25"/>
      <c r="K67" s="25"/>
      <c r="M67" s="1">
        <f t="shared" si="0"/>
        <v>0.4</v>
      </c>
      <c r="N67" s="1">
        <v>0.3</v>
      </c>
      <c r="O67" s="1">
        <v>0.6</v>
      </c>
      <c r="P67" s="1">
        <v>0.88</v>
      </c>
      <c r="Q67" s="1">
        <f>AVERAGE(TBL_HST[[#This Row],[CH4]],TBL_HST[[#This Row],[CH5]],TBL_HST[[#This Row],[CH6]])</f>
        <v>29.05</v>
      </c>
      <c r="R67" s="1">
        <f>(M67/(O67-N67))*LN(((TBL_HST[[#This Row],[CH1]]-Q67)/(TBL_HST[[#This Row],[CH2]]-Q67)))</f>
        <v>0.22720727290516757</v>
      </c>
      <c r="S67" s="1">
        <f>(M67/(P67-O67))*LN(((TBL_HST[[#This Row],[CH2]]-Q67)/(TBL_HST[[#This Row],[CH3]]-Q67)))</f>
        <v>0.17004385207791292</v>
      </c>
      <c r="T67" s="1">
        <f>(M67/(P67-N67))*LN(((TBL_HST[[#This Row],[CH1]]-Q67)/(TBL_HST[[#This Row],[CH3]]-Q67)))</f>
        <v>0.19961113871269967</v>
      </c>
      <c r="U67" s="1">
        <f>(TBL_HST[[#This Row],[CH1]]-Q67)/(EXP(-R67*N67/M67)) + Q67</f>
        <v>51.603640897755611</v>
      </c>
      <c r="V67" s="1">
        <f>(TBL_HST[[#This Row],[CH2]]-Q67)/(EXP(-S67*O67/M67)) + Q67</f>
        <v>49.750365985112381</v>
      </c>
      <c r="W67" s="1">
        <f>(TBL_HST[[#This Row],[CH1]]-Q67)/(EXP(-T67*N67/M67)) + Q67</f>
        <v>51.141643418398374</v>
      </c>
      <c r="X67" s="1">
        <f t="shared" si="1"/>
        <v>51.603640897755611</v>
      </c>
      <c r="Y67" s="1">
        <f t="shared" si="2"/>
        <v>51.141643418398374</v>
      </c>
      <c r="Z67" s="1">
        <f t="shared" si="3"/>
        <v>51.141643418398374</v>
      </c>
      <c r="AB67" s="1">
        <f t="shared" si="4"/>
        <v>51.295642578184122</v>
      </c>
      <c r="AC67" s="1">
        <f>TBL_HST[[#This Row],[CH7]]</f>
        <v>49.41</v>
      </c>
      <c r="AD67" s="1">
        <f t="shared" si="5"/>
        <v>1.8856425781841253</v>
      </c>
    </row>
    <row r="68" spans="1:30" ht="19.5" customHeight="1" x14ac:dyDescent="0.35">
      <c r="A68" s="27">
        <v>44775.658308425925</v>
      </c>
      <c r="B68" s="25">
        <v>48.07</v>
      </c>
      <c r="C68" s="25">
        <v>45.27</v>
      </c>
      <c r="D68" s="25">
        <v>43.37</v>
      </c>
      <c r="E68" s="25">
        <v>28.69</v>
      </c>
      <c r="F68" s="25">
        <v>29.03</v>
      </c>
      <c r="G68" s="25">
        <v>29.43</v>
      </c>
      <c r="H68" s="25">
        <v>48.97</v>
      </c>
      <c r="I68" s="25">
        <v>29.31</v>
      </c>
      <c r="J68" s="25"/>
      <c r="K68" s="25"/>
      <c r="M68" s="1">
        <f t="shared" si="0"/>
        <v>0.4</v>
      </c>
      <c r="N68" s="1">
        <v>0.3</v>
      </c>
      <c r="O68" s="1">
        <v>0.6</v>
      </c>
      <c r="P68" s="1">
        <v>0.88</v>
      </c>
      <c r="Q68" s="1">
        <f>AVERAGE(TBL_HST[[#This Row],[CH4]],TBL_HST[[#This Row],[CH5]],TBL_HST[[#This Row],[CH6]])</f>
        <v>29.05</v>
      </c>
      <c r="R68" s="1">
        <f>(M68/(O68-N68))*LN(((TBL_HST[[#This Row],[CH1]]-Q68)/(TBL_HST[[#This Row],[CH2]]-Q68)))</f>
        <v>0.21232801123996972</v>
      </c>
      <c r="S68" s="1">
        <f>(M68/(P68-O68))*LN(((TBL_HST[[#This Row],[CH2]]-Q68)/(TBL_HST[[#This Row],[CH3]]-Q68)))</f>
        <v>0.17798269593538252</v>
      </c>
      <c r="T68" s="1">
        <f>(M68/(P68-N68))*LN(((TBL_HST[[#This Row],[CH1]]-Q68)/(TBL_HST[[#This Row],[CH3]]-Q68)))</f>
        <v>0.19574751419637576</v>
      </c>
      <c r="U68" s="1">
        <f>(TBL_HST[[#This Row],[CH1]]-Q68)/(EXP(-R68*N68/M68)) + Q68</f>
        <v>51.353353884093707</v>
      </c>
      <c r="V68" s="1">
        <f>(TBL_HST[[#This Row],[CH2]]-Q68)/(EXP(-S68*O68/M68)) + Q68</f>
        <v>50.233426193283819</v>
      </c>
      <c r="W68" s="1">
        <f>(TBL_HST[[#This Row],[CH1]]-Q68)/(EXP(-T68*N68/M68)) + Q68</f>
        <v>51.07772071678307</v>
      </c>
      <c r="X68" s="1">
        <f t="shared" si="1"/>
        <v>51.353353884093707</v>
      </c>
      <c r="Y68" s="1">
        <f t="shared" si="2"/>
        <v>51.07772071678307</v>
      </c>
      <c r="Z68" s="1">
        <f t="shared" si="3"/>
        <v>51.07772071678307</v>
      </c>
      <c r="AB68" s="1">
        <f t="shared" si="4"/>
        <v>51.169598439219946</v>
      </c>
      <c r="AC68" s="1">
        <f>TBL_HST[[#This Row],[CH7]]</f>
        <v>48.97</v>
      </c>
      <c r="AD68" s="1">
        <f t="shared" si="5"/>
        <v>2.1995984392199475</v>
      </c>
    </row>
    <row r="69" spans="1:30" ht="19.5" customHeight="1" x14ac:dyDescent="0.35">
      <c r="A69" s="27">
        <v>44775.658314340275</v>
      </c>
      <c r="B69" s="25">
        <v>48.51</v>
      </c>
      <c r="C69" s="25">
        <v>45.73</v>
      </c>
      <c r="D69" s="25">
        <v>43.51</v>
      </c>
      <c r="E69" s="25">
        <v>28.71</v>
      </c>
      <c r="F69" s="25">
        <v>29.05</v>
      </c>
      <c r="G69" s="25">
        <v>29.43</v>
      </c>
      <c r="H69" s="25">
        <v>48.77</v>
      </c>
      <c r="I69" s="25">
        <v>29.29</v>
      </c>
      <c r="J69" s="25"/>
      <c r="K69" s="25"/>
      <c r="M69" s="1">
        <f t="shared" si="0"/>
        <v>0.4</v>
      </c>
      <c r="N69" s="1">
        <v>0.3</v>
      </c>
      <c r="O69" s="1">
        <v>0.6</v>
      </c>
      <c r="P69" s="1">
        <v>0.88</v>
      </c>
      <c r="Q69" s="1">
        <f>AVERAGE(TBL_HST[[#This Row],[CH4]],TBL_HST[[#This Row],[CH5]],TBL_HST[[#This Row],[CH6]])</f>
        <v>29.063333333333333</v>
      </c>
      <c r="R69" s="1">
        <f>(M69/(O69-N69))*LN(((TBL_HST[[#This Row],[CH1]]-Q69)/(TBL_HST[[#This Row],[CH2]]-Q69)))</f>
        <v>0.20568661201523916</v>
      </c>
      <c r="S69" s="1">
        <f>(M69/(P69-O69))*LN(((TBL_HST[[#This Row],[CH2]]-Q69)/(TBL_HST[[#This Row],[CH3]]-Q69)))</f>
        <v>0.20421001331419006</v>
      </c>
      <c r="T69" s="1">
        <f>(M69/(P69-N69))*LN(((TBL_HST[[#This Row],[CH1]]-Q69)/(TBL_HST[[#This Row],[CH3]]-Q69)))</f>
        <v>0.20497377126300848</v>
      </c>
      <c r="U69" s="1">
        <f>(TBL_HST[[#This Row],[CH1]]-Q69)/(EXP(-R69*N69/M69)) + Q69</f>
        <v>51.753703999999999</v>
      </c>
      <c r="V69" s="1">
        <f>(TBL_HST[[#This Row],[CH2]]-Q69)/(EXP(-S69*O69/M69)) + Q69</f>
        <v>51.703502758060388</v>
      </c>
      <c r="W69" s="1">
        <f>(TBL_HST[[#This Row],[CH1]]-Q69)/(EXP(-T69*N69/M69)) + Q69</f>
        <v>51.741576276543867</v>
      </c>
      <c r="X69" s="1">
        <f t="shared" si="1"/>
        <v>51.753703999999999</v>
      </c>
      <c r="Y69" s="1">
        <f t="shared" si="2"/>
        <v>51.741576276543867</v>
      </c>
      <c r="Z69" s="1">
        <f t="shared" si="3"/>
        <v>51.741576276543867</v>
      </c>
      <c r="AB69" s="1">
        <f t="shared" si="4"/>
        <v>51.745618851029242</v>
      </c>
      <c r="AC69" s="1">
        <f>TBL_HST[[#This Row],[CH7]]</f>
        <v>48.77</v>
      </c>
      <c r="AD69" s="1">
        <f t="shared" si="5"/>
        <v>2.975618851029239</v>
      </c>
    </row>
    <row r="70" spans="1:30" ht="19.5" customHeight="1" x14ac:dyDescent="0.35">
      <c r="A70" s="27">
        <v>44775.658320243056</v>
      </c>
      <c r="B70" s="25">
        <v>48.35</v>
      </c>
      <c r="C70" s="25">
        <v>46.15</v>
      </c>
      <c r="D70" s="25">
        <v>43.49</v>
      </c>
      <c r="E70" s="25">
        <v>28.69</v>
      </c>
      <c r="F70" s="25">
        <v>29.03</v>
      </c>
      <c r="G70" s="25">
        <v>29.43</v>
      </c>
      <c r="H70" s="25">
        <v>48.49</v>
      </c>
      <c r="I70" s="25">
        <v>29.29</v>
      </c>
      <c r="J70" s="25"/>
      <c r="K70" s="25"/>
      <c r="M70" s="1">
        <f t="shared" si="0"/>
        <v>0.4</v>
      </c>
      <c r="N70" s="1">
        <v>0.3</v>
      </c>
      <c r="O70" s="1">
        <v>0.6</v>
      </c>
      <c r="P70" s="1">
        <v>0.88</v>
      </c>
      <c r="Q70" s="1">
        <f>AVERAGE(TBL_HST[[#This Row],[CH4]],TBL_HST[[#This Row],[CH5]],TBL_HST[[#This Row],[CH6]])</f>
        <v>29.05</v>
      </c>
      <c r="R70" s="1">
        <f>(M70/(O70-N70))*LN(((TBL_HST[[#This Row],[CH1]]-Q70)/(TBL_HST[[#This Row],[CH2]]-Q70)))</f>
        <v>0.16136884320296777</v>
      </c>
      <c r="S70" s="1">
        <f>(M70/(P70-O70))*LN(((TBL_HST[[#This Row],[CH2]]-Q70)/(TBL_HST[[#This Row],[CH3]]-Q70)))</f>
        <v>0.24153761434847673</v>
      </c>
      <c r="T70" s="1">
        <f>(M70/(P70-N70))*LN(((TBL_HST[[#This Row],[CH1]]-Q70)/(TBL_HST[[#This Row],[CH3]]-Q70)))</f>
        <v>0.20007100858355839</v>
      </c>
      <c r="U70" s="1">
        <f>(TBL_HST[[#This Row],[CH1]]-Q70)/(EXP(-R70*N70/M70)) + Q70</f>
        <v>50.833040935672514</v>
      </c>
      <c r="V70" s="1">
        <f>(TBL_HST[[#This Row],[CH2]]-Q70)/(EXP(-S70*O70/M70)) + Q70</f>
        <v>53.616528467373954</v>
      </c>
      <c r="W70" s="1">
        <f>(TBL_HST[[#This Row],[CH1]]-Q70)/(EXP(-T70*N70/M70)) + Q70</f>
        <v>51.474595106907131</v>
      </c>
      <c r="X70" s="1">
        <f t="shared" si="1"/>
        <v>50.833040935672514</v>
      </c>
      <c r="Y70" s="1">
        <f t="shared" si="2"/>
        <v>51.474595106907131</v>
      </c>
      <c r="Z70" s="1">
        <f t="shared" si="3"/>
        <v>51.474595106907131</v>
      </c>
      <c r="AB70" s="1">
        <f t="shared" si="4"/>
        <v>51.260743716495597</v>
      </c>
      <c r="AC70" s="1">
        <f>TBL_HST[[#This Row],[CH7]]</f>
        <v>48.49</v>
      </c>
      <c r="AD70" s="1">
        <f t="shared" si="5"/>
        <v>2.7707437164955948</v>
      </c>
    </row>
    <row r="71" spans="1:30" ht="19.5" customHeight="1" x14ac:dyDescent="0.35">
      <c r="A71" s="27">
        <v>44775.658326145836</v>
      </c>
      <c r="B71" s="25">
        <v>48.19</v>
      </c>
      <c r="C71" s="25">
        <v>46.47</v>
      </c>
      <c r="D71" s="25">
        <v>43.79</v>
      </c>
      <c r="E71" s="25">
        <v>28.69</v>
      </c>
      <c r="F71" s="25">
        <v>29.03</v>
      </c>
      <c r="G71" s="25">
        <v>29.45</v>
      </c>
      <c r="H71" s="25">
        <v>48.35</v>
      </c>
      <c r="I71" s="25">
        <v>29.29</v>
      </c>
      <c r="J71" s="25"/>
      <c r="K71" s="25"/>
      <c r="M71" s="1">
        <f t="shared" si="0"/>
        <v>0.4</v>
      </c>
      <c r="N71" s="1">
        <v>0.3</v>
      </c>
      <c r="O71" s="1">
        <v>0.6</v>
      </c>
      <c r="P71" s="1">
        <v>0.88</v>
      </c>
      <c r="Q71" s="1">
        <f>AVERAGE(TBL_HST[[#This Row],[CH4]],TBL_HST[[#This Row],[CH5]],TBL_HST[[#This Row],[CH6]])</f>
        <v>29.056666666666668</v>
      </c>
      <c r="R71" s="1">
        <f>(M71/(O71-N71))*LN(((TBL_HST[[#This Row],[CH1]]-Q71)/(TBL_HST[[#This Row],[CH2]]-Q71)))</f>
        <v>0.12559442447646016</v>
      </c>
      <c r="S71" s="1">
        <f>(M71/(P71-O71))*LN(((TBL_HST[[#This Row],[CH2]]-Q71)/(TBL_HST[[#This Row],[CH3]]-Q71)))</f>
        <v>0.23874813697789027</v>
      </c>
      <c r="T71" s="1">
        <f>(M71/(P71-N71))*LN(((TBL_HST[[#This Row],[CH1]]-Q71)/(TBL_HST[[#This Row],[CH3]]-Q71)))</f>
        <v>0.18022035464956435</v>
      </c>
      <c r="U71" s="1">
        <f>(TBL_HST[[#This Row],[CH1]]-Q71)/(EXP(-R71*N71/M71)) + Q71</f>
        <v>50.079892802450232</v>
      </c>
      <c r="V71" s="1">
        <f>(TBL_HST[[#This Row],[CH2]]-Q71)/(EXP(-S71*O71/M71)) + Q71</f>
        <v>53.968885561282391</v>
      </c>
      <c r="W71" s="1">
        <f>(TBL_HST[[#This Row],[CH1]]-Q71)/(EXP(-T71*N71/M71)) + Q71</f>
        <v>50.959089900426747</v>
      </c>
      <c r="X71" s="1">
        <f t="shared" si="1"/>
        <v>50.079892802450232</v>
      </c>
      <c r="Y71" s="1">
        <f t="shared" si="2"/>
        <v>50.959089900426747</v>
      </c>
      <c r="Z71" s="1">
        <f t="shared" si="3"/>
        <v>50.959089900426747</v>
      </c>
      <c r="AB71" s="1">
        <f t="shared" si="4"/>
        <v>50.666024201101244</v>
      </c>
      <c r="AC71" s="1">
        <f>TBL_HST[[#This Row],[CH7]]</f>
        <v>48.35</v>
      </c>
      <c r="AD71" s="1">
        <f t="shared" si="5"/>
        <v>2.3160242011012429</v>
      </c>
    </row>
    <row r="72" spans="1:30" ht="19.5" customHeight="1" x14ac:dyDescent="0.35">
      <c r="A72" s="27">
        <v>44775.658332037034</v>
      </c>
      <c r="B72" s="25">
        <v>47.81</v>
      </c>
      <c r="C72" s="25">
        <v>46.41</v>
      </c>
      <c r="D72" s="25">
        <v>44.23</v>
      </c>
      <c r="E72" s="25">
        <v>28.73</v>
      </c>
      <c r="F72" s="25">
        <v>29.03</v>
      </c>
      <c r="G72" s="25">
        <v>29.43</v>
      </c>
      <c r="H72" s="25">
        <v>47.99</v>
      </c>
      <c r="I72" s="25">
        <v>29.31</v>
      </c>
      <c r="J72" s="25"/>
      <c r="K72" s="25"/>
      <c r="M72" s="1">
        <f t="shared" si="0"/>
        <v>0.4</v>
      </c>
      <c r="N72" s="1">
        <v>0.3</v>
      </c>
      <c r="O72" s="1">
        <v>0.6</v>
      </c>
      <c r="P72" s="1">
        <v>0.88</v>
      </c>
      <c r="Q72" s="1">
        <f>AVERAGE(TBL_HST[[#This Row],[CH4]],TBL_HST[[#This Row],[CH5]],TBL_HST[[#This Row],[CH6]])</f>
        <v>29.063333333333333</v>
      </c>
      <c r="R72" s="1">
        <f>(M72/(O72-N72))*LN(((TBL_HST[[#This Row],[CH1]]-Q72)/(TBL_HST[[#This Row],[CH2]]-Q72)))</f>
        <v>0.10348745847747358</v>
      </c>
      <c r="S72" s="1">
        <f>(M72/(P72-O72))*LN(((TBL_HST[[#This Row],[CH2]]-Q72)/(TBL_HST[[#This Row],[CH3]]-Q72)))</f>
        <v>0.1918576109819998</v>
      </c>
      <c r="T72" s="1">
        <f>(M72/(P72-N72))*LN(((TBL_HST[[#This Row],[CH1]]-Q72)/(TBL_HST[[#This Row],[CH3]]-Q72)))</f>
        <v>0.14614891141069314</v>
      </c>
      <c r="U72" s="1">
        <f>(TBL_HST[[#This Row],[CH1]]-Q72)/(EXP(-R72*N72/M72)) + Q72</f>
        <v>49.3229900076864</v>
      </c>
      <c r="V72" s="1">
        <f>(TBL_HST[[#This Row],[CH2]]-Q72)/(EXP(-S72*O72/M72)) + Q72</f>
        <v>52.194635709409496</v>
      </c>
      <c r="W72" s="1">
        <f>(TBL_HST[[#This Row],[CH1]]-Q72)/(EXP(-T72*N72/M72)) + Q72</f>
        <v>49.981701703817009</v>
      </c>
      <c r="X72" s="1">
        <f t="shared" si="1"/>
        <v>49.3229900076864</v>
      </c>
      <c r="Y72" s="1">
        <f t="shared" si="2"/>
        <v>49.981701703817009</v>
      </c>
      <c r="Z72" s="1">
        <f t="shared" si="3"/>
        <v>49.981701703817009</v>
      </c>
      <c r="AB72" s="1">
        <f t="shared" si="4"/>
        <v>49.762131138440139</v>
      </c>
      <c r="AC72" s="1">
        <f>TBL_HST[[#This Row],[CH7]]</f>
        <v>47.99</v>
      </c>
      <c r="AD72" s="1">
        <f t="shared" si="5"/>
        <v>1.7721311384401375</v>
      </c>
    </row>
    <row r="73" spans="1:30" ht="19.5" customHeight="1" x14ac:dyDescent="0.35">
      <c r="A73" s="27">
        <v>44775.658337962966</v>
      </c>
      <c r="B73" s="25">
        <v>47.47</v>
      </c>
      <c r="C73" s="25">
        <v>46.83</v>
      </c>
      <c r="D73" s="25">
        <v>44.29</v>
      </c>
      <c r="E73" s="25">
        <v>28.71</v>
      </c>
      <c r="F73" s="25">
        <v>29.01</v>
      </c>
      <c r="G73" s="25">
        <v>29.45</v>
      </c>
      <c r="H73" s="25">
        <v>47.43</v>
      </c>
      <c r="I73" s="25">
        <v>29.31</v>
      </c>
      <c r="J73" s="25"/>
      <c r="K73" s="25"/>
      <c r="M73" s="1">
        <f t="shared" ref="M73:M127" si="6">8/20</f>
        <v>0.4</v>
      </c>
      <c r="N73" s="1">
        <v>0.3</v>
      </c>
      <c r="O73" s="1">
        <v>0.6</v>
      </c>
      <c r="P73" s="1">
        <v>0.88</v>
      </c>
      <c r="Q73" s="1">
        <f>AVERAGE(TBL_HST[[#This Row],[CH4]],TBL_HST[[#This Row],[CH5]],TBL_HST[[#This Row],[CH6]])</f>
        <v>29.056666666666668</v>
      </c>
      <c r="R73" s="1">
        <f>(M73/(O73-N73))*LN(((TBL_HST[[#This Row],[CH1]]-Q73)/(TBL_HST[[#This Row],[CH2]]-Q73)))</f>
        <v>4.7167777640777862E-2</v>
      </c>
      <c r="S73" s="1">
        <f>(M73/(P73-O73))*LN(((TBL_HST[[#This Row],[CH2]]-Q73)/(TBL_HST[[#This Row],[CH3]]-Q73)))</f>
        <v>0.22030456772906984</v>
      </c>
      <c r="T73" s="1">
        <f>(M73/(P73-N73))*LN(((TBL_HST[[#This Row],[CH1]]-Q73)/(TBL_HST[[#This Row],[CH3]]-Q73)))</f>
        <v>0.13075105561443612</v>
      </c>
      <c r="U73" s="1">
        <f>(TBL_HST[[#This Row],[CH1]]-Q73)/(EXP(-R73*N73/M73)) + Q73</f>
        <v>48.133045761440357</v>
      </c>
      <c r="V73" s="1">
        <f>(TBL_HST[[#This Row],[CH2]]-Q73)/(EXP(-S73*O73/M73)) + Q73</f>
        <v>53.790103799359045</v>
      </c>
      <c r="W73" s="1">
        <f>(TBL_HST[[#This Row],[CH1]]-Q73)/(EXP(-T73*N73/M73)) + Q73</f>
        <v>49.367173529178942</v>
      </c>
      <c r="X73" s="1">
        <f t="shared" ref="X73:X127" si="7">IFERROR(U73, " ")</f>
        <v>48.133045761440357</v>
      </c>
      <c r="Y73" s="1">
        <f t="shared" ref="Y73:Y127" si="8">IFERROR(W73, " ")</f>
        <v>49.367173529178942</v>
      </c>
      <c r="Z73" s="1">
        <f t="shared" ref="Z73:Z127" si="9">IFERROR(W73, " ")</f>
        <v>49.367173529178942</v>
      </c>
      <c r="AB73" s="1">
        <f t="shared" ref="AB73:AB127" si="10">AVERAGE(X73,Y73,Z73)</f>
        <v>48.955797606599411</v>
      </c>
      <c r="AC73" s="1">
        <f>TBL_HST[[#This Row],[CH7]]</f>
        <v>47.43</v>
      </c>
      <c r="AD73" s="1">
        <f t="shared" ref="AD73:AD127" si="11">AB73-AC73</f>
        <v>1.5257976065994114</v>
      </c>
    </row>
    <row r="74" spans="1:30" ht="19.5" customHeight="1" x14ac:dyDescent="0.35">
      <c r="A74" s="27">
        <v>44775.658343831019</v>
      </c>
      <c r="B74" s="25">
        <v>47.09</v>
      </c>
      <c r="C74" s="25">
        <v>46.87</v>
      </c>
      <c r="D74" s="25">
        <v>44.67</v>
      </c>
      <c r="E74" s="25">
        <v>28.73</v>
      </c>
      <c r="F74" s="25">
        <v>29.05</v>
      </c>
      <c r="G74" s="25">
        <v>29.45</v>
      </c>
      <c r="H74" s="25">
        <v>47.11</v>
      </c>
      <c r="I74" s="25">
        <v>29.33</v>
      </c>
      <c r="J74" s="25"/>
      <c r="K74" s="25"/>
      <c r="M74" s="1">
        <f t="shared" si="6"/>
        <v>0.4</v>
      </c>
      <c r="N74" s="1">
        <v>0.3</v>
      </c>
      <c r="O74" s="1">
        <v>0.6</v>
      </c>
      <c r="P74" s="1">
        <v>0.88</v>
      </c>
      <c r="Q74" s="1">
        <f>AVERAGE(TBL_HST[[#This Row],[CH4]],TBL_HST[[#This Row],[CH5]],TBL_HST[[#This Row],[CH6]])</f>
        <v>29.076666666666668</v>
      </c>
      <c r="R74" s="1">
        <f>(M74/(O74-N74))*LN(((TBL_HST[[#This Row],[CH1]]-Q74)/(TBL_HST[[#This Row],[CH2]]-Q74)))</f>
        <v>1.6384492154160466E-2</v>
      </c>
      <c r="S74" s="1">
        <f>(M74/(P74-O74))*LN(((TBL_HST[[#This Row],[CH2]]-Q74)/(TBL_HST[[#This Row],[CH3]]-Q74)))</f>
        <v>0.18854340402906411</v>
      </c>
      <c r="T74" s="1">
        <f>(M74/(P74-N74))*LN(((TBL_HST[[#This Row],[CH1]]-Q74)/(TBL_HST[[#This Row],[CH3]]-Q74)))</f>
        <v>9.9495690990320851E-2</v>
      </c>
      <c r="U74" s="1">
        <f>(TBL_HST[[#This Row],[CH1]]-Q74)/(EXP(-R74*N74/M74)) + Q74</f>
        <v>47.312720119895104</v>
      </c>
      <c r="V74" s="1">
        <f>(TBL_HST[[#This Row],[CH2]]-Q74)/(EXP(-S74*O74/M74)) + Q74</f>
        <v>52.685925566405601</v>
      </c>
      <c r="W74" s="1">
        <f>(TBL_HST[[#This Row],[CH1]]-Q74)/(EXP(-T74*N74/M74)) + Q74</f>
        <v>48.48561070376914</v>
      </c>
      <c r="X74" s="1">
        <f t="shared" si="7"/>
        <v>47.312720119895104</v>
      </c>
      <c r="Y74" s="1">
        <f t="shared" si="8"/>
        <v>48.48561070376914</v>
      </c>
      <c r="Z74" s="1">
        <f t="shared" si="9"/>
        <v>48.48561070376914</v>
      </c>
      <c r="AB74" s="1">
        <f t="shared" si="10"/>
        <v>48.094647175811133</v>
      </c>
      <c r="AC74" s="1">
        <f>TBL_HST[[#This Row],[CH7]]</f>
        <v>47.11</v>
      </c>
      <c r="AD74" s="1">
        <f t="shared" si="11"/>
        <v>0.98464717581113348</v>
      </c>
    </row>
    <row r="75" spans="1:30" ht="19.5" customHeight="1" x14ac:dyDescent="0.35">
      <c r="A75" s="27">
        <v>44775.658349756945</v>
      </c>
      <c r="B75" s="25">
        <v>47.11</v>
      </c>
      <c r="C75" s="25">
        <v>46.81</v>
      </c>
      <c r="D75" s="25">
        <v>45.03</v>
      </c>
      <c r="E75" s="25">
        <v>28.73</v>
      </c>
      <c r="F75" s="25">
        <v>29.03</v>
      </c>
      <c r="G75" s="25">
        <v>29.47</v>
      </c>
      <c r="H75" s="25">
        <v>47.15</v>
      </c>
      <c r="I75" s="25">
        <v>29.33</v>
      </c>
      <c r="J75" s="25"/>
      <c r="K75" s="25"/>
      <c r="M75" s="1">
        <f t="shared" si="6"/>
        <v>0.4</v>
      </c>
      <c r="N75" s="1">
        <v>0.3</v>
      </c>
      <c r="O75" s="1">
        <v>0.6</v>
      </c>
      <c r="P75" s="1">
        <v>0.88</v>
      </c>
      <c r="Q75" s="1">
        <f>AVERAGE(TBL_HST[[#This Row],[CH4]],TBL_HST[[#This Row],[CH5]],TBL_HST[[#This Row],[CH6]])</f>
        <v>29.076666666666668</v>
      </c>
      <c r="R75" s="1">
        <f>(M75/(O75-N75))*LN(((TBL_HST[[#This Row],[CH1]]-Q75)/(TBL_HST[[#This Row],[CH2]]-Q75)))</f>
        <v>2.2367719339782651E-2</v>
      </c>
      <c r="S75" s="1">
        <f>(M75/(P75-O75))*LN(((TBL_HST[[#This Row],[CH2]]-Q75)/(TBL_HST[[#This Row],[CH3]]-Q75)))</f>
        <v>0.15111187695338782</v>
      </c>
      <c r="T75" s="1">
        <f>(M75/(P75-N75))*LN(((TBL_HST[[#This Row],[CH1]]-Q75)/(TBL_HST[[#This Row],[CH3]]-Q75)))</f>
        <v>8.4520071291178236E-2</v>
      </c>
      <c r="U75" s="1">
        <f>(TBL_HST[[#This Row],[CH1]]-Q75)/(EXP(-R75*N75/M75)) + Q75</f>
        <v>47.415075187969919</v>
      </c>
      <c r="V75" s="1">
        <f>(TBL_HST[[#This Row],[CH2]]-Q75)/(EXP(-S75*O75/M75)) + Q75</f>
        <v>51.321592342943909</v>
      </c>
      <c r="W75" s="1">
        <f>(TBL_HST[[#This Row],[CH1]]-Q75)/(EXP(-T75*N75/M75)) + Q75</f>
        <v>48.290143489350029</v>
      </c>
      <c r="X75" s="1">
        <f t="shared" si="7"/>
        <v>47.415075187969919</v>
      </c>
      <c r="Y75" s="1">
        <f t="shared" si="8"/>
        <v>48.290143489350029</v>
      </c>
      <c r="Z75" s="1">
        <f t="shared" si="9"/>
        <v>48.290143489350029</v>
      </c>
      <c r="AB75" s="1">
        <f t="shared" si="10"/>
        <v>47.998454055556657</v>
      </c>
      <c r="AC75" s="1">
        <f>TBL_HST[[#This Row],[CH7]]</f>
        <v>47.15</v>
      </c>
      <c r="AD75" s="1">
        <f t="shared" si="11"/>
        <v>0.8484540555566582</v>
      </c>
    </row>
    <row r="76" spans="1:30" ht="19.5" customHeight="1" x14ac:dyDescent="0.35">
      <c r="A76" s="27">
        <v>44775.658355648149</v>
      </c>
      <c r="B76" s="25">
        <v>46.49</v>
      </c>
      <c r="C76" s="25">
        <v>46.63</v>
      </c>
      <c r="D76" s="25">
        <v>45.05</v>
      </c>
      <c r="E76" s="25">
        <v>28.75</v>
      </c>
      <c r="F76" s="25">
        <v>29.09</v>
      </c>
      <c r="G76" s="25">
        <v>29.45</v>
      </c>
      <c r="H76" s="25">
        <v>47.11</v>
      </c>
      <c r="I76" s="25">
        <v>29.33</v>
      </c>
      <c r="J76" s="25"/>
      <c r="K76" s="25"/>
      <c r="M76" s="1">
        <f t="shared" si="6"/>
        <v>0.4</v>
      </c>
      <c r="N76" s="1">
        <v>0.3</v>
      </c>
      <c r="O76" s="1">
        <v>0.6</v>
      </c>
      <c r="P76" s="1">
        <v>0.88</v>
      </c>
      <c r="Q76" s="1">
        <f>AVERAGE(TBL_HST[[#This Row],[CH4]],TBL_HST[[#This Row],[CH5]],TBL_HST[[#This Row],[CH6]])</f>
        <v>29.096666666666668</v>
      </c>
      <c r="R76" s="1">
        <f>(M76/(O76-N76))*LN(((TBL_HST[[#This Row],[CH1]]-Q76)/(TBL_HST[[#This Row],[CH2]]-Q76)))</f>
        <v>-1.0689120046775786E-2</v>
      </c>
      <c r="S76" s="1">
        <f>(M76/(P76-O76))*LN(((TBL_HST[[#This Row],[CH2]]-Q76)/(TBL_HST[[#This Row],[CH3]]-Q76)))</f>
        <v>0.13490862466205322</v>
      </c>
      <c r="T76" s="1">
        <f>(M76/(P76-N76))*LN(((TBL_HST[[#This Row],[CH1]]-Q76)/(TBL_HST[[#This Row],[CH3]]-Q76)))</f>
        <v>5.9599446364382996E-2</v>
      </c>
      <c r="U76" s="1">
        <f>(TBL_HST[[#This Row],[CH1]]-Q76)/(EXP(-R76*N76/M76)) + Q76</f>
        <v>46.351117870722433</v>
      </c>
      <c r="V76" s="1">
        <f>(TBL_HST[[#This Row],[CH2]]-Q76)/(EXP(-S76*O76/M76)) + Q76</f>
        <v>50.562591106679321</v>
      </c>
      <c r="W76" s="1">
        <f>(TBL_HST[[#This Row],[CH1]]-Q76)/(EXP(-T76*N76/M76)) + Q76</f>
        <v>47.285113002953068</v>
      </c>
      <c r="X76" s="1">
        <f t="shared" si="7"/>
        <v>46.351117870722433</v>
      </c>
      <c r="Y76" s="1">
        <f t="shared" si="8"/>
        <v>47.285113002953068</v>
      </c>
      <c r="Z76" s="1">
        <f t="shared" si="9"/>
        <v>47.285113002953068</v>
      </c>
      <c r="AB76" s="1">
        <f t="shared" si="10"/>
        <v>46.973781292209516</v>
      </c>
      <c r="AC76" s="1">
        <f>TBL_HST[[#This Row],[CH7]]</f>
        <v>47.11</v>
      </c>
      <c r="AD76" s="1">
        <f t="shared" si="11"/>
        <v>-0.13621870779048351</v>
      </c>
    </row>
    <row r="77" spans="1:30" ht="19.5" customHeight="1" x14ac:dyDescent="0.35">
      <c r="A77" s="27">
        <v>44775.658361562499</v>
      </c>
      <c r="B77" s="25">
        <v>46.45</v>
      </c>
      <c r="C77" s="25">
        <v>46.29</v>
      </c>
      <c r="D77" s="25">
        <v>44.97</v>
      </c>
      <c r="E77" s="25">
        <v>28.73</v>
      </c>
      <c r="F77" s="25">
        <v>29.05</v>
      </c>
      <c r="G77" s="25">
        <v>29.45</v>
      </c>
      <c r="H77" s="25">
        <v>46.97</v>
      </c>
      <c r="I77" s="25">
        <v>29.33</v>
      </c>
      <c r="J77" s="25"/>
      <c r="K77" s="25"/>
      <c r="M77" s="1">
        <f t="shared" si="6"/>
        <v>0.4</v>
      </c>
      <c r="N77" s="1">
        <v>0.3</v>
      </c>
      <c r="O77" s="1">
        <v>0.6</v>
      </c>
      <c r="P77" s="1">
        <v>0.88</v>
      </c>
      <c r="Q77" s="1">
        <f>AVERAGE(TBL_HST[[#This Row],[CH4]],TBL_HST[[#This Row],[CH5]],TBL_HST[[#This Row],[CH6]])</f>
        <v>29.076666666666668</v>
      </c>
      <c r="R77" s="1">
        <f>(M77/(O77-N77))*LN(((TBL_HST[[#This Row],[CH1]]-Q77)/(TBL_HST[[#This Row],[CH2]]-Q77)))</f>
        <v>1.2336248370937204E-2</v>
      </c>
      <c r="S77" s="1">
        <f>(M77/(P77-O77))*LN(((TBL_HST[[#This Row],[CH2]]-Q77)/(TBL_HST[[#This Row],[CH3]]-Q77)))</f>
        <v>0.11397791888763924</v>
      </c>
      <c r="T77" s="1">
        <f>(M77/(P77-N77))*LN(((TBL_HST[[#This Row],[CH1]]-Q77)/(TBL_HST[[#This Row],[CH3]]-Q77)))</f>
        <v>6.1404641034172557E-2</v>
      </c>
      <c r="U77" s="1">
        <f>(TBL_HST[[#This Row],[CH1]]-Q77)/(EXP(-R77*N77/M77)) + Q77</f>
        <v>46.61148721920992</v>
      </c>
      <c r="V77" s="1">
        <f>(TBL_HST[[#This Row],[CH2]]-Q77)/(EXP(-S77*O77/M77)) + Q77</f>
        <v>49.499450978598588</v>
      </c>
      <c r="W77" s="1">
        <f>(TBL_HST[[#This Row],[CH1]]-Q77)/(EXP(-T77*N77/M77)) + Q77</f>
        <v>47.268812337069946</v>
      </c>
      <c r="X77" s="1">
        <f t="shared" si="7"/>
        <v>46.61148721920992</v>
      </c>
      <c r="Y77" s="1">
        <f t="shared" si="8"/>
        <v>47.268812337069946</v>
      </c>
      <c r="Z77" s="1">
        <f t="shared" si="9"/>
        <v>47.268812337069946</v>
      </c>
      <c r="AB77" s="1">
        <f t="shared" si="10"/>
        <v>47.04970396444994</v>
      </c>
      <c r="AC77" s="1">
        <f>TBL_HST[[#This Row],[CH7]]</f>
        <v>46.97</v>
      </c>
      <c r="AD77" s="1">
        <f t="shared" si="11"/>
        <v>7.9703964449940656E-2</v>
      </c>
    </row>
    <row r="78" spans="1:30" ht="19.5" customHeight="1" x14ac:dyDescent="0.35">
      <c r="A78" s="27">
        <v>44775.658367453703</v>
      </c>
      <c r="B78" s="25">
        <v>45.83</v>
      </c>
      <c r="C78" s="25">
        <v>46.23</v>
      </c>
      <c r="D78" s="25">
        <v>45.41</v>
      </c>
      <c r="E78" s="25">
        <v>28.75</v>
      </c>
      <c r="F78" s="25">
        <v>29.05</v>
      </c>
      <c r="G78" s="25">
        <v>29.45</v>
      </c>
      <c r="H78" s="25">
        <v>47.47</v>
      </c>
      <c r="I78" s="25">
        <v>29.37</v>
      </c>
      <c r="J78" s="25"/>
      <c r="K78" s="25"/>
      <c r="M78" s="1">
        <f t="shared" si="6"/>
        <v>0.4</v>
      </c>
      <c r="N78" s="1">
        <v>0.3</v>
      </c>
      <c r="O78" s="1">
        <v>0.6</v>
      </c>
      <c r="P78" s="1">
        <v>0.88</v>
      </c>
      <c r="Q78" s="1">
        <f>AVERAGE(TBL_HST[[#This Row],[CH4]],TBL_HST[[#This Row],[CH5]],TBL_HST[[#This Row],[CH6]])</f>
        <v>29.083333333333332</v>
      </c>
      <c r="R78" s="1">
        <f>(M78/(O78-N78))*LN(((TBL_HST[[#This Row],[CH1]]-Q78)/(TBL_HST[[#This Row],[CH2]]-Q78)))</f>
        <v>-3.1472743692560888E-2</v>
      </c>
      <c r="S78" s="1">
        <f>(M78/(P78-O78))*LN(((TBL_HST[[#This Row],[CH2]]-Q78)/(TBL_HST[[#This Row],[CH3]]-Q78)))</f>
        <v>7.00057548647747E-2</v>
      </c>
      <c r="T78" s="1">
        <f>(M78/(P78-N78))*LN(((TBL_HST[[#This Row],[CH1]]-Q78)/(TBL_HST[[#This Row],[CH3]]-Q78)))</f>
        <v>1.7516876300635656E-2</v>
      </c>
      <c r="U78" s="1">
        <f>(TBL_HST[[#This Row],[CH1]]-Q78)/(EXP(-R78*N78/M78)) + Q78</f>
        <v>45.439331259720063</v>
      </c>
      <c r="V78" s="1">
        <f>(TBL_HST[[#This Row],[CH2]]-Q78)/(EXP(-S78*O78/M78)) + Q78</f>
        <v>48.128482334908583</v>
      </c>
      <c r="W78" s="1">
        <f>(TBL_HST[[#This Row],[CH1]]-Q78)/(EXP(-T78*N78/M78)) + Q78</f>
        <v>46.051463537016119</v>
      </c>
      <c r="X78" s="1">
        <f t="shared" si="7"/>
        <v>45.439331259720063</v>
      </c>
      <c r="Y78" s="1">
        <f t="shared" si="8"/>
        <v>46.051463537016119</v>
      </c>
      <c r="Z78" s="1">
        <f t="shared" si="9"/>
        <v>46.051463537016119</v>
      </c>
      <c r="AB78" s="1">
        <f t="shared" si="10"/>
        <v>45.847419444584098</v>
      </c>
      <c r="AC78" s="1">
        <f>TBL_HST[[#This Row],[CH7]]</f>
        <v>47.47</v>
      </c>
      <c r="AD78" s="1">
        <f t="shared" si="11"/>
        <v>-1.622580555415901</v>
      </c>
    </row>
    <row r="79" spans="1:30" ht="19.5" customHeight="1" x14ac:dyDescent="0.35">
      <c r="A79" s="27">
        <v>44775.658373368053</v>
      </c>
      <c r="B79" s="25">
        <v>45.91</v>
      </c>
      <c r="C79" s="25">
        <v>45.89</v>
      </c>
      <c r="D79" s="25">
        <v>45.45</v>
      </c>
      <c r="E79" s="25">
        <v>28.71</v>
      </c>
      <c r="F79" s="25">
        <v>29.09</v>
      </c>
      <c r="G79" s="25">
        <v>29.45</v>
      </c>
      <c r="H79" s="25">
        <v>47.63</v>
      </c>
      <c r="I79" s="25">
        <v>29.37</v>
      </c>
      <c r="J79" s="25"/>
      <c r="K79" s="25"/>
      <c r="M79" s="1">
        <f t="shared" si="6"/>
        <v>0.4</v>
      </c>
      <c r="N79" s="1">
        <v>0.3</v>
      </c>
      <c r="O79" s="1">
        <v>0.6</v>
      </c>
      <c r="P79" s="1">
        <v>0.88</v>
      </c>
      <c r="Q79" s="1">
        <f>AVERAGE(TBL_HST[[#This Row],[CH4]],TBL_HST[[#This Row],[CH5]],TBL_HST[[#This Row],[CH6]])</f>
        <v>29.083333333333332</v>
      </c>
      <c r="R79" s="1">
        <f>(M79/(O79-N79))*LN(((TBL_HST[[#This Row],[CH1]]-Q79)/(TBL_HST[[#This Row],[CH2]]-Q79)))</f>
        <v>1.5857286309116513E-3</v>
      </c>
      <c r="S79" s="1">
        <f>(M79/(P79-O79))*LN(((TBL_HST[[#This Row],[CH2]]-Q79)/(TBL_HST[[#This Row],[CH3]]-Q79)))</f>
        <v>3.7898409941855199E-2</v>
      </c>
      <c r="T79" s="1">
        <f>(M79/(P79-N79))*LN(((TBL_HST[[#This Row],[CH1]]-Q79)/(TBL_HST[[#This Row],[CH3]]-Q79)))</f>
        <v>1.9115988574125862E-2</v>
      </c>
      <c r="U79" s="1">
        <f>(TBL_HST[[#This Row],[CH1]]-Q79)/(EXP(-R79*N79/M79)) + Q79</f>
        <v>45.930023800079326</v>
      </c>
      <c r="V79" s="1">
        <f>(TBL_HST[[#This Row],[CH2]]-Q79)/(EXP(-S79*O79/M79)) + Q79</f>
        <v>46.873097552047867</v>
      </c>
      <c r="W79" s="1">
        <f>(TBL_HST[[#This Row],[CH1]]-Q79)/(EXP(-T79*N79/M79)) + Q79</f>
        <v>46.152981425068603</v>
      </c>
      <c r="X79" s="1">
        <f t="shared" si="7"/>
        <v>45.930023800079326</v>
      </c>
      <c r="Y79" s="1">
        <f t="shared" si="8"/>
        <v>46.152981425068603</v>
      </c>
      <c r="Z79" s="1">
        <f t="shared" si="9"/>
        <v>46.152981425068603</v>
      </c>
      <c r="AB79" s="1">
        <f t="shared" si="10"/>
        <v>46.078662216738849</v>
      </c>
      <c r="AC79" s="1">
        <f>TBL_HST[[#This Row],[CH7]]</f>
        <v>47.63</v>
      </c>
      <c r="AD79" s="1">
        <f t="shared" si="11"/>
        <v>-1.5513377832611539</v>
      </c>
    </row>
    <row r="80" spans="1:30" ht="19.5" customHeight="1" x14ac:dyDescent="0.35">
      <c r="A80" s="27">
        <v>44775.658379247689</v>
      </c>
      <c r="B80" s="25">
        <v>45.83</v>
      </c>
      <c r="C80" s="25">
        <v>45.61</v>
      </c>
      <c r="D80" s="25">
        <v>45.41</v>
      </c>
      <c r="E80" s="25">
        <v>28.73</v>
      </c>
      <c r="F80" s="25">
        <v>29.05</v>
      </c>
      <c r="G80" s="25">
        <v>29.45</v>
      </c>
      <c r="H80" s="25">
        <v>48.05</v>
      </c>
      <c r="I80" s="25">
        <v>29.37</v>
      </c>
      <c r="J80" s="25"/>
      <c r="K80" s="25"/>
      <c r="M80" s="1">
        <f t="shared" si="6"/>
        <v>0.4</v>
      </c>
      <c r="N80" s="1">
        <v>0.3</v>
      </c>
      <c r="O80" s="1">
        <v>0.6</v>
      </c>
      <c r="P80" s="1">
        <v>0.88</v>
      </c>
      <c r="Q80" s="1">
        <f>AVERAGE(TBL_HST[[#This Row],[CH4]],TBL_HST[[#This Row],[CH5]],TBL_HST[[#This Row],[CH6]])</f>
        <v>29.076666666666668</v>
      </c>
      <c r="R80" s="1">
        <f>(M80/(O80-N80))*LN(((TBL_HST[[#This Row],[CH1]]-Q80)/(TBL_HST[[#This Row],[CH2]]-Q80)))</f>
        <v>1.7624931179418948E-2</v>
      </c>
      <c r="S80" s="1">
        <f>(M80/(P80-O80))*LN(((TBL_HST[[#This Row],[CH2]]-Q80)/(TBL_HST[[#This Row],[CH3]]-Q80)))</f>
        <v>1.7386479457507622E-2</v>
      </c>
      <c r="T80" s="1">
        <f>(M80/(P80-N80))*LN(((TBL_HST[[#This Row],[CH1]]-Q80)/(TBL_HST[[#This Row],[CH3]]-Q80)))</f>
        <v>1.7509816555047995E-2</v>
      </c>
      <c r="U80" s="1">
        <f>(TBL_HST[[#This Row],[CH1]]-Q80)/(EXP(-R80*N80/M80)) + Q80</f>
        <v>46.052927419354837</v>
      </c>
      <c r="V80" s="1">
        <f>(TBL_HST[[#This Row],[CH2]]-Q80)/(EXP(-S80*O80/M80)) + Q80</f>
        <v>46.046856477227365</v>
      </c>
      <c r="W80" s="1">
        <f>(TBL_HST[[#This Row],[CH1]]-Q80)/(EXP(-T80*N80/M80)) + Q80</f>
        <v>46.051461820712859</v>
      </c>
      <c r="X80" s="1">
        <f t="shared" si="7"/>
        <v>46.052927419354837</v>
      </c>
      <c r="Y80" s="1">
        <f t="shared" si="8"/>
        <v>46.051461820712859</v>
      </c>
      <c r="Z80" s="1">
        <f t="shared" si="9"/>
        <v>46.051461820712859</v>
      </c>
      <c r="AB80" s="1">
        <f t="shared" si="10"/>
        <v>46.051950353593519</v>
      </c>
      <c r="AC80" s="1">
        <f>TBL_HST[[#This Row],[CH7]]</f>
        <v>48.05</v>
      </c>
      <c r="AD80" s="1">
        <f t="shared" si="11"/>
        <v>-1.9980496464064785</v>
      </c>
    </row>
    <row r="81" spans="1:30" ht="19.5" customHeight="1" x14ac:dyDescent="0.35">
      <c r="A81" s="27">
        <v>44775.658385173614</v>
      </c>
      <c r="B81" s="25">
        <v>45.57</v>
      </c>
      <c r="C81" s="25">
        <v>45.37</v>
      </c>
      <c r="D81" s="25">
        <v>45.15</v>
      </c>
      <c r="E81" s="25">
        <v>28.75</v>
      </c>
      <c r="F81" s="25">
        <v>29.11</v>
      </c>
      <c r="G81" s="25">
        <v>29.45</v>
      </c>
      <c r="H81" s="25">
        <v>48.47</v>
      </c>
      <c r="I81" s="25">
        <v>29.37</v>
      </c>
      <c r="J81" s="25"/>
      <c r="K81" s="25"/>
      <c r="M81" s="1">
        <f t="shared" si="6"/>
        <v>0.4</v>
      </c>
      <c r="N81" s="1">
        <v>0.3</v>
      </c>
      <c r="O81" s="1">
        <v>0.6</v>
      </c>
      <c r="P81" s="1">
        <v>0.88</v>
      </c>
      <c r="Q81" s="1">
        <f>AVERAGE(TBL_HST[[#This Row],[CH4]],TBL_HST[[#This Row],[CH5]],TBL_HST[[#This Row],[CH6]])</f>
        <v>29.103333333333335</v>
      </c>
      <c r="R81" s="1">
        <f>(M81/(O81-N81))*LN(((TBL_HST[[#This Row],[CH1]]-Q81)/(TBL_HST[[#This Row],[CH2]]-Q81)))</f>
        <v>1.6293481779700532E-2</v>
      </c>
      <c r="S81" s="1">
        <f>(M81/(P81-O81))*LN(((TBL_HST[[#This Row],[CH2]]-Q81)/(TBL_HST[[#This Row],[CH3]]-Q81)))</f>
        <v>1.9452686434536383E-2</v>
      </c>
      <c r="T81" s="1">
        <f>(M81/(P81-N81))*LN(((TBL_HST[[#This Row],[CH1]]-Q81)/(TBL_HST[[#This Row],[CH3]]-Q81)))</f>
        <v>1.7818615061345577E-2</v>
      </c>
      <c r="U81" s="1">
        <f>(TBL_HST[[#This Row],[CH1]]-Q81)/(EXP(-R81*N81/M81)) + Q81</f>
        <v>45.772459016393441</v>
      </c>
      <c r="V81" s="1">
        <f>(TBL_HST[[#This Row],[CH2]]-Q81)/(EXP(-S81*O81/M81)) + Q81</f>
        <v>45.851638244936325</v>
      </c>
      <c r="W81" s="1">
        <f>(TBL_HST[[#This Row],[CH1]]-Q81)/(EXP(-T81*N81/M81)) + Q81</f>
        <v>45.791536904200314</v>
      </c>
      <c r="X81" s="1">
        <f t="shared" si="7"/>
        <v>45.772459016393441</v>
      </c>
      <c r="Y81" s="1">
        <f t="shared" si="8"/>
        <v>45.791536904200314</v>
      </c>
      <c r="Z81" s="1">
        <f t="shared" si="9"/>
        <v>45.791536904200314</v>
      </c>
      <c r="AB81" s="1">
        <f t="shared" si="10"/>
        <v>45.785177608264689</v>
      </c>
      <c r="AC81" s="1">
        <f>TBL_HST[[#This Row],[CH7]]</f>
        <v>48.47</v>
      </c>
      <c r="AD81" s="1">
        <f t="shared" si="11"/>
        <v>-2.6848223917353096</v>
      </c>
    </row>
    <row r="82" spans="1:30" ht="19.5" customHeight="1" x14ac:dyDescent="0.35">
      <c r="A82" s="27">
        <v>44775.658391053243</v>
      </c>
      <c r="B82" s="25">
        <v>46.07</v>
      </c>
      <c r="C82" s="25">
        <v>44.75</v>
      </c>
      <c r="D82" s="25">
        <v>45.03</v>
      </c>
      <c r="E82" s="25">
        <v>28.77</v>
      </c>
      <c r="F82" s="25">
        <v>29.11</v>
      </c>
      <c r="G82" s="25">
        <v>29.47</v>
      </c>
      <c r="H82" s="25">
        <v>48.79</v>
      </c>
      <c r="I82" s="25">
        <v>29.43</v>
      </c>
      <c r="J82" s="25"/>
      <c r="K82" s="25"/>
      <c r="M82" s="1">
        <f t="shared" si="6"/>
        <v>0.4</v>
      </c>
      <c r="N82" s="1">
        <v>0.3</v>
      </c>
      <c r="O82" s="1">
        <v>0.6</v>
      </c>
      <c r="P82" s="1">
        <v>0.88</v>
      </c>
      <c r="Q82" s="1">
        <f>AVERAGE(TBL_HST[[#This Row],[CH4]],TBL_HST[[#This Row],[CH5]],TBL_HST[[#This Row],[CH6]])</f>
        <v>29.116666666666664</v>
      </c>
      <c r="R82" s="1">
        <f>(M82/(O82-N82))*LN(((TBL_HST[[#This Row],[CH1]]-Q82)/(TBL_HST[[#This Row],[CH2]]-Q82)))</f>
        <v>0.10807877938898648</v>
      </c>
      <c r="S82" s="1">
        <f>(M82/(P82-O82))*LN(((TBL_HST[[#This Row],[CH2]]-Q82)/(TBL_HST[[#This Row],[CH3]]-Q82)))</f>
        <v>-2.5359922083500647E-2</v>
      </c>
      <c r="T82" s="1">
        <f>(M82/(P82-N82))*LN(((TBL_HST[[#This Row],[CH1]]-Q82)/(TBL_HST[[#This Row],[CH3]]-Q82)))</f>
        <v>4.366009591950995E-2</v>
      </c>
      <c r="U82" s="1">
        <f>(TBL_HST[[#This Row],[CH1]]-Q82)/(EXP(-R82*N82/M82)) + Q82</f>
        <v>47.501454157782518</v>
      </c>
      <c r="V82" s="1">
        <f>(TBL_HST[[#This Row],[CH2]]-Q82)/(EXP(-S82*O82/M82)) + Q82</f>
        <v>44.166478730423123</v>
      </c>
      <c r="W82" s="1">
        <f>(TBL_HST[[#This Row],[CH1]]-Q82)/(EXP(-T82*N82/M82)) + Q82</f>
        <v>46.63432716278848</v>
      </c>
      <c r="X82" s="1">
        <f t="shared" si="7"/>
        <v>47.501454157782518</v>
      </c>
      <c r="Y82" s="1">
        <f t="shared" si="8"/>
        <v>46.63432716278848</v>
      </c>
      <c r="Z82" s="1">
        <f t="shared" si="9"/>
        <v>46.63432716278848</v>
      </c>
      <c r="AB82" s="1">
        <f t="shared" si="10"/>
        <v>46.923369494453162</v>
      </c>
      <c r="AC82" s="1">
        <f>TBL_HST[[#This Row],[CH7]]</f>
        <v>48.79</v>
      </c>
      <c r="AD82" s="1">
        <f t="shared" si="11"/>
        <v>-1.8666305055468371</v>
      </c>
    </row>
    <row r="83" spans="1:30" ht="19.5" customHeight="1" x14ac:dyDescent="0.35">
      <c r="A83" s="27">
        <v>44775.658396979168</v>
      </c>
      <c r="B83" s="25">
        <v>46.45</v>
      </c>
      <c r="C83" s="25">
        <v>44.19</v>
      </c>
      <c r="D83" s="25">
        <v>44.77</v>
      </c>
      <c r="E83" s="25">
        <v>28.75</v>
      </c>
      <c r="F83" s="25">
        <v>29.05</v>
      </c>
      <c r="G83" s="25">
        <v>29.47</v>
      </c>
      <c r="H83" s="25">
        <v>49.03</v>
      </c>
      <c r="I83" s="25">
        <v>29.41</v>
      </c>
      <c r="J83" s="25"/>
      <c r="K83" s="25"/>
      <c r="M83" s="1">
        <f t="shared" si="6"/>
        <v>0.4</v>
      </c>
      <c r="N83" s="1">
        <v>0.3</v>
      </c>
      <c r="O83" s="1">
        <v>0.6</v>
      </c>
      <c r="P83" s="1">
        <v>0.88</v>
      </c>
      <c r="Q83" s="1">
        <f>AVERAGE(TBL_HST[[#This Row],[CH4]],TBL_HST[[#This Row],[CH5]],TBL_HST[[#This Row],[CH6]])</f>
        <v>29.09</v>
      </c>
      <c r="R83" s="1">
        <f>(M83/(O83-N83))*LN(((TBL_HST[[#This Row],[CH1]]-Q83)/(TBL_HST[[#This Row],[CH2]]-Q83)))</f>
        <v>0.18596528721510117</v>
      </c>
      <c r="S83" s="1">
        <f>(M83/(P83-O83))*LN(((TBL_HST[[#This Row],[CH2]]-Q83)/(TBL_HST[[#This Row],[CH3]]-Q83)))</f>
        <v>-5.3844673001976456E-2</v>
      </c>
      <c r="T83" s="1">
        <f>(M83/(P83-N83))*LN(((TBL_HST[[#This Row],[CH1]]-Q83)/(TBL_HST[[#This Row],[CH3]]-Q83)))</f>
        <v>7.0194961593063709E-2</v>
      </c>
      <c r="U83" s="1">
        <f>(TBL_HST[[#This Row],[CH1]]-Q83)/(EXP(-R83*N83/M83)) + Q83</f>
        <v>49.048251655629144</v>
      </c>
      <c r="V83" s="1">
        <f>(TBL_HST[[#This Row],[CH2]]-Q83)/(EXP(-S83*O83/M83)) + Q83</f>
        <v>43.018369540537293</v>
      </c>
      <c r="W83" s="1">
        <f>(TBL_HST[[#This Row],[CH1]]-Q83)/(EXP(-T83*N83/M83)) + Q83</f>
        <v>47.388423899482454</v>
      </c>
      <c r="X83" s="1">
        <f t="shared" si="7"/>
        <v>49.048251655629144</v>
      </c>
      <c r="Y83" s="1">
        <f t="shared" si="8"/>
        <v>47.388423899482454</v>
      </c>
      <c r="Z83" s="1">
        <f t="shared" si="9"/>
        <v>47.388423899482454</v>
      </c>
      <c r="AB83" s="1">
        <f t="shared" si="10"/>
        <v>47.941699818198025</v>
      </c>
      <c r="AC83" s="1">
        <f>TBL_HST[[#This Row],[CH7]]</f>
        <v>49.03</v>
      </c>
      <c r="AD83" s="1">
        <f t="shared" si="11"/>
        <v>-1.0883001818019764</v>
      </c>
    </row>
    <row r="84" spans="1:30" ht="19.5" customHeight="1" x14ac:dyDescent="0.35">
      <c r="A84" s="27">
        <v>44775.658402858797</v>
      </c>
      <c r="B84" s="25">
        <v>46.87</v>
      </c>
      <c r="C84" s="25">
        <v>44.51</v>
      </c>
      <c r="D84" s="25">
        <v>44.43</v>
      </c>
      <c r="E84" s="25">
        <v>28.75</v>
      </c>
      <c r="F84" s="25">
        <v>29.11</v>
      </c>
      <c r="G84" s="25">
        <v>29.49</v>
      </c>
      <c r="H84" s="25">
        <v>48.91</v>
      </c>
      <c r="I84" s="25">
        <v>29.39</v>
      </c>
      <c r="J84" s="25"/>
      <c r="K84" s="25"/>
      <c r="M84" s="1">
        <f t="shared" si="6"/>
        <v>0.4</v>
      </c>
      <c r="N84" s="1">
        <v>0.3</v>
      </c>
      <c r="O84" s="1">
        <v>0.6</v>
      </c>
      <c r="P84" s="1">
        <v>0.88</v>
      </c>
      <c r="Q84" s="1">
        <f>AVERAGE(TBL_HST[[#This Row],[CH4]],TBL_HST[[#This Row],[CH5]],TBL_HST[[#This Row],[CH6]])</f>
        <v>29.116666666666664</v>
      </c>
      <c r="R84" s="1">
        <f>(M84/(O84-N84))*LN(((TBL_HST[[#This Row],[CH1]]-Q84)/(TBL_HST[[#This Row],[CH2]]-Q84)))</f>
        <v>0.1901850352792491</v>
      </c>
      <c r="S84" s="1">
        <f>(M84/(P84-O84))*LN(((TBL_HST[[#This Row],[CH2]]-Q84)/(TBL_HST[[#This Row],[CH3]]-Q84)))</f>
        <v>7.4437238077100527E-3</v>
      </c>
      <c r="T84" s="1">
        <f>(M84/(P84-N84))*LN(((TBL_HST[[#This Row],[CH1]]-Q84)/(TBL_HST[[#This Row],[CH3]]-Q84)))</f>
        <v>0.10196509181023017</v>
      </c>
      <c r="U84" s="1">
        <f>(TBL_HST[[#This Row],[CH1]]-Q84)/(EXP(-R84*N84/M84)) + Q84</f>
        <v>49.591818969250753</v>
      </c>
      <c r="V84" s="1">
        <f>(TBL_HST[[#This Row],[CH2]]-Q84)/(EXP(-S84*O84/M84)) + Q84</f>
        <v>44.68283870978339</v>
      </c>
      <c r="W84" s="1">
        <f>(TBL_HST[[#This Row],[CH1]]-Q84)/(EXP(-T84*N84/M84)) + Q84</f>
        <v>48.280927136986691</v>
      </c>
      <c r="X84" s="1">
        <f t="shared" si="7"/>
        <v>49.591818969250753</v>
      </c>
      <c r="Y84" s="1">
        <f t="shared" si="8"/>
        <v>48.280927136986691</v>
      </c>
      <c r="Z84" s="1">
        <f t="shared" si="9"/>
        <v>48.280927136986691</v>
      </c>
      <c r="AB84" s="1">
        <f t="shared" si="10"/>
        <v>48.717891081074718</v>
      </c>
      <c r="AC84" s="1">
        <f>TBL_HST[[#This Row],[CH7]]</f>
        <v>48.91</v>
      </c>
      <c r="AD84" s="1">
        <f t="shared" si="11"/>
        <v>-0.19210891892527826</v>
      </c>
    </row>
    <row r="85" spans="1:30" ht="19.5" customHeight="1" x14ac:dyDescent="0.35">
      <c r="A85" s="27">
        <v>44775.658408784722</v>
      </c>
      <c r="B85" s="25">
        <v>47.05</v>
      </c>
      <c r="C85" s="25">
        <v>44.51</v>
      </c>
      <c r="D85" s="25">
        <v>44.23</v>
      </c>
      <c r="E85" s="25">
        <v>28.77</v>
      </c>
      <c r="F85" s="25">
        <v>29.09</v>
      </c>
      <c r="G85" s="25">
        <v>29.49</v>
      </c>
      <c r="H85" s="25">
        <v>49.49</v>
      </c>
      <c r="I85" s="25">
        <v>29.39</v>
      </c>
      <c r="J85" s="25"/>
      <c r="K85" s="25"/>
      <c r="M85" s="1">
        <f t="shared" si="6"/>
        <v>0.4</v>
      </c>
      <c r="N85" s="1">
        <v>0.3</v>
      </c>
      <c r="O85" s="1">
        <v>0.6</v>
      </c>
      <c r="P85" s="1">
        <v>0.88</v>
      </c>
      <c r="Q85" s="1">
        <f>AVERAGE(TBL_HST[[#This Row],[CH4]],TBL_HST[[#This Row],[CH5]],TBL_HST[[#This Row],[CH6]])</f>
        <v>29.116666666666664</v>
      </c>
      <c r="R85" s="1">
        <f>(M85/(O85-N85))*LN(((TBL_HST[[#This Row],[CH1]]-Q85)/(TBL_HST[[#This Row],[CH2]]-Q85)))</f>
        <v>0.20363555098851932</v>
      </c>
      <c r="S85" s="1">
        <f>(M85/(P85-O85))*LN(((TBL_HST[[#This Row],[CH2]]-Q85)/(TBL_HST[[#This Row],[CH3]]-Q85)))</f>
        <v>2.6224512638523462E-2</v>
      </c>
      <c r="T85" s="1">
        <f>(M85/(P85-N85))*LN(((TBL_HST[[#This Row],[CH1]]-Q85)/(TBL_HST[[#This Row],[CH3]]-Q85)))</f>
        <v>0.11798884281955571</v>
      </c>
      <c r="U85" s="1">
        <f>(TBL_HST[[#This Row],[CH1]]-Q85)/(EXP(-R85*N85/M85)) + Q85</f>
        <v>50.009116500649625</v>
      </c>
      <c r="V85" s="1">
        <f>(TBL_HST[[#This Row],[CH2]]-Q85)/(EXP(-S85*O85/M85)) + Q85</f>
        <v>45.127591386261514</v>
      </c>
      <c r="W85" s="1">
        <f>(TBL_HST[[#This Row],[CH1]]-Q85)/(EXP(-T85*N85/M85)) + Q85</f>
        <v>48.709283647356372</v>
      </c>
      <c r="X85" s="1">
        <f t="shared" si="7"/>
        <v>50.009116500649625</v>
      </c>
      <c r="Y85" s="1">
        <f t="shared" si="8"/>
        <v>48.709283647356372</v>
      </c>
      <c r="Z85" s="1">
        <f t="shared" si="9"/>
        <v>48.709283647356372</v>
      </c>
      <c r="AB85" s="1">
        <f t="shared" si="10"/>
        <v>49.142561265120797</v>
      </c>
      <c r="AC85" s="1">
        <f>TBL_HST[[#This Row],[CH7]]</f>
        <v>49.49</v>
      </c>
      <c r="AD85" s="1">
        <f t="shared" si="11"/>
        <v>-0.34743873487920496</v>
      </c>
    </row>
    <row r="86" spans="1:30" ht="19.5" customHeight="1" x14ac:dyDescent="0.35">
      <c r="A86" s="27">
        <v>44775.658414710648</v>
      </c>
      <c r="B86" s="25">
        <v>47.41</v>
      </c>
      <c r="C86" s="25">
        <v>44.49</v>
      </c>
      <c r="D86" s="25">
        <v>43.97</v>
      </c>
      <c r="E86" s="25">
        <v>28.75</v>
      </c>
      <c r="F86" s="25">
        <v>29.11</v>
      </c>
      <c r="G86" s="25">
        <v>29.51</v>
      </c>
      <c r="H86" s="25">
        <v>49.61</v>
      </c>
      <c r="I86" s="25">
        <v>29.39</v>
      </c>
      <c r="J86" s="25"/>
      <c r="K86" s="25"/>
      <c r="M86" s="1">
        <f t="shared" si="6"/>
        <v>0.4</v>
      </c>
      <c r="N86" s="1">
        <v>0.3</v>
      </c>
      <c r="O86" s="1">
        <v>0.6</v>
      </c>
      <c r="P86" s="1">
        <v>0.88</v>
      </c>
      <c r="Q86" s="1">
        <f>AVERAGE(TBL_HST[[#This Row],[CH4]],TBL_HST[[#This Row],[CH5]],TBL_HST[[#This Row],[CH6]])</f>
        <v>29.123333333333335</v>
      </c>
      <c r="R86" s="1">
        <f>(M86/(O86-N86))*LN(((TBL_HST[[#This Row],[CH1]]-Q86)/(TBL_HST[[#This Row],[CH2]]-Q86)))</f>
        <v>0.23196204734247206</v>
      </c>
      <c r="S86" s="1">
        <f>(M86/(P86-O86))*LN(((TBL_HST[[#This Row],[CH2]]-Q86)/(TBL_HST[[#This Row],[CH3]]-Q86)))</f>
        <v>4.9178983104830695E-2</v>
      </c>
      <c r="T86" s="1">
        <f>(M86/(P86-N86))*LN(((TBL_HST[[#This Row],[CH1]]-Q86)/(TBL_HST[[#This Row],[CH3]]-Q86)))</f>
        <v>0.1437219473656797</v>
      </c>
      <c r="U86" s="1">
        <f>(TBL_HST[[#This Row],[CH1]]-Q86)/(EXP(-R86*N86/M86)) + Q86</f>
        <v>50.884863340563982</v>
      </c>
      <c r="V86" s="1">
        <f>(TBL_HST[[#This Row],[CH2]]-Q86)/(EXP(-S86*O86/M86)) + Q86</f>
        <v>45.666433987320517</v>
      </c>
      <c r="W86" s="1">
        <f>(TBL_HST[[#This Row],[CH1]]-Q86)/(EXP(-T86*N86/M86)) + Q86</f>
        <v>49.491305134886588</v>
      </c>
      <c r="X86" s="1">
        <f t="shared" si="7"/>
        <v>50.884863340563982</v>
      </c>
      <c r="Y86" s="1">
        <f t="shared" si="8"/>
        <v>49.491305134886588</v>
      </c>
      <c r="Z86" s="1">
        <f t="shared" si="9"/>
        <v>49.491305134886588</v>
      </c>
      <c r="AB86" s="1">
        <f t="shared" si="10"/>
        <v>49.955824536779055</v>
      </c>
      <c r="AC86" s="1">
        <f>TBL_HST[[#This Row],[CH7]]</f>
        <v>49.61</v>
      </c>
      <c r="AD86" s="1">
        <f t="shared" si="11"/>
        <v>0.34582453677905534</v>
      </c>
    </row>
    <row r="87" spans="1:30" ht="19.5" customHeight="1" x14ac:dyDescent="0.35">
      <c r="A87" s="27">
        <v>44775.6584205787</v>
      </c>
      <c r="B87" s="25">
        <v>47.77</v>
      </c>
      <c r="C87" s="25">
        <v>44.51</v>
      </c>
      <c r="D87" s="25">
        <v>43.41</v>
      </c>
      <c r="E87" s="25">
        <v>28.75</v>
      </c>
      <c r="F87" s="25">
        <v>29.11</v>
      </c>
      <c r="G87" s="25">
        <v>29.51</v>
      </c>
      <c r="H87" s="25">
        <v>49.61</v>
      </c>
      <c r="I87" s="25">
        <v>29.39</v>
      </c>
      <c r="J87" s="25"/>
      <c r="K87" s="25"/>
      <c r="M87" s="1">
        <f t="shared" si="6"/>
        <v>0.4</v>
      </c>
      <c r="N87" s="1">
        <v>0.3</v>
      </c>
      <c r="O87" s="1">
        <v>0.6</v>
      </c>
      <c r="P87" s="1">
        <v>0.88</v>
      </c>
      <c r="Q87" s="1">
        <f>AVERAGE(TBL_HST[[#This Row],[CH4]],TBL_HST[[#This Row],[CH5]],TBL_HST[[#This Row],[CH6]])</f>
        <v>29.123333333333335</v>
      </c>
      <c r="R87" s="1">
        <f>(M87/(O87-N87))*LN(((TBL_HST[[#This Row],[CH1]]-Q87)/(TBL_HST[[#This Row],[CH2]]-Q87)))</f>
        <v>0.25622142076529314</v>
      </c>
      <c r="S87" s="1">
        <f>(M87/(P87-O87))*LN(((TBL_HST[[#This Row],[CH2]]-Q87)/(TBL_HST[[#This Row],[CH3]]-Q87)))</f>
        <v>0.10596376022059048</v>
      </c>
      <c r="T87" s="1">
        <f>(M87/(P87-N87))*LN(((TBL_HST[[#This Row],[CH1]]-Q87)/(TBL_HST[[#This Row],[CH3]]-Q87)))</f>
        <v>0.18368323981267798</v>
      </c>
      <c r="U87" s="1">
        <f>(TBL_HST[[#This Row],[CH1]]-Q87)/(EXP(-R87*N87/M87)) + Q87</f>
        <v>51.720701906412486</v>
      </c>
      <c r="V87" s="1">
        <f>(TBL_HST[[#This Row],[CH2]]-Q87)/(EXP(-S87*O87/M87)) + Q87</f>
        <v>47.160726006246094</v>
      </c>
      <c r="W87" s="1">
        <f>(TBL_HST[[#This Row],[CH1]]-Q87)/(EXP(-T87*N87/M87)) + Q87</f>
        <v>50.524165957991173</v>
      </c>
      <c r="X87" s="1">
        <f t="shared" si="7"/>
        <v>51.720701906412486</v>
      </c>
      <c r="Y87" s="1">
        <f t="shared" si="8"/>
        <v>50.524165957991173</v>
      </c>
      <c r="Z87" s="1">
        <f t="shared" si="9"/>
        <v>50.524165957991173</v>
      </c>
      <c r="AB87" s="1">
        <f t="shared" si="10"/>
        <v>50.923011274131603</v>
      </c>
      <c r="AC87" s="1">
        <f>TBL_HST[[#This Row],[CH7]]</f>
        <v>49.61</v>
      </c>
      <c r="AD87" s="1">
        <f t="shared" si="11"/>
        <v>1.313011274131604</v>
      </c>
    </row>
    <row r="88" spans="1:30" ht="19.5" customHeight="1" x14ac:dyDescent="0.35">
      <c r="A88" s="27">
        <v>44775.658426504633</v>
      </c>
      <c r="B88" s="25">
        <v>47.73</v>
      </c>
      <c r="C88" s="25">
        <v>45.03</v>
      </c>
      <c r="D88" s="25">
        <v>43.37</v>
      </c>
      <c r="E88" s="25">
        <v>28.75</v>
      </c>
      <c r="F88" s="25">
        <v>29.09</v>
      </c>
      <c r="G88" s="25">
        <v>29.49</v>
      </c>
      <c r="H88" s="25">
        <v>49.55</v>
      </c>
      <c r="I88" s="25">
        <v>29.41</v>
      </c>
      <c r="J88" s="25"/>
      <c r="K88" s="25"/>
      <c r="M88" s="1">
        <f t="shared" si="6"/>
        <v>0.4</v>
      </c>
      <c r="N88" s="1">
        <v>0.3</v>
      </c>
      <c r="O88" s="1">
        <v>0.6</v>
      </c>
      <c r="P88" s="1">
        <v>0.88</v>
      </c>
      <c r="Q88" s="1">
        <f>AVERAGE(TBL_HST[[#This Row],[CH4]],TBL_HST[[#This Row],[CH5]],TBL_HST[[#This Row],[CH6]])</f>
        <v>29.11</v>
      </c>
      <c r="R88" s="1">
        <f>(M88/(O88-N88))*LN(((TBL_HST[[#This Row],[CH1]]-Q88)/(TBL_HST[[#This Row],[CH2]]-Q88)))</f>
        <v>0.20888012191024502</v>
      </c>
      <c r="S88" s="1">
        <f>(M88/(P88-O88))*LN(((TBL_HST[[#This Row],[CH2]]-Q88)/(TBL_HST[[#This Row],[CH3]]-Q88)))</f>
        <v>0.15731109347155336</v>
      </c>
      <c r="T88" s="1">
        <f>(M88/(P88-N88))*LN(((TBL_HST[[#This Row],[CH1]]-Q88)/(TBL_HST[[#This Row],[CH3]]-Q88)))</f>
        <v>0.18398472887087666</v>
      </c>
      <c r="U88" s="1">
        <f>(TBL_HST[[#This Row],[CH1]]-Q88)/(EXP(-R88*N88/M88)) + Q88</f>
        <v>50.887914572864311</v>
      </c>
      <c r="V88" s="1">
        <f>(TBL_HST[[#This Row],[CH2]]-Q88)/(EXP(-S88*O88/M88)) + Q88</f>
        <v>49.266822579218456</v>
      </c>
      <c r="W88" s="1">
        <f>(TBL_HST[[#This Row],[CH1]]-Q88)/(EXP(-T88*N88/M88)) + Q88</f>
        <v>50.485059928728077</v>
      </c>
      <c r="X88" s="1">
        <f t="shared" si="7"/>
        <v>50.887914572864311</v>
      </c>
      <c r="Y88" s="1">
        <f t="shared" si="8"/>
        <v>50.485059928728077</v>
      </c>
      <c r="Z88" s="1">
        <f t="shared" si="9"/>
        <v>50.485059928728077</v>
      </c>
      <c r="AB88" s="1">
        <f t="shared" si="10"/>
        <v>50.619344810106817</v>
      </c>
      <c r="AC88" s="1">
        <f>TBL_HST[[#This Row],[CH7]]</f>
        <v>49.55</v>
      </c>
      <c r="AD88" s="1">
        <f t="shared" si="11"/>
        <v>1.0693448101068199</v>
      </c>
    </row>
    <row r="89" spans="1:30" ht="19.5" customHeight="1" x14ac:dyDescent="0.35">
      <c r="A89" s="27">
        <v>44775.65843239583</v>
      </c>
      <c r="B89" s="25">
        <v>48.31</v>
      </c>
      <c r="C89" s="25">
        <v>45.23</v>
      </c>
      <c r="D89" s="25">
        <v>43.37</v>
      </c>
      <c r="E89" s="25">
        <v>28.75</v>
      </c>
      <c r="F89" s="25">
        <v>29.13</v>
      </c>
      <c r="G89" s="25">
        <v>29.53</v>
      </c>
      <c r="H89" s="25">
        <v>49.67</v>
      </c>
      <c r="I89" s="25">
        <v>29.39</v>
      </c>
      <c r="J89" s="25"/>
      <c r="K89" s="25"/>
      <c r="M89" s="1">
        <f t="shared" si="6"/>
        <v>0.4</v>
      </c>
      <c r="N89" s="1">
        <v>0.3</v>
      </c>
      <c r="O89" s="1">
        <v>0.6</v>
      </c>
      <c r="P89" s="1">
        <v>0.88</v>
      </c>
      <c r="Q89" s="1">
        <f>AVERAGE(TBL_HST[[#This Row],[CH4]],TBL_HST[[#This Row],[CH5]],TBL_HST[[#This Row],[CH6]])</f>
        <v>29.136666666666667</v>
      </c>
      <c r="R89" s="1">
        <f>(M89/(O89-N89))*LN(((TBL_HST[[#This Row],[CH1]]-Q89)/(TBL_HST[[#This Row],[CH2]]-Q89)))</f>
        <v>0.23348708957794775</v>
      </c>
      <c r="S89" s="1">
        <f>(M89/(P89-O89))*LN(((TBL_HST[[#This Row],[CH2]]-Q89)/(TBL_HST[[#This Row],[CH3]]-Q89)))</f>
        <v>0.17545496570678848</v>
      </c>
      <c r="T89" s="1">
        <f>(M89/(P89-N89))*LN(((TBL_HST[[#This Row],[CH1]]-Q89)/(TBL_HST[[#This Row],[CH3]]-Q89)))</f>
        <v>0.20547158150221564</v>
      </c>
      <c r="U89" s="1">
        <f>(TBL_HST[[#This Row],[CH1]]-Q89)/(EXP(-R89*N89/M89)) + Q89</f>
        <v>51.979461474730748</v>
      </c>
      <c r="V89" s="1">
        <f>(TBL_HST[[#This Row],[CH2]]-Q89)/(EXP(-S89*O89/M89)) + Q89</f>
        <v>50.075124506675408</v>
      </c>
      <c r="W89" s="1">
        <f>(TBL_HST[[#This Row],[CH1]]-Q89)/(EXP(-T89*N89/M89)) + Q89</f>
        <v>51.504504383387861</v>
      </c>
      <c r="X89" s="1">
        <f t="shared" si="7"/>
        <v>51.979461474730748</v>
      </c>
      <c r="Y89" s="1">
        <f t="shared" si="8"/>
        <v>51.504504383387861</v>
      </c>
      <c r="Z89" s="1">
        <f t="shared" si="9"/>
        <v>51.504504383387861</v>
      </c>
      <c r="AB89" s="1">
        <f t="shared" si="10"/>
        <v>51.66282341383549</v>
      </c>
      <c r="AC89" s="1">
        <f>TBL_HST[[#This Row],[CH7]]</f>
        <v>49.67</v>
      </c>
      <c r="AD89" s="1">
        <f t="shared" si="11"/>
        <v>1.9928234138354881</v>
      </c>
    </row>
    <row r="90" spans="1:30" ht="19.5" customHeight="1" x14ac:dyDescent="0.35">
      <c r="A90" s="27">
        <v>44775.658438310187</v>
      </c>
      <c r="B90" s="25">
        <v>48.25</v>
      </c>
      <c r="C90" s="25">
        <v>45.83</v>
      </c>
      <c r="D90" s="25">
        <v>43.47</v>
      </c>
      <c r="E90" s="25">
        <v>28.73</v>
      </c>
      <c r="F90" s="25">
        <v>29.09</v>
      </c>
      <c r="G90" s="25">
        <v>29.49</v>
      </c>
      <c r="H90" s="25">
        <v>49.95</v>
      </c>
      <c r="I90" s="25">
        <v>29.41</v>
      </c>
      <c r="J90" s="25"/>
      <c r="K90" s="25"/>
      <c r="M90" s="1">
        <f t="shared" si="6"/>
        <v>0.4</v>
      </c>
      <c r="N90" s="1">
        <v>0.3</v>
      </c>
      <c r="O90" s="1">
        <v>0.6</v>
      </c>
      <c r="P90" s="1">
        <v>0.88</v>
      </c>
      <c r="Q90" s="1">
        <f>AVERAGE(TBL_HST[[#This Row],[CH4]],TBL_HST[[#This Row],[CH5]],TBL_HST[[#This Row],[CH6]])</f>
        <v>29.103333333333335</v>
      </c>
      <c r="R90" s="1">
        <f>(M90/(O90-N90))*LN(((TBL_HST[[#This Row],[CH1]]-Q90)/(TBL_HST[[#This Row],[CH2]]-Q90)))</f>
        <v>0.18016584506892366</v>
      </c>
      <c r="S90" s="1">
        <f>(M90/(P90-O90))*LN(((TBL_HST[[#This Row],[CH2]]-Q90)/(TBL_HST[[#This Row],[CH3]]-Q90)))</f>
        <v>0.21727649118367726</v>
      </c>
      <c r="T90" s="1">
        <f>(M90/(P90-N90))*LN(((TBL_HST[[#This Row],[CH1]]-Q90)/(TBL_HST[[#This Row],[CH3]]-Q90)))</f>
        <v>0.198081329400184</v>
      </c>
      <c r="U90" s="1">
        <f>(TBL_HST[[#This Row],[CH1]]-Q90)/(EXP(-R90*N90/M90)) + Q90</f>
        <v>51.02012355520128</v>
      </c>
      <c r="V90" s="1">
        <f>(TBL_HST[[#This Row],[CH2]]-Q90)/(EXP(-S90*O90/M90)) + Q90</f>
        <v>52.274738650383938</v>
      </c>
      <c r="W90" s="1">
        <f>(TBL_HST[[#This Row],[CH1]]-Q90)/(EXP(-T90*N90/M90)) + Q90</f>
        <v>51.316598337037249</v>
      </c>
      <c r="X90" s="1">
        <f t="shared" si="7"/>
        <v>51.02012355520128</v>
      </c>
      <c r="Y90" s="1">
        <f t="shared" si="8"/>
        <v>51.316598337037249</v>
      </c>
      <c r="Z90" s="1">
        <f t="shared" si="9"/>
        <v>51.316598337037249</v>
      </c>
      <c r="AB90" s="1">
        <f t="shared" si="10"/>
        <v>51.217773409758593</v>
      </c>
      <c r="AC90" s="1">
        <f>TBL_HST[[#This Row],[CH7]]</f>
        <v>49.95</v>
      </c>
      <c r="AD90" s="1">
        <f t="shared" si="11"/>
        <v>1.2677734097585898</v>
      </c>
    </row>
    <row r="91" spans="1:30" ht="19.5" customHeight="1" x14ac:dyDescent="0.35">
      <c r="A91" s="27">
        <v>44775.658444189816</v>
      </c>
      <c r="B91" s="25">
        <v>48.27</v>
      </c>
      <c r="C91" s="25">
        <v>46.01</v>
      </c>
      <c r="D91" s="25">
        <v>43.49</v>
      </c>
      <c r="E91" s="25">
        <v>28.77</v>
      </c>
      <c r="F91" s="25">
        <v>29.11</v>
      </c>
      <c r="G91" s="25">
        <v>29.53</v>
      </c>
      <c r="H91" s="25">
        <v>49.51</v>
      </c>
      <c r="I91" s="25">
        <v>29.41</v>
      </c>
      <c r="J91" s="25"/>
      <c r="K91" s="25"/>
      <c r="M91" s="1">
        <f t="shared" si="6"/>
        <v>0.4</v>
      </c>
      <c r="N91" s="1">
        <v>0.3</v>
      </c>
      <c r="O91" s="1">
        <v>0.6</v>
      </c>
      <c r="P91" s="1">
        <v>0.88</v>
      </c>
      <c r="Q91" s="1">
        <f>AVERAGE(TBL_HST[[#This Row],[CH4]],TBL_HST[[#This Row],[CH5]],TBL_HST[[#This Row],[CH6]])</f>
        <v>29.136666666666667</v>
      </c>
      <c r="R91" s="1">
        <f>(M91/(O91-N91))*LN(((TBL_HST[[#This Row],[CH1]]-Q91)/(TBL_HST[[#This Row],[CH2]]-Q91)))</f>
        <v>0.16759673094472397</v>
      </c>
      <c r="S91" s="1">
        <f>(M91/(P91-O91))*LN(((TBL_HST[[#This Row],[CH2]]-Q91)/(TBL_HST[[#This Row],[CH3]]-Q91)))</f>
        <v>0.23107466168680107</v>
      </c>
      <c r="T91" s="1">
        <f>(M91/(P91-N91))*LN(((TBL_HST[[#This Row],[CH1]]-Q91)/(TBL_HST[[#This Row],[CH3]]-Q91)))</f>
        <v>0.1982412492340026</v>
      </c>
      <c r="U91" s="1">
        <f>(TBL_HST[[#This Row],[CH1]]-Q91)/(EXP(-R91*N91/M91)) + Q91</f>
        <v>50.832702489134732</v>
      </c>
      <c r="V91" s="1">
        <f>(TBL_HST[[#This Row],[CH2]]-Q91)/(EXP(-S91*O91/M91)) + Q91</f>
        <v>53.000079900279147</v>
      </c>
      <c r="W91" s="1">
        <f>(TBL_HST[[#This Row],[CH1]]-Q91)/(EXP(-T91*N91/M91)) + Q91</f>
        <v>51.337125383449695</v>
      </c>
      <c r="X91" s="1">
        <f t="shared" si="7"/>
        <v>50.832702489134732</v>
      </c>
      <c r="Y91" s="1">
        <f t="shared" si="8"/>
        <v>51.337125383449695</v>
      </c>
      <c r="Z91" s="1">
        <f t="shared" si="9"/>
        <v>51.337125383449695</v>
      </c>
      <c r="AB91" s="1">
        <f t="shared" si="10"/>
        <v>51.168984418678036</v>
      </c>
      <c r="AC91" s="1">
        <f>TBL_HST[[#This Row],[CH7]]</f>
        <v>49.51</v>
      </c>
      <c r="AD91" s="1">
        <f t="shared" si="11"/>
        <v>1.6589844186780383</v>
      </c>
    </row>
    <row r="92" spans="1:30" ht="19.5" customHeight="1" x14ac:dyDescent="0.35">
      <c r="A92" s="27">
        <v>44775.658450115741</v>
      </c>
      <c r="B92" s="25">
        <v>48.25</v>
      </c>
      <c r="C92" s="25">
        <v>46.19</v>
      </c>
      <c r="D92" s="25">
        <v>43.87</v>
      </c>
      <c r="E92" s="25">
        <v>28.75</v>
      </c>
      <c r="F92" s="25">
        <v>29.11</v>
      </c>
      <c r="G92" s="25">
        <v>29.51</v>
      </c>
      <c r="H92" s="25">
        <v>49.15</v>
      </c>
      <c r="I92" s="25">
        <v>29.41</v>
      </c>
      <c r="J92" s="25"/>
      <c r="K92" s="25"/>
      <c r="M92" s="1">
        <f t="shared" si="6"/>
        <v>0.4</v>
      </c>
      <c r="N92" s="1">
        <v>0.3</v>
      </c>
      <c r="O92" s="1">
        <v>0.6</v>
      </c>
      <c r="P92" s="1">
        <v>0.88</v>
      </c>
      <c r="Q92" s="1">
        <f>AVERAGE(TBL_HST[[#This Row],[CH4]],TBL_HST[[#This Row],[CH5]],TBL_HST[[#This Row],[CH6]])</f>
        <v>29.123333333333335</v>
      </c>
      <c r="R92" s="1">
        <f>(M92/(O92-N92))*LN(((TBL_HST[[#This Row],[CH1]]-Q92)/(TBL_HST[[#This Row],[CH2]]-Q92)))</f>
        <v>0.15194170467700902</v>
      </c>
      <c r="S92" s="1">
        <f>(M92/(P92-O92))*LN(((TBL_HST[[#This Row],[CH2]]-Q92)/(TBL_HST[[#This Row],[CH3]]-Q92)))</f>
        <v>0.20872882118768968</v>
      </c>
      <c r="T92" s="1">
        <f>(M92/(P92-N92))*LN(((TBL_HST[[#This Row],[CH1]]-Q92)/(TBL_HST[[#This Row],[CH3]]-Q92)))</f>
        <v>0.17935617471664794</v>
      </c>
      <c r="U92" s="1">
        <f>(TBL_HST[[#This Row],[CH1]]-Q92)/(EXP(-R92*N92/M92)) + Q92</f>
        <v>50.558648437499997</v>
      </c>
      <c r="V92" s="1">
        <f>(TBL_HST[[#This Row],[CH2]]-Q92)/(EXP(-S92*O92/M92)) + Q92</f>
        <v>52.464543504038836</v>
      </c>
      <c r="W92" s="1">
        <f>(TBL_HST[[#This Row],[CH1]]-Q92)/(EXP(-T92*N92/M92)) + Q92</f>
        <v>51.0039388787823</v>
      </c>
      <c r="X92" s="1">
        <f t="shared" si="7"/>
        <v>50.558648437499997</v>
      </c>
      <c r="Y92" s="1">
        <f t="shared" si="8"/>
        <v>51.0039388787823</v>
      </c>
      <c r="Z92" s="1">
        <f t="shared" si="9"/>
        <v>51.0039388787823</v>
      </c>
      <c r="AB92" s="1">
        <f t="shared" si="10"/>
        <v>50.855508731688197</v>
      </c>
      <c r="AC92" s="1">
        <f>TBL_HST[[#This Row],[CH7]]</f>
        <v>49.15</v>
      </c>
      <c r="AD92" s="1">
        <f t="shared" si="11"/>
        <v>1.7055087316881981</v>
      </c>
    </row>
    <row r="93" spans="1:30" ht="19.5" customHeight="1" x14ac:dyDescent="0.35">
      <c r="A93" s="27">
        <v>44775.65845599537</v>
      </c>
      <c r="B93" s="25">
        <v>48.15</v>
      </c>
      <c r="C93" s="25">
        <v>46.53</v>
      </c>
      <c r="D93" s="25">
        <v>43.67</v>
      </c>
      <c r="E93" s="25">
        <v>28.73</v>
      </c>
      <c r="F93" s="25">
        <v>29.11</v>
      </c>
      <c r="G93" s="25">
        <v>29.53</v>
      </c>
      <c r="H93" s="25">
        <v>48.77</v>
      </c>
      <c r="I93" s="25">
        <v>29.43</v>
      </c>
      <c r="J93" s="25"/>
      <c r="K93" s="25"/>
      <c r="M93" s="1">
        <f t="shared" si="6"/>
        <v>0.4</v>
      </c>
      <c r="N93" s="1">
        <v>0.3</v>
      </c>
      <c r="O93" s="1">
        <v>0.6</v>
      </c>
      <c r="P93" s="1">
        <v>0.88</v>
      </c>
      <c r="Q93" s="1">
        <f>AVERAGE(TBL_HST[[#This Row],[CH4]],TBL_HST[[#This Row],[CH5]],TBL_HST[[#This Row],[CH6]])</f>
        <v>29.123333333333335</v>
      </c>
      <c r="R93" s="1">
        <f>(M93/(O93-N93))*LN(((TBL_HST[[#This Row],[CH1]]-Q93)/(TBL_HST[[#This Row],[CH2]]-Q93)))</f>
        <v>0.11865097245020358</v>
      </c>
      <c r="S93" s="1">
        <f>(M93/(P93-O93))*LN(((TBL_HST[[#This Row],[CH2]]-Q93)/(TBL_HST[[#This Row],[CH3]]-Q93)))</f>
        <v>0.25641628900873231</v>
      </c>
      <c r="T93" s="1">
        <f>(M93/(P93-N93))*LN(((TBL_HST[[#This Row],[CH1]]-Q93)/(TBL_HST[[#This Row],[CH3]]-Q93)))</f>
        <v>0.18515836665087265</v>
      </c>
      <c r="U93" s="1">
        <f>(TBL_HST[[#This Row],[CH1]]-Q93)/(EXP(-R93*N93/M93)) + Q93</f>
        <v>49.92076981999233</v>
      </c>
      <c r="V93" s="1">
        <f>(TBL_HST[[#This Row],[CH2]]-Q93)/(EXP(-S93*O93/M93)) + Q93</f>
        <v>54.694814360267827</v>
      </c>
      <c r="W93" s="1">
        <f>(TBL_HST[[#This Row],[CH1]]-Q93)/(EXP(-T93*N93/M93)) + Q93</f>
        <v>50.984465627158421</v>
      </c>
      <c r="X93" s="1">
        <f t="shared" si="7"/>
        <v>49.92076981999233</v>
      </c>
      <c r="Y93" s="1">
        <f t="shared" si="8"/>
        <v>50.984465627158421</v>
      </c>
      <c r="Z93" s="1">
        <f t="shared" si="9"/>
        <v>50.984465627158421</v>
      </c>
      <c r="AB93" s="1">
        <f t="shared" si="10"/>
        <v>50.62990035810305</v>
      </c>
      <c r="AC93" s="1">
        <f>TBL_HST[[#This Row],[CH7]]</f>
        <v>48.77</v>
      </c>
      <c r="AD93" s="1">
        <f t="shared" si="11"/>
        <v>1.8599003581030473</v>
      </c>
    </row>
    <row r="94" spans="1:30" ht="19.5" customHeight="1" x14ac:dyDescent="0.35">
      <c r="A94" s="27">
        <v>44775.658461921295</v>
      </c>
      <c r="B94" s="25">
        <v>48.41</v>
      </c>
      <c r="C94" s="25">
        <v>46.73</v>
      </c>
      <c r="D94" s="25">
        <v>44.29</v>
      </c>
      <c r="E94" s="25">
        <v>28.75</v>
      </c>
      <c r="F94" s="25">
        <v>29.11</v>
      </c>
      <c r="G94" s="25">
        <v>29.53</v>
      </c>
      <c r="H94" s="25">
        <v>48.61</v>
      </c>
      <c r="I94" s="25">
        <v>29.41</v>
      </c>
      <c r="J94" s="25"/>
      <c r="K94" s="25"/>
      <c r="M94" s="1">
        <f t="shared" si="6"/>
        <v>0.4</v>
      </c>
      <c r="N94" s="1">
        <v>0.3</v>
      </c>
      <c r="O94" s="1">
        <v>0.6</v>
      </c>
      <c r="P94" s="1">
        <v>0.88</v>
      </c>
      <c r="Q94" s="1">
        <f>AVERAGE(TBL_HST[[#This Row],[CH4]],TBL_HST[[#This Row],[CH5]],TBL_HST[[#This Row],[CH6]])</f>
        <v>29.13</v>
      </c>
      <c r="R94" s="1">
        <f>(M94/(O94-N94))*LN(((TBL_HST[[#This Row],[CH1]]-Q94)/(TBL_HST[[#This Row],[CH2]]-Q94)))</f>
        <v>0.12155918285105796</v>
      </c>
      <c r="S94" s="1">
        <f>(M94/(P94-O94))*LN(((TBL_HST[[#This Row],[CH2]]-Q94)/(TBL_HST[[#This Row],[CH3]]-Q94)))</f>
        <v>0.21319788832840064</v>
      </c>
      <c r="T94" s="1">
        <f>(M94/(P94-N94))*LN(((TBL_HST[[#This Row],[CH1]]-Q94)/(TBL_HST[[#This Row],[CH3]]-Q94)))</f>
        <v>0.16579855790908532</v>
      </c>
      <c r="U94" s="1">
        <f>(TBL_HST[[#This Row],[CH1]]-Q94)/(EXP(-R94*N94/M94)) + Q94</f>
        <v>50.25036363636363</v>
      </c>
      <c r="V94" s="1">
        <f>(TBL_HST[[#This Row],[CH2]]-Q94)/(EXP(-S94*O94/M94)) + Q94</f>
        <v>53.362524890475584</v>
      </c>
      <c r="W94" s="1">
        <f>(TBL_HST[[#This Row],[CH1]]-Q94)/(EXP(-T94*N94/M94)) + Q94</f>
        <v>50.962882559151154</v>
      </c>
      <c r="X94" s="1">
        <f t="shared" si="7"/>
        <v>50.25036363636363</v>
      </c>
      <c r="Y94" s="1">
        <f t="shared" si="8"/>
        <v>50.962882559151154</v>
      </c>
      <c r="Z94" s="1">
        <f t="shared" si="9"/>
        <v>50.962882559151154</v>
      </c>
      <c r="AB94" s="1">
        <f t="shared" si="10"/>
        <v>50.725376251555311</v>
      </c>
      <c r="AC94" s="1">
        <f>TBL_HST[[#This Row],[CH7]]</f>
        <v>48.61</v>
      </c>
      <c r="AD94" s="1">
        <f t="shared" si="11"/>
        <v>2.1153762515553112</v>
      </c>
    </row>
    <row r="95" spans="1:30" ht="19.5" customHeight="1" x14ac:dyDescent="0.35">
      <c r="A95" s="27">
        <v>44775.658467800924</v>
      </c>
      <c r="B95" s="25">
        <v>48.39</v>
      </c>
      <c r="C95" s="25">
        <v>46.79</v>
      </c>
      <c r="D95" s="25">
        <v>44.53</v>
      </c>
      <c r="E95" s="25">
        <v>28.75</v>
      </c>
      <c r="F95" s="25">
        <v>29.13</v>
      </c>
      <c r="G95" s="25">
        <v>29.51</v>
      </c>
      <c r="H95" s="25">
        <v>48.19</v>
      </c>
      <c r="I95" s="25">
        <v>29.41</v>
      </c>
      <c r="J95" s="25"/>
      <c r="K95" s="25"/>
      <c r="M95" s="1">
        <f t="shared" si="6"/>
        <v>0.4</v>
      </c>
      <c r="N95" s="1">
        <v>0.3</v>
      </c>
      <c r="O95" s="1">
        <v>0.6</v>
      </c>
      <c r="P95" s="1">
        <v>0.88</v>
      </c>
      <c r="Q95" s="1">
        <f>AVERAGE(TBL_HST[[#This Row],[CH4]],TBL_HST[[#This Row],[CH5]],TBL_HST[[#This Row],[CH6]])</f>
        <v>29.13</v>
      </c>
      <c r="R95" s="1">
        <f>(M95/(O95-N95))*LN(((TBL_HST[[#This Row],[CH1]]-Q95)/(TBL_HST[[#This Row],[CH2]]-Q95)))</f>
        <v>0.11563761492555415</v>
      </c>
      <c r="S95" s="1">
        <f>(M95/(P95-O95))*LN(((TBL_HST[[#This Row],[CH2]]-Q95)/(TBL_HST[[#This Row],[CH3]]-Q95)))</f>
        <v>0.1956209796517577</v>
      </c>
      <c r="T95" s="1">
        <f>(M95/(P95-N95))*LN(((TBL_HST[[#This Row],[CH1]]-Q95)/(TBL_HST[[#This Row],[CH3]]-Q95)))</f>
        <v>0.15425027375889375</v>
      </c>
      <c r="U95" s="1">
        <f>(TBL_HST[[#This Row],[CH1]]-Q95)/(EXP(-R95*N95/M95)) + Q95</f>
        <v>50.134960362400903</v>
      </c>
      <c r="V95" s="1">
        <f>(TBL_HST[[#This Row],[CH2]]-Q95)/(EXP(-S95*O95/M95)) + Q95</f>
        <v>52.81243572308</v>
      </c>
      <c r="W95" s="1">
        <f>(TBL_HST[[#This Row],[CH1]]-Q95)/(EXP(-T95*N95/M95)) + Q95</f>
        <v>50.752146961310558</v>
      </c>
      <c r="X95" s="1">
        <f t="shared" si="7"/>
        <v>50.134960362400903</v>
      </c>
      <c r="Y95" s="1">
        <f t="shared" si="8"/>
        <v>50.752146961310558</v>
      </c>
      <c r="Z95" s="1">
        <f t="shared" si="9"/>
        <v>50.752146961310558</v>
      </c>
      <c r="AB95" s="1">
        <f t="shared" si="10"/>
        <v>50.54641809500734</v>
      </c>
      <c r="AC95" s="1">
        <f>TBL_HST[[#This Row],[CH7]]</f>
        <v>48.19</v>
      </c>
      <c r="AD95" s="1">
        <f t="shared" si="11"/>
        <v>2.3564180950073421</v>
      </c>
    </row>
    <row r="96" spans="1:30" ht="19.5" customHeight="1" x14ac:dyDescent="0.35">
      <c r="A96" s="27">
        <v>44775.658473726849</v>
      </c>
      <c r="B96" s="25">
        <v>47.69</v>
      </c>
      <c r="C96" s="25">
        <v>46.65</v>
      </c>
      <c r="D96" s="25">
        <v>44.81</v>
      </c>
      <c r="E96" s="25">
        <v>28.73</v>
      </c>
      <c r="F96" s="25">
        <v>29.11</v>
      </c>
      <c r="G96" s="25">
        <v>29.55</v>
      </c>
      <c r="H96" s="25">
        <v>48.35</v>
      </c>
      <c r="I96" s="25">
        <v>29.41</v>
      </c>
      <c r="J96" s="25"/>
      <c r="K96" s="25"/>
      <c r="M96" s="1">
        <f t="shared" si="6"/>
        <v>0.4</v>
      </c>
      <c r="N96" s="1">
        <v>0.3</v>
      </c>
      <c r="O96" s="1">
        <v>0.6</v>
      </c>
      <c r="P96" s="1">
        <v>0.88</v>
      </c>
      <c r="Q96" s="1">
        <f>AVERAGE(TBL_HST[[#This Row],[CH4]],TBL_HST[[#This Row],[CH5]],TBL_HST[[#This Row],[CH6]])</f>
        <v>29.13</v>
      </c>
      <c r="R96" s="1">
        <f>(M96/(O96-N96))*LN(((TBL_HST[[#This Row],[CH1]]-Q96)/(TBL_HST[[#This Row],[CH2]]-Q96)))</f>
        <v>7.6887522466412117E-2</v>
      </c>
      <c r="S96" s="1">
        <f>(M96/(P96-O96))*LN(((TBL_HST[[#This Row],[CH2]]-Q96)/(TBL_HST[[#This Row],[CH3]]-Q96)))</f>
        <v>0.15851010083711908</v>
      </c>
      <c r="T96" s="1">
        <f>(M96/(P96-N96))*LN(((TBL_HST[[#This Row],[CH1]]-Q96)/(TBL_HST[[#This Row],[CH3]]-Q96)))</f>
        <v>0.11629152581778794</v>
      </c>
      <c r="U96" s="1">
        <f>(TBL_HST[[#This Row],[CH1]]-Q96)/(EXP(-R96*N96/M96)) + Q96</f>
        <v>48.79173515981735</v>
      </c>
      <c r="V96" s="1">
        <f>(TBL_HST[[#This Row],[CH2]]-Q96)/(EXP(-S96*O96/M96)) + Q96</f>
        <v>51.352565503809345</v>
      </c>
      <c r="W96" s="1">
        <f>(TBL_HST[[#This Row],[CH1]]-Q96)/(EXP(-T96*N96/M96)) + Q96</f>
        <v>49.381469761254799</v>
      </c>
      <c r="X96" s="1">
        <f t="shared" si="7"/>
        <v>48.79173515981735</v>
      </c>
      <c r="Y96" s="1">
        <f t="shared" si="8"/>
        <v>49.381469761254799</v>
      </c>
      <c r="Z96" s="1">
        <f t="shared" si="9"/>
        <v>49.381469761254799</v>
      </c>
      <c r="AB96" s="1">
        <f t="shared" si="10"/>
        <v>49.184891560775647</v>
      </c>
      <c r="AC96" s="1">
        <f>TBL_HST[[#This Row],[CH7]]</f>
        <v>48.35</v>
      </c>
      <c r="AD96" s="1">
        <f t="shared" si="11"/>
        <v>0.8348915607756453</v>
      </c>
    </row>
    <row r="97" spans="1:30" ht="19.5" customHeight="1" x14ac:dyDescent="0.35">
      <c r="A97" s="27">
        <v>44775.658479618054</v>
      </c>
      <c r="B97" s="25">
        <v>47.51</v>
      </c>
      <c r="C97" s="25">
        <v>46.81</v>
      </c>
      <c r="D97" s="25">
        <v>44.81</v>
      </c>
      <c r="E97" s="25">
        <v>28.75</v>
      </c>
      <c r="F97" s="25">
        <v>29.13</v>
      </c>
      <c r="G97" s="25">
        <v>29.55</v>
      </c>
      <c r="H97" s="25">
        <v>47.81</v>
      </c>
      <c r="I97" s="25">
        <v>29.43</v>
      </c>
      <c r="J97" s="25"/>
      <c r="K97" s="25"/>
      <c r="M97" s="1">
        <f t="shared" si="6"/>
        <v>0.4</v>
      </c>
      <c r="N97" s="1">
        <v>0.3</v>
      </c>
      <c r="O97" s="1">
        <v>0.6</v>
      </c>
      <c r="P97" s="1">
        <v>0.88</v>
      </c>
      <c r="Q97" s="1">
        <f>AVERAGE(TBL_HST[[#This Row],[CH4]],TBL_HST[[#This Row],[CH5]],TBL_HST[[#This Row],[CH6]])</f>
        <v>29.143333333333331</v>
      </c>
      <c r="R97" s="1">
        <f>(M97/(O97-N97))*LN(((TBL_HST[[#This Row],[CH1]]-Q97)/(TBL_HST[[#This Row],[CH2]]-Q97)))</f>
        <v>5.1810403475662195E-2</v>
      </c>
      <c r="S97" s="1">
        <f>(M97/(P97-O97))*LN(((TBL_HST[[#This Row],[CH2]]-Q97)/(TBL_HST[[#This Row],[CH3]]-Q97)))</f>
        <v>0.17163473120294745</v>
      </c>
      <c r="T97" s="1">
        <f>(M97/(P97-N97))*LN(((TBL_HST[[#This Row],[CH1]]-Q97)/(TBL_HST[[#This Row],[CH3]]-Q97)))</f>
        <v>0.10965663065435165</v>
      </c>
      <c r="U97" s="1">
        <f>(TBL_HST[[#This Row],[CH1]]-Q97)/(EXP(-R97*N97/M97)) + Q97</f>
        <v>48.237735849056591</v>
      </c>
      <c r="V97" s="1">
        <f>(TBL_HST[[#This Row],[CH2]]-Q97)/(EXP(-S97*O97/M97)) + Q97</f>
        <v>51.997460515372453</v>
      </c>
      <c r="W97" s="1">
        <f>(TBL_HST[[#This Row],[CH1]]-Q97)/(EXP(-T97*N97/M97)) + Q97</f>
        <v>49.084372951233568</v>
      </c>
      <c r="X97" s="1">
        <f t="shared" si="7"/>
        <v>48.237735849056591</v>
      </c>
      <c r="Y97" s="1">
        <f t="shared" si="8"/>
        <v>49.084372951233568</v>
      </c>
      <c r="Z97" s="1">
        <f t="shared" si="9"/>
        <v>49.084372951233568</v>
      </c>
      <c r="AB97" s="1">
        <f t="shared" si="10"/>
        <v>48.802160583841243</v>
      </c>
      <c r="AC97" s="1">
        <f>TBL_HST[[#This Row],[CH7]]</f>
        <v>47.81</v>
      </c>
      <c r="AD97" s="1">
        <f t="shared" si="11"/>
        <v>0.9921605838412404</v>
      </c>
    </row>
    <row r="98" spans="1:30" ht="19.5" customHeight="1" x14ac:dyDescent="0.35">
      <c r="A98" s="27">
        <v>44775.658485532411</v>
      </c>
      <c r="B98" s="25">
        <v>47.23</v>
      </c>
      <c r="C98" s="25">
        <v>46.65</v>
      </c>
      <c r="D98" s="25">
        <v>44.99</v>
      </c>
      <c r="E98" s="25">
        <v>28.75</v>
      </c>
      <c r="F98" s="25">
        <v>29.13</v>
      </c>
      <c r="G98" s="25">
        <v>29.53</v>
      </c>
      <c r="H98" s="25">
        <v>48.35</v>
      </c>
      <c r="I98" s="25">
        <v>29.45</v>
      </c>
      <c r="J98" s="25"/>
      <c r="K98" s="25"/>
      <c r="M98" s="1">
        <f t="shared" si="6"/>
        <v>0.4</v>
      </c>
      <c r="N98" s="1">
        <v>0.3</v>
      </c>
      <c r="O98" s="1">
        <v>0.6</v>
      </c>
      <c r="P98" s="1">
        <v>0.88</v>
      </c>
      <c r="Q98" s="1">
        <f>AVERAGE(TBL_HST[[#This Row],[CH4]],TBL_HST[[#This Row],[CH5]],TBL_HST[[#This Row],[CH6]])</f>
        <v>29.136666666666667</v>
      </c>
      <c r="R98" s="1">
        <f>(M98/(O98-N98))*LN(((TBL_HST[[#This Row],[CH1]]-Q98)/(TBL_HST[[#This Row],[CH2]]-Q98)))</f>
        <v>4.3441400945699211E-2</v>
      </c>
      <c r="S98" s="1">
        <f>(M98/(P98-O98))*LN(((TBL_HST[[#This Row],[CH2]]-Q98)/(TBL_HST[[#This Row],[CH3]]-Q98)))</f>
        <v>0.14226101776401787</v>
      </c>
      <c r="T98" s="1">
        <f>(M98/(P98-N98))*LN(((TBL_HST[[#This Row],[CH1]]-Q98)/(TBL_HST[[#This Row],[CH3]]-Q98)))</f>
        <v>9.1147422857990976E-2</v>
      </c>
      <c r="U98" s="1">
        <f>(TBL_HST[[#This Row],[CH1]]-Q98)/(EXP(-R98*N98/M98)) + Q98</f>
        <v>47.829208222306804</v>
      </c>
      <c r="V98" s="1">
        <f>(TBL_HST[[#This Row],[CH2]]-Q98)/(EXP(-S98*O98/M98)) + Q98</f>
        <v>50.815882854828452</v>
      </c>
      <c r="W98" s="1">
        <f>(TBL_HST[[#This Row],[CH1]]-Q98)/(EXP(-T98*N98/M98)) + Q98</f>
        <v>48.510127155509807</v>
      </c>
      <c r="X98" s="1">
        <f t="shared" si="7"/>
        <v>47.829208222306804</v>
      </c>
      <c r="Y98" s="1">
        <f t="shared" si="8"/>
        <v>48.510127155509807</v>
      </c>
      <c r="Z98" s="1">
        <f t="shared" si="9"/>
        <v>48.510127155509807</v>
      </c>
      <c r="AB98" s="1">
        <f t="shared" si="10"/>
        <v>48.283154177775465</v>
      </c>
      <c r="AC98" s="1">
        <f>TBL_HST[[#This Row],[CH7]]</f>
        <v>48.35</v>
      </c>
      <c r="AD98" s="1">
        <f t="shared" si="11"/>
        <v>-6.6845822224536278E-2</v>
      </c>
    </row>
    <row r="99" spans="1:30" ht="19.5" customHeight="1" x14ac:dyDescent="0.35">
      <c r="A99" s="27">
        <v>44775.658491412039</v>
      </c>
      <c r="B99" s="25">
        <v>46.93</v>
      </c>
      <c r="C99" s="25">
        <v>46.61</v>
      </c>
      <c r="D99" s="25">
        <v>45.41</v>
      </c>
      <c r="E99" s="25">
        <v>28.75</v>
      </c>
      <c r="F99" s="25">
        <v>29.13</v>
      </c>
      <c r="G99" s="25">
        <v>29.55</v>
      </c>
      <c r="H99" s="25">
        <v>48.31</v>
      </c>
      <c r="I99" s="25">
        <v>29.45</v>
      </c>
      <c r="J99" s="25"/>
      <c r="K99" s="25"/>
      <c r="M99" s="1">
        <f t="shared" si="6"/>
        <v>0.4</v>
      </c>
      <c r="N99" s="1">
        <v>0.3</v>
      </c>
      <c r="O99" s="1">
        <v>0.6</v>
      </c>
      <c r="P99" s="1">
        <v>0.88</v>
      </c>
      <c r="Q99" s="1">
        <f>AVERAGE(TBL_HST[[#This Row],[CH4]],TBL_HST[[#This Row],[CH5]],TBL_HST[[#This Row],[CH6]])</f>
        <v>29.143333333333331</v>
      </c>
      <c r="R99" s="1">
        <f>(M99/(O99-N99))*LN(((TBL_HST[[#This Row],[CH1]]-Q99)/(TBL_HST[[#This Row],[CH2]]-Q99)))</f>
        <v>2.4206413707162328E-2</v>
      </c>
      <c r="S99" s="1">
        <f>(M99/(P99-O99))*LN(((TBL_HST[[#This Row],[CH2]]-Q99)/(TBL_HST[[#This Row],[CH3]]-Q99)))</f>
        <v>0.1016803978112788</v>
      </c>
      <c r="T99" s="1">
        <f>(M99/(P99-N99))*LN(((TBL_HST[[#This Row],[CH1]]-Q99)/(TBL_HST[[#This Row],[CH3]]-Q99)))</f>
        <v>6.1607647412597881E-2</v>
      </c>
      <c r="U99" s="1">
        <f>(TBL_HST[[#This Row],[CH1]]-Q99)/(EXP(-R99*N99/M99)) + Q99</f>
        <v>47.255862595419842</v>
      </c>
      <c r="V99" s="1">
        <f>(TBL_HST[[#This Row],[CH2]]-Q99)/(EXP(-S99*O99/M99)) + Q99</f>
        <v>49.487920698644068</v>
      </c>
      <c r="W99" s="1">
        <f>(TBL_HST[[#This Row],[CH1]]-Q99)/(EXP(-T99*N99/M99)) + Q99</f>
        <v>47.771128861951652</v>
      </c>
      <c r="X99" s="1">
        <f t="shared" si="7"/>
        <v>47.255862595419842</v>
      </c>
      <c r="Y99" s="1">
        <f t="shared" si="8"/>
        <v>47.771128861951652</v>
      </c>
      <c r="Z99" s="1">
        <f t="shared" si="9"/>
        <v>47.771128861951652</v>
      </c>
      <c r="AB99" s="1">
        <f t="shared" si="10"/>
        <v>47.599373439774382</v>
      </c>
      <c r="AC99" s="1">
        <f>TBL_HST[[#This Row],[CH7]]</f>
        <v>48.31</v>
      </c>
      <c r="AD99" s="1">
        <f t="shared" si="11"/>
        <v>-0.7106265602256201</v>
      </c>
    </row>
    <row r="100" spans="1:30" ht="19.5" customHeight="1" x14ac:dyDescent="0.35">
      <c r="A100" s="27">
        <v>44775.658497326389</v>
      </c>
      <c r="B100" s="25">
        <v>46.83</v>
      </c>
      <c r="C100" s="25">
        <v>46.79</v>
      </c>
      <c r="D100" s="25">
        <v>45.47</v>
      </c>
      <c r="E100" s="25">
        <v>28.77</v>
      </c>
      <c r="F100" s="25">
        <v>29.13</v>
      </c>
      <c r="G100" s="25">
        <v>29.57</v>
      </c>
      <c r="H100" s="25">
        <v>48.43</v>
      </c>
      <c r="I100" s="25">
        <v>29.43</v>
      </c>
      <c r="J100" s="25"/>
      <c r="K100" s="25"/>
      <c r="M100" s="1">
        <f t="shared" si="6"/>
        <v>0.4</v>
      </c>
      <c r="N100" s="1">
        <v>0.3</v>
      </c>
      <c r="O100" s="1">
        <v>0.6</v>
      </c>
      <c r="P100" s="1">
        <v>0.88</v>
      </c>
      <c r="Q100" s="1">
        <f>AVERAGE(TBL_HST[[#This Row],[CH4]],TBL_HST[[#This Row],[CH5]],TBL_HST[[#This Row],[CH6]])</f>
        <v>29.156666666666666</v>
      </c>
      <c r="R100" s="1">
        <f>(M100/(O100-N100))*LN(((TBL_HST[[#This Row],[CH1]]-Q100)/(TBL_HST[[#This Row],[CH2]]-Q100)))</f>
        <v>3.0211493288343481E-3</v>
      </c>
      <c r="S100" s="1">
        <f>(M100/(P100-O100))*LN(((TBL_HST[[#This Row],[CH2]]-Q100)/(TBL_HST[[#This Row],[CH3]]-Q100)))</f>
        <v>0.11115468692818301</v>
      </c>
      <c r="T100" s="1">
        <f>(M100/(P100-N100))*LN(((TBL_HST[[#This Row],[CH1]]-Q100)/(TBL_HST[[#This Row],[CH3]]-Q100)))</f>
        <v>5.5223546790588857E-2</v>
      </c>
      <c r="U100" s="1">
        <f>(TBL_HST[[#This Row],[CH1]]-Q100)/(EXP(-R100*N100/M100)) + Q100</f>
        <v>46.870090737240076</v>
      </c>
      <c r="V100" s="1">
        <f>(TBL_HST[[#This Row],[CH2]]-Q100)/(EXP(-S100*O100/M100)) + Q100</f>
        <v>49.989350270843687</v>
      </c>
      <c r="W100" s="1">
        <f>(TBL_HST[[#This Row],[CH1]]-Q100)/(EXP(-T100*N100/M100)) + Q100</f>
        <v>47.577358193313543</v>
      </c>
      <c r="X100" s="1">
        <f t="shared" si="7"/>
        <v>46.870090737240076</v>
      </c>
      <c r="Y100" s="1">
        <f t="shared" si="8"/>
        <v>47.577358193313543</v>
      </c>
      <c r="Z100" s="1">
        <f t="shared" si="9"/>
        <v>47.577358193313543</v>
      </c>
      <c r="AB100" s="1">
        <f t="shared" si="10"/>
        <v>47.34160237462239</v>
      </c>
      <c r="AC100" s="1">
        <f>TBL_HST[[#This Row],[CH7]]</f>
        <v>48.43</v>
      </c>
      <c r="AD100" s="1">
        <f t="shared" si="11"/>
        <v>-1.0883976253776098</v>
      </c>
    </row>
    <row r="101" spans="1:30" ht="19.5" customHeight="1" x14ac:dyDescent="0.35">
      <c r="A101" s="27">
        <v>44775.658503206017</v>
      </c>
      <c r="B101" s="25">
        <v>46.75</v>
      </c>
      <c r="C101" s="25">
        <v>46.15</v>
      </c>
      <c r="D101" s="25">
        <v>45.39</v>
      </c>
      <c r="E101" s="25">
        <v>28.73</v>
      </c>
      <c r="F101" s="25">
        <v>29.11</v>
      </c>
      <c r="G101" s="25">
        <v>29.57</v>
      </c>
      <c r="H101" s="25">
        <v>48.89</v>
      </c>
      <c r="I101" s="25">
        <v>29.45</v>
      </c>
      <c r="J101" s="25"/>
      <c r="K101" s="25"/>
      <c r="M101" s="1">
        <f t="shared" si="6"/>
        <v>0.4</v>
      </c>
      <c r="N101" s="1">
        <v>0.3</v>
      </c>
      <c r="O101" s="1">
        <v>0.6</v>
      </c>
      <c r="P101" s="1">
        <v>0.88</v>
      </c>
      <c r="Q101" s="1">
        <f>AVERAGE(TBL_HST[[#This Row],[CH4]],TBL_HST[[#This Row],[CH5]],TBL_HST[[#This Row],[CH6]])</f>
        <v>29.136666666666667</v>
      </c>
      <c r="R101" s="1">
        <f>(M101/(O101-N101))*LN(((TBL_HST[[#This Row],[CH1]]-Q101)/(TBL_HST[[#This Row],[CH2]]-Q101)))</f>
        <v>4.6211787490120233E-2</v>
      </c>
      <c r="S101" s="1">
        <f>(M101/(P101-O101))*LN(((TBL_HST[[#This Row],[CH2]]-Q101)/(TBL_HST[[#This Row],[CH3]]-Q101)))</f>
        <v>6.5284763462090764E-2</v>
      </c>
      <c r="T101" s="1">
        <f>(M101/(P101-N101))*LN(((TBL_HST[[#This Row],[CH1]]-Q101)/(TBL_HST[[#This Row],[CH3]]-Q101)))</f>
        <v>5.5419431062795753E-2</v>
      </c>
      <c r="U101" s="1">
        <f>(TBL_HST[[#This Row],[CH1]]-Q101)/(EXP(-R101*N101/M101)) + Q101</f>
        <v>47.371159874608153</v>
      </c>
      <c r="V101" s="1">
        <f>(TBL_HST[[#This Row],[CH2]]-Q101)/(EXP(-S101*O101/M101)) + Q101</f>
        <v>47.900373107972158</v>
      </c>
      <c r="W101" s="1">
        <f>(TBL_HST[[#This Row],[CH1]]-Q101)/(EXP(-T101*N101/M101)) + Q101</f>
        <v>47.497518206519821</v>
      </c>
      <c r="X101" s="1">
        <f t="shared" si="7"/>
        <v>47.371159874608153</v>
      </c>
      <c r="Y101" s="1">
        <f t="shared" si="8"/>
        <v>47.497518206519821</v>
      </c>
      <c r="Z101" s="1">
        <f t="shared" si="9"/>
        <v>47.497518206519821</v>
      </c>
      <c r="AB101" s="1">
        <f t="shared" si="10"/>
        <v>47.455398762549265</v>
      </c>
      <c r="AC101" s="1">
        <f>TBL_HST[[#This Row],[CH7]]</f>
        <v>48.89</v>
      </c>
      <c r="AD101" s="1">
        <f t="shared" si="11"/>
        <v>-1.4346012374507353</v>
      </c>
    </row>
    <row r="102" spans="1:30" ht="19.5" customHeight="1" x14ac:dyDescent="0.35">
      <c r="A102" s="27">
        <v>44775.658509131943</v>
      </c>
      <c r="B102" s="25">
        <v>46.69</v>
      </c>
      <c r="C102" s="25">
        <v>45.97</v>
      </c>
      <c r="D102" s="25">
        <v>45.71</v>
      </c>
      <c r="E102" s="25">
        <v>28.79</v>
      </c>
      <c r="F102" s="25">
        <v>29.15</v>
      </c>
      <c r="G102" s="25">
        <v>29.55</v>
      </c>
      <c r="H102" s="25">
        <v>48.93</v>
      </c>
      <c r="I102" s="25">
        <v>29.43</v>
      </c>
      <c r="J102" s="25"/>
      <c r="K102" s="25"/>
      <c r="M102" s="1">
        <f t="shared" si="6"/>
        <v>0.4</v>
      </c>
      <c r="N102" s="1">
        <v>0.3</v>
      </c>
      <c r="O102" s="1">
        <v>0.6</v>
      </c>
      <c r="P102" s="1">
        <v>0.88</v>
      </c>
      <c r="Q102" s="1">
        <f>AVERAGE(TBL_HST[[#This Row],[CH4]],TBL_HST[[#This Row],[CH5]],TBL_HST[[#This Row],[CH6]])</f>
        <v>29.16333333333333</v>
      </c>
      <c r="R102" s="1">
        <f>(M102/(O102-N102))*LN(((TBL_HST[[#This Row],[CH1]]-Q102)/(TBL_HST[[#This Row],[CH2]]-Q102)))</f>
        <v>5.5930530055948363E-2</v>
      </c>
      <c r="S102" s="1">
        <f>(M102/(P102-O102))*LN(((TBL_HST[[#This Row],[CH2]]-Q102)/(TBL_HST[[#This Row],[CH3]]-Q102)))</f>
        <v>2.2272802033381642E-2</v>
      </c>
      <c r="T102" s="1">
        <f>(M102/(P102-N102))*LN(((TBL_HST[[#This Row],[CH1]]-Q102)/(TBL_HST[[#This Row],[CH3]]-Q102)))</f>
        <v>3.9681971700226547E-2</v>
      </c>
      <c r="U102" s="1">
        <f>(TBL_HST[[#This Row],[CH1]]-Q102)/(EXP(-R102*N102/M102)) + Q102</f>
        <v>47.440844902816337</v>
      </c>
      <c r="V102" s="1">
        <f>(TBL_HST[[#This Row],[CH2]]-Q102)/(EXP(-S102*O102/M102)) + Q102</f>
        <v>46.540982261739792</v>
      </c>
      <c r="W102" s="1">
        <f>(TBL_HST[[#This Row],[CH1]]-Q102)/(EXP(-T102*N102/M102)) + Q102</f>
        <v>47.219459182170041</v>
      </c>
      <c r="X102" s="1">
        <f t="shared" si="7"/>
        <v>47.440844902816337</v>
      </c>
      <c r="Y102" s="1">
        <f t="shared" si="8"/>
        <v>47.219459182170041</v>
      </c>
      <c r="Z102" s="1">
        <f t="shared" si="9"/>
        <v>47.219459182170041</v>
      </c>
      <c r="AB102" s="1">
        <f t="shared" si="10"/>
        <v>47.293254422385473</v>
      </c>
      <c r="AC102" s="1">
        <f>TBL_HST[[#This Row],[CH7]]</f>
        <v>48.93</v>
      </c>
      <c r="AD102" s="1">
        <f t="shared" si="11"/>
        <v>-1.6367455776145263</v>
      </c>
    </row>
    <row r="103" spans="1:30" ht="19.5" customHeight="1" x14ac:dyDescent="0.35">
      <c r="A103" s="27">
        <v>44775.658515023148</v>
      </c>
      <c r="B103" s="25">
        <v>46.99</v>
      </c>
      <c r="C103" s="25">
        <v>45.79</v>
      </c>
      <c r="D103" s="25">
        <v>45.35</v>
      </c>
      <c r="E103" s="25">
        <v>28.75</v>
      </c>
      <c r="F103" s="25">
        <v>29.13</v>
      </c>
      <c r="G103" s="25">
        <v>29.55</v>
      </c>
      <c r="H103" s="25">
        <v>48.93</v>
      </c>
      <c r="I103" s="25">
        <v>29.45</v>
      </c>
      <c r="J103" s="25"/>
      <c r="K103" s="25"/>
      <c r="M103" s="1">
        <f t="shared" si="6"/>
        <v>0.4</v>
      </c>
      <c r="N103" s="1">
        <v>0.3</v>
      </c>
      <c r="O103" s="1">
        <v>0.6</v>
      </c>
      <c r="P103" s="1">
        <v>0.88</v>
      </c>
      <c r="Q103" s="1">
        <f>AVERAGE(TBL_HST[[#This Row],[CH4]],TBL_HST[[#This Row],[CH5]],TBL_HST[[#This Row],[CH6]])</f>
        <v>29.143333333333331</v>
      </c>
      <c r="R103" s="1">
        <f>(M103/(O103-N103))*LN(((TBL_HST[[#This Row],[CH1]]-Q103)/(TBL_HST[[#This Row],[CH2]]-Q103)))</f>
        <v>9.2809004320772687E-2</v>
      </c>
      <c r="S103" s="1">
        <f>(M103/(P103-O103))*LN(((TBL_HST[[#This Row],[CH2]]-Q103)/(TBL_HST[[#This Row],[CH3]]-Q103)))</f>
        <v>3.8267594233785375E-2</v>
      </c>
      <c r="T103" s="1">
        <f>(M103/(P103-N103))*LN(((TBL_HST[[#This Row],[CH1]]-Q103)/(TBL_HST[[#This Row],[CH3]]-Q103)))</f>
        <v>6.6478668416709713E-2</v>
      </c>
      <c r="U103" s="1">
        <f>(TBL_HST[[#This Row],[CH1]]-Q103)/(EXP(-R103*N103/M103)) + Q103</f>
        <v>48.276503804565479</v>
      </c>
      <c r="V103" s="1">
        <f>(TBL_HST[[#This Row],[CH2]]-Q103)/(EXP(-S103*O103/M103)) + Q103</f>
        <v>46.77349889963422</v>
      </c>
      <c r="W103" s="1">
        <f>(TBL_HST[[#This Row],[CH1]]-Q103)/(EXP(-T103*N103/M103)) + Q103</f>
        <v>47.902372980209556</v>
      </c>
      <c r="X103" s="1">
        <f t="shared" si="7"/>
        <v>48.276503804565479</v>
      </c>
      <c r="Y103" s="1">
        <f t="shared" si="8"/>
        <v>47.902372980209556</v>
      </c>
      <c r="Z103" s="1">
        <f t="shared" si="9"/>
        <v>47.902372980209556</v>
      </c>
      <c r="AB103" s="1">
        <f t="shared" si="10"/>
        <v>48.027083254994864</v>
      </c>
      <c r="AC103" s="1">
        <f>TBL_HST[[#This Row],[CH7]]</f>
        <v>48.93</v>
      </c>
      <c r="AD103" s="1">
        <f t="shared" si="11"/>
        <v>-0.90291674500513608</v>
      </c>
    </row>
    <row r="104" spans="1:30" ht="19.5" customHeight="1" x14ac:dyDescent="0.35">
      <c r="A104" s="27">
        <v>44775.658520949073</v>
      </c>
      <c r="B104" s="25">
        <v>47.23</v>
      </c>
      <c r="C104" s="25">
        <v>45.67</v>
      </c>
      <c r="D104" s="25">
        <v>45.49</v>
      </c>
      <c r="E104" s="25">
        <v>28.77</v>
      </c>
      <c r="F104" s="25">
        <v>29.13</v>
      </c>
      <c r="G104" s="25">
        <v>29.57</v>
      </c>
      <c r="H104" s="25">
        <v>48.97</v>
      </c>
      <c r="I104" s="25">
        <v>29.45</v>
      </c>
      <c r="J104" s="25"/>
      <c r="K104" s="25"/>
      <c r="M104" s="1">
        <f t="shared" si="6"/>
        <v>0.4</v>
      </c>
      <c r="N104" s="1">
        <v>0.3</v>
      </c>
      <c r="O104" s="1">
        <v>0.6</v>
      </c>
      <c r="P104" s="1">
        <v>0.88</v>
      </c>
      <c r="Q104" s="1">
        <f>AVERAGE(TBL_HST[[#This Row],[CH4]],TBL_HST[[#This Row],[CH5]],TBL_HST[[#This Row],[CH6]])</f>
        <v>29.156666666666666</v>
      </c>
      <c r="R104" s="1">
        <f>(M104/(O104-N104))*LN(((TBL_HST[[#This Row],[CH1]]-Q104)/(TBL_HST[[#This Row],[CH2]]-Q104)))</f>
        <v>0.12035922667907417</v>
      </c>
      <c r="S104" s="1">
        <f>(M104/(P104-O104))*LN(((TBL_HST[[#This Row],[CH2]]-Q104)/(TBL_HST[[#This Row],[CH3]]-Q104)))</f>
        <v>1.5657322786552571E-2</v>
      </c>
      <c r="T104" s="1">
        <f>(M104/(P104-N104))*LN(((TBL_HST[[#This Row],[CH1]]-Q104)/(TBL_HST[[#This Row],[CH3]]-Q104)))</f>
        <v>6.981347997233972E-2</v>
      </c>
      <c r="U104" s="1">
        <f>(TBL_HST[[#This Row],[CH1]]-Q104)/(EXP(-R104*N104/M104)) + Q104</f>
        <v>48.937371820750897</v>
      </c>
      <c r="V104" s="1">
        <f>(TBL_HST[[#This Row],[CH2]]-Q104)/(EXP(-S104*O104/M104)) + Q104</f>
        <v>46.062422056641417</v>
      </c>
      <c r="W104" s="1">
        <f>(TBL_HST[[#This Row],[CH1]]-Q104)/(EXP(-T104*N104/M104)) + Q104</f>
        <v>48.201534598640727</v>
      </c>
      <c r="X104" s="1">
        <f t="shared" si="7"/>
        <v>48.937371820750897</v>
      </c>
      <c r="Y104" s="1">
        <f t="shared" si="8"/>
        <v>48.201534598640727</v>
      </c>
      <c r="Z104" s="1">
        <f t="shared" si="9"/>
        <v>48.201534598640727</v>
      </c>
      <c r="AB104" s="1">
        <f t="shared" si="10"/>
        <v>48.44681367267745</v>
      </c>
      <c r="AC104" s="1">
        <f>TBL_HST[[#This Row],[CH7]]</f>
        <v>48.97</v>
      </c>
      <c r="AD104" s="1">
        <f t="shared" si="11"/>
        <v>-0.52318632732254855</v>
      </c>
    </row>
    <row r="105" spans="1:30" ht="19.5" customHeight="1" x14ac:dyDescent="0.35">
      <c r="A105" s="27">
        <v>44775.658526817133</v>
      </c>
      <c r="B105" s="25">
        <v>47.27</v>
      </c>
      <c r="C105" s="25">
        <v>45.51</v>
      </c>
      <c r="D105" s="25">
        <v>45.37</v>
      </c>
      <c r="E105" s="25">
        <v>28.77</v>
      </c>
      <c r="F105" s="25">
        <v>29.13</v>
      </c>
      <c r="G105" s="25">
        <v>29.57</v>
      </c>
      <c r="H105" s="25">
        <v>49.29</v>
      </c>
      <c r="I105" s="25">
        <v>29.45</v>
      </c>
      <c r="J105" s="25"/>
      <c r="K105" s="25"/>
      <c r="M105" s="1">
        <f t="shared" si="6"/>
        <v>0.4</v>
      </c>
      <c r="N105" s="1">
        <v>0.3</v>
      </c>
      <c r="O105" s="1">
        <v>0.6</v>
      </c>
      <c r="P105" s="1">
        <v>0.88</v>
      </c>
      <c r="Q105" s="1">
        <f>AVERAGE(TBL_HST[[#This Row],[CH4]],TBL_HST[[#This Row],[CH5]],TBL_HST[[#This Row],[CH6]])</f>
        <v>29.156666666666666</v>
      </c>
      <c r="R105" s="1">
        <f>(M105/(O105-N105))*LN(((TBL_HST[[#This Row],[CH1]]-Q105)/(TBL_HST[[#This Row],[CH2]]-Q105)))</f>
        <v>0.13628875355714498</v>
      </c>
      <c r="S105" s="1">
        <f>(M105/(P105-O105))*LN(((TBL_HST[[#This Row],[CH2]]-Q105)/(TBL_HST[[#This Row],[CH3]]-Q105)))</f>
        <v>1.2282573103473856E-2</v>
      </c>
      <c r="T105" s="1">
        <f>(M105/(P105-N105))*LN(((TBL_HST[[#This Row],[CH1]]-Q105)/(TBL_HST[[#This Row],[CH3]]-Q105)))</f>
        <v>7.6423700924338284E-2</v>
      </c>
      <c r="U105" s="1">
        <f>(TBL_HST[[#This Row],[CH1]]-Q105)/(EXP(-R105*N105/M105)) + Q105</f>
        <v>49.219417040358749</v>
      </c>
      <c r="V105" s="1">
        <f>(TBL_HST[[#This Row],[CH2]]-Q105)/(EXP(-S105*O105/M105)) + Q105</f>
        <v>45.814084118346031</v>
      </c>
      <c r="W105" s="1">
        <f>(TBL_HST[[#This Row],[CH1]]-Q105)/(EXP(-T105*N105/M105)) + Q105</f>
        <v>48.338546812487849</v>
      </c>
      <c r="X105" s="1">
        <f t="shared" si="7"/>
        <v>49.219417040358749</v>
      </c>
      <c r="Y105" s="1">
        <f t="shared" si="8"/>
        <v>48.338546812487849</v>
      </c>
      <c r="Z105" s="1">
        <f t="shared" si="9"/>
        <v>48.338546812487849</v>
      </c>
      <c r="AB105" s="1">
        <f t="shared" si="10"/>
        <v>48.632170221778154</v>
      </c>
      <c r="AC105" s="1">
        <f>TBL_HST[[#This Row],[CH7]]</f>
        <v>49.29</v>
      </c>
      <c r="AD105" s="1">
        <f t="shared" si="11"/>
        <v>-0.65782977822184563</v>
      </c>
    </row>
    <row r="106" spans="1:30" ht="19.5" customHeight="1" x14ac:dyDescent="0.35">
      <c r="A106" s="27">
        <v>44775.658532743058</v>
      </c>
      <c r="B106" s="25">
        <v>47.31</v>
      </c>
      <c r="C106" s="25">
        <v>45.41</v>
      </c>
      <c r="D106" s="25">
        <v>45.15</v>
      </c>
      <c r="E106" s="25">
        <v>28.79</v>
      </c>
      <c r="F106" s="25">
        <v>29.13</v>
      </c>
      <c r="G106" s="25">
        <v>29.57</v>
      </c>
      <c r="H106" s="25">
        <v>49.49</v>
      </c>
      <c r="I106" s="25">
        <v>29.45</v>
      </c>
      <c r="J106" s="25"/>
      <c r="K106" s="25"/>
      <c r="M106" s="1">
        <f t="shared" si="6"/>
        <v>0.4</v>
      </c>
      <c r="N106" s="1">
        <v>0.3</v>
      </c>
      <c r="O106" s="1">
        <v>0.6</v>
      </c>
      <c r="P106" s="1">
        <v>0.88</v>
      </c>
      <c r="Q106" s="1">
        <f>AVERAGE(TBL_HST[[#This Row],[CH4]],TBL_HST[[#This Row],[CH5]],TBL_HST[[#This Row],[CH6]])</f>
        <v>29.163333333333338</v>
      </c>
      <c r="R106" s="1">
        <f>(M106/(O106-N106))*LN(((TBL_HST[[#This Row],[CH1]]-Q106)/(TBL_HST[[#This Row],[CH2]]-Q106)))</f>
        <v>0.14746550611494066</v>
      </c>
      <c r="S106" s="1">
        <f>(M106/(P106-O106))*LN(((TBL_HST[[#This Row],[CH2]]-Q106)/(TBL_HST[[#This Row],[CH3]]-Q106)))</f>
        <v>2.304674005392375E-2</v>
      </c>
      <c r="T106" s="1">
        <f>(M106/(P106-N106))*LN(((TBL_HST[[#This Row],[CH1]]-Q106)/(TBL_HST[[#This Row],[CH3]]-Q106)))</f>
        <v>8.7401274223415273E-2</v>
      </c>
      <c r="U106" s="1">
        <f>(TBL_HST[[#This Row],[CH1]]-Q106)/(EXP(-R106*N106/M106)) + Q106</f>
        <v>49.432199425523194</v>
      </c>
      <c r="V106" s="1">
        <f>(TBL_HST[[#This Row],[CH2]]-Q106)/(EXP(-S106*O106/M106)) + Q106</f>
        <v>45.981470033941861</v>
      </c>
      <c r="W106" s="1">
        <f>(TBL_HST[[#This Row],[CH1]]-Q106)/(EXP(-T106*N106/M106)) + Q106</f>
        <v>48.539384834266876</v>
      </c>
      <c r="X106" s="1">
        <f t="shared" si="7"/>
        <v>49.432199425523194</v>
      </c>
      <c r="Y106" s="1">
        <f t="shared" si="8"/>
        <v>48.539384834266876</v>
      </c>
      <c r="Z106" s="1">
        <f t="shared" si="9"/>
        <v>48.539384834266876</v>
      </c>
      <c r="AB106" s="1">
        <f t="shared" si="10"/>
        <v>48.836989698018982</v>
      </c>
      <c r="AC106" s="1">
        <f>TBL_HST[[#This Row],[CH7]]</f>
        <v>49.49</v>
      </c>
      <c r="AD106" s="1">
        <f t="shared" si="11"/>
        <v>-0.65301030198101984</v>
      </c>
    </row>
    <row r="107" spans="1:30" ht="19.5" customHeight="1" x14ac:dyDescent="0.35">
      <c r="A107" s="27">
        <v>44775.658538622687</v>
      </c>
      <c r="B107" s="25">
        <v>47.65</v>
      </c>
      <c r="C107" s="25">
        <v>45.35</v>
      </c>
      <c r="D107" s="25">
        <v>44.67</v>
      </c>
      <c r="E107" s="25">
        <v>28.79</v>
      </c>
      <c r="F107" s="25">
        <v>29.15</v>
      </c>
      <c r="G107" s="25">
        <v>29.57</v>
      </c>
      <c r="H107" s="25">
        <v>49.55</v>
      </c>
      <c r="I107" s="25">
        <v>29.47</v>
      </c>
      <c r="J107" s="25"/>
      <c r="K107" s="25"/>
      <c r="M107" s="1">
        <f t="shared" si="6"/>
        <v>0.4</v>
      </c>
      <c r="N107" s="1">
        <v>0.3</v>
      </c>
      <c r="O107" s="1">
        <v>0.6</v>
      </c>
      <c r="P107" s="1">
        <v>0.88</v>
      </c>
      <c r="Q107" s="1">
        <f>AVERAGE(TBL_HST[[#This Row],[CH4]],TBL_HST[[#This Row],[CH5]],TBL_HST[[#This Row],[CH6]])</f>
        <v>29.169999999999998</v>
      </c>
      <c r="R107" s="1">
        <f>(M107/(O107-N107))*LN(((TBL_HST[[#This Row],[CH1]]-Q107)/(TBL_HST[[#This Row],[CH2]]-Q107)))</f>
        <v>0.17721753944425636</v>
      </c>
      <c r="S107" s="1">
        <f>(M107/(P107-O107))*LN(((TBL_HST[[#This Row],[CH2]]-Q107)/(TBL_HST[[#This Row],[CH3]]-Q107)))</f>
        <v>6.1336982435921089E-2</v>
      </c>
      <c r="T107" s="1">
        <f>(M107/(P107-N107))*LN(((TBL_HST[[#This Row],[CH1]]-Q107)/(TBL_HST[[#This Row],[CH3]]-Q107)))</f>
        <v>0.12127520157816336</v>
      </c>
      <c r="U107" s="1">
        <f>(TBL_HST[[#This Row],[CH1]]-Q107)/(EXP(-R107*N107/M107)) + Q107</f>
        <v>50.276946847960438</v>
      </c>
      <c r="V107" s="1">
        <f>(TBL_HST[[#This Row],[CH2]]-Q107)/(EXP(-S107*O107/M107)) + Q107</f>
        <v>46.909279919680266</v>
      </c>
      <c r="W107" s="1">
        <f>(TBL_HST[[#This Row],[CH1]]-Q107)/(EXP(-T107*N107/M107)) + Q107</f>
        <v>49.409688771465497</v>
      </c>
      <c r="X107" s="1">
        <f t="shared" si="7"/>
        <v>50.276946847960438</v>
      </c>
      <c r="Y107" s="1">
        <f t="shared" si="8"/>
        <v>49.409688771465497</v>
      </c>
      <c r="Z107" s="1">
        <f t="shared" si="9"/>
        <v>49.409688771465497</v>
      </c>
      <c r="AB107" s="1">
        <f t="shared" si="10"/>
        <v>49.698774796963811</v>
      </c>
      <c r="AC107" s="1">
        <f>TBL_HST[[#This Row],[CH7]]</f>
        <v>49.55</v>
      </c>
      <c r="AD107" s="1">
        <f t="shared" si="11"/>
        <v>0.14877479696381357</v>
      </c>
    </row>
    <row r="108" spans="1:30" ht="19.5" customHeight="1" x14ac:dyDescent="0.35">
      <c r="A108" s="27">
        <v>44775.658544548613</v>
      </c>
      <c r="B108" s="25">
        <v>47.35</v>
      </c>
      <c r="C108" s="25">
        <v>45.53</v>
      </c>
      <c r="D108" s="25">
        <v>44.61</v>
      </c>
      <c r="E108" s="25">
        <v>28.75</v>
      </c>
      <c r="F108" s="25">
        <v>29.15</v>
      </c>
      <c r="G108" s="25">
        <v>29.57</v>
      </c>
      <c r="H108" s="25">
        <v>49.61</v>
      </c>
      <c r="I108" s="25">
        <v>29.45</v>
      </c>
      <c r="J108" s="25"/>
      <c r="K108" s="25"/>
      <c r="M108" s="1">
        <f t="shared" si="6"/>
        <v>0.4</v>
      </c>
      <c r="N108" s="1">
        <v>0.3</v>
      </c>
      <c r="O108" s="1">
        <v>0.6</v>
      </c>
      <c r="P108" s="1">
        <v>0.88</v>
      </c>
      <c r="Q108" s="1">
        <f>AVERAGE(TBL_HST[[#This Row],[CH4]],TBL_HST[[#This Row],[CH5]],TBL_HST[[#This Row],[CH6]])</f>
        <v>29.156666666666666</v>
      </c>
      <c r="R108" s="1">
        <f>(M108/(O108-N108))*LN(((TBL_HST[[#This Row],[CH1]]-Q108)/(TBL_HST[[#This Row],[CH2]]-Q108)))</f>
        <v>0.140534975255074</v>
      </c>
      <c r="S108" s="1">
        <f>(M108/(P108-O108))*LN(((TBL_HST[[#This Row],[CH2]]-Q108)/(TBL_HST[[#This Row],[CH3]]-Q108)))</f>
        <v>8.2613236239051743E-2</v>
      </c>
      <c r="T108" s="1">
        <f>(M108/(P108-N108))*LN(((TBL_HST[[#This Row],[CH1]]-Q108)/(TBL_HST[[#This Row],[CH3]]-Q108)))</f>
        <v>0.1125727564197528</v>
      </c>
      <c r="U108" s="1">
        <f>(TBL_HST[[#This Row],[CH1]]-Q108)/(EXP(-R108*N108/M108)) + Q108</f>
        <v>49.372304560260588</v>
      </c>
      <c r="V108" s="1">
        <f>(TBL_HST[[#This Row],[CH2]]-Q108)/(EXP(-S108*O108/M108)) + Q108</f>
        <v>47.690054431385128</v>
      </c>
      <c r="W108" s="1">
        <f>(TBL_HST[[#This Row],[CH1]]-Q108)/(EXP(-T108*N108/M108)) + Q108</f>
        <v>48.952763604694368</v>
      </c>
      <c r="X108" s="1">
        <f t="shared" si="7"/>
        <v>49.372304560260588</v>
      </c>
      <c r="Y108" s="1">
        <f t="shared" si="8"/>
        <v>48.952763604694368</v>
      </c>
      <c r="Z108" s="1">
        <f t="shared" si="9"/>
        <v>48.952763604694368</v>
      </c>
      <c r="AB108" s="1">
        <f t="shared" si="10"/>
        <v>49.092610589883101</v>
      </c>
      <c r="AC108" s="1">
        <f>TBL_HST[[#This Row],[CH7]]</f>
        <v>49.61</v>
      </c>
      <c r="AD108" s="1">
        <f t="shared" si="11"/>
        <v>-0.51738941011689832</v>
      </c>
    </row>
    <row r="109" spans="1:30" ht="19.5" customHeight="1" x14ac:dyDescent="0.35">
      <c r="A109" s="27">
        <v>44775.658550439817</v>
      </c>
      <c r="B109" s="25">
        <v>47.89</v>
      </c>
      <c r="C109" s="25">
        <v>45.71</v>
      </c>
      <c r="D109" s="25">
        <v>44.29</v>
      </c>
      <c r="E109" s="25">
        <v>28.77</v>
      </c>
      <c r="F109" s="25">
        <v>29.13</v>
      </c>
      <c r="G109" s="25">
        <v>29.53</v>
      </c>
      <c r="H109" s="25">
        <v>49.69</v>
      </c>
      <c r="I109" s="25">
        <v>29.45</v>
      </c>
      <c r="J109" s="25"/>
      <c r="K109" s="25"/>
      <c r="M109" s="1">
        <f t="shared" si="6"/>
        <v>0.4</v>
      </c>
      <c r="N109" s="1">
        <v>0.3</v>
      </c>
      <c r="O109" s="1">
        <v>0.6</v>
      </c>
      <c r="P109" s="1">
        <v>0.88</v>
      </c>
      <c r="Q109" s="1">
        <f>AVERAGE(TBL_HST[[#This Row],[CH4]],TBL_HST[[#This Row],[CH5]],TBL_HST[[#This Row],[CH6]])</f>
        <v>29.143333333333334</v>
      </c>
      <c r="R109" s="1">
        <f>(M109/(O109-N109))*LN(((TBL_HST[[#This Row],[CH1]]-Q109)/(TBL_HST[[#This Row],[CH2]]-Q109)))</f>
        <v>0.16483108586643519</v>
      </c>
      <c r="S109" s="1">
        <f>(M109/(P109-O109))*LN(((TBL_HST[[#This Row],[CH2]]-Q109)/(TBL_HST[[#This Row],[CH3]]-Q109)))</f>
        <v>0.12801736955669618</v>
      </c>
      <c r="T109" s="1">
        <f>(M109/(P109-N109))*LN(((TBL_HST[[#This Row],[CH1]]-Q109)/(TBL_HST[[#This Row],[CH3]]-Q109)))</f>
        <v>0.14705894695828522</v>
      </c>
      <c r="U109" s="1">
        <f>(TBL_HST[[#This Row],[CH1]]-Q109)/(EXP(-R109*N109/M109)) + Q109</f>
        <v>50.356865191146881</v>
      </c>
      <c r="V109" s="1">
        <f>(TBL_HST[[#This Row],[CH2]]-Q109)/(EXP(-S109*O109/M109)) + Q109</f>
        <v>49.217197902098334</v>
      </c>
      <c r="W109" s="1">
        <f>(TBL_HST[[#This Row],[CH1]]-Q109)/(EXP(-T109*N109/M109)) + Q109</f>
        <v>50.075983921370764</v>
      </c>
      <c r="X109" s="1">
        <f t="shared" si="7"/>
        <v>50.356865191146881</v>
      </c>
      <c r="Y109" s="1">
        <f t="shared" si="8"/>
        <v>50.075983921370764</v>
      </c>
      <c r="Z109" s="1">
        <f t="shared" si="9"/>
        <v>50.075983921370764</v>
      </c>
      <c r="AB109" s="1">
        <f t="shared" si="10"/>
        <v>50.169611011296134</v>
      </c>
      <c r="AC109" s="1">
        <f>TBL_HST[[#This Row],[CH7]]</f>
        <v>49.69</v>
      </c>
      <c r="AD109" s="1">
        <f t="shared" si="11"/>
        <v>0.47961101129613581</v>
      </c>
    </row>
    <row r="110" spans="1:30" ht="19.5" customHeight="1" x14ac:dyDescent="0.35">
      <c r="A110" s="27">
        <v>44775.658556354167</v>
      </c>
      <c r="B110" s="25">
        <v>48.03</v>
      </c>
      <c r="C110" s="25">
        <v>45.85</v>
      </c>
      <c r="D110" s="25">
        <v>44.43</v>
      </c>
      <c r="E110" s="25">
        <v>28.77</v>
      </c>
      <c r="F110" s="25">
        <v>29.17</v>
      </c>
      <c r="G110" s="25">
        <v>29.57</v>
      </c>
      <c r="H110" s="25">
        <v>49.71</v>
      </c>
      <c r="I110" s="25">
        <v>29.47</v>
      </c>
      <c r="J110" s="25"/>
      <c r="K110" s="25"/>
      <c r="M110" s="1">
        <f t="shared" si="6"/>
        <v>0.4</v>
      </c>
      <c r="N110" s="1">
        <v>0.3</v>
      </c>
      <c r="O110" s="1">
        <v>0.6</v>
      </c>
      <c r="P110" s="1">
        <v>0.88</v>
      </c>
      <c r="Q110" s="1">
        <f>AVERAGE(TBL_HST[[#This Row],[CH4]],TBL_HST[[#This Row],[CH5]],TBL_HST[[#This Row],[CH6]])</f>
        <v>29.169999999999998</v>
      </c>
      <c r="R110" s="1">
        <f>(M110/(O110-N110))*LN(((TBL_HST[[#This Row],[CH1]]-Q110)/(TBL_HST[[#This Row],[CH2]]-Q110)))</f>
        <v>0.16377717369961417</v>
      </c>
      <c r="S110" s="1">
        <f>(M110/(P110-O110))*LN(((TBL_HST[[#This Row],[CH2]]-Q110)/(TBL_HST[[#This Row],[CH3]]-Q110)))</f>
        <v>0.12710767296327125</v>
      </c>
      <c r="T110" s="1">
        <f>(M110/(P110-N110))*LN(((TBL_HST[[#This Row],[CH1]]-Q110)/(TBL_HST[[#This Row],[CH3]]-Q110)))</f>
        <v>0.14607465610275899</v>
      </c>
      <c r="U110" s="1">
        <f>(TBL_HST[[#This Row],[CH1]]-Q110)/(EXP(-R110*N110/M110)) + Q110</f>
        <v>50.494916067146278</v>
      </c>
      <c r="V110" s="1">
        <f>(TBL_HST[[#This Row],[CH2]]-Q110)/(EXP(-S110*O110/M110)) + Q110</f>
        <v>49.353630536003308</v>
      </c>
      <c r="W110" s="1">
        <f>(TBL_HST[[#This Row],[CH1]]-Q110)/(EXP(-T110*N110/M110)) + Q110</f>
        <v>50.213658783014779</v>
      </c>
      <c r="X110" s="1">
        <f t="shared" si="7"/>
        <v>50.494916067146278</v>
      </c>
      <c r="Y110" s="1">
        <f t="shared" si="8"/>
        <v>50.213658783014779</v>
      </c>
      <c r="Z110" s="1">
        <f t="shared" si="9"/>
        <v>50.213658783014779</v>
      </c>
      <c r="AB110" s="1">
        <f t="shared" si="10"/>
        <v>50.307411211058614</v>
      </c>
      <c r="AC110" s="1">
        <f>TBL_HST[[#This Row],[CH7]]</f>
        <v>49.71</v>
      </c>
      <c r="AD110" s="1">
        <f t="shared" si="11"/>
        <v>0.59741121105861339</v>
      </c>
    </row>
    <row r="111" spans="1:30" ht="19.5" customHeight="1" x14ac:dyDescent="0.35">
      <c r="A111" s="27">
        <v>44775.658562233795</v>
      </c>
      <c r="B111" s="25">
        <v>48.01</v>
      </c>
      <c r="C111" s="25">
        <v>46.15</v>
      </c>
      <c r="D111" s="25">
        <v>44.23</v>
      </c>
      <c r="E111" s="25">
        <v>28.77</v>
      </c>
      <c r="F111" s="25">
        <v>29.13</v>
      </c>
      <c r="G111" s="25">
        <v>29.57</v>
      </c>
      <c r="H111" s="25">
        <v>49.77</v>
      </c>
      <c r="I111" s="25">
        <v>29.49</v>
      </c>
      <c r="J111" s="25"/>
      <c r="K111" s="25"/>
      <c r="M111" s="1">
        <f t="shared" si="6"/>
        <v>0.4</v>
      </c>
      <c r="N111" s="1">
        <v>0.3</v>
      </c>
      <c r="O111" s="1">
        <v>0.6</v>
      </c>
      <c r="P111" s="1">
        <v>0.88</v>
      </c>
      <c r="Q111" s="1">
        <f>AVERAGE(TBL_HST[[#This Row],[CH4]],TBL_HST[[#This Row],[CH5]],TBL_HST[[#This Row],[CH6]])</f>
        <v>29.156666666666666</v>
      </c>
      <c r="R111" s="1">
        <f>(M111/(O111-N111))*LN(((TBL_HST[[#This Row],[CH1]]-Q111)/(TBL_HST[[#This Row],[CH2]]-Q111)))</f>
        <v>0.13849149685379719</v>
      </c>
      <c r="S111" s="1">
        <f>(M111/(P111-O111))*LN(((TBL_HST[[#This Row],[CH2]]-Q111)/(TBL_HST[[#This Row],[CH3]]-Q111)))</f>
        <v>0.17127704585449396</v>
      </c>
      <c r="T111" s="1">
        <f>(M111/(P111-N111))*LN(((TBL_HST[[#This Row],[CH1]]-Q111)/(TBL_HST[[#This Row],[CH3]]-Q111)))</f>
        <v>0.15431900326792669</v>
      </c>
      <c r="U111" s="1">
        <f>(TBL_HST[[#This Row],[CH1]]-Q111)/(EXP(-R111*N111/M111)) + Q111</f>
        <v>50.073585719890147</v>
      </c>
      <c r="V111" s="1">
        <f>(TBL_HST[[#This Row],[CH2]]-Q111)/(EXP(-S111*O111/M111)) + Q111</f>
        <v>51.127958379489762</v>
      </c>
      <c r="W111" s="1">
        <f>(TBL_HST[[#This Row],[CH1]]-Q111)/(EXP(-T111*N111/M111)) + Q111</f>
        <v>50.32336229232952</v>
      </c>
      <c r="X111" s="1">
        <f t="shared" si="7"/>
        <v>50.073585719890147</v>
      </c>
      <c r="Y111" s="1">
        <f t="shared" si="8"/>
        <v>50.32336229232952</v>
      </c>
      <c r="Z111" s="1">
        <f t="shared" si="9"/>
        <v>50.32336229232952</v>
      </c>
      <c r="AB111" s="1">
        <f t="shared" si="10"/>
        <v>50.240103434849722</v>
      </c>
      <c r="AC111" s="1">
        <f>TBL_HST[[#This Row],[CH7]]</f>
        <v>49.77</v>
      </c>
      <c r="AD111" s="1">
        <f t="shared" si="11"/>
        <v>0.47010343484971884</v>
      </c>
    </row>
    <row r="112" spans="1:30" ht="19.5" customHeight="1" x14ac:dyDescent="0.35">
      <c r="A112" s="27">
        <v>44775.658568159721</v>
      </c>
      <c r="B112" s="25">
        <v>48.23</v>
      </c>
      <c r="C112" s="25">
        <v>46.03</v>
      </c>
      <c r="D112" s="25">
        <v>44.43</v>
      </c>
      <c r="E112" s="25">
        <v>28.77</v>
      </c>
      <c r="F112" s="25">
        <v>29.15</v>
      </c>
      <c r="G112" s="25">
        <v>29.59</v>
      </c>
      <c r="H112" s="25">
        <v>49.69</v>
      </c>
      <c r="I112" s="25">
        <v>29.47</v>
      </c>
      <c r="J112" s="25"/>
      <c r="K112" s="25"/>
      <c r="M112" s="1">
        <f t="shared" si="6"/>
        <v>0.4</v>
      </c>
      <c r="N112" s="1">
        <v>0.3</v>
      </c>
      <c r="O112" s="1">
        <v>0.6</v>
      </c>
      <c r="P112" s="1">
        <v>0.88</v>
      </c>
      <c r="Q112" s="1">
        <f>AVERAGE(TBL_HST[[#This Row],[CH4]],TBL_HST[[#This Row],[CH5]],TBL_HST[[#This Row],[CH6]])</f>
        <v>29.17</v>
      </c>
      <c r="R112" s="1">
        <f>(M112/(O112-N112))*LN(((TBL_HST[[#This Row],[CH1]]-Q112)/(TBL_HST[[#This Row],[CH2]]-Q112)))</f>
        <v>0.16353059420312865</v>
      </c>
      <c r="S112" s="1">
        <f>(M112/(P112-O112))*LN(((TBL_HST[[#This Row],[CH2]]-Q112)/(TBL_HST[[#This Row],[CH3]]-Q112)))</f>
        <v>0.14244132388199796</v>
      </c>
      <c r="T112" s="1">
        <f>(M112/(P112-N112))*LN(((TBL_HST[[#This Row],[CH1]]-Q112)/(TBL_HST[[#This Row],[CH3]]-Q112)))</f>
        <v>0.15334956715154827</v>
      </c>
      <c r="U112" s="1">
        <f>(TBL_HST[[#This Row],[CH1]]-Q112)/(EXP(-R112*N112/M112)) + Q112</f>
        <v>50.717069988137595</v>
      </c>
      <c r="V112" s="1">
        <f>(TBL_HST[[#This Row],[CH2]]-Q112)/(EXP(-S112*O112/M112)) + Q112</f>
        <v>50.046120342460867</v>
      </c>
      <c r="W112" s="1">
        <f>(TBL_HST[[#This Row],[CH1]]-Q112)/(EXP(-T112*N112/M112)) + Q112</f>
        <v>50.55316806638367</v>
      </c>
      <c r="X112" s="1">
        <f t="shared" si="7"/>
        <v>50.717069988137595</v>
      </c>
      <c r="Y112" s="1">
        <f t="shared" si="8"/>
        <v>50.55316806638367</v>
      </c>
      <c r="Z112" s="1">
        <f t="shared" si="9"/>
        <v>50.55316806638367</v>
      </c>
      <c r="AB112" s="1">
        <f t="shared" si="10"/>
        <v>50.607802040301642</v>
      </c>
      <c r="AC112" s="1">
        <f>TBL_HST[[#This Row],[CH7]]</f>
        <v>49.69</v>
      </c>
      <c r="AD112" s="1">
        <f t="shared" si="11"/>
        <v>0.91780204030164469</v>
      </c>
    </row>
    <row r="113" spans="1:30" ht="19.5" customHeight="1" x14ac:dyDescent="0.35">
      <c r="A113" s="27">
        <v>44775.658574039349</v>
      </c>
      <c r="B113" s="25">
        <v>48.23</v>
      </c>
      <c r="C113" s="25">
        <v>46.01</v>
      </c>
      <c r="D113" s="25">
        <v>44.81</v>
      </c>
      <c r="E113" s="25">
        <v>28.77</v>
      </c>
      <c r="F113" s="25">
        <v>29.15</v>
      </c>
      <c r="G113" s="25">
        <v>29.55</v>
      </c>
      <c r="H113" s="25">
        <v>49.65</v>
      </c>
      <c r="I113" s="25">
        <v>29.45</v>
      </c>
      <c r="J113" s="25"/>
      <c r="K113" s="25"/>
      <c r="M113" s="1">
        <f t="shared" si="6"/>
        <v>0.4</v>
      </c>
      <c r="N113" s="1">
        <v>0.3</v>
      </c>
      <c r="O113" s="1">
        <v>0.6</v>
      </c>
      <c r="P113" s="1">
        <v>0.88</v>
      </c>
      <c r="Q113" s="1">
        <f>AVERAGE(TBL_HST[[#This Row],[CH4]],TBL_HST[[#This Row],[CH5]],TBL_HST[[#This Row],[CH6]])</f>
        <v>29.156666666666666</v>
      </c>
      <c r="R113" s="1">
        <f>(M113/(O113-N113))*LN(((TBL_HST[[#This Row],[CH1]]-Q113)/(TBL_HST[[#This Row],[CH2]]-Q113)))</f>
        <v>0.16499031704448294</v>
      </c>
      <c r="S113" s="1">
        <f>(M113/(P113-O113))*LN(((TBL_HST[[#This Row],[CH2]]-Q113)/(TBL_HST[[#This Row],[CH3]]-Q113)))</f>
        <v>0.10552082045537245</v>
      </c>
      <c r="T113" s="1">
        <f>(M113/(P113-N113))*LN(((TBL_HST[[#This Row],[CH1]]-Q113)/(TBL_HST[[#This Row],[CH3]]-Q113)))</f>
        <v>0.13628090489801575</v>
      </c>
      <c r="U113" s="1">
        <f>(TBL_HST[[#This Row],[CH1]]-Q113)/(EXP(-R113*N113/M113)) + Q113</f>
        <v>50.742428797468349</v>
      </c>
      <c r="V113" s="1">
        <f>(TBL_HST[[#This Row],[CH2]]-Q113)/(EXP(-S113*O113/M113)) + Q113</f>
        <v>48.900272661912084</v>
      </c>
      <c r="W113" s="1">
        <f>(TBL_HST[[#This Row],[CH1]]-Q113)/(EXP(-T113*N113/M113)) + Q113</f>
        <v>50.282611067890663</v>
      </c>
      <c r="X113" s="1">
        <f t="shared" si="7"/>
        <v>50.742428797468349</v>
      </c>
      <c r="Y113" s="1">
        <f t="shared" si="8"/>
        <v>50.282611067890663</v>
      </c>
      <c r="Z113" s="1">
        <f t="shared" si="9"/>
        <v>50.282611067890663</v>
      </c>
      <c r="AB113" s="1">
        <f t="shared" si="10"/>
        <v>50.435883644416556</v>
      </c>
      <c r="AC113" s="1">
        <f>TBL_HST[[#This Row],[CH7]]</f>
        <v>49.65</v>
      </c>
      <c r="AD113" s="1">
        <f t="shared" si="11"/>
        <v>0.78588364441655756</v>
      </c>
    </row>
    <row r="114" spans="1:30" ht="19.5" customHeight="1" x14ac:dyDescent="0.35">
      <c r="A114" s="27">
        <v>44775.658579965275</v>
      </c>
      <c r="B114" s="25">
        <v>48.39</v>
      </c>
      <c r="C114" s="25">
        <v>46.45</v>
      </c>
      <c r="D114" s="25">
        <v>44.77</v>
      </c>
      <c r="E114" s="25">
        <v>28.79</v>
      </c>
      <c r="F114" s="25">
        <v>29.15</v>
      </c>
      <c r="G114" s="25">
        <v>29.57</v>
      </c>
      <c r="H114" s="25">
        <v>49.81</v>
      </c>
      <c r="I114" s="25">
        <v>29.47</v>
      </c>
      <c r="J114" s="25"/>
      <c r="K114" s="25"/>
      <c r="M114" s="1">
        <f t="shared" si="6"/>
        <v>0.4</v>
      </c>
      <c r="N114" s="1">
        <v>0.3</v>
      </c>
      <c r="O114" s="1">
        <v>0.6</v>
      </c>
      <c r="P114" s="1">
        <v>0.88</v>
      </c>
      <c r="Q114" s="1">
        <f>AVERAGE(TBL_HST[[#This Row],[CH4]],TBL_HST[[#This Row],[CH5]],TBL_HST[[#This Row],[CH6]])</f>
        <v>29.169999999999998</v>
      </c>
      <c r="R114" s="1">
        <f>(M114/(O114-N114))*LN(((TBL_HST[[#This Row],[CH1]]-Q114)/(TBL_HST[[#This Row],[CH2]]-Q114)))</f>
        <v>0.14186885355498233</v>
      </c>
      <c r="S114" s="1">
        <f>(M114/(P114-O114))*LN(((TBL_HST[[#This Row],[CH2]]-Q114)/(TBL_HST[[#This Row],[CH3]]-Q114)))</f>
        <v>0.14611264160059723</v>
      </c>
      <c r="T114" s="1">
        <f>(M114/(P114-N114))*LN(((TBL_HST[[#This Row],[CH1]]-Q114)/(TBL_HST[[#This Row],[CH3]]-Q114)))</f>
        <v>0.14391757881838271</v>
      </c>
      <c r="U114" s="1">
        <f>(TBL_HST[[#This Row],[CH1]]-Q114)/(EXP(-R114*N114/M114)) + Q114</f>
        <v>50.547800925925927</v>
      </c>
      <c r="V114" s="1">
        <f>(TBL_HST[[#This Row],[CH2]]-Q114)/(EXP(-S114*O114/M114)) + Q114</f>
        <v>50.684319265115967</v>
      </c>
      <c r="W114" s="1">
        <f>(TBL_HST[[#This Row],[CH1]]-Q114)/(EXP(-T114*N114/M114)) + Q114</f>
        <v>50.580674105625533</v>
      </c>
      <c r="X114" s="1">
        <f t="shared" si="7"/>
        <v>50.547800925925927</v>
      </c>
      <c r="Y114" s="1">
        <f t="shared" si="8"/>
        <v>50.580674105625533</v>
      </c>
      <c r="Z114" s="1">
        <f t="shared" si="9"/>
        <v>50.580674105625533</v>
      </c>
      <c r="AB114" s="1">
        <f t="shared" si="10"/>
        <v>50.569716379059003</v>
      </c>
      <c r="AC114" s="1">
        <f>TBL_HST[[#This Row],[CH7]]</f>
        <v>49.81</v>
      </c>
      <c r="AD114" s="1">
        <f t="shared" si="11"/>
        <v>0.75971637905900025</v>
      </c>
    </row>
    <row r="115" spans="1:30" ht="19.5" customHeight="1" x14ac:dyDescent="0.35">
      <c r="A115" s="27">
        <v>44775.658585844911</v>
      </c>
      <c r="B115" s="25">
        <v>48.39</v>
      </c>
      <c r="C115" s="25">
        <v>46.63</v>
      </c>
      <c r="D115" s="25">
        <v>44.67</v>
      </c>
      <c r="E115" s="25">
        <v>28.75</v>
      </c>
      <c r="F115" s="25">
        <v>29.13</v>
      </c>
      <c r="G115" s="25">
        <v>29.59</v>
      </c>
      <c r="H115" s="25">
        <v>49.31</v>
      </c>
      <c r="I115" s="25">
        <v>29.47</v>
      </c>
      <c r="J115" s="25"/>
      <c r="K115" s="25"/>
      <c r="M115" s="1">
        <f t="shared" si="6"/>
        <v>0.4</v>
      </c>
      <c r="N115" s="1">
        <v>0.3</v>
      </c>
      <c r="O115" s="1">
        <v>0.6</v>
      </c>
      <c r="P115" s="1">
        <v>0.88</v>
      </c>
      <c r="Q115" s="1">
        <f>AVERAGE(TBL_HST[[#This Row],[CH4]],TBL_HST[[#This Row],[CH5]],TBL_HST[[#This Row],[CH6]])</f>
        <v>29.156666666666666</v>
      </c>
      <c r="R115" s="1">
        <f>(M115/(O115-N115))*LN(((TBL_HST[[#This Row],[CH1]]-Q115)/(TBL_HST[[#This Row],[CH2]]-Q115)))</f>
        <v>0.1279586341583912</v>
      </c>
      <c r="S115" s="1">
        <f>(M115/(P115-O115))*LN(((TBL_HST[[#This Row],[CH2]]-Q115)/(TBL_HST[[#This Row],[CH3]]-Q115)))</f>
        <v>0.16996577145873523</v>
      </c>
      <c r="T115" s="1">
        <f>(M115/(P115-N115))*LN(((TBL_HST[[#This Row],[CH1]]-Q115)/(TBL_HST[[#This Row],[CH3]]-Q115)))</f>
        <v>0.1482379418206263</v>
      </c>
      <c r="U115" s="1">
        <f>(TBL_HST[[#This Row],[CH1]]-Q115)/(EXP(-R115*N115/M115)) + Q115</f>
        <v>50.327275848912628</v>
      </c>
      <c r="V115" s="1">
        <f>(TBL_HST[[#This Row],[CH2]]-Q115)/(EXP(-S115*O115/M115)) + Q115</f>
        <v>51.704175039852075</v>
      </c>
      <c r="W115" s="1">
        <f>(TBL_HST[[#This Row],[CH1]]-Q115)/(EXP(-T115*N115/M115)) + Q115</f>
        <v>50.651730963964653</v>
      </c>
      <c r="X115" s="1">
        <f t="shared" si="7"/>
        <v>50.327275848912628</v>
      </c>
      <c r="Y115" s="1">
        <f t="shared" si="8"/>
        <v>50.651730963964653</v>
      </c>
      <c r="Z115" s="1">
        <f t="shared" si="9"/>
        <v>50.651730963964653</v>
      </c>
      <c r="AB115" s="1">
        <f t="shared" si="10"/>
        <v>50.543579258947318</v>
      </c>
      <c r="AC115" s="1">
        <f>TBL_HST[[#This Row],[CH7]]</f>
        <v>49.31</v>
      </c>
      <c r="AD115" s="1">
        <f t="shared" si="11"/>
        <v>1.2335792589473158</v>
      </c>
    </row>
    <row r="116" spans="1:30" ht="19.5" customHeight="1" x14ac:dyDescent="0.35">
      <c r="A116" s="27">
        <v>44775.658591770836</v>
      </c>
      <c r="B116" s="25">
        <v>48.29</v>
      </c>
      <c r="C116" s="25">
        <v>46.69</v>
      </c>
      <c r="D116" s="25">
        <v>44.83</v>
      </c>
      <c r="E116" s="25">
        <v>28.75</v>
      </c>
      <c r="F116" s="25">
        <v>29.15</v>
      </c>
      <c r="G116" s="25">
        <v>29.57</v>
      </c>
      <c r="H116" s="25">
        <v>49.53</v>
      </c>
      <c r="I116" s="25">
        <v>29.49</v>
      </c>
      <c r="J116" s="25"/>
      <c r="K116" s="25"/>
      <c r="M116" s="1">
        <f t="shared" si="6"/>
        <v>0.4</v>
      </c>
      <c r="N116" s="1">
        <v>0.3</v>
      </c>
      <c r="O116" s="1">
        <v>0.6</v>
      </c>
      <c r="P116" s="1">
        <v>0.88</v>
      </c>
      <c r="Q116" s="1">
        <f>AVERAGE(TBL_HST[[#This Row],[CH4]],TBL_HST[[#This Row],[CH5]],TBL_HST[[#This Row],[CH6]])</f>
        <v>29.156666666666666</v>
      </c>
      <c r="R116" s="1">
        <f>(M116/(O116-N116))*LN(((TBL_HST[[#This Row],[CH1]]-Q116)/(TBL_HST[[#This Row],[CH2]]-Q116)))</f>
        <v>0.11643757810914224</v>
      </c>
      <c r="S116" s="1">
        <f>(M116/(P116-O116))*LN(((TBL_HST[[#This Row],[CH2]]-Q116)/(TBL_HST[[#This Row],[CH3]]-Q116)))</f>
        <v>0.16020439518820109</v>
      </c>
      <c r="T116" s="1">
        <f>(M116/(P116-N116))*LN(((TBL_HST[[#This Row],[CH1]]-Q116)/(TBL_HST[[#This Row],[CH3]]-Q116)))</f>
        <v>0.13756638635420498</v>
      </c>
      <c r="U116" s="1">
        <f>(TBL_HST[[#This Row],[CH1]]-Q116)/(EXP(-R116*N116/M116)) + Q116</f>
        <v>50.036007604562741</v>
      </c>
      <c r="V116" s="1">
        <f>(TBL_HST[[#This Row],[CH2]]-Q116)/(EXP(-S116*O116/M116)) + Q116</f>
        <v>51.452736535265487</v>
      </c>
      <c r="W116" s="1">
        <f>(TBL_HST[[#This Row],[CH1]]-Q116)/(EXP(-T116*N116/M116)) + Q116</f>
        <v>50.369509757504161</v>
      </c>
      <c r="X116" s="1">
        <f t="shared" si="7"/>
        <v>50.036007604562741</v>
      </c>
      <c r="Y116" s="1">
        <f t="shared" si="8"/>
        <v>50.369509757504161</v>
      </c>
      <c r="Z116" s="1">
        <f t="shared" si="9"/>
        <v>50.369509757504161</v>
      </c>
      <c r="AB116" s="1">
        <f t="shared" si="10"/>
        <v>50.258342373190352</v>
      </c>
      <c r="AC116" s="1">
        <f>TBL_HST[[#This Row],[CH7]]</f>
        <v>49.53</v>
      </c>
      <c r="AD116" s="1">
        <f t="shared" si="11"/>
        <v>0.72834237319035111</v>
      </c>
    </row>
    <row r="117" spans="1:30" ht="19.5" customHeight="1" x14ac:dyDescent="0.35">
      <c r="A117" s="27">
        <v>44775.658597662034</v>
      </c>
      <c r="B117" s="25">
        <v>48.15</v>
      </c>
      <c r="C117" s="25">
        <v>46.95</v>
      </c>
      <c r="D117" s="25">
        <v>44.83</v>
      </c>
      <c r="E117" s="25">
        <v>28.79</v>
      </c>
      <c r="F117" s="25">
        <v>29.19</v>
      </c>
      <c r="G117" s="25">
        <v>29.59</v>
      </c>
      <c r="H117" s="25">
        <v>48.79</v>
      </c>
      <c r="I117" s="25">
        <v>29.45</v>
      </c>
      <c r="J117" s="25"/>
      <c r="K117" s="25"/>
      <c r="M117" s="1">
        <f t="shared" si="6"/>
        <v>0.4</v>
      </c>
      <c r="N117" s="1">
        <v>0.3</v>
      </c>
      <c r="O117" s="1">
        <v>0.6</v>
      </c>
      <c r="P117" s="1">
        <v>0.88</v>
      </c>
      <c r="Q117" s="1">
        <f>AVERAGE(TBL_HST[[#This Row],[CH4]],TBL_HST[[#This Row],[CH5]],TBL_HST[[#This Row],[CH6]])</f>
        <v>29.19</v>
      </c>
      <c r="R117" s="1">
        <f>(M117/(O117-N117))*LN(((TBL_HST[[#This Row],[CH1]]-Q117)/(TBL_HST[[#This Row],[CH2]]-Q117)))</f>
        <v>8.717701235046868E-2</v>
      </c>
      <c r="S117" s="1">
        <f>(M117/(P117-O117))*LN(((TBL_HST[[#This Row],[CH2]]-Q117)/(TBL_HST[[#This Row],[CH3]]-Q117)))</f>
        <v>0.18159571778122738</v>
      </c>
      <c r="T117" s="1">
        <f>(M117/(P117-N117))*LN(((TBL_HST[[#This Row],[CH1]]-Q117)/(TBL_HST[[#This Row],[CH3]]-Q117)))</f>
        <v>0.13275845635152464</v>
      </c>
      <c r="U117" s="1">
        <f>(TBL_HST[[#This Row],[CH1]]-Q117)/(EXP(-R117*N117/M117)) + Q117</f>
        <v>49.431081081081075</v>
      </c>
      <c r="V117" s="1">
        <f>(TBL_HST[[#This Row],[CH2]]-Q117)/(EXP(-S117*O117/M117)) + Q117</f>
        <v>52.510721829384579</v>
      </c>
      <c r="W117" s="1">
        <f>(TBL_HST[[#This Row],[CH1]]-Q117)/(EXP(-T117*N117/M117)) + Q117</f>
        <v>50.135008057365454</v>
      </c>
      <c r="X117" s="1">
        <f t="shared" si="7"/>
        <v>49.431081081081075</v>
      </c>
      <c r="Y117" s="1">
        <f t="shared" si="8"/>
        <v>50.135008057365454</v>
      </c>
      <c r="Z117" s="1">
        <f t="shared" si="9"/>
        <v>50.135008057365454</v>
      </c>
      <c r="AB117" s="1">
        <f t="shared" si="10"/>
        <v>49.900365731937335</v>
      </c>
      <c r="AC117" s="1">
        <f>TBL_HST[[#This Row],[CH7]]</f>
        <v>48.79</v>
      </c>
      <c r="AD117" s="1">
        <f t="shared" si="11"/>
        <v>1.1103657319373355</v>
      </c>
    </row>
    <row r="118" spans="1:30" ht="19.5" customHeight="1" x14ac:dyDescent="0.35">
      <c r="A118" s="27">
        <v>44775.658603622687</v>
      </c>
      <c r="B118" s="25">
        <v>48.31</v>
      </c>
      <c r="C118" s="25">
        <v>46.79</v>
      </c>
      <c r="D118" s="25">
        <v>44.99</v>
      </c>
      <c r="E118" s="25">
        <v>28.79</v>
      </c>
      <c r="F118" s="25">
        <v>29.17</v>
      </c>
      <c r="G118" s="25">
        <v>29.59</v>
      </c>
      <c r="H118" s="25">
        <v>49.05</v>
      </c>
      <c r="I118" s="25">
        <v>29.49</v>
      </c>
      <c r="J118" s="25"/>
      <c r="K118" s="25"/>
      <c r="M118" s="1">
        <f t="shared" si="6"/>
        <v>0.4</v>
      </c>
      <c r="N118" s="1">
        <v>0.3</v>
      </c>
      <c r="O118" s="1">
        <v>0.6</v>
      </c>
      <c r="P118" s="1">
        <v>0.88</v>
      </c>
      <c r="Q118" s="1">
        <f>AVERAGE(TBL_HST[[#This Row],[CH4]],TBL_HST[[#This Row],[CH5]],TBL_HST[[#This Row],[CH6]])</f>
        <v>29.183333333333334</v>
      </c>
      <c r="R118" s="1">
        <f>(M118/(O118-N118))*LN(((TBL_HST[[#This Row],[CH1]]-Q118)/(TBL_HST[[#This Row],[CH2]]-Q118)))</f>
        <v>0.11040787157897693</v>
      </c>
      <c r="S118" s="1">
        <f>(M118/(P118-O118))*LN(((TBL_HST[[#This Row],[CH2]]-Q118)/(TBL_HST[[#This Row],[CH3]]-Q118)))</f>
        <v>0.15406546604532367</v>
      </c>
      <c r="T118" s="1">
        <f>(M118/(P118-N118))*LN(((TBL_HST[[#This Row],[CH1]]-Q118)/(TBL_HST[[#This Row],[CH3]]-Q118)))</f>
        <v>0.13148395166617879</v>
      </c>
      <c r="U118" s="1">
        <f>(TBL_HST[[#This Row],[CH1]]-Q118)/(EXP(-R118*N118/M118)) + Q118</f>
        <v>49.96122302158274</v>
      </c>
      <c r="V118" s="1">
        <f>(TBL_HST[[#This Row],[CH2]]-Q118)/(EXP(-S118*O118/M118)) + Q118</f>
        <v>51.3674333602251</v>
      </c>
      <c r="W118" s="1">
        <f>(TBL_HST[[#This Row],[CH1]]-Q118)/(EXP(-T118*N118/M118)) + Q118</f>
        <v>50.292269917998979</v>
      </c>
      <c r="X118" s="1">
        <f t="shared" si="7"/>
        <v>49.96122302158274</v>
      </c>
      <c r="Y118" s="1">
        <f t="shared" si="8"/>
        <v>50.292269917998979</v>
      </c>
      <c r="Z118" s="1">
        <f t="shared" si="9"/>
        <v>50.292269917998979</v>
      </c>
      <c r="AB118" s="1">
        <f t="shared" si="10"/>
        <v>50.181920952526902</v>
      </c>
      <c r="AC118" s="1">
        <f>TBL_HST[[#This Row],[CH7]]</f>
        <v>49.05</v>
      </c>
      <c r="AD118" s="1">
        <f t="shared" si="11"/>
        <v>1.1319209525269045</v>
      </c>
    </row>
    <row r="119" spans="1:30" ht="19.5" customHeight="1" x14ac:dyDescent="0.35">
      <c r="A119" s="27">
        <v>44775.658609456019</v>
      </c>
      <c r="B119" s="25">
        <v>48.39</v>
      </c>
      <c r="C119" s="25">
        <v>46.61</v>
      </c>
      <c r="D119" s="25">
        <v>45.15</v>
      </c>
      <c r="E119" s="25">
        <v>28.79</v>
      </c>
      <c r="F119" s="25">
        <v>29.17</v>
      </c>
      <c r="G119" s="25">
        <v>29.59</v>
      </c>
      <c r="H119" s="25">
        <v>48.75</v>
      </c>
      <c r="I119" s="25">
        <v>29.47</v>
      </c>
      <c r="J119" s="25"/>
      <c r="K119" s="25"/>
      <c r="M119" s="1">
        <f t="shared" si="6"/>
        <v>0.4</v>
      </c>
      <c r="N119" s="1">
        <v>0.3</v>
      </c>
      <c r="O119" s="1">
        <v>0.6</v>
      </c>
      <c r="P119" s="1">
        <v>0.88</v>
      </c>
      <c r="Q119" s="1">
        <f>AVERAGE(TBL_HST[[#This Row],[CH4]],TBL_HST[[#This Row],[CH5]],TBL_HST[[#This Row],[CH6]])</f>
        <v>29.183333333333334</v>
      </c>
      <c r="R119" s="1">
        <f>(M119/(O119-N119))*LN(((TBL_HST[[#This Row],[CH1]]-Q119)/(TBL_HST[[#This Row],[CH2]]-Q119)))</f>
        <v>0.12967445453381499</v>
      </c>
      <c r="S119" s="1">
        <f>(M119/(P119-O119))*LN(((TBL_HST[[#This Row],[CH2]]-Q119)/(TBL_HST[[#This Row],[CH3]]-Q119)))</f>
        <v>0.12499769191307399</v>
      </c>
      <c r="T119" s="1">
        <f>(M119/(P119-N119))*LN(((TBL_HST[[#This Row],[CH1]]-Q119)/(TBL_HST[[#This Row],[CH3]]-Q119)))</f>
        <v>0.12741670706173311</v>
      </c>
      <c r="U119" s="1">
        <f>(TBL_HST[[#This Row],[CH1]]-Q119)/(EXP(-R119*N119/M119)) + Q119</f>
        <v>50.351813312930375</v>
      </c>
      <c r="V119" s="1">
        <f>(TBL_HST[[#This Row],[CH2]]-Q119)/(EXP(-S119*O119/M119)) + Q119</f>
        <v>50.203833037406156</v>
      </c>
      <c r="W119" s="1">
        <f>(TBL_HST[[#This Row],[CH1]]-Q119)/(EXP(-T119*N119/M119)) + Q119</f>
        <v>50.315998832386484</v>
      </c>
      <c r="X119" s="1">
        <f t="shared" si="7"/>
        <v>50.351813312930375</v>
      </c>
      <c r="Y119" s="1">
        <f t="shared" si="8"/>
        <v>50.315998832386484</v>
      </c>
      <c r="Z119" s="1">
        <f t="shared" si="9"/>
        <v>50.315998832386484</v>
      </c>
      <c r="AB119" s="1">
        <f t="shared" si="10"/>
        <v>50.327936992567778</v>
      </c>
      <c r="AC119" s="1">
        <f>TBL_HST[[#This Row],[CH7]]</f>
        <v>48.75</v>
      </c>
      <c r="AD119" s="1">
        <f t="shared" si="11"/>
        <v>1.5779369925677784</v>
      </c>
    </row>
    <row r="120" spans="1:30" ht="19.5" customHeight="1" x14ac:dyDescent="0.35">
      <c r="A120" s="27">
        <v>44775.658615370368</v>
      </c>
      <c r="B120" s="25">
        <v>48.07</v>
      </c>
      <c r="C120" s="25">
        <v>46.79</v>
      </c>
      <c r="D120" s="25">
        <v>45.39</v>
      </c>
      <c r="E120" s="25">
        <v>28.79</v>
      </c>
      <c r="F120" s="25">
        <v>29.17</v>
      </c>
      <c r="G120" s="25">
        <v>29.63</v>
      </c>
      <c r="H120" s="25">
        <v>48.49</v>
      </c>
      <c r="I120" s="25">
        <v>29.49</v>
      </c>
      <c r="J120" s="25"/>
      <c r="K120" s="25"/>
      <c r="M120" s="1">
        <f t="shared" si="6"/>
        <v>0.4</v>
      </c>
      <c r="N120" s="1">
        <v>0.3</v>
      </c>
      <c r="O120" s="1">
        <v>0.6</v>
      </c>
      <c r="P120" s="1">
        <v>0.88</v>
      </c>
      <c r="Q120" s="1">
        <f>AVERAGE(TBL_HST[[#This Row],[CH4]],TBL_HST[[#This Row],[CH5]],TBL_HST[[#This Row],[CH6]])</f>
        <v>29.196666666666669</v>
      </c>
      <c r="R120" s="1">
        <f>(M120/(O120-N120))*LN(((TBL_HST[[#This Row],[CH1]]-Q120)/(TBL_HST[[#This Row],[CH2]]-Q120)))</f>
        <v>9.3639931478100777E-2</v>
      </c>
      <c r="S120" s="1">
        <f>(M120/(P120-O120))*LN(((TBL_HST[[#This Row],[CH2]]-Q120)/(TBL_HST[[#This Row],[CH3]]-Q120)))</f>
        <v>0.11845772500164506</v>
      </c>
      <c r="T120" s="1">
        <f>(M120/(P120-N120))*LN(((TBL_HST[[#This Row],[CH1]]-Q120)/(TBL_HST[[#This Row],[CH3]]-Q120)))</f>
        <v>0.10562093524808761</v>
      </c>
      <c r="U120" s="1">
        <f>(TBL_HST[[#This Row],[CH1]]-Q120)/(EXP(-R120*N120/M120)) + Q120</f>
        <v>49.443126184160668</v>
      </c>
      <c r="V120" s="1">
        <f>(TBL_HST[[#This Row],[CH2]]-Q120)/(EXP(-S120*O120/M120)) + Q120</f>
        <v>50.211039618945165</v>
      </c>
      <c r="W120" s="1">
        <f>(TBL_HST[[#This Row],[CH1]]-Q120)/(EXP(-T120*N120/M120)) + Q120</f>
        <v>49.625875706379439</v>
      </c>
      <c r="X120" s="1">
        <f t="shared" si="7"/>
        <v>49.443126184160668</v>
      </c>
      <c r="Y120" s="1">
        <f t="shared" si="8"/>
        <v>49.625875706379439</v>
      </c>
      <c r="Z120" s="1">
        <f t="shared" si="9"/>
        <v>49.625875706379439</v>
      </c>
      <c r="AB120" s="1">
        <f t="shared" si="10"/>
        <v>49.564959198973185</v>
      </c>
      <c r="AC120" s="1">
        <f>TBL_HST[[#This Row],[CH7]]</f>
        <v>48.49</v>
      </c>
      <c r="AD120" s="1">
        <f t="shared" si="11"/>
        <v>1.0749591989731826</v>
      </c>
    </row>
    <row r="121" spans="1:30" ht="19.5" customHeight="1" x14ac:dyDescent="0.35">
      <c r="A121" s="27">
        <v>44775.658621261573</v>
      </c>
      <c r="B121" s="25">
        <v>47.89</v>
      </c>
      <c r="C121" s="25">
        <v>46.59</v>
      </c>
      <c r="D121" s="25">
        <v>45.47</v>
      </c>
      <c r="E121" s="25">
        <v>28.81</v>
      </c>
      <c r="F121" s="25">
        <v>29.15</v>
      </c>
      <c r="G121" s="25">
        <v>29.59</v>
      </c>
      <c r="H121" s="25">
        <v>48.35</v>
      </c>
      <c r="I121" s="25">
        <v>29.47</v>
      </c>
      <c r="J121" s="25"/>
      <c r="K121" s="25"/>
      <c r="M121" s="1">
        <f t="shared" si="6"/>
        <v>0.4</v>
      </c>
      <c r="N121" s="1">
        <v>0.3</v>
      </c>
      <c r="O121" s="1">
        <v>0.6</v>
      </c>
      <c r="P121" s="1">
        <v>0.88</v>
      </c>
      <c r="Q121" s="1">
        <f>AVERAGE(TBL_HST[[#This Row],[CH4]],TBL_HST[[#This Row],[CH5]],TBL_HST[[#This Row],[CH6]])</f>
        <v>29.183333333333334</v>
      </c>
      <c r="R121" s="1">
        <f>(M121/(O121-N121))*LN(((TBL_HST[[#This Row],[CH1]]-Q121)/(TBL_HST[[#This Row],[CH2]]-Q121)))</f>
        <v>9.603558928436963E-2</v>
      </c>
      <c r="S121" s="1">
        <f>(M121/(P121-O121))*LN(((TBL_HST[[#This Row],[CH2]]-Q121)/(TBL_HST[[#This Row],[CH3]]-Q121)))</f>
        <v>9.5009282059126662E-2</v>
      </c>
      <c r="T121" s="1">
        <f>(M121/(P121-N121))*LN(((TBL_HST[[#This Row],[CH1]]-Q121)/(TBL_HST[[#This Row],[CH3]]-Q121)))</f>
        <v>9.5540130623907524E-2</v>
      </c>
      <c r="U121" s="1">
        <f>(TBL_HST[[#This Row],[CH1]]-Q121)/(EXP(-R121*N121/M121)) + Q121</f>
        <v>49.287089237839908</v>
      </c>
      <c r="V121" s="1">
        <f>(TBL_HST[[#This Row],[CH2]]-Q121)/(EXP(-S121*O121/M121)) + Q121</f>
        <v>49.25616410305544</v>
      </c>
      <c r="W121" s="1">
        <f>(TBL_HST[[#This Row],[CH1]]-Q121)/(EXP(-T121*N121/M121)) + Q121</f>
        <v>49.279620190674365</v>
      </c>
      <c r="X121" s="1">
        <f t="shared" si="7"/>
        <v>49.287089237839908</v>
      </c>
      <c r="Y121" s="1">
        <f t="shared" si="8"/>
        <v>49.279620190674365</v>
      </c>
      <c r="Z121" s="1">
        <f t="shared" si="9"/>
        <v>49.279620190674365</v>
      </c>
      <c r="AB121" s="1">
        <f t="shared" si="10"/>
        <v>49.282109873062872</v>
      </c>
      <c r="AC121" s="1">
        <f>TBL_HST[[#This Row],[CH7]]</f>
        <v>48.35</v>
      </c>
      <c r="AD121" s="1">
        <f t="shared" si="11"/>
        <v>0.93210987306287052</v>
      </c>
    </row>
    <row r="122" spans="1:30" ht="19.5" customHeight="1" x14ac:dyDescent="0.35">
      <c r="A122" s="27">
        <v>44775.658627187498</v>
      </c>
      <c r="B122" s="25">
        <v>47.69</v>
      </c>
      <c r="C122" s="25">
        <v>46.51</v>
      </c>
      <c r="D122" s="25">
        <v>45.47</v>
      </c>
      <c r="E122" s="25">
        <v>28.79</v>
      </c>
      <c r="F122" s="25">
        <v>29.17</v>
      </c>
      <c r="G122" s="25">
        <v>29.59</v>
      </c>
      <c r="H122" s="25">
        <v>48.61</v>
      </c>
      <c r="I122" s="25">
        <v>29.49</v>
      </c>
      <c r="J122" s="25"/>
      <c r="K122" s="25"/>
      <c r="M122" s="1">
        <f t="shared" si="6"/>
        <v>0.4</v>
      </c>
      <c r="N122" s="1">
        <v>0.3</v>
      </c>
      <c r="O122" s="1">
        <v>0.6</v>
      </c>
      <c r="P122" s="1">
        <v>0.88</v>
      </c>
      <c r="Q122" s="1">
        <f>AVERAGE(TBL_HST[[#This Row],[CH4]],TBL_HST[[#This Row],[CH5]],TBL_HST[[#This Row],[CH6]])</f>
        <v>29.183333333333334</v>
      </c>
      <c r="R122" s="1">
        <f>(M122/(O122-N122))*LN(((TBL_HST[[#This Row],[CH1]]-Q122)/(TBL_HST[[#This Row],[CH2]]-Q122)))</f>
        <v>8.7845715980273145E-2</v>
      </c>
      <c r="S122" s="1">
        <f>(M122/(P122-O122))*LN(((TBL_HST[[#This Row],[CH2]]-Q122)/(TBL_HST[[#This Row],[CH3]]-Q122)))</f>
        <v>8.842851911964239E-2</v>
      </c>
      <c r="T122" s="1">
        <f>(M122/(P122-N122))*LN(((TBL_HST[[#This Row],[CH1]]-Q122)/(TBL_HST[[#This Row],[CH3]]-Q122)))</f>
        <v>8.8127069219968684E-2</v>
      </c>
      <c r="U122" s="1">
        <f>(TBL_HST[[#This Row],[CH1]]-Q122)/(EXP(-R122*N122/M122)) + Q122</f>
        <v>48.950361677568296</v>
      </c>
      <c r="V122" s="1">
        <f>(TBL_HST[[#This Row],[CH2]]-Q122)/(EXP(-S122*O122/M122)) + Q122</f>
        <v>48.967649662348677</v>
      </c>
      <c r="W122" s="1">
        <f>(TBL_HST[[#This Row],[CH1]]-Q122)/(EXP(-T122*N122/M122)) + Q122</f>
        <v>48.954533255783304</v>
      </c>
      <c r="X122" s="1">
        <f t="shared" si="7"/>
        <v>48.950361677568296</v>
      </c>
      <c r="Y122" s="1">
        <f t="shared" si="8"/>
        <v>48.954533255783304</v>
      </c>
      <c r="Z122" s="1">
        <f t="shared" si="9"/>
        <v>48.954533255783304</v>
      </c>
      <c r="AB122" s="1">
        <f t="shared" si="10"/>
        <v>48.953142729711637</v>
      </c>
      <c r="AC122" s="1">
        <f>TBL_HST[[#This Row],[CH7]]</f>
        <v>48.61</v>
      </c>
      <c r="AD122" s="1">
        <f t="shared" si="11"/>
        <v>0.34314272971163717</v>
      </c>
    </row>
    <row r="123" spans="1:30" ht="19.5" customHeight="1" x14ac:dyDescent="0.35">
      <c r="A123" s="27">
        <v>44775.658633101855</v>
      </c>
      <c r="B123" s="25">
        <v>47.53</v>
      </c>
      <c r="C123" s="25">
        <v>46.69</v>
      </c>
      <c r="D123" s="25">
        <v>45.59</v>
      </c>
      <c r="E123" s="25">
        <v>28.79</v>
      </c>
      <c r="F123" s="25">
        <v>29.19</v>
      </c>
      <c r="G123" s="25">
        <v>29.65</v>
      </c>
      <c r="H123" s="25">
        <v>48.93</v>
      </c>
      <c r="I123" s="25">
        <v>29.47</v>
      </c>
      <c r="J123" s="25"/>
      <c r="K123" s="25"/>
      <c r="M123" s="1">
        <f t="shared" si="6"/>
        <v>0.4</v>
      </c>
      <c r="N123" s="1">
        <v>0.3</v>
      </c>
      <c r="O123" s="1">
        <v>0.6</v>
      </c>
      <c r="P123" s="1">
        <v>0.88</v>
      </c>
      <c r="Q123" s="1">
        <f>AVERAGE(TBL_HST[[#This Row],[CH4]],TBL_HST[[#This Row],[CH5]],TBL_HST[[#This Row],[CH6]])</f>
        <v>29.209999999999997</v>
      </c>
      <c r="R123" s="1">
        <f>(M123/(O123-N123))*LN(((TBL_HST[[#This Row],[CH1]]-Q123)/(TBL_HST[[#This Row],[CH2]]-Q123)))</f>
        <v>6.2581318691459983E-2</v>
      </c>
      <c r="S123" s="1">
        <f>(M123/(P123-O123))*LN(((TBL_HST[[#This Row],[CH2]]-Q123)/(TBL_HST[[#This Row],[CH3]]-Q123)))</f>
        <v>9.2851845432093724E-2</v>
      </c>
      <c r="T123" s="1">
        <f>(M123/(P123-N123))*LN(((TBL_HST[[#This Row],[CH1]]-Q123)/(TBL_HST[[#This Row],[CH3]]-Q123)))</f>
        <v>7.7194676428317691E-2</v>
      </c>
      <c r="U123" s="1">
        <f>(TBL_HST[[#This Row],[CH1]]-Q123)/(EXP(-R123*N123/M123)) + Q123</f>
        <v>48.410366132723112</v>
      </c>
      <c r="V123" s="1">
        <f>(TBL_HST[[#This Row],[CH2]]-Q123)/(EXP(-S123*O123/M123)) + Q123</f>
        <v>49.302269485510735</v>
      </c>
      <c r="W123" s="1">
        <f>(TBL_HST[[#This Row],[CH1]]-Q123)/(EXP(-T123*N123/M123)) + Q123</f>
        <v>48.621959914732187</v>
      </c>
      <c r="X123" s="1">
        <f t="shared" si="7"/>
        <v>48.410366132723112</v>
      </c>
      <c r="Y123" s="1">
        <f t="shared" si="8"/>
        <v>48.621959914732187</v>
      </c>
      <c r="Z123" s="1">
        <f t="shared" si="9"/>
        <v>48.621959914732187</v>
      </c>
      <c r="AB123" s="1">
        <f t="shared" si="10"/>
        <v>48.551428654062498</v>
      </c>
      <c r="AC123" s="1">
        <f>TBL_HST[[#This Row],[CH7]]</f>
        <v>48.93</v>
      </c>
      <c r="AD123" s="1">
        <f t="shared" si="11"/>
        <v>-0.37857134593750175</v>
      </c>
    </row>
    <row r="124" spans="1:30" ht="19.5" customHeight="1" x14ac:dyDescent="0.35">
      <c r="A124" s="27">
        <v>44775.658638993053</v>
      </c>
      <c r="B124" s="25">
        <v>47.27</v>
      </c>
      <c r="C124" s="25">
        <v>46.73</v>
      </c>
      <c r="D124" s="25">
        <v>45.51</v>
      </c>
      <c r="E124" s="25">
        <v>28.83</v>
      </c>
      <c r="F124" s="25">
        <v>29.19</v>
      </c>
      <c r="G124" s="25">
        <v>29.63</v>
      </c>
      <c r="H124" s="25">
        <v>48.93</v>
      </c>
      <c r="I124" s="25">
        <v>29.49</v>
      </c>
      <c r="J124" s="25"/>
      <c r="K124" s="25"/>
      <c r="M124" s="1">
        <f t="shared" si="6"/>
        <v>0.4</v>
      </c>
      <c r="N124" s="1">
        <v>0.3</v>
      </c>
      <c r="O124" s="1">
        <v>0.6</v>
      </c>
      <c r="P124" s="1">
        <v>0.88</v>
      </c>
      <c r="Q124" s="1">
        <f>AVERAGE(TBL_HST[[#This Row],[CH4]],TBL_HST[[#This Row],[CH5]],TBL_HST[[#This Row],[CH6]])</f>
        <v>29.216666666666665</v>
      </c>
      <c r="R124" s="1">
        <f>(M124/(O124-N124))*LN(((TBL_HST[[#This Row],[CH1]]-Q124)/(TBL_HST[[#This Row],[CH2]]-Q124)))</f>
        <v>4.0490459128834907E-2</v>
      </c>
      <c r="S124" s="1">
        <f>(M124/(P124-O124))*LN(((TBL_HST[[#This Row],[CH2]]-Q124)/(TBL_HST[[#This Row],[CH3]]-Q124)))</f>
        <v>0.10315209913436268</v>
      </c>
      <c r="T124" s="1">
        <f>(M124/(P124-N124))*LN(((TBL_HST[[#This Row],[CH1]]-Q124)/(TBL_HST[[#This Row],[CH3]]-Q124)))</f>
        <v>7.0740906028055148E-2</v>
      </c>
      <c r="U124" s="1">
        <f>(TBL_HST[[#This Row],[CH1]]-Q124)/(EXP(-R124*N124/M124)) + Q124</f>
        <v>47.82665017129807</v>
      </c>
      <c r="V124" s="1">
        <f>(TBL_HST[[#This Row],[CH2]]-Q124)/(EXP(-S124*O124/M124)) + Q124</f>
        <v>49.66069126868021</v>
      </c>
      <c r="W124" s="1">
        <f>(TBL_HST[[#This Row],[CH1]]-Q124)/(EXP(-T124*N124/M124)) + Q124</f>
        <v>48.253696469747425</v>
      </c>
      <c r="X124" s="1">
        <f t="shared" si="7"/>
        <v>47.82665017129807</v>
      </c>
      <c r="Y124" s="1">
        <f t="shared" si="8"/>
        <v>48.253696469747425</v>
      </c>
      <c r="Z124" s="1">
        <f t="shared" si="9"/>
        <v>48.253696469747425</v>
      </c>
      <c r="AB124" s="1">
        <f t="shared" si="10"/>
        <v>48.111347703597637</v>
      </c>
      <c r="AC124" s="1">
        <f>TBL_HST[[#This Row],[CH7]]</f>
        <v>48.93</v>
      </c>
      <c r="AD124" s="1">
        <f t="shared" si="11"/>
        <v>-0.81865229640236237</v>
      </c>
    </row>
    <row r="125" spans="1:30" ht="19.5" customHeight="1" x14ac:dyDescent="0.35">
      <c r="A125" s="27">
        <v>44775.658644872688</v>
      </c>
      <c r="B125" s="25">
        <v>47.05</v>
      </c>
      <c r="C125" s="25">
        <v>46.73</v>
      </c>
      <c r="D125" s="25">
        <v>45.61</v>
      </c>
      <c r="E125" s="25">
        <v>28.81</v>
      </c>
      <c r="F125" s="25">
        <v>29.19</v>
      </c>
      <c r="G125" s="25">
        <v>29.63</v>
      </c>
      <c r="H125" s="25">
        <v>48.63</v>
      </c>
      <c r="I125" s="25">
        <v>29.47</v>
      </c>
      <c r="J125" s="25"/>
      <c r="K125" s="25"/>
      <c r="M125" s="1">
        <f t="shared" si="6"/>
        <v>0.4</v>
      </c>
      <c r="N125" s="1">
        <v>0.3</v>
      </c>
      <c r="O125" s="1">
        <v>0.6</v>
      </c>
      <c r="P125" s="1">
        <v>0.88</v>
      </c>
      <c r="Q125" s="1">
        <f>AVERAGE(TBL_HST[[#This Row],[CH4]],TBL_HST[[#This Row],[CH5]],TBL_HST[[#This Row],[CH6]])</f>
        <v>29.209999999999997</v>
      </c>
      <c r="R125" s="1">
        <f>(M125/(O125-N125))*LN(((TBL_HST[[#This Row],[CH1]]-Q125)/(TBL_HST[[#This Row],[CH2]]-Q125)))</f>
        <v>2.4133388858157252E-2</v>
      </c>
      <c r="S125" s="1">
        <f>(M125/(P125-O125))*LN(((TBL_HST[[#This Row],[CH2]]-Q125)/(TBL_HST[[#This Row],[CH3]]-Q125)))</f>
        <v>9.4373929540132129E-2</v>
      </c>
      <c r="T125" s="1">
        <f>(M125/(P125-N125))*LN(((TBL_HST[[#This Row],[CH1]]-Q125)/(TBL_HST[[#This Row],[CH3]]-Q125)))</f>
        <v>5.8042615394283063E-2</v>
      </c>
      <c r="U125" s="1">
        <f>(TBL_HST[[#This Row],[CH1]]-Q125)/(EXP(-R125*N125/M125)) + Q125</f>
        <v>47.375844748858441</v>
      </c>
      <c r="V125" s="1">
        <f>(TBL_HST[[#This Row],[CH2]]-Q125)/(EXP(-S125*O125/M125)) + Q125</f>
        <v>49.394277904907156</v>
      </c>
      <c r="W125" s="1">
        <f>(TBL_HST[[#This Row],[CH1]]-Q125)/(EXP(-T125*N125/M125)) + Q125</f>
        <v>47.843761852840331</v>
      </c>
      <c r="X125" s="1">
        <f t="shared" si="7"/>
        <v>47.375844748858441</v>
      </c>
      <c r="Y125" s="1">
        <f t="shared" si="8"/>
        <v>47.843761852840331</v>
      </c>
      <c r="Z125" s="1">
        <f t="shared" si="9"/>
        <v>47.843761852840331</v>
      </c>
      <c r="AB125" s="1">
        <f t="shared" si="10"/>
        <v>47.68778948484637</v>
      </c>
      <c r="AC125" s="1">
        <f>TBL_HST[[#This Row],[CH7]]</f>
        <v>48.63</v>
      </c>
      <c r="AD125" s="1">
        <f t="shared" si="11"/>
        <v>-0.94221051515363285</v>
      </c>
    </row>
    <row r="126" spans="1:30" ht="19.5" customHeight="1" x14ac:dyDescent="0.35">
      <c r="A126" s="27">
        <v>44775.658650787038</v>
      </c>
      <c r="B126" s="25">
        <v>47.11</v>
      </c>
      <c r="C126" s="25">
        <v>46.39</v>
      </c>
      <c r="D126" s="25">
        <v>45.59</v>
      </c>
      <c r="E126" s="25">
        <v>28.85</v>
      </c>
      <c r="F126" s="25">
        <v>29.19</v>
      </c>
      <c r="G126" s="25">
        <v>29.65</v>
      </c>
      <c r="H126" s="25">
        <v>49.33</v>
      </c>
      <c r="I126" s="25">
        <v>29.49</v>
      </c>
      <c r="J126" s="25"/>
      <c r="K126" s="25"/>
      <c r="M126" s="1">
        <f t="shared" si="6"/>
        <v>0.4</v>
      </c>
      <c r="N126" s="1">
        <v>0.3</v>
      </c>
      <c r="O126" s="1">
        <v>0.6</v>
      </c>
      <c r="P126" s="1">
        <v>0.88</v>
      </c>
      <c r="Q126" s="1">
        <f>AVERAGE(TBL_HST[[#This Row],[CH4]],TBL_HST[[#This Row],[CH5]],TBL_HST[[#This Row],[CH6]])</f>
        <v>29.23</v>
      </c>
      <c r="R126" s="1">
        <f>(M126/(O126-N126))*LN(((TBL_HST[[#This Row],[CH1]]-Q126)/(TBL_HST[[#This Row],[CH2]]-Q126)))</f>
        <v>5.4802234247402382E-2</v>
      </c>
      <c r="S126" s="1">
        <f>(M126/(P126-O126))*LN(((TBL_HST[[#This Row],[CH2]]-Q126)/(TBL_HST[[#This Row],[CH3]]-Q126)))</f>
        <v>6.8202518407450036E-2</v>
      </c>
      <c r="T126" s="1">
        <f>(M126/(P126-N126))*LN(((TBL_HST[[#This Row],[CH1]]-Q126)/(TBL_HST[[#This Row],[CH3]]-Q126)))</f>
        <v>6.1271336945356386E-2</v>
      </c>
      <c r="U126" s="1">
        <f>(TBL_HST[[#This Row],[CH1]]-Q126)/(EXP(-R126*N126/M126)) + Q126</f>
        <v>47.860209790209787</v>
      </c>
      <c r="V126" s="1">
        <f>(TBL_HST[[#This Row],[CH2]]-Q126)/(EXP(-S126*O126/M126)) + Q126</f>
        <v>48.238473846658422</v>
      </c>
      <c r="W126" s="1">
        <f>(TBL_HST[[#This Row],[CH1]]-Q126)/(EXP(-T126*N126/M126)) + Q126</f>
        <v>47.950819980258473</v>
      </c>
      <c r="X126" s="1">
        <f t="shared" si="7"/>
        <v>47.860209790209787</v>
      </c>
      <c r="Y126" s="1">
        <f t="shared" si="8"/>
        <v>47.950819980258473</v>
      </c>
      <c r="Z126" s="1">
        <f t="shared" si="9"/>
        <v>47.950819980258473</v>
      </c>
      <c r="AB126" s="1">
        <f t="shared" si="10"/>
        <v>47.920616583575573</v>
      </c>
      <c r="AC126" s="1">
        <f>TBL_HST[[#This Row],[CH7]]</f>
        <v>49.33</v>
      </c>
      <c r="AD126" s="1">
        <f t="shared" si="11"/>
        <v>-1.4093834164244257</v>
      </c>
    </row>
    <row r="127" spans="1:30" ht="19.5" customHeight="1" x14ac:dyDescent="0.35">
      <c r="A127" s="28">
        <v>44775.658656666667</v>
      </c>
      <c r="B127" s="29">
        <v>47.05</v>
      </c>
      <c r="C127" s="29">
        <v>46.01</v>
      </c>
      <c r="D127" s="29">
        <v>45.51</v>
      </c>
      <c r="E127" s="29">
        <v>28.85</v>
      </c>
      <c r="F127" s="29">
        <v>29.19</v>
      </c>
      <c r="G127" s="29">
        <v>29.63</v>
      </c>
      <c r="H127" s="29">
        <v>49.51</v>
      </c>
      <c r="I127" s="29">
        <v>29.49</v>
      </c>
      <c r="J127" s="29"/>
      <c r="K127" s="29"/>
      <c r="M127" s="1">
        <f t="shared" si="6"/>
        <v>0.4</v>
      </c>
      <c r="N127" s="1">
        <v>0.3</v>
      </c>
      <c r="O127" s="1">
        <v>0.6</v>
      </c>
      <c r="P127" s="1">
        <v>0.88</v>
      </c>
      <c r="Q127" s="1">
        <f>AVERAGE(TBL_HST[[#This Row],[CH4]],TBL_HST[[#This Row],[CH5]],TBL_HST[[#This Row],[CH6]])</f>
        <v>29.223333333333333</v>
      </c>
      <c r="R127" s="1">
        <f>(M127/(O127-N127))*LN(((TBL_HST[[#This Row],[CH1]]-Q127)/(TBL_HST[[#This Row],[CH2]]-Q127)))</f>
        <v>8.0147390743461416E-2</v>
      </c>
      <c r="S127" s="1">
        <f>(M127/(P127-O127))*LN(((TBL_HST[[#This Row],[CH2]]-Q127)/(TBL_HST[[#This Row],[CH3]]-Q127)))</f>
        <v>4.3197347637931358E-2</v>
      </c>
      <c r="T127" s="1">
        <f>(M127/(P127-N127))*LN(((TBL_HST[[#This Row],[CH1]]-Q127)/(TBL_HST[[#This Row],[CH3]]-Q127)))</f>
        <v>6.2309438899412442E-2</v>
      </c>
      <c r="U127" s="1">
        <f>(TBL_HST[[#This Row],[CH1]]-Q127)/(EXP(-R127*N127/M127)) + Q127</f>
        <v>48.154432088959496</v>
      </c>
      <c r="V127" s="1">
        <f>(TBL_HST[[#This Row],[CH2]]-Q127)/(EXP(-S127*O127/M127)) + Q127</f>
        <v>47.133722448291579</v>
      </c>
      <c r="W127" s="1">
        <f>(TBL_HST[[#This Row],[CH1]]-Q127)/(EXP(-T127*N127/M127)) + Q127</f>
        <v>47.902849713263606</v>
      </c>
      <c r="X127" s="1">
        <f t="shared" si="7"/>
        <v>48.154432088959496</v>
      </c>
      <c r="Y127" s="1">
        <f t="shared" si="8"/>
        <v>47.902849713263606</v>
      </c>
      <c r="Z127" s="1">
        <f t="shared" si="9"/>
        <v>47.902849713263606</v>
      </c>
      <c r="AB127" s="1">
        <f t="shared" si="10"/>
        <v>47.986710505162229</v>
      </c>
      <c r="AC127" s="1">
        <f>TBL_HST[[#This Row],[CH7]]</f>
        <v>49.51</v>
      </c>
      <c r="AD127" s="1">
        <f t="shared" si="11"/>
        <v>-1.5232894948377691</v>
      </c>
    </row>
  </sheetData>
  <mergeCells count="4">
    <mergeCell ref="A1:J1"/>
    <mergeCell ref="A2:J2"/>
    <mergeCell ref="A3:K3"/>
    <mergeCell ref="A6:K6"/>
  </mergeCells>
  <phoneticPr fontId="16" type="noConversion"/>
  <dataValidations count="22">
    <dataValidation allowBlank="1" showInputMessage="1" showErrorMessage="1" prompt="Time_x000d__x000a__x000d__x000a_TBL_CUR[TIME]" sqref="A5" xr:uid="{352BAD14-8850-4A89-8AEC-10F6A917EEEA}"/>
    <dataValidation allowBlank="1" showInputMessage="1" showErrorMessage="1" prompt="TBL_CUR[CH1]" sqref="B5" xr:uid="{030EAFF5-D893-4CBA-BDF4-0190D604BFFE}"/>
    <dataValidation allowBlank="1" showInputMessage="1" showErrorMessage="1" prompt="TBL_CUR[CH2]" sqref="C5" xr:uid="{C3E7E8EB-4E3B-4E3D-9B40-8B3370BAF158}"/>
    <dataValidation allowBlank="1" showInputMessage="1" showErrorMessage="1" prompt="TBL_CUR[CH3]" sqref="D5" xr:uid="{C7203D24-DF5F-484D-AFDA-E1BF21AE8D0D}"/>
    <dataValidation allowBlank="1" showInputMessage="1" showErrorMessage="1" prompt="TBL_CUR[CH4]" sqref="E5" xr:uid="{1B5E575D-2043-4849-8A8C-2E81877A15AC}"/>
    <dataValidation allowBlank="1" showInputMessage="1" showErrorMessage="1" prompt="TBL_CUR[CH5]" sqref="F5" xr:uid="{E789DE82-D40E-4305-8BFB-19EB69845376}"/>
    <dataValidation allowBlank="1" showInputMessage="1" showErrorMessage="1" prompt="TBL_CUR[CH6]" sqref="G5" xr:uid="{00B047E6-8CEE-40D4-866E-1597AB97FED9}"/>
    <dataValidation allowBlank="1" showInputMessage="1" showErrorMessage="1" prompt="TBL_CUR[CH7]" sqref="H5" xr:uid="{B6E30115-FBFF-4560-9DD1-EE31AF2254CE}"/>
    <dataValidation allowBlank="1" showInputMessage="1" showErrorMessage="1" prompt="TBL_CUR[CH8]" sqref="I5" xr:uid="{0F1987F2-2A32-4839-9F97-7A6865A6A154}"/>
    <dataValidation allowBlank="1" showInputMessage="1" showErrorMessage="1" prompt="TBL_CUR[CH9]" sqref="J5" xr:uid="{A9E96832-5AB3-461E-89F1-F1C0B6A81A8E}"/>
    <dataValidation allowBlank="1" showInputMessage="1" showErrorMessage="1" prompt="TBL_CUR[CH10]" sqref="K5" xr:uid="{9F03A3D7-57B0-4F50-B2AA-C75F805EAA05}"/>
    <dataValidation allowBlank="1" showInputMessage="1" showErrorMessage="1" prompt="Time_x000d__x000a__x000d__x000a_TBL_HST[TIME]" sqref="A8:A127" xr:uid="{2F4A65B4-8CAF-4900-B736-2BBA23A3B409}"/>
    <dataValidation allowBlank="1" showInputMessage="1" showErrorMessage="1" prompt="TBL_HST[CH1]" sqref="B8:B127" xr:uid="{C6E914A5-B7AE-4045-80D2-C79F320728F4}"/>
    <dataValidation allowBlank="1" showInputMessage="1" showErrorMessage="1" prompt="TBL_HST[CH2]" sqref="C8:C127" xr:uid="{ECDA562B-B962-4BC2-A2EF-10BA039B138F}"/>
    <dataValidation allowBlank="1" showInputMessage="1" showErrorMessage="1" prompt="TBL_HST[CH3]" sqref="D8:D127" xr:uid="{89024CA3-8299-42FF-A93E-AED9521F1307}"/>
    <dataValidation allowBlank="1" showInputMessage="1" showErrorMessage="1" prompt="TBL_HST[CH4]" sqref="E8:E127" xr:uid="{63687FB3-2BE8-4A03-B680-6FBAB138E43D}"/>
    <dataValidation allowBlank="1" showInputMessage="1" showErrorMessage="1" prompt="TBL_HST[CH5]" sqref="F8:F127" xr:uid="{0753A7D9-9189-4BD5-9849-3C95B6B2A683}"/>
    <dataValidation allowBlank="1" showInputMessage="1" showErrorMessage="1" prompt="TBL_HST[CH6]" sqref="G8:G127" xr:uid="{0CA48114-7D5D-46D7-9AA3-279C8D4173AB}"/>
    <dataValidation allowBlank="1" showInputMessage="1" showErrorMessage="1" prompt="TBL_HST[CH7]" sqref="H8:H127" xr:uid="{E021A08C-99FF-4C6C-B5B6-EE39820056C1}"/>
    <dataValidation allowBlank="1" showInputMessage="1" showErrorMessage="1" prompt="TBL_HST[CH8]" sqref="I8:I127" xr:uid="{F95C07E0-DD67-4464-9A20-996ACC55F0F3}"/>
    <dataValidation allowBlank="1" showInputMessage="1" showErrorMessage="1" prompt="TBL_HST[CH9]" sqref="J8:J127" xr:uid="{00727AE2-D879-47B1-A955-364222A613D1}"/>
    <dataValidation allowBlank="1" showInputMessage="1" showErrorMessage="1" prompt="TBL_HST[CH10]" sqref="K8:K127" xr:uid="{40C2DFDD-6E7E-4F6B-BDBD-6D684767BFF2}"/>
  </dataValidations>
  <pageMargins left="0.7" right="0.7" top="0.75" bottom="0.75" header="0.3" footer="0.3"/>
  <drawing r:id="rId1"/>
  <legacy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9CC35-03C0-47D4-88EB-05F91A54FF65}">
  <dimension ref="A1:J5"/>
  <sheetViews>
    <sheetView topLeftCell="A28" workbookViewId="0">
      <selection sqref="A1:H1"/>
    </sheetView>
  </sheetViews>
  <sheetFormatPr defaultRowHeight="14.5" x14ac:dyDescent="0.35"/>
  <cols>
    <col min="1" max="10" width="11.453125" customWidth="1"/>
  </cols>
  <sheetData>
    <row r="1" spans="1:10" ht="29" x14ac:dyDescent="0.75">
      <c r="A1" s="35" t="s">
        <v>30</v>
      </c>
      <c r="B1" s="35"/>
      <c r="C1" s="35"/>
      <c r="D1" s="35"/>
      <c r="E1" s="35"/>
      <c r="F1" s="35"/>
      <c r="G1" s="35"/>
      <c r="H1" s="35"/>
    </row>
    <row r="2" spans="1:10" ht="16.5" x14ac:dyDescent="0.35">
      <c r="A2" s="36" t="s">
        <v>31</v>
      </c>
      <c r="B2" s="36"/>
      <c r="C2" s="36"/>
      <c r="D2" s="36"/>
      <c r="E2" s="36"/>
      <c r="F2" s="36"/>
      <c r="G2" s="36"/>
      <c r="H2" s="36"/>
    </row>
    <row r="3" spans="1:10" ht="17.5" customHeight="1" x14ac:dyDescent="0.35"/>
    <row r="4" spans="1:10" ht="19.5" customHeight="1" x14ac:dyDescent="0.35">
      <c r="A4" s="18" t="s">
        <v>11</v>
      </c>
      <c r="B4" s="19" t="s">
        <v>13</v>
      </c>
      <c r="C4" s="19" t="s">
        <v>14</v>
      </c>
      <c r="D4" s="19" t="s">
        <v>15</v>
      </c>
      <c r="E4" s="19" t="s">
        <v>16</v>
      </c>
      <c r="F4" s="19" t="s">
        <v>17</v>
      </c>
      <c r="G4" s="19" t="s">
        <v>18</v>
      </c>
      <c r="H4" s="19" t="s">
        <v>19</v>
      </c>
      <c r="I4" s="19" t="s">
        <v>20</v>
      </c>
      <c r="J4" s="19" t="s">
        <v>21</v>
      </c>
    </row>
    <row r="5" spans="1:10" ht="27" customHeight="1" x14ac:dyDescent="0.35">
      <c r="A5" s="20"/>
      <c r="B5" s="20"/>
      <c r="C5" s="20"/>
      <c r="D5" s="20"/>
      <c r="E5" s="20"/>
      <c r="F5" s="20"/>
      <c r="G5" s="20"/>
      <c r="H5" s="20"/>
      <c r="I5" s="20"/>
      <c r="J5" s="20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72191-C820-4A2B-896B-1A9616BEDB13}">
  <dimension ref="A1:E13"/>
  <sheetViews>
    <sheetView workbookViewId="0">
      <selection activeCell="C7" sqref="C7"/>
    </sheetView>
  </sheetViews>
  <sheetFormatPr defaultRowHeight="14.5" x14ac:dyDescent="0.35"/>
  <cols>
    <col min="1" max="1" width="30.6328125" style="14" customWidth="1"/>
    <col min="2" max="2" width="0.1796875" style="14" customWidth="1"/>
    <col min="3" max="3" width="30.6328125" style="14" customWidth="1"/>
    <col min="4" max="16384" width="8.7265625" style="14"/>
  </cols>
  <sheetData>
    <row r="1" spans="1:5" ht="29" x14ac:dyDescent="0.75">
      <c r="A1" s="37" t="s">
        <v>22</v>
      </c>
      <c r="B1" s="37"/>
      <c r="C1" s="37"/>
      <c r="D1" s="37"/>
      <c r="E1" s="37"/>
    </row>
    <row r="2" spans="1:5" ht="50" customHeight="1" x14ac:dyDescent="0.35">
      <c r="A2" s="38" t="s">
        <v>23</v>
      </c>
      <c r="B2" s="38"/>
      <c r="C2" s="38"/>
      <c r="D2" s="38"/>
      <c r="E2" s="38"/>
    </row>
    <row r="3" spans="1:5" ht="4.5" customHeight="1" x14ac:dyDescent="0.35"/>
    <row r="4" spans="1:5" ht="24" customHeight="1" x14ac:dyDescent="0.35">
      <c r="A4" s="15" t="s">
        <v>24</v>
      </c>
      <c r="B4" s="16">
        <v>150</v>
      </c>
      <c r="C4" s="17">
        <v>150</v>
      </c>
    </row>
    <row r="5" spans="1:5" ht="4.5" customHeight="1" x14ac:dyDescent="0.35"/>
    <row r="6" spans="1:5" ht="24" customHeight="1" x14ac:dyDescent="0.35">
      <c r="A6" s="15" t="s">
        <v>25</v>
      </c>
      <c r="B6" s="16">
        <v>15</v>
      </c>
      <c r="C6" s="17">
        <v>120</v>
      </c>
    </row>
    <row r="7" spans="1:5" ht="4.5" customHeight="1" x14ac:dyDescent="0.35"/>
    <row r="8" spans="1:5" ht="24" customHeight="1" x14ac:dyDescent="0.35">
      <c r="A8" s="15" t="s">
        <v>26</v>
      </c>
      <c r="B8" s="16">
        <v>10</v>
      </c>
      <c r="C8" s="17">
        <v>10</v>
      </c>
    </row>
    <row r="9" spans="1:5" ht="4.5" customHeight="1" x14ac:dyDescent="0.35"/>
    <row r="10" spans="1:5" ht="24" customHeight="1" x14ac:dyDescent="0.35">
      <c r="A10" s="15" t="s">
        <v>27</v>
      </c>
      <c r="B10" s="16" t="s">
        <v>28</v>
      </c>
      <c r="C10" s="17" t="s">
        <v>28</v>
      </c>
    </row>
    <row r="13" spans="1:5" ht="50" customHeight="1" x14ac:dyDescent="0.35">
      <c r="A13" s="39" t="s">
        <v>29</v>
      </c>
      <c r="B13" s="39"/>
      <c r="C13" s="39"/>
      <c r="D13" s="39"/>
      <c r="E13" s="39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3FDB556B-54D6-47FE-9735-868620DF2BCE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FB4A0CF1-B422-40CD-B72C-7A471F3836F6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7A379AA5-7BF4-4D43-9D4C-48881167CB45}">
      <formula1>1</formula1>
      <formula2>1000</formula2>
    </dataValidation>
    <dataValidation type="list" errorStyle="information" allowBlank="1" showInputMessage="1" sqref="C10" xr:uid="{FD3DE14A-A3A8-4494-9BE3-4BDBE11A5903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5E672-43CE-468F-B11F-E69D3862064F}">
  <dimension ref="A1:K16"/>
  <sheetViews>
    <sheetView workbookViewId="0">
      <selection sqref="A1:G1"/>
    </sheetView>
  </sheetViews>
  <sheetFormatPr defaultRowHeight="14.5" x14ac:dyDescent="0.35"/>
  <cols>
    <col min="1" max="2" width="3.6328125" style="2" customWidth="1"/>
    <col min="3" max="3" width="14.6328125" style="2" customWidth="1"/>
    <col min="4" max="4" width="18.6328125" style="2" customWidth="1"/>
    <col min="5" max="5" width="60.6328125" style="2" customWidth="1"/>
    <col min="6" max="6" width="16.6328125" style="2" customWidth="1"/>
    <col min="7" max="7" width="12.6328125" style="2" customWidth="1"/>
    <col min="8" max="8" width="8.7265625" style="2"/>
    <col min="9" max="9" width="16.6328125" style="2" customWidth="1"/>
    <col min="10" max="10" width="60.6328125" style="2" customWidth="1"/>
    <col min="11" max="16384" width="8.7265625" style="2"/>
  </cols>
  <sheetData>
    <row r="1" spans="1:11" ht="29" x14ac:dyDescent="0.75">
      <c r="A1" s="42" t="s">
        <v>4</v>
      </c>
      <c r="B1" s="42"/>
      <c r="C1" s="42"/>
      <c r="D1" s="42"/>
      <c r="E1" s="42"/>
      <c r="F1" s="42"/>
      <c r="G1" s="42"/>
    </row>
    <row r="2" spans="1:11" ht="48" customHeight="1" x14ac:dyDescent="0.35">
      <c r="A2" s="43" t="s">
        <v>5</v>
      </c>
      <c r="B2" s="43"/>
      <c r="C2" s="43"/>
      <c r="D2" s="43"/>
      <c r="E2" s="43"/>
      <c r="F2" s="43"/>
      <c r="G2" s="43"/>
    </row>
    <row r="3" spans="1:11" ht="26" customHeight="1" x14ac:dyDescent="0.7">
      <c r="B3" s="47" t="s">
        <v>0</v>
      </c>
      <c r="C3" s="47"/>
      <c r="D3" s="47"/>
      <c r="E3" s="47"/>
      <c r="F3" s="47"/>
      <c r="G3" s="47"/>
      <c r="H3" s="47"/>
    </row>
    <row r="4" spans="1:11" ht="26" customHeight="1" x14ac:dyDescent="0.45">
      <c r="B4" s="44"/>
      <c r="C4" s="44"/>
      <c r="D4" s="44"/>
      <c r="E4" s="44"/>
      <c r="F4" s="44"/>
      <c r="G4" s="44"/>
      <c r="I4" s="40" t="s">
        <v>1</v>
      </c>
      <c r="J4" s="40"/>
    </row>
    <row r="5" spans="1:11" ht="24" customHeight="1" x14ac:dyDescent="0.35">
      <c r="B5" s="45"/>
      <c r="C5" s="4" t="s">
        <v>6</v>
      </c>
      <c r="D5" s="4" t="s">
        <v>7</v>
      </c>
      <c r="E5" s="4" t="s">
        <v>8</v>
      </c>
      <c r="F5" s="4" t="s">
        <v>9</v>
      </c>
      <c r="G5" s="4" t="s">
        <v>10</v>
      </c>
      <c r="I5" s="41" t="s">
        <v>53</v>
      </c>
      <c r="J5" s="41"/>
      <c r="K5" s="3">
        <v>1</v>
      </c>
    </row>
    <row r="6" spans="1:11" ht="24" customHeight="1" x14ac:dyDescent="0.45">
      <c r="B6" s="45"/>
      <c r="C6" s="6" t="s">
        <v>11</v>
      </c>
      <c r="D6" s="7" t="s">
        <v>11</v>
      </c>
      <c r="E6" s="7"/>
      <c r="F6" s="7"/>
      <c r="G6" s="5" t="s">
        <v>12</v>
      </c>
      <c r="I6" s="40" t="s">
        <v>2</v>
      </c>
      <c r="J6" s="40"/>
    </row>
    <row r="7" spans="1:11" ht="24" customHeight="1" x14ac:dyDescent="0.35">
      <c r="B7" s="45"/>
      <c r="C7" s="9" t="s">
        <v>13</v>
      </c>
      <c r="D7" s="10" t="s">
        <v>13</v>
      </c>
      <c r="E7" s="10"/>
      <c r="F7" s="10"/>
      <c r="G7" s="8" t="s">
        <v>12</v>
      </c>
      <c r="I7" s="30">
        <v>150</v>
      </c>
    </row>
    <row r="8" spans="1:11" ht="24" customHeight="1" x14ac:dyDescent="0.45">
      <c r="B8" s="45"/>
      <c r="C8" s="9" t="s">
        <v>14</v>
      </c>
      <c r="D8" s="10" t="s">
        <v>14</v>
      </c>
      <c r="E8" s="10"/>
      <c r="F8" s="10"/>
      <c r="G8" s="8" t="s">
        <v>12</v>
      </c>
      <c r="I8" s="40" t="s">
        <v>3</v>
      </c>
      <c r="J8" s="40"/>
    </row>
    <row r="9" spans="1:11" ht="24" customHeight="1" x14ac:dyDescent="0.35">
      <c r="B9" s="45"/>
      <c r="C9" s="9" t="s">
        <v>15</v>
      </c>
      <c r="D9" s="10" t="s">
        <v>15</v>
      </c>
      <c r="E9" s="10"/>
      <c r="F9" s="10"/>
      <c r="G9" s="8" t="s">
        <v>12</v>
      </c>
      <c r="I9" s="30">
        <v>115200</v>
      </c>
    </row>
    <row r="10" spans="1:11" ht="24" customHeight="1" x14ac:dyDescent="0.35">
      <c r="B10" s="45"/>
      <c r="C10" s="9" t="s">
        <v>16</v>
      </c>
      <c r="D10" s="10" t="s">
        <v>16</v>
      </c>
      <c r="E10" s="10"/>
      <c r="F10" s="10"/>
      <c r="G10" s="8" t="s">
        <v>12</v>
      </c>
    </row>
    <row r="11" spans="1:11" ht="24" customHeight="1" x14ac:dyDescent="0.35">
      <c r="B11" s="45"/>
      <c r="C11" s="9" t="s">
        <v>17</v>
      </c>
      <c r="D11" s="10" t="s">
        <v>17</v>
      </c>
      <c r="E11" s="10"/>
      <c r="F11" s="10"/>
      <c r="G11" s="8" t="s">
        <v>12</v>
      </c>
    </row>
    <row r="12" spans="1:11" ht="24" customHeight="1" x14ac:dyDescent="0.35">
      <c r="B12" s="45"/>
      <c r="C12" s="9" t="s">
        <v>18</v>
      </c>
      <c r="D12" s="10" t="s">
        <v>18</v>
      </c>
      <c r="E12" s="10"/>
      <c r="F12" s="10"/>
      <c r="G12" s="8" t="s">
        <v>12</v>
      </c>
    </row>
    <row r="13" spans="1:11" ht="24" customHeight="1" x14ac:dyDescent="0.35">
      <c r="B13" s="45"/>
      <c r="C13" s="9" t="s">
        <v>19</v>
      </c>
      <c r="D13" s="10" t="s">
        <v>19</v>
      </c>
      <c r="E13" s="10"/>
      <c r="F13" s="10"/>
      <c r="G13" s="8" t="s">
        <v>12</v>
      </c>
    </row>
    <row r="14" spans="1:11" ht="24" customHeight="1" x14ac:dyDescent="0.35">
      <c r="B14" s="45"/>
      <c r="C14" s="9" t="s">
        <v>20</v>
      </c>
      <c r="D14" s="10" t="s">
        <v>20</v>
      </c>
      <c r="E14" s="10"/>
      <c r="F14" s="10"/>
      <c r="G14" s="8" t="s">
        <v>12</v>
      </c>
    </row>
    <row r="15" spans="1:11" ht="24" customHeight="1" thickBot="1" x14ac:dyDescent="0.4">
      <c r="B15" s="46"/>
      <c r="C15" s="11" t="s">
        <v>21</v>
      </c>
      <c r="D15" s="12" t="s">
        <v>21</v>
      </c>
      <c r="E15" s="12"/>
      <c r="F15" s="12"/>
      <c r="G15" s="13" t="s">
        <v>12</v>
      </c>
    </row>
    <row r="16" spans="1:11" ht="15" thickTop="1" x14ac:dyDescent="0.35"/>
  </sheetData>
  <mergeCells count="9">
    <mergeCell ref="I4:J4"/>
    <mergeCell ref="I5:J5"/>
    <mergeCell ref="I6:J6"/>
    <mergeCell ref="I8:J8"/>
    <mergeCell ref="A1:G1"/>
    <mergeCell ref="A2:G2"/>
    <mergeCell ref="B4:G4"/>
    <mergeCell ref="B5:B15"/>
    <mergeCell ref="B3:H3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Student2</dc:creator>
  <cp:lastModifiedBy>Student2</cp:lastModifiedBy>
  <dcterms:created xsi:type="dcterms:W3CDTF">2022-07-14T12:45:59Z</dcterms:created>
  <dcterms:modified xsi:type="dcterms:W3CDTF">2022-08-03T09:31:01Z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e5801d33-bce0-408d-ab9f-34c2c8be138d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