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\Desktop\temp experimental\First Run Data\"/>
    </mc:Choice>
  </mc:AlternateContent>
  <xr:revisionPtr revIDLastSave="0" documentId="13_ncr:1_{9201E363-A7CF-4E79-AD38-1EF25D77AE91}" xr6:coauthVersionLast="47" xr6:coauthVersionMax="47" xr10:uidLastSave="{00000000-0000-0000-0000-000000000000}"/>
  <bookViews>
    <workbookView xWindow="-110" yWindow="-110" windowWidth="19420" windowHeight="10420" tabRatio="368" activeTab="1" xr2:uid="{E0B55BC3-EA32-44A2-B79C-68B25E80CFAA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externalReferences>
    <externalReference r:id="rId6"/>
  </externalReference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solver_adj" localSheetId="1" hidden="1">'Data In'!$AE$11,'Data In'!$AF$11,'Data In'!$AG$11</definedName>
    <definedName name="solver_cvg" localSheetId="1" hidden="1">0.01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'Data In'!$AG$11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'Data In'!$AK$13</definedName>
    <definedName name="solver_pre" localSheetId="1" hidden="1">0.01</definedName>
    <definedName name="solver_rbv" localSheetId="1" hidden="1">2</definedName>
    <definedName name="solver_rel1" localSheetId="1" hidden="1">3</definedName>
    <definedName name="solver_rhs1" localSheetId="1" hidden="1">0.01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0.25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27" i="5" l="1"/>
  <c r="AD126" i="5"/>
  <c r="AD125" i="5"/>
  <c r="AD124" i="5"/>
  <c r="AD123" i="5"/>
  <c r="AD122" i="5"/>
  <c r="AD121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Q9" i="5"/>
  <c r="Q10" i="5"/>
  <c r="T10" i="5" s="1"/>
  <c r="W10" i="5" s="1"/>
  <c r="Q11" i="5"/>
  <c r="R11" i="5" s="1"/>
  <c r="U11" i="5" s="1"/>
  <c r="X11" i="5" s="1"/>
  <c r="Q12" i="5"/>
  <c r="R12" i="5" s="1"/>
  <c r="U12" i="5" s="1"/>
  <c r="X12" i="5" s="1"/>
  <c r="Q13" i="5"/>
  <c r="Q14" i="5"/>
  <c r="T14" i="5" s="1"/>
  <c r="W14" i="5" s="1"/>
  <c r="Q15" i="5"/>
  <c r="R15" i="5" s="1"/>
  <c r="U15" i="5" s="1"/>
  <c r="X15" i="5" s="1"/>
  <c r="Q16" i="5"/>
  <c r="R16" i="5" s="1"/>
  <c r="U16" i="5" s="1"/>
  <c r="X16" i="5" s="1"/>
  <c r="Q17" i="5"/>
  <c r="Q18" i="5"/>
  <c r="S18" i="5" s="1"/>
  <c r="V18" i="5" s="1"/>
  <c r="Q19" i="5"/>
  <c r="T19" i="5" s="1"/>
  <c r="W19" i="5" s="1"/>
  <c r="Q20" i="5"/>
  <c r="R20" i="5" s="1"/>
  <c r="U20" i="5" s="1"/>
  <c r="X20" i="5" s="1"/>
  <c r="Q21" i="5"/>
  <c r="Q22" i="5"/>
  <c r="T22" i="5" s="1"/>
  <c r="W22" i="5" s="1"/>
  <c r="Q23" i="5"/>
  <c r="R23" i="5" s="1"/>
  <c r="U23" i="5" s="1"/>
  <c r="X23" i="5" s="1"/>
  <c r="Q24" i="5"/>
  <c r="R24" i="5" s="1"/>
  <c r="U24" i="5" s="1"/>
  <c r="X24" i="5" s="1"/>
  <c r="Q25" i="5"/>
  <c r="Q26" i="5"/>
  <c r="T26" i="5" s="1"/>
  <c r="W26" i="5" s="1"/>
  <c r="Q27" i="5"/>
  <c r="R27" i="5" s="1"/>
  <c r="U27" i="5" s="1"/>
  <c r="X27" i="5" s="1"/>
  <c r="Q28" i="5"/>
  <c r="R28" i="5" s="1"/>
  <c r="U28" i="5" s="1"/>
  <c r="X28" i="5" s="1"/>
  <c r="Q29" i="5"/>
  <c r="Q30" i="5"/>
  <c r="T30" i="5" s="1"/>
  <c r="W30" i="5" s="1"/>
  <c r="Q31" i="5"/>
  <c r="R31" i="5" s="1"/>
  <c r="U31" i="5" s="1"/>
  <c r="X31" i="5" s="1"/>
  <c r="Q32" i="5"/>
  <c r="R32" i="5" s="1"/>
  <c r="U32" i="5" s="1"/>
  <c r="X32" i="5" s="1"/>
  <c r="Q33" i="5"/>
  <c r="Q34" i="5"/>
  <c r="S34" i="5" s="1"/>
  <c r="V34" i="5" s="1"/>
  <c r="Q35" i="5"/>
  <c r="T35" i="5" s="1"/>
  <c r="W35" i="5" s="1"/>
  <c r="Q36" i="5"/>
  <c r="R36" i="5" s="1"/>
  <c r="U36" i="5" s="1"/>
  <c r="X36" i="5" s="1"/>
  <c r="Q37" i="5"/>
  <c r="Q38" i="5"/>
  <c r="T38" i="5" s="1"/>
  <c r="W38" i="5" s="1"/>
  <c r="Q39" i="5"/>
  <c r="R39" i="5" s="1"/>
  <c r="U39" i="5" s="1"/>
  <c r="X39" i="5" s="1"/>
  <c r="Q40" i="5"/>
  <c r="R40" i="5" s="1"/>
  <c r="U40" i="5" s="1"/>
  <c r="X40" i="5" s="1"/>
  <c r="Q41" i="5"/>
  <c r="Q42" i="5"/>
  <c r="T42" i="5" s="1"/>
  <c r="W42" i="5" s="1"/>
  <c r="Q43" i="5"/>
  <c r="R43" i="5" s="1"/>
  <c r="U43" i="5" s="1"/>
  <c r="X43" i="5" s="1"/>
  <c r="Q44" i="5"/>
  <c r="R44" i="5" s="1"/>
  <c r="U44" i="5" s="1"/>
  <c r="X44" i="5" s="1"/>
  <c r="Q45" i="5"/>
  <c r="Q46" i="5"/>
  <c r="T46" i="5" s="1"/>
  <c r="W46" i="5" s="1"/>
  <c r="Q47" i="5"/>
  <c r="R47" i="5" s="1"/>
  <c r="U47" i="5" s="1"/>
  <c r="X47" i="5" s="1"/>
  <c r="Q48" i="5"/>
  <c r="R48" i="5" s="1"/>
  <c r="U48" i="5" s="1"/>
  <c r="X48" i="5" s="1"/>
  <c r="Q49" i="5"/>
  <c r="Q50" i="5"/>
  <c r="S50" i="5" s="1"/>
  <c r="V50" i="5" s="1"/>
  <c r="Q51" i="5"/>
  <c r="T51" i="5" s="1"/>
  <c r="W51" i="5" s="1"/>
  <c r="Q52" i="5"/>
  <c r="R52" i="5" s="1"/>
  <c r="U52" i="5" s="1"/>
  <c r="X52" i="5" s="1"/>
  <c r="Q53" i="5"/>
  <c r="Q54" i="5"/>
  <c r="T54" i="5" s="1"/>
  <c r="W54" i="5" s="1"/>
  <c r="Q55" i="5"/>
  <c r="R55" i="5" s="1"/>
  <c r="U55" i="5" s="1"/>
  <c r="X55" i="5" s="1"/>
  <c r="Q56" i="5"/>
  <c r="R56" i="5" s="1"/>
  <c r="U56" i="5" s="1"/>
  <c r="X56" i="5" s="1"/>
  <c r="Q57" i="5"/>
  <c r="Q58" i="5"/>
  <c r="T58" i="5" s="1"/>
  <c r="W58" i="5" s="1"/>
  <c r="Q59" i="5"/>
  <c r="R59" i="5" s="1"/>
  <c r="U59" i="5" s="1"/>
  <c r="X59" i="5" s="1"/>
  <c r="Q60" i="5"/>
  <c r="R60" i="5" s="1"/>
  <c r="U60" i="5" s="1"/>
  <c r="X60" i="5" s="1"/>
  <c r="Q61" i="5"/>
  <c r="Q62" i="5"/>
  <c r="T62" i="5" s="1"/>
  <c r="W62" i="5" s="1"/>
  <c r="Q63" i="5"/>
  <c r="R63" i="5" s="1"/>
  <c r="U63" i="5" s="1"/>
  <c r="X63" i="5" s="1"/>
  <c r="Q64" i="5"/>
  <c r="R64" i="5" s="1"/>
  <c r="U64" i="5" s="1"/>
  <c r="X64" i="5" s="1"/>
  <c r="Q65" i="5"/>
  <c r="Q66" i="5"/>
  <c r="S66" i="5" s="1"/>
  <c r="V66" i="5" s="1"/>
  <c r="Q67" i="5"/>
  <c r="T67" i="5" s="1"/>
  <c r="W67" i="5" s="1"/>
  <c r="Q68" i="5"/>
  <c r="R68" i="5" s="1"/>
  <c r="U68" i="5" s="1"/>
  <c r="X68" i="5" s="1"/>
  <c r="Q69" i="5"/>
  <c r="Q70" i="5"/>
  <c r="T70" i="5" s="1"/>
  <c r="W70" i="5" s="1"/>
  <c r="Q71" i="5"/>
  <c r="R71" i="5" s="1"/>
  <c r="U71" i="5" s="1"/>
  <c r="X71" i="5" s="1"/>
  <c r="Q72" i="5"/>
  <c r="R72" i="5" s="1"/>
  <c r="U72" i="5" s="1"/>
  <c r="X72" i="5" s="1"/>
  <c r="Q73" i="5"/>
  <c r="Q74" i="5"/>
  <c r="T74" i="5" s="1"/>
  <c r="W74" i="5" s="1"/>
  <c r="Q75" i="5"/>
  <c r="R75" i="5" s="1"/>
  <c r="U75" i="5" s="1"/>
  <c r="X75" i="5" s="1"/>
  <c r="Q76" i="5"/>
  <c r="R76" i="5" s="1"/>
  <c r="U76" i="5" s="1"/>
  <c r="X76" i="5" s="1"/>
  <c r="Q77" i="5"/>
  <c r="Q78" i="5"/>
  <c r="T78" i="5" s="1"/>
  <c r="W78" i="5" s="1"/>
  <c r="Q79" i="5"/>
  <c r="R79" i="5" s="1"/>
  <c r="U79" i="5" s="1"/>
  <c r="X79" i="5" s="1"/>
  <c r="Q80" i="5"/>
  <c r="R80" i="5" s="1"/>
  <c r="U80" i="5" s="1"/>
  <c r="X80" i="5" s="1"/>
  <c r="Q81" i="5"/>
  <c r="Q82" i="5"/>
  <c r="S82" i="5" s="1"/>
  <c r="V82" i="5" s="1"/>
  <c r="Q83" i="5"/>
  <c r="T83" i="5" s="1"/>
  <c r="W83" i="5" s="1"/>
  <c r="Q84" i="5"/>
  <c r="R84" i="5" s="1"/>
  <c r="U84" i="5" s="1"/>
  <c r="X84" i="5" s="1"/>
  <c r="Q85" i="5"/>
  <c r="Q86" i="5"/>
  <c r="T86" i="5" s="1"/>
  <c r="W86" i="5" s="1"/>
  <c r="Q87" i="5"/>
  <c r="R87" i="5" s="1"/>
  <c r="U87" i="5" s="1"/>
  <c r="X87" i="5" s="1"/>
  <c r="Q88" i="5"/>
  <c r="R88" i="5" s="1"/>
  <c r="U88" i="5" s="1"/>
  <c r="X88" i="5" s="1"/>
  <c r="Q89" i="5"/>
  <c r="Q90" i="5"/>
  <c r="T90" i="5" s="1"/>
  <c r="W90" i="5" s="1"/>
  <c r="Q91" i="5"/>
  <c r="R91" i="5" s="1"/>
  <c r="U91" i="5" s="1"/>
  <c r="X91" i="5" s="1"/>
  <c r="Q92" i="5"/>
  <c r="R92" i="5" s="1"/>
  <c r="U92" i="5" s="1"/>
  <c r="X92" i="5" s="1"/>
  <c r="Q93" i="5"/>
  <c r="Q94" i="5"/>
  <c r="T94" i="5" s="1"/>
  <c r="W94" i="5" s="1"/>
  <c r="Q95" i="5"/>
  <c r="R95" i="5" s="1"/>
  <c r="U95" i="5" s="1"/>
  <c r="X95" i="5" s="1"/>
  <c r="Q96" i="5"/>
  <c r="R96" i="5" s="1"/>
  <c r="U96" i="5" s="1"/>
  <c r="X96" i="5" s="1"/>
  <c r="Q97" i="5"/>
  <c r="S97" i="5" s="1"/>
  <c r="V97" i="5" s="1"/>
  <c r="Q98" i="5"/>
  <c r="S98" i="5" s="1"/>
  <c r="V98" i="5" s="1"/>
  <c r="Q99" i="5"/>
  <c r="T99" i="5" s="1"/>
  <c r="W99" i="5" s="1"/>
  <c r="Q100" i="5"/>
  <c r="R100" i="5" s="1"/>
  <c r="U100" i="5" s="1"/>
  <c r="X100" i="5" s="1"/>
  <c r="Q101" i="5"/>
  <c r="Q102" i="5"/>
  <c r="T102" i="5" s="1"/>
  <c r="W102" i="5" s="1"/>
  <c r="Z102" i="5" s="1"/>
  <c r="Q103" i="5"/>
  <c r="R103" i="5" s="1"/>
  <c r="U103" i="5" s="1"/>
  <c r="X103" i="5" s="1"/>
  <c r="Q104" i="5"/>
  <c r="R104" i="5" s="1"/>
  <c r="U104" i="5" s="1"/>
  <c r="X104" i="5" s="1"/>
  <c r="Q105" i="5"/>
  <c r="Q106" i="5"/>
  <c r="T106" i="5" s="1"/>
  <c r="W106" i="5" s="1"/>
  <c r="Q107" i="5"/>
  <c r="R107" i="5" s="1"/>
  <c r="U107" i="5" s="1"/>
  <c r="X107" i="5" s="1"/>
  <c r="Q108" i="5"/>
  <c r="R108" i="5" s="1"/>
  <c r="U108" i="5" s="1"/>
  <c r="X108" i="5" s="1"/>
  <c r="Q109" i="5"/>
  <c r="Q110" i="5"/>
  <c r="T110" i="5" s="1"/>
  <c r="W110" i="5" s="1"/>
  <c r="Q111" i="5"/>
  <c r="R111" i="5" s="1"/>
  <c r="U111" i="5" s="1"/>
  <c r="X111" i="5" s="1"/>
  <c r="Q112" i="5"/>
  <c r="R112" i="5" s="1"/>
  <c r="U112" i="5" s="1"/>
  <c r="X112" i="5" s="1"/>
  <c r="Q113" i="5"/>
  <c r="S113" i="5" s="1"/>
  <c r="V113" i="5" s="1"/>
  <c r="Q114" i="5"/>
  <c r="S114" i="5" s="1"/>
  <c r="V114" i="5" s="1"/>
  <c r="Q115" i="5"/>
  <c r="T115" i="5" s="1"/>
  <c r="W115" i="5" s="1"/>
  <c r="Q116" i="5"/>
  <c r="R116" i="5" s="1"/>
  <c r="U116" i="5" s="1"/>
  <c r="X116" i="5" s="1"/>
  <c r="Q117" i="5"/>
  <c r="Q118" i="5"/>
  <c r="T118" i="5" s="1"/>
  <c r="W118" i="5" s="1"/>
  <c r="Q119" i="5"/>
  <c r="R119" i="5" s="1"/>
  <c r="U119" i="5" s="1"/>
  <c r="X119" i="5" s="1"/>
  <c r="Q120" i="5"/>
  <c r="R120" i="5" s="1"/>
  <c r="U120" i="5" s="1"/>
  <c r="X120" i="5" s="1"/>
  <c r="Q121" i="5"/>
  <c r="Q122" i="5"/>
  <c r="T122" i="5" s="1"/>
  <c r="W122" i="5" s="1"/>
  <c r="Q123" i="5"/>
  <c r="R123" i="5" s="1"/>
  <c r="U123" i="5" s="1"/>
  <c r="X123" i="5" s="1"/>
  <c r="Q124" i="5"/>
  <c r="R124" i="5" s="1"/>
  <c r="U124" i="5" s="1"/>
  <c r="X124" i="5" s="1"/>
  <c r="Q125" i="5"/>
  <c r="Q126" i="5"/>
  <c r="T126" i="5" s="1"/>
  <c r="W126" i="5" s="1"/>
  <c r="Q127" i="5"/>
  <c r="R127" i="5" s="1"/>
  <c r="U127" i="5" s="1"/>
  <c r="X127" i="5" s="1"/>
  <c r="Q8" i="5"/>
  <c r="S8" i="5" s="1"/>
  <c r="AC8" i="5"/>
  <c r="S11" i="5" l="1"/>
  <c r="V11" i="5" s="1"/>
  <c r="S102" i="5"/>
  <c r="V102" i="5" s="1"/>
  <c r="S75" i="5"/>
  <c r="V75" i="5" s="1"/>
  <c r="S43" i="5"/>
  <c r="V43" i="5" s="1"/>
  <c r="R114" i="5"/>
  <c r="U114" i="5" s="1"/>
  <c r="X114" i="5" s="1"/>
  <c r="R98" i="5"/>
  <c r="U98" i="5" s="1"/>
  <c r="X98" i="5" s="1"/>
  <c r="R82" i="5"/>
  <c r="U82" i="5" s="1"/>
  <c r="X82" i="5" s="1"/>
  <c r="R66" i="5"/>
  <c r="U66" i="5" s="1"/>
  <c r="X66" i="5" s="1"/>
  <c r="R50" i="5"/>
  <c r="U50" i="5" s="1"/>
  <c r="X50" i="5" s="1"/>
  <c r="R34" i="5"/>
  <c r="U34" i="5" s="1"/>
  <c r="X34" i="5" s="1"/>
  <c r="R18" i="5"/>
  <c r="U18" i="5" s="1"/>
  <c r="X18" i="5" s="1"/>
  <c r="T114" i="5"/>
  <c r="W114" i="5" s="1"/>
  <c r="Y114" i="5" s="1"/>
  <c r="T82" i="5"/>
  <c r="W82" i="5" s="1"/>
  <c r="Y82" i="5" s="1"/>
  <c r="T50" i="5"/>
  <c r="W50" i="5" s="1"/>
  <c r="T18" i="5"/>
  <c r="W18" i="5" s="1"/>
  <c r="Y18" i="5" s="1"/>
  <c r="T124" i="5"/>
  <c r="W124" i="5" s="1"/>
  <c r="Z124" i="5" s="1"/>
  <c r="T120" i="5"/>
  <c r="W120" i="5" s="1"/>
  <c r="Z120" i="5" s="1"/>
  <c r="T116" i="5"/>
  <c r="W116" i="5" s="1"/>
  <c r="Y116" i="5" s="1"/>
  <c r="T112" i="5"/>
  <c r="W112" i="5" s="1"/>
  <c r="Y112" i="5" s="1"/>
  <c r="T108" i="5"/>
  <c r="W108" i="5" s="1"/>
  <c r="Z108" i="5" s="1"/>
  <c r="T104" i="5"/>
  <c r="W104" i="5" s="1"/>
  <c r="Z104" i="5" s="1"/>
  <c r="T100" i="5"/>
  <c r="W100" i="5" s="1"/>
  <c r="T96" i="5"/>
  <c r="W96" i="5" s="1"/>
  <c r="Y96" i="5" s="1"/>
  <c r="T92" i="5"/>
  <c r="W92" i="5" s="1"/>
  <c r="Z92" i="5" s="1"/>
  <c r="T88" i="5"/>
  <c r="W88" i="5" s="1"/>
  <c r="Z88" i="5" s="1"/>
  <c r="T84" i="5"/>
  <c r="W84" i="5" s="1"/>
  <c r="T80" i="5"/>
  <c r="W80" i="5" s="1"/>
  <c r="Z80" i="5" s="1"/>
  <c r="T76" i="5"/>
  <c r="W76" i="5" s="1"/>
  <c r="Z76" i="5" s="1"/>
  <c r="T72" i="5"/>
  <c r="W72" i="5" s="1"/>
  <c r="Z72" i="5" s="1"/>
  <c r="T68" i="5"/>
  <c r="W68" i="5" s="1"/>
  <c r="Y68" i="5" s="1"/>
  <c r="T64" i="5"/>
  <c r="W64" i="5" s="1"/>
  <c r="Z64" i="5" s="1"/>
  <c r="T60" i="5"/>
  <c r="W60" i="5" s="1"/>
  <c r="Y60" i="5" s="1"/>
  <c r="T56" i="5"/>
  <c r="W56" i="5" s="1"/>
  <c r="Y56" i="5" s="1"/>
  <c r="T52" i="5"/>
  <c r="W52" i="5" s="1"/>
  <c r="T48" i="5"/>
  <c r="W48" i="5" s="1"/>
  <c r="Z48" i="5" s="1"/>
  <c r="T44" i="5"/>
  <c r="W44" i="5" s="1"/>
  <c r="Z44" i="5" s="1"/>
  <c r="T40" i="5"/>
  <c r="W40" i="5" s="1"/>
  <c r="Y40" i="5" s="1"/>
  <c r="T36" i="5"/>
  <c r="W36" i="5" s="1"/>
  <c r="Y36" i="5" s="1"/>
  <c r="T32" i="5"/>
  <c r="W32" i="5" s="1"/>
  <c r="Z32" i="5" s="1"/>
  <c r="T28" i="5"/>
  <c r="W28" i="5" s="1"/>
  <c r="Z28" i="5" s="1"/>
  <c r="T24" i="5"/>
  <c r="W24" i="5" s="1"/>
  <c r="Y24" i="5" s="1"/>
  <c r="T20" i="5"/>
  <c r="W20" i="5" s="1"/>
  <c r="Z20" i="5" s="1"/>
  <c r="T16" i="5"/>
  <c r="W16" i="5" s="1"/>
  <c r="Y16" i="5" s="1"/>
  <c r="T12" i="5"/>
  <c r="W12" i="5" s="1"/>
  <c r="Z12" i="5" s="1"/>
  <c r="S123" i="5"/>
  <c r="V123" i="5" s="1"/>
  <c r="S70" i="5"/>
  <c r="V70" i="5" s="1"/>
  <c r="S38" i="5"/>
  <c r="V38" i="5" s="1"/>
  <c r="R126" i="5"/>
  <c r="U126" i="5" s="1"/>
  <c r="X126" i="5" s="1"/>
  <c r="R110" i="5"/>
  <c r="U110" i="5" s="1"/>
  <c r="X110" i="5" s="1"/>
  <c r="R94" i="5"/>
  <c r="U94" i="5" s="1"/>
  <c r="X94" i="5" s="1"/>
  <c r="R78" i="5"/>
  <c r="U78" i="5" s="1"/>
  <c r="X78" i="5" s="1"/>
  <c r="R62" i="5"/>
  <c r="U62" i="5" s="1"/>
  <c r="X62" i="5" s="1"/>
  <c r="R46" i="5"/>
  <c r="U46" i="5" s="1"/>
  <c r="X46" i="5" s="1"/>
  <c r="R30" i="5"/>
  <c r="U30" i="5" s="1"/>
  <c r="X30" i="5" s="1"/>
  <c r="R14" i="5"/>
  <c r="U14" i="5" s="1"/>
  <c r="X14" i="5" s="1"/>
  <c r="T103" i="5"/>
  <c r="W103" i="5" s="1"/>
  <c r="Z103" i="5" s="1"/>
  <c r="T71" i="5"/>
  <c r="W71" i="5" s="1"/>
  <c r="Y71" i="5" s="1"/>
  <c r="T39" i="5"/>
  <c r="W39" i="5" s="1"/>
  <c r="Y39" i="5" s="1"/>
  <c r="S118" i="5"/>
  <c r="V118" i="5" s="1"/>
  <c r="S91" i="5"/>
  <c r="V91" i="5" s="1"/>
  <c r="S59" i="5"/>
  <c r="V59" i="5" s="1"/>
  <c r="S27" i="5"/>
  <c r="V27" i="5" s="1"/>
  <c r="R122" i="5"/>
  <c r="U122" i="5" s="1"/>
  <c r="X122" i="5" s="1"/>
  <c r="R106" i="5"/>
  <c r="U106" i="5" s="1"/>
  <c r="X106" i="5" s="1"/>
  <c r="R90" i="5"/>
  <c r="U90" i="5" s="1"/>
  <c r="X90" i="5" s="1"/>
  <c r="R74" i="5"/>
  <c r="U74" i="5" s="1"/>
  <c r="X74" i="5" s="1"/>
  <c r="R58" i="5"/>
  <c r="U58" i="5" s="1"/>
  <c r="X58" i="5" s="1"/>
  <c r="R42" i="5"/>
  <c r="U42" i="5" s="1"/>
  <c r="X42" i="5" s="1"/>
  <c r="R26" i="5"/>
  <c r="U26" i="5" s="1"/>
  <c r="X26" i="5" s="1"/>
  <c r="R10" i="5"/>
  <c r="U10" i="5" s="1"/>
  <c r="X10" i="5" s="1"/>
  <c r="T98" i="5"/>
  <c r="W98" i="5" s="1"/>
  <c r="Z98" i="5" s="1"/>
  <c r="T66" i="5"/>
  <c r="W66" i="5" s="1"/>
  <c r="Z66" i="5" s="1"/>
  <c r="T34" i="5"/>
  <c r="W34" i="5" s="1"/>
  <c r="Z34" i="5" s="1"/>
  <c r="S107" i="5"/>
  <c r="V107" i="5" s="1"/>
  <c r="S86" i="5"/>
  <c r="V86" i="5" s="1"/>
  <c r="S54" i="5"/>
  <c r="V54" i="5" s="1"/>
  <c r="S22" i="5"/>
  <c r="V22" i="5" s="1"/>
  <c r="R118" i="5"/>
  <c r="U118" i="5" s="1"/>
  <c r="X118" i="5" s="1"/>
  <c r="R102" i="5"/>
  <c r="U102" i="5" s="1"/>
  <c r="X102" i="5" s="1"/>
  <c r="R86" i="5"/>
  <c r="U86" i="5" s="1"/>
  <c r="X86" i="5" s="1"/>
  <c r="R70" i="5"/>
  <c r="U70" i="5" s="1"/>
  <c r="X70" i="5" s="1"/>
  <c r="R54" i="5"/>
  <c r="U54" i="5" s="1"/>
  <c r="X54" i="5" s="1"/>
  <c r="R38" i="5"/>
  <c r="U38" i="5" s="1"/>
  <c r="X38" i="5" s="1"/>
  <c r="R22" i="5"/>
  <c r="U22" i="5" s="1"/>
  <c r="X22" i="5" s="1"/>
  <c r="T119" i="5"/>
  <c r="W119" i="5" s="1"/>
  <c r="Z119" i="5" s="1"/>
  <c r="T87" i="5"/>
  <c r="W87" i="5" s="1"/>
  <c r="Z87" i="5" s="1"/>
  <c r="T55" i="5"/>
  <c r="W55" i="5" s="1"/>
  <c r="Y55" i="5" s="1"/>
  <c r="T23" i="5"/>
  <c r="W23" i="5" s="1"/>
  <c r="Y23" i="5" s="1"/>
  <c r="S125" i="5"/>
  <c r="V125" i="5" s="1"/>
  <c r="T125" i="5"/>
  <c r="W125" i="5" s="1"/>
  <c r="Z125" i="5" s="1"/>
  <c r="R125" i="5"/>
  <c r="U125" i="5" s="1"/>
  <c r="X125" i="5" s="1"/>
  <c r="T121" i="5"/>
  <c r="W121" i="5" s="1"/>
  <c r="Z121" i="5" s="1"/>
  <c r="S121" i="5"/>
  <c r="V121" i="5" s="1"/>
  <c r="R121" i="5"/>
  <c r="U121" i="5" s="1"/>
  <c r="X121" i="5" s="1"/>
  <c r="T117" i="5"/>
  <c r="W117" i="5" s="1"/>
  <c r="Z117" i="5" s="1"/>
  <c r="R117" i="5"/>
  <c r="U117" i="5" s="1"/>
  <c r="X117" i="5" s="1"/>
  <c r="S117" i="5"/>
  <c r="V117" i="5" s="1"/>
  <c r="T113" i="5"/>
  <c r="W113" i="5" s="1"/>
  <c r="Z113" i="5" s="1"/>
  <c r="R113" i="5"/>
  <c r="U113" i="5" s="1"/>
  <c r="X113" i="5" s="1"/>
  <c r="S109" i="5"/>
  <c r="V109" i="5" s="1"/>
  <c r="T109" i="5"/>
  <c r="W109" i="5" s="1"/>
  <c r="Y109" i="5" s="1"/>
  <c r="R109" i="5"/>
  <c r="U109" i="5" s="1"/>
  <c r="X109" i="5" s="1"/>
  <c r="T105" i="5"/>
  <c r="W105" i="5" s="1"/>
  <c r="Z105" i="5" s="1"/>
  <c r="S105" i="5"/>
  <c r="V105" i="5" s="1"/>
  <c r="R105" i="5"/>
  <c r="U105" i="5" s="1"/>
  <c r="X105" i="5" s="1"/>
  <c r="T101" i="5"/>
  <c r="W101" i="5" s="1"/>
  <c r="Y101" i="5" s="1"/>
  <c r="R101" i="5"/>
  <c r="U101" i="5" s="1"/>
  <c r="X101" i="5" s="1"/>
  <c r="S101" i="5"/>
  <c r="V101" i="5" s="1"/>
  <c r="T97" i="5"/>
  <c r="W97" i="5" s="1"/>
  <c r="Y97" i="5" s="1"/>
  <c r="R97" i="5"/>
  <c r="U97" i="5" s="1"/>
  <c r="X97" i="5" s="1"/>
  <c r="S93" i="5"/>
  <c r="V93" i="5" s="1"/>
  <c r="T93" i="5"/>
  <c r="W93" i="5" s="1"/>
  <c r="Z93" i="5" s="1"/>
  <c r="R93" i="5"/>
  <c r="U93" i="5" s="1"/>
  <c r="X93" i="5" s="1"/>
  <c r="T89" i="5"/>
  <c r="W89" i="5" s="1"/>
  <c r="Z89" i="5" s="1"/>
  <c r="S89" i="5"/>
  <c r="V89" i="5" s="1"/>
  <c r="R89" i="5"/>
  <c r="U89" i="5" s="1"/>
  <c r="X89" i="5" s="1"/>
  <c r="T85" i="5"/>
  <c r="W85" i="5" s="1"/>
  <c r="Y85" i="5" s="1"/>
  <c r="R85" i="5"/>
  <c r="U85" i="5" s="1"/>
  <c r="X85" i="5" s="1"/>
  <c r="S85" i="5"/>
  <c r="V85" i="5" s="1"/>
  <c r="T81" i="5"/>
  <c r="W81" i="5" s="1"/>
  <c r="Y81" i="5" s="1"/>
  <c r="R81" i="5"/>
  <c r="U81" i="5" s="1"/>
  <c r="X81" i="5" s="1"/>
  <c r="S77" i="5"/>
  <c r="V77" i="5" s="1"/>
  <c r="T77" i="5"/>
  <c r="W77" i="5" s="1"/>
  <c r="Z77" i="5" s="1"/>
  <c r="R77" i="5"/>
  <c r="U77" i="5" s="1"/>
  <c r="X77" i="5" s="1"/>
  <c r="T73" i="5"/>
  <c r="W73" i="5" s="1"/>
  <c r="Y73" i="5" s="1"/>
  <c r="S73" i="5"/>
  <c r="V73" i="5" s="1"/>
  <c r="R73" i="5"/>
  <c r="U73" i="5" s="1"/>
  <c r="X73" i="5" s="1"/>
  <c r="T69" i="5"/>
  <c r="W69" i="5" s="1"/>
  <c r="Z69" i="5" s="1"/>
  <c r="R69" i="5"/>
  <c r="U69" i="5" s="1"/>
  <c r="X69" i="5" s="1"/>
  <c r="S69" i="5"/>
  <c r="V69" i="5" s="1"/>
  <c r="S65" i="5"/>
  <c r="V65" i="5" s="1"/>
  <c r="T65" i="5"/>
  <c r="W65" i="5" s="1"/>
  <c r="Y65" i="5" s="1"/>
  <c r="R65" i="5"/>
  <c r="U65" i="5" s="1"/>
  <c r="X65" i="5" s="1"/>
  <c r="S61" i="5"/>
  <c r="V61" i="5" s="1"/>
  <c r="T61" i="5"/>
  <c r="W61" i="5" s="1"/>
  <c r="Z61" i="5" s="1"/>
  <c r="R61" i="5"/>
  <c r="U61" i="5" s="1"/>
  <c r="X61" i="5" s="1"/>
  <c r="T57" i="5"/>
  <c r="W57" i="5" s="1"/>
  <c r="Y57" i="5" s="1"/>
  <c r="S57" i="5"/>
  <c r="V57" i="5" s="1"/>
  <c r="R57" i="5"/>
  <c r="U57" i="5" s="1"/>
  <c r="X57" i="5" s="1"/>
  <c r="T53" i="5"/>
  <c r="W53" i="5" s="1"/>
  <c r="Y53" i="5" s="1"/>
  <c r="R53" i="5"/>
  <c r="U53" i="5" s="1"/>
  <c r="X53" i="5" s="1"/>
  <c r="S53" i="5"/>
  <c r="V53" i="5" s="1"/>
  <c r="T49" i="5"/>
  <c r="W49" i="5" s="1"/>
  <c r="Z49" i="5" s="1"/>
  <c r="R49" i="5"/>
  <c r="U49" i="5" s="1"/>
  <c r="X49" i="5" s="1"/>
  <c r="S49" i="5"/>
  <c r="V49" i="5" s="1"/>
  <c r="S45" i="5"/>
  <c r="V45" i="5" s="1"/>
  <c r="T45" i="5"/>
  <c r="W45" i="5" s="1"/>
  <c r="Z45" i="5" s="1"/>
  <c r="R45" i="5"/>
  <c r="U45" i="5" s="1"/>
  <c r="X45" i="5" s="1"/>
  <c r="T41" i="5"/>
  <c r="W41" i="5" s="1"/>
  <c r="Z41" i="5" s="1"/>
  <c r="S41" i="5"/>
  <c r="V41" i="5" s="1"/>
  <c r="R41" i="5"/>
  <c r="U41" i="5" s="1"/>
  <c r="X41" i="5" s="1"/>
  <c r="T37" i="5"/>
  <c r="W37" i="5" s="1"/>
  <c r="Y37" i="5" s="1"/>
  <c r="R37" i="5"/>
  <c r="U37" i="5" s="1"/>
  <c r="X37" i="5" s="1"/>
  <c r="S37" i="5"/>
  <c r="V37" i="5" s="1"/>
  <c r="T33" i="5"/>
  <c r="W33" i="5" s="1"/>
  <c r="Z33" i="5" s="1"/>
  <c r="R33" i="5"/>
  <c r="U33" i="5" s="1"/>
  <c r="X33" i="5" s="1"/>
  <c r="S33" i="5"/>
  <c r="V33" i="5" s="1"/>
  <c r="S29" i="5"/>
  <c r="V29" i="5" s="1"/>
  <c r="T29" i="5"/>
  <c r="W29" i="5" s="1"/>
  <c r="Z29" i="5" s="1"/>
  <c r="R29" i="5"/>
  <c r="U29" i="5" s="1"/>
  <c r="X29" i="5" s="1"/>
  <c r="T25" i="5"/>
  <c r="W25" i="5" s="1"/>
  <c r="Y25" i="5" s="1"/>
  <c r="S25" i="5"/>
  <c r="V25" i="5" s="1"/>
  <c r="R25" i="5"/>
  <c r="U25" i="5" s="1"/>
  <c r="X25" i="5" s="1"/>
  <c r="T21" i="5"/>
  <c r="W21" i="5" s="1"/>
  <c r="Y21" i="5" s="1"/>
  <c r="R21" i="5"/>
  <c r="U21" i="5" s="1"/>
  <c r="X21" i="5" s="1"/>
  <c r="S21" i="5"/>
  <c r="V21" i="5" s="1"/>
  <c r="S17" i="5"/>
  <c r="V17" i="5" s="1"/>
  <c r="T17" i="5"/>
  <c r="W17" i="5" s="1"/>
  <c r="Y17" i="5" s="1"/>
  <c r="R17" i="5"/>
  <c r="U17" i="5" s="1"/>
  <c r="X17" i="5" s="1"/>
  <c r="S13" i="5"/>
  <c r="V13" i="5" s="1"/>
  <c r="T13" i="5"/>
  <c r="W13" i="5" s="1"/>
  <c r="Z13" i="5" s="1"/>
  <c r="R13" i="5"/>
  <c r="U13" i="5" s="1"/>
  <c r="X13" i="5" s="1"/>
  <c r="T9" i="5"/>
  <c r="W9" i="5" s="1"/>
  <c r="Y9" i="5" s="1"/>
  <c r="S9" i="5"/>
  <c r="V9" i="5" s="1"/>
  <c r="R9" i="5"/>
  <c r="U9" i="5" s="1"/>
  <c r="X9" i="5" s="1"/>
  <c r="S81" i="5"/>
  <c r="V81" i="5" s="1"/>
  <c r="S127" i="5"/>
  <c r="V127" i="5" s="1"/>
  <c r="S122" i="5"/>
  <c r="V122" i="5" s="1"/>
  <c r="S111" i="5"/>
  <c r="V111" i="5" s="1"/>
  <c r="S106" i="5"/>
  <c r="V106" i="5" s="1"/>
  <c r="S95" i="5"/>
  <c r="V95" i="5" s="1"/>
  <c r="S90" i="5"/>
  <c r="V90" i="5" s="1"/>
  <c r="S79" i="5"/>
  <c r="V79" i="5" s="1"/>
  <c r="S74" i="5"/>
  <c r="V74" i="5" s="1"/>
  <c r="S63" i="5"/>
  <c r="V63" i="5" s="1"/>
  <c r="S58" i="5"/>
  <c r="V58" i="5" s="1"/>
  <c r="S47" i="5"/>
  <c r="V47" i="5" s="1"/>
  <c r="S42" i="5"/>
  <c r="V42" i="5" s="1"/>
  <c r="S31" i="5"/>
  <c r="V31" i="5" s="1"/>
  <c r="S26" i="5"/>
  <c r="V26" i="5" s="1"/>
  <c r="S15" i="5"/>
  <c r="V15" i="5" s="1"/>
  <c r="S10" i="5"/>
  <c r="V10" i="5" s="1"/>
  <c r="T123" i="5"/>
  <c r="W123" i="5" s="1"/>
  <c r="Y123" i="5" s="1"/>
  <c r="T107" i="5"/>
  <c r="W107" i="5" s="1"/>
  <c r="Z107" i="5" s="1"/>
  <c r="T91" i="5"/>
  <c r="W91" i="5" s="1"/>
  <c r="Z91" i="5" s="1"/>
  <c r="T75" i="5"/>
  <c r="W75" i="5" s="1"/>
  <c r="Z75" i="5" s="1"/>
  <c r="T59" i="5"/>
  <c r="W59" i="5" s="1"/>
  <c r="Y59" i="5" s="1"/>
  <c r="T43" i="5"/>
  <c r="W43" i="5" s="1"/>
  <c r="Z43" i="5" s="1"/>
  <c r="T27" i="5"/>
  <c r="W27" i="5" s="1"/>
  <c r="T11" i="5"/>
  <c r="W11" i="5" s="1"/>
  <c r="Z11" i="5" s="1"/>
  <c r="S126" i="5"/>
  <c r="V126" i="5" s="1"/>
  <c r="S115" i="5"/>
  <c r="V115" i="5" s="1"/>
  <c r="S110" i="5"/>
  <c r="V110" i="5" s="1"/>
  <c r="S99" i="5"/>
  <c r="V99" i="5" s="1"/>
  <c r="S94" i="5"/>
  <c r="V94" i="5" s="1"/>
  <c r="S83" i="5"/>
  <c r="V83" i="5" s="1"/>
  <c r="S78" i="5"/>
  <c r="V78" i="5" s="1"/>
  <c r="S67" i="5"/>
  <c r="V67" i="5" s="1"/>
  <c r="S62" i="5"/>
  <c r="V62" i="5" s="1"/>
  <c r="S51" i="5"/>
  <c r="V51" i="5" s="1"/>
  <c r="S46" i="5"/>
  <c r="V46" i="5" s="1"/>
  <c r="S35" i="5"/>
  <c r="V35" i="5" s="1"/>
  <c r="S30" i="5"/>
  <c r="V30" i="5" s="1"/>
  <c r="S19" i="5"/>
  <c r="V19" i="5" s="1"/>
  <c r="S14" i="5"/>
  <c r="V14" i="5" s="1"/>
  <c r="T127" i="5"/>
  <c r="W127" i="5" s="1"/>
  <c r="Y127" i="5" s="1"/>
  <c r="T111" i="5"/>
  <c r="W111" i="5" s="1"/>
  <c r="Z111" i="5" s="1"/>
  <c r="T95" i="5"/>
  <c r="W95" i="5" s="1"/>
  <c r="Z95" i="5" s="1"/>
  <c r="T79" i="5"/>
  <c r="W79" i="5" s="1"/>
  <c r="Y79" i="5" s="1"/>
  <c r="T63" i="5"/>
  <c r="W63" i="5" s="1"/>
  <c r="Z63" i="5" s="1"/>
  <c r="T47" i="5"/>
  <c r="W47" i="5" s="1"/>
  <c r="Z47" i="5" s="1"/>
  <c r="T31" i="5"/>
  <c r="W31" i="5" s="1"/>
  <c r="Z31" i="5" s="1"/>
  <c r="T15" i="5"/>
  <c r="W15" i="5" s="1"/>
  <c r="Y15" i="5" s="1"/>
  <c r="S119" i="5"/>
  <c r="V119" i="5" s="1"/>
  <c r="S103" i="5"/>
  <c r="V103" i="5" s="1"/>
  <c r="S87" i="5"/>
  <c r="V87" i="5" s="1"/>
  <c r="S71" i="5"/>
  <c r="V71" i="5" s="1"/>
  <c r="S55" i="5"/>
  <c r="V55" i="5" s="1"/>
  <c r="S39" i="5"/>
  <c r="V39" i="5" s="1"/>
  <c r="S23" i="5"/>
  <c r="V23" i="5" s="1"/>
  <c r="R115" i="5"/>
  <c r="U115" i="5" s="1"/>
  <c r="X115" i="5" s="1"/>
  <c r="R99" i="5"/>
  <c r="U99" i="5" s="1"/>
  <c r="X99" i="5" s="1"/>
  <c r="R83" i="5"/>
  <c r="U83" i="5" s="1"/>
  <c r="X83" i="5" s="1"/>
  <c r="R67" i="5"/>
  <c r="U67" i="5" s="1"/>
  <c r="X67" i="5" s="1"/>
  <c r="R51" i="5"/>
  <c r="U51" i="5" s="1"/>
  <c r="X51" i="5" s="1"/>
  <c r="R35" i="5"/>
  <c r="U35" i="5" s="1"/>
  <c r="X35" i="5" s="1"/>
  <c r="R19" i="5"/>
  <c r="U19" i="5" s="1"/>
  <c r="X19" i="5" s="1"/>
  <c r="Z99" i="5"/>
  <c r="Y99" i="5"/>
  <c r="Z83" i="5"/>
  <c r="Y83" i="5"/>
  <c r="Z67" i="5"/>
  <c r="Y67" i="5"/>
  <c r="Y58" i="5"/>
  <c r="Z58" i="5"/>
  <c r="Y42" i="5"/>
  <c r="Z42" i="5"/>
  <c r="Y26" i="5"/>
  <c r="Z26" i="5"/>
  <c r="Y10" i="5"/>
  <c r="Z10" i="5"/>
  <c r="Z116" i="5"/>
  <c r="Z84" i="5"/>
  <c r="Y84" i="5"/>
  <c r="Z56" i="5"/>
  <c r="Y52" i="5"/>
  <c r="Z52" i="5"/>
  <c r="Z24" i="5"/>
  <c r="Y20" i="5"/>
  <c r="S124" i="5"/>
  <c r="V124" i="5" s="1"/>
  <c r="S120" i="5"/>
  <c r="V120" i="5" s="1"/>
  <c r="S116" i="5"/>
  <c r="V116" i="5" s="1"/>
  <c r="S112" i="5"/>
  <c r="V112" i="5" s="1"/>
  <c r="S108" i="5"/>
  <c r="V108" i="5" s="1"/>
  <c r="S104" i="5"/>
  <c r="V104" i="5" s="1"/>
  <c r="S100" i="5"/>
  <c r="V100" i="5" s="1"/>
  <c r="S96" i="5"/>
  <c r="V96" i="5" s="1"/>
  <c r="S92" i="5"/>
  <c r="V92" i="5" s="1"/>
  <c r="S88" i="5"/>
  <c r="V88" i="5" s="1"/>
  <c r="S84" i="5"/>
  <c r="V84" i="5" s="1"/>
  <c r="S80" i="5"/>
  <c r="V80" i="5" s="1"/>
  <c r="S76" i="5"/>
  <c r="V76" i="5" s="1"/>
  <c r="S72" i="5"/>
  <c r="V72" i="5" s="1"/>
  <c r="S68" i="5"/>
  <c r="V68" i="5" s="1"/>
  <c r="S64" i="5"/>
  <c r="V64" i="5" s="1"/>
  <c r="S60" i="5"/>
  <c r="V60" i="5" s="1"/>
  <c r="S56" i="5"/>
  <c r="V56" i="5" s="1"/>
  <c r="S52" i="5"/>
  <c r="V52" i="5" s="1"/>
  <c r="S48" i="5"/>
  <c r="V48" i="5" s="1"/>
  <c r="S44" i="5"/>
  <c r="V44" i="5" s="1"/>
  <c r="S40" i="5"/>
  <c r="V40" i="5" s="1"/>
  <c r="S36" i="5"/>
  <c r="V36" i="5" s="1"/>
  <c r="S32" i="5"/>
  <c r="V32" i="5" s="1"/>
  <c r="S28" i="5"/>
  <c r="V28" i="5" s="1"/>
  <c r="S24" i="5"/>
  <c r="V24" i="5" s="1"/>
  <c r="S20" i="5"/>
  <c r="V20" i="5" s="1"/>
  <c r="S16" i="5"/>
  <c r="V16" i="5" s="1"/>
  <c r="S12" i="5"/>
  <c r="V12" i="5" s="1"/>
  <c r="Y126" i="5"/>
  <c r="Z126" i="5"/>
  <c r="Z115" i="5"/>
  <c r="Y115" i="5"/>
  <c r="Y110" i="5"/>
  <c r="Z110" i="5"/>
  <c r="Y94" i="5"/>
  <c r="Z94" i="5"/>
  <c r="Y78" i="5"/>
  <c r="Z78" i="5"/>
  <c r="Y62" i="5"/>
  <c r="Z62" i="5"/>
  <c r="Z51" i="5"/>
  <c r="Y51" i="5"/>
  <c r="Y46" i="5"/>
  <c r="Z46" i="5"/>
  <c r="Z35" i="5"/>
  <c r="Y35" i="5"/>
  <c r="Y30" i="5"/>
  <c r="Z30" i="5"/>
  <c r="Z19" i="5"/>
  <c r="Y19" i="5"/>
  <c r="Y14" i="5"/>
  <c r="Z14" i="5"/>
  <c r="Y120" i="5"/>
  <c r="AB120" i="5" s="1"/>
  <c r="Z71" i="5"/>
  <c r="Y50" i="5"/>
  <c r="Z50" i="5"/>
  <c r="Y34" i="5"/>
  <c r="Y102" i="5"/>
  <c r="Z122" i="5"/>
  <c r="Y122" i="5"/>
  <c r="Z106" i="5"/>
  <c r="Y106" i="5"/>
  <c r="Y90" i="5"/>
  <c r="Z90" i="5"/>
  <c r="Y74" i="5"/>
  <c r="Z74" i="5"/>
  <c r="Z100" i="5"/>
  <c r="Y100" i="5"/>
  <c r="Y72" i="5"/>
  <c r="Z118" i="5"/>
  <c r="Y118" i="5"/>
  <c r="Y86" i="5"/>
  <c r="Z86" i="5"/>
  <c r="Y70" i="5"/>
  <c r="Z70" i="5"/>
  <c r="Y54" i="5"/>
  <c r="Z54" i="5"/>
  <c r="Y38" i="5"/>
  <c r="Z38" i="5"/>
  <c r="Y22" i="5"/>
  <c r="Z22" i="5"/>
  <c r="R8" i="5"/>
  <c r="U8" i="5" s="1"/>
  <c r="X8" i="5" s="1"/>
  <c r="T8" i="5"/>
  <c r="W8" i="5" s="1"/>
  <c r="V8" i="5"/>
  <c r="Z39" i="5" l="1"/>
  <c r="AB39" i="5" s="1"/>
  <c r="Y125" i="5"/>
  <c r="AB125" i="5" s="1"/>
  <c r="Z36" i="5"/>
  <c r="AB36" i="5" s="1"/>
  <c r="Z68" i="5"/>
  <c r="AB68" i="5" s="1"/>
  <c r="Y113" i="5"/>
  <c r="AB113" i="5" s="1"/>
  <c r="Y89" i="5"/>
  <c r="AB89" i="5" s="1"/>
  <c r="Z101" i="5"/>
  <c r="AB101" i="5" s="1"/>
  <c r="Y87" i="5"/>
  <c r="AB87" i="5" s="1"/>
  <c r="Z16" i="5"/>
  <c r="AB16" i="5" s="1"/>
  <c r="Y32" i="5"/>
  <c r="AB32" i="5" s="1"/>
  <c r="Z112" i="5"/>
  <c r="AB112" i="5" s="1"/>
  <c r="Y77" i="5"/>
  <c r="AB77" i="5" s="1"/>
  <c r="Y98" i="5"/>
  <c r="AB98" i="5" s="1"/>
  <c r="Y119" i="5"/>
  <c r="AB119" i="5" s="1"/>
  <c r="Y80" i="5"/>
  <c r="AB80" i="5" s="1"/>
  <c r="Z96" i="5"/>
  <c r="AB96" i="5" s="1"/>
  <c r="Y48" i="5"/>
  <c r="AB48" i="5" s="1"/>
  <c r="Y64" i="5"/>
  <c r="AB64" i="5" s="1"/>
  <c r="AB102" i="5"/>
  <c r="Y61" i="5"/>
  <c r="AB61" i="5" s="1"/>
  <c r="Y29" i="5"/>
  <c r="AB29" i="5" s="1"/>
  <c r="Y13" i="5"/>
  <c r="AB13" i="5" s="1"/>
  <c r="Z18" i="5"/>
  <c r="AB18" i="5" s="1"/>
  <c r="Z55" i="5"/>
  <c r="AB55" i="5" s="1"/>
  <c r="Y105" i="5"/>
  <c r="AB105" i="5" s="1"/>
  <c r="Z9" i="5"/>
  <c r="AB9" i="5" s="1"/>
  <c r="Y107" i="5"/>
  <c r="AB107" i="5" s="1"/>
  <c r="Z85" i="5"/>
  <c r="AB85" i="5" s="1"/>
  <c r="Z59" i="5"/>
  <c r="AB59" i="5" s="1"/>
  <c r="Z73" i="5"/>
  <c r="AB73" i="5" s="1"/>
  <c r="Z109" i="5"/>
  <c r="AB109" i="5" s="1"/>
  <c r="Z25" i="5"/>
  <c r="AB25" i="5" s="1"/>
  <c r="Z97" i="5"/>
  <c r="AB97" i="5" s="1"/>
  <c r="Y88" i="5"/>
  <c r="AB88" i="5" s="1"/>
  <c r="Y41" i="5"/>
  <c r="AB41" i="5" s="1"/>
  <c r="Z40" i="5"/>
  <c r="AB40" i="5" s="1"/>
  <c r="Y104" i="5"/>
  <c r="AB104" i="5" s="1"/>
  <c r="Z82" i="5"/>
  <c r="AB82" i="5" s="1"/>
  <c r="Y117" i="5"/>
  <c r="AB117" i="5" s="1"/>
  <c r="Y33" i="5"/>
  <c r="AB33" i="5" s="1"/>
  <c r="Y43" i="5"/>
  <c r="AB43" i="5" s="1"/>
  <c r="Z57" i="5"/>
  <c r="AB57" i="5" s="1"/>
  <c r="Y49" i="5"/>
  <c r="AB49" i="5" s="1"/>
  <c r="Y45" i="5"/>
  <c r="AB45" i="5" s="1"/>
  <c r="Z15" i="5"/>
  <c r="AB15" i="5" s="1"/>
  <c r="Y31" i="5"/>
  <c r="AB31" i="5" s="1"/>
  <c r="Y111" i="5"/>
  <c r="AB111" i="5" s="1"/>
  <c r="Y91" i="5"/>
  <c r="AB91" i="5" s="1"/>
  <c r="Z123" i="5"/>
  <c r="AB123" i="5" s="1"/>
  <c r="AB67" i="5"/>
  <c r="Z79" i="5"/>
  <c r="AB79" i="5" s="1"/>
  <c r="AB26" i="5"/>
  <c r="Z21" i="5"/>
  <c r="AB21" i="5" s="1"/>
  <c r="Y28" i="5"/>
  <c r="AB28" i="5" s="1"/>
  <c r="Y47" i="5"/>
  <c r="AB47" i="5" s="1"/>
  <c r="Y95" i="5"/>
  <c r="AB95" i="5" s="1"/>
  <c r="AB20" i="5"/>
  <c r="Y66" i="5"/>
  <c r="AB66" i="5" s="1"/>
  <c r="Y12" i="5"/>
  <c r="AB12" i="5" s="1"/>
  <c r="Z23" i="5"/>
  <c r="AB23" i="5" s="1"/>
  <c r="Z60" i="5"/>
  <c r="AB60" i="5" s="1"/>
  <c r="Y44" i="5"/>
  <c r="AB44" i="5" s="1"/>
  <c r="AB118" i="5"/>
  <c r="AB122" i="5"/>
  <c r="AB58" i="5"/>
  <c r="Z81" i="5"/>
  <c r="AB81" i="5" s="1"/>
  <c r="Y121" i="5"/>
  <c r="AB121" i="5" s="1"/>
  <c r="Y92" i="5"/>
  <c r="AB92" i="5" s="1"/>
  <c r="Z127" i="5"/>
  <c r="AB127" i="5" s="1"/>
  <c r="Z114" i="5"/>
  <c r="AB114" i="5" s="1"/>
  <c r="Z65" i="5"/>
  <c r="AB65" i="5" s="1"/>
  <c r="Y124" i="5"/>
  <c r="AB124" i="5" s="1"/>
  <c r="Y103" i="5"/>
  <c r="AB103" i="5" s="1"/>
  <c r="Y76" i="5"/>
  <c r="AB76" i="5" s="1"/>
  <c r="Y108" i="5"/>
  <c r="AB108" i="5" s="1"/>
  <c r="Y63" i="5"/>
  <c r="AB63" i="5" s="1"/>
  <c r="Y11" i="5"/>
  <c r="AB11" i="5" s="1"/>
  <c r="Z53" i="5"/>
  <c r="AB53" i="5" s="1"/>
  <c r="Y93" i="5"/>
  <c r="AB93" i="5" s="1"/>
  <c r="AB115" i="5"/>
  <c r="Y69" i="5"/>
  <c r="AB69" i="5" s="1"/>
  <c r="AB94" i="5"/>
  <c r="AB99" i="5"/>
  <c r="AB35" i="5"/>
  <c r="AB52" i="5"/>
  <c r="AB30" i="5"/>
  <c r="AB62" i="5"/>
  <c r="AB78" i="5"/>
  <c r="AB110" i="5"/>
  <c r="Z17" i="5"/>
  <c r="AB17" i="5" s="1"/>
  <c r="AB34" i="5"/>
  <c r="AB84" i="5"/>
  <c r="Z37" i="5"/>
  <c r="AB37" i="5" s="1"/>
  <c r="Z27" i="5"/>
  <c r="Y27" i="5"/>
  <c r="AB72" i="5"/>
  <c r="AB100" i="5"/>
  <c r="AB106" i="5"/>
  <c r="Y75" i="5"/>
  <c r="AB75" i="5" s="1"/>
  <c r="AB71" i="5"/>
  <c r="AB116" i="5"/>
  <c r="AB83" i="5"/>
  <c r="AB24" i="5"/>
  <c r="AB50" i="5"/>
  <c r="AB19" i="5"/>
  <c r="AB51" i="5"/>
  <c r="AB22" i="5"/>
  <c r="AB38" i="5"/>
  <c r="AB70" i="5"/>
  <c r="AB86" i="5"/>
  <c r="AB74" i="5"/>
  <c r="AB14" i="5"/>
  <c r="AB46" i="5"/>
  <c r="AB126" i="5"/>
  <c r="AB56" i="5"/>
  <c r="AB54" i="5"/>
  <c r="AB90" i="5"/>
  <c r="AB10" i="5"/>
  <c r="AB42" i="5"/>
  <c r="Z8" i="5"/>
  <c r="Y8" i="5"/>
  <c r="AB27" i="5" l="1"/>
  <c r="AB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tc={065BA349-6760-4798-BA1E-6DDE2C8E97D1}</author>
  </authors>
  <commentList>
    <comment ref="D7" authorId="0" shapeId="0" xr:uid="{065BA349-6760-4798-BA1E-6DDE2C8E97D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Modulised Ln Inputs, Physics Uncertain</t>
      </text>
    </comment>
  </commentList>
</comments>
</file>

<file path=xl/sharedStrings.xml><?xml version="1.0" encoding="utf-8"?>
<sst xmlns="http://schemas.openxmlformats.org/spreadsheetml/2006/main" count="106" uniqueCount="55">
  <si>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</si>
  <si>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</si>
  <si>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</si>
  <si>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</si>
  <si>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</si>
  <si>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</si>
  <si>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</si>
  <si>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</si>
  <si>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</si>
  <si>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</si>
  <si>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</si>
  <si>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</si>
  <si>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</si>
  <si>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</si>
  <si>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</si>
  <si>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</si>
  <si>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</si>
  <si>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</si>
  <si>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</si>
  <si>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</si>
  <si>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</si>
  <si>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</si>
  <si>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</si>
  <si>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</si>
  <si>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</si>
  <si>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</si>
  <si>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</si>
  <si>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</si>
  <si>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</si>
  <si>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</si>
  <si>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</si>
  <si>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</si>
  <si>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</si>
  <si>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</si>
  <si>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</si>
  <si>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</si>
  <si>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</si>
  <si>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track velocity</t>
  </si>
  <si>
    <t>a</t>
  </si>
  <si>
    <t>b</t>
  </si>
  <si>
    <t>c</t>
  </si>
  <si>
    <t>Tc</t>
  </si>
  <si>
    <t>k (AB)</t>
  </si>
  <si>
    <t>k (BC)</t>
  </si>
  <si>
    <t xml:space="preserve">k (AC) </t>
  </si>
  <si>
    <t>Th (AB)</t>
  </si>
  <si>
    <t>Th (BC)</t>
  </si>
  <si>
    <t>Th (AC)</t>
  </si>
  <si>
    <t>Th! (AB)</t>
  </si>
  <si>
    <t>Th! (BC)</t>
  </si>
  <si>
    <t>Th! (AC)</t>
  </si>
  <si>
    <t>Th Pred</t>
  </si>
  <si>
    <t>Th test</t>
  </si>
  <si>
    <t>C6CB9470-94E9-4F53-99EA-F6CA168F1CD6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</si>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</sst>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2D6195C-76BF-46ED-89A6-F4E4CE7B7129}"/>
  </tableStyles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</a:t>
            </a:r>
            <a:r>
              <a:rPr lang="en-GB" baseline="0"/>
              <a:t> vs Validation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387780588137507E-2"/>
          <c:y val="0.13870986468758054"/>
          <c:w val="0.94715232377870673"/>
          <c:h val="0.69363453071881753"/>
        </c:manualLayout>
      </c:layout>
      <c:lineChart>
        <c:grouping val="standard"/>
        <c:varyColors val="0"/>
        <c:ser>
          <c:idx val="0"/>
          <c:order val="0"/>
          <c:tx>
            <c:v>Prediction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In'!$AB$8:$AB$127</c:f>
              <c:numCache>
                <c:formatCode>General</c:formatCode>
                <c:ptCount val="120"/>
                <c:pt idx="0">
                  <c:v>45.016599194303446</c:v>
                </c:pt>
                <c:pt idx="1">
                  <c:v>45.623829093970301</c:v>
                </c:pt>
                <c:pt idx="2">
                  <c:v>45.989508387158047</c:v>
                </c:pt>
                <c:pt idx="3">
                  <c:v>46.227940261348785</c:v>
                </c:pt>
                <c:pt idx="4">
                  <c:v>46.403390266929641</c:v>
                </c:pt>
                <c:pt idx="5">
                  <c:v>46.730390312083365</c:v>
                </c:pt>
                <c:pt idx="6">
                  <c:v>46.297488204072202</c:v>
                </c:pt>
                <c:pt idx="7">
                  <c:v>46.596530472938348</c:v>
                </c:pt>
                <c:pt idx="8">
                  <c:v>46.51311964536086</c:v>
                </c:pt>
                <c:pt idx="9">
                  <c:v>46.223627619142526</c:v>
                </c:pt>
                <c:pt idx="10">
                  <c:v>46.235287930258949</c:v>
                </c:pt>
                <c:pt idx="11">
                  <c:v>45.224837554662223</c:v>
                </c:pt>
                <c:pt idx="12">
                  <c:v>45.072044870435342</c:v>
                </c:pt>
                <c:pt idx="13">
                  <c:v>44.723982148711762</c:v>
                </c:pt>
                <c:pt idx="14">
                  <c:v>45.094147207254423</c:v>
                </c:pt>
                <c:pt idx="15">
                  <c:v>44.579012341050316</c:v>
                </c:pt>
                <c:pt idx="16">
                  <c:v>44.842935038509047</c:v>
                </c:pt>
                <c:pt idx="17">
                  <c:v>45.099489978372297</c:v>
                </c:pt>
                <c:pt idx="18">
                  <c:v>45.768547786919818</c:v>
                </c:pt>
                <c:pt idx="19">
                  <c:v>45.770348112811405</c:v>
                </c:pt>
                <c:pt idx="20">
                  <c:v>47.037848362440521</c:v>
                </c:pt>
                <c:pt idx="21">
                  <c:v>48.265680432880167</c:v>
                </c:pt>
                <c:pt idx="22">
                  <c:v>48.516317576563637</c:v>
                </c:pt>
                <c:pt idx="23">
                  <c:v>47.784336820090097</c:v>
                </c:pt>
                <c:pt idx="24">
                  <c:v>47.64506029864831</c:v>
                </c:pt>
                <c:pt idx="25">
                  <c:v>47.296063229767945</c:v>
                </c:pt>
                <c:pt idx="26">
                  <c:v>46.997922029835699</c:v>
                </c:pt>
                <c:pt idx="27">
                  <c:v>46.290021513177294</c:v>
                </c:pt>
                <c:pt idx="28">
                  <c:v>46.00844258851118</c:v>
                </c:pt>
                <c:pt idx="29">
                  <c:v>44.748314895045354</c:v>
                </c:pt>
                <c:pt idx="30">
                  <c:v>44.121456713584585</c:v>
                </c:pt>
                <c:pt idx="31">
                  <c:v>43.690242920129101</c:v>
                </c:pt>
                <c:pt idx="32">
                  <c:v>43.879855867389352</c:v>
                </c:pt>
                <c:pt idx="33">
                  <c:v>44.53885981451635</c:v>
                </c:pt>
                <c:pt idx="34">
                  <c:v>44.963907761450891</c:v>
                </c:pt>
                <c:pt idx="35">
                  <c:v>45.567886803071296</c:v>
                </c:pt>
                <c:pt idx="36">
                  <c:v>46.319522243037291</c:v>
                </c:pt>
                <c:pt idx="37">
                  <c:v>46.851531948168464</c:v>
                </c:pt>
                <c:pt idx="38">
                  <c:v>48.546259108177509</c:v>
                </c:pt>
                <c:pt idx="39">
                  <c:v>49.367622860528172</c:v>
                </c:pt>
                <c:pt idx="40">
                  <c:v>49.612699993216644</c:v>
                </c:pt>
                <c:pt idx="41">
                  <c:v>49.193640062823896</c:v>
                </c:pt>
                <c:pt idx="42">
                  <c:v>48.827960603719305</c:v>
                </c:pt>
                <c:pt idx="43">
                  <c:v>48.639511961487564</c:v>
                </c:pt>
                <c:pt idx="44">
                  <c:v>47.941913534833816</c:v>
                </c:pt>
                <c:pt idx="45">
                  <c:v>47.038935607406209</c:v>
                </c:pt>
                <c:pt idx="46">
                  <c:v>46.466706969965593</c:v>
                </c:pt>
                <c:pt idx="47">
                  <c:v>46.245795979394877</c:v>
                </c:pt>
                <c:pt idx="48">
                  <c:v>45.486712785378309</c:v>
                </c:pt>
                <c:pt idx="49">
                  <c:v>44.775791095130558</c:v>
                </c:pt>
                <c:pt idx="50">
                  <c:v>44.433295720889241</c:v>
                </c:pt>
                <c:pt idx="51">
                  <c:v>44.96138209944845</c:v>
                </c:pt>
                <c:pt idx="52">
                  <c:v>44.936264427172091</c:v>
                </c:pt>
                <c:pt idx="53">
                  <c:v>45.485939073938688</c:v>
                </c:pt>
                <c:pt idx="54">
                  <c:v>46.483226813345283</c:v>
                </c:pt>
                <c:pt idx="55">
                  <c:v>47.288134752526595</c:v>
                </c:pt>
                <c:pt idx="56">
                  <c:v>47.787138015508873</c:v>
                </c:pt>
                <c:pt idx="57">
                  <c:v>48.33689811696911</c:v>
                </c:pt>
                <c:pt idx="58">
                  <c:v>50.1596157123764</c:v>
                </c:pt>
                <c:pt idx="59">
                  <c:v>50.323056819084151</c:v>
                </c:pt>
                <c:pt idx="60">
                  <c:v>50.30399901516828</c:v>
                </c:pt>
                <c:pt idx="61">
                  <c:v>49.405410635289492</c:v>
                </c:pt>
                <c:pt idx="62">
                  <c:v>48.65928965442297</c:v>
                </c:pt>
                <c:pt idx="63">
                  <c:v>48.028992901180139</c:v>
                </c:pt>
                <c:pt idx="64">
                  <c:v>47.776758595932904</c:v>
                </c:pt>
                <c:pt idx="65">
                  <c:v>47.188460631039142</c:v>
                </c:pt>
                <c:pt idx="66">
                  <c:v>46.197721090567541</c:v>
                </c:pt>
                <c:pt idx="67">
                  <c:v>45.54492887723881</c:v>
                </c:pt>
                <c:pt idx="68">
                  <c:v>44.886472117609799</c:v>
                </c:pt>
                <c:pt idx="69">
                  <c:v>44.935483435167136</c:v>
                </c:pt>
                <c:pt idx="70">
                  <c:v>44.998370991703496</c:v>
                </c:pt>
                <c:pt idx="71">
                  <c:v>44.903055648689154</c:v>
                </c:pt>
                <c:pt idx="72">
                  <c:v>45.223843710707236</c:v>
                </c:pt>
                <c:pt idx="73">
                  <c:v>46.328890904179843</c:v>
                </c:pt>
                <c:pt idx="74">
                  <c:v>47.223029906191812</c:v>
                </c:pt>
                <c:pt idx="75">
                  <c:v>47.872653621046986</c:v>
                </c:pt>
                <c:pt idx="76">
                  <c:v>48.934306881866497</c:v>
                </c:pt>
                <c:pt idx="77">
                  <c:v>50.102894356845013</c:v>
                </c:pt>
                <c:pt idx="78">
                  <c:v>50.966579889039942</c:v>
                </c:pt>
                <c:pt idx="79">
                  <c:v>50.366104883458689</c:v>
                </c:pt>
                <c:pt idx="80">
                  <c:v>50.757825146356879</c:v>
                </c:pt>
                <c:pt idx="81">
                  <c:v>50.226725010791888</c:v>
                </c:pt>
                <c:pt idx="82">
                  <c:v>49.310033513485131</c:v>
                </c:pt>
                <c:pt idx="83">
                  <c:v>48.319508360763116</c:v>
                </c:pt>
                <c:pt idx="84">
                  <c:v>47.657689401218853</c:v>
                </c:pt>
                <c:pt idx="85">
                  <c:v>46.783423984809367</c:v>
                </c:pt>
                <c:pt idx="86">
                  <c:v>46.099458599588992</c:v>
                </c:pt>
                <c:pt idx="87">
                  <c:v>45.231307497926849</c:v>
                </c:pt>
                <c:pt idx="88">
                  <c:v>45.322009759838856</c:v>
                </c:pt>
                <c:pt idx="89">
                  <c:v>45.277357738674425</c:v>
                </c:pt>
                <c:pt idx="90">
                  <c:v>45.31371212121212</c:v>
                </c:pt>
                <c:pt idx="91">
                  <c:v>45.72624978720615</c:v>
                </c:pt>
                <c:pt idx="92">
                  <c:v>46.617294322822346</c:v>
                </c:pt>
                <c:pt idx="93">
                  <c:v>47.332415208544973</c:v>
                </c:pt>
                <c:pt idx="94">
                  <c:v>48.442118839772036</c:v>
                </c:pt>
                <c:pt idx="95">
                  <c:v>49.536718329875022</c:v>
                </c:pt>
                <c:pt idx="96">
                  <c:v>50.442013598161253</c:v>
                </c:pt>
                <c:pt idx="97">
                  <c:v>51.083803576954296</c:v>
                </c:pt>
                <c:pt idx="98">
                  <c:v>50.649548215291908</c:v>
                </c:pt>
                <c:pt idx="99">
                  <c:v>50.232774829054982</c:v>
                </c:pt>
                <c:pt idx="100">
                  <c:v>49.306313686770515</c:v>
                </c:pt>
                <c:pt idx="101">
                  <c:v>49.162760902318844</c:v>
                </c:pt>
                <c:pt idx="102">
                  <c:v>48.708109957370631</c:v>
                </c:pt>
                <c:pt idx="103">
                  <c:v>48.07237782770153</c:v>
                </c:pt>
                <c:pt idx="104">
                  <c:v>47.07537466936509</c:v>
                </c:pt>
                <c:pt idx="105">
                  <c:v>47.012977619810023</c:v>
                </c:pt>
                <c:pt idx="106">
                  <c:v>46.368644711966887</c:v>
                </c:pt>
                <c:pt idx="107">
                  <c:v>46.129433809105905</c:v>
                </c:pt>
                <c:pt idx="108">
                  <c:v>45.995486488654059</c:v>
                </c:pt>
                <c:pt idx="109">
                  <c:v>46.308129648916484</c:v>
                </c:pt>
                <c:pt idx="110">
                  <c:v>46.193669695300436</c:v>
                </c:pt>
                <c:pt idx="111">
                  <c:v>46.52837297047634</c:v>
                </c:pt>
                <c:pt idx="112">
                  <c:v>47.102495962044124</c:v>
                </c:pt>
                <c:pt idx="113">
                  <c:v>47.601267848328639</c:v>
                </c:pt>
                <c:pt idx="114">
                  <c:v>47.974786718372791</c:v>
                </c:pt>
                <c:pt idx="115">
                  <c:v>48.873733560144252</c:v>
                </c:pt>
                <c:pt idx="116">
                  <c:v>50.170392648008523</c:v>
                </c:pt>
                <c:pt idx="117">
                  <c:v>50.264808035141108</c:v>
                </c:pt>
                <c:pt idx="118">
                  <c:v>50.73862347258531</c:v>
                </c:pt>
                <c:pt idx="119">
                  <c:v>50.555399237003378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2-4317-B0D2-B29AD68B96B7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In'!$AC$8:$AC$127</c:f>
              <c:numCache>
                <c:formatCode>General</c:formatCode>
                <c:ptCount val="120"/>
                <c:pt idx="0">
                  <c:v>45.79</c:v>
                </c:pt>
                <c:pt idx="1">
                  <c:v>45.79</c:v>
                </c:pt>
                <c:pt idx="2">
                  <c:v>45.81</c:v>
                </c:pt>
                <c:pt idx="3">
                  <c:v>45.75</c:v>
                </c:pt>
                <c:pt idx="4">
                  <c:v>45.81</c:v>
                </c:pt>
                <c:pt idx="5">
                  <c:v>45.85</c:v>
                </c:pt>
                <c:pt idx="6">
                  <c:v>45.85</c:v>
                </c:pt>
                <c:pt idx="7">
                  <c:v>45.35</c:v>
                </c:pt>
                <c:pt idx="8">
                  <c:v>45.07</c:v>
                </c:pt>
                <c:pt idx="9">
                  <c:v>45.07</c:v>
                </c:pt>
                <c:pt idx="10">
                  <c:v>45.37</c:v>
                </c:pt>
                <c:pt idx="11">
                  <c:v>45.03</c:v>
                </c:pt>
                <c:pt idx="12">
                  <c:v>44.99</c:v>
                </c:pt>
                <c:pt idx="13">
                  <c:v>45.23</c:v>
                </c:pt>
                <c:pt idx="14">
                  <c:v>45.13</c:v>
                </c:pt>
                <c:pt idx="15">
                  <c:v>45.39</c:v>
                </c:pt>
                <c:pt idx="16">
                  <c:v>45.69</c:v>
                </c:pt>
                <c:pt idx="17">
                  <c:v>46.11</c:v>
                </c:pt>
                <c:pt idx="18">
                  <c:v>46.69</c:v>
                </c:pt>
                <c:pt idx="19">
                  <c:v>46.91</c:v>
                </c:pt>
                <c:pt idx="20">
                  <c:v>46.39</c:v>
                </c:pt>
                <c:pt idx="21">
                  <c:v>46.87</c:v>
                </c:pt>
                <c:pt idx="22">
                  <c:v>46.71</c:v>
                </c:pt>
                <c:pt idx="23">
                  <c:v>46.39</c:v>
                </c:pt>
                <c:pt idx="24">
                  <c:v>45.91</c:v>
                </c:pt>
                <c:pt idx="25">
                  <c:v>45.69</c:v>
                </c:pt>
                <c:pt idx="26">
                  <c:v>45.13</c:v>
                </c:pt>
                <c:pt idx="27">
                  <c:v>44.95</c:v>
                </c:pt>
                <c:pt idx="28">
                  <c:v>44.71</c:v>
                </c:pt>
                <c:pt idx="29">
                  <c:v>44.81</c:v>
                </c:pt>
                <c:pt idx="30">
                  <c:v>45.15</c:v>
                </c:pt>
                <c:pt idx="31">
                  <c:v>45.23</c:v>
                </c:pt>
                <c:pt idx="32">
                  <c:v>45.35</c:v>
                </c:pt>
                <c:pt idx="33">
                  <c:v>45.95</c:v>
                </c:pt>
                <c:pt idx="34">
                  <c:v>46.53</c:v>
                </c:pt>
                <c:pt idx="35">
                  <c:v>46.95</c:v>
                </c:pt>
                <c:pt idx="36">
                  <c:v>47.23</c:v>
                </c:pt>
                <c:pt idx="37">
                  <c:v>47.69</c:v>
                </c:pt>
                <c:pt idx="38">
                  <c:v>47.75</c:v>
                </c:pt>
                <c:pt idx="39">
                  <c:v>47.51</c:v>
                </c:pt>
                <c:pt idx="40">
                  <c:v>47.55</c:v>
                </c:pt>
                <c:pt idx="41">
                  <c:v>47.21</c:v>
                </c:pt>
                <c:pt idx="42">
                  <c:v>47.09</c:v>
                </c:pt>
                <c:pt idx="43">
                  <c:v>46.75</c:v>
                </c:pt>
                <c:pt idx="44">
                  <c:v>46.35</c:v>
                </c:pt>
                <c:pt idx="45">
                  <c:v>45.83</c:v>
                </c:pt>
                <c:pt idx="46">
                  <c:v>45.49</c:v>
                </c:pt>
                <c:pt idx="47">
                  <c:v>45.27</c:v>
                </c:pt>
                <c:pt idx="48">
                  <c:v>45.37</c:v>
                </c:pt>
                <c:pt idx="49">
                  <c:v>45.63</c:v>
                </c:pt>
                <c:pt idx="50">
                  <c:v>46.25</c:v>
                </c:pt>
                <c:pt idx="51">
                  <c:v>46.29</c:v>
                </c:pt>
                <c:pt idx="52">
                  <c:v>46.41</c:v>
                </c:pt>
                <c:pt idx="53">
                  <c:v>46.87</c:v>
                </c:pt>
                <c:pt idx="54">
                  <c:v>47.17</c:v>
                </c:pt>
                <c:pt idx="55">
                  <c:v>48.07</c:v>
                </c:pt>
                <c:pt idx="56">
                  <c:v>48.35</c:v>
                </c:pt>
                <c:pt idx="57">
                  <c:v>48.53</c:v>
                </c:pt>
                <c:pt idx="58">
                  <c:v>48.19</c:v>
                </c:pt>
                <c:pt idx="59">
                  <c:v>47.79</c:v>
                </c:pt>
                <c:pt idx="60">
                  <c:v>47.47</c:v>
                </c:pt>
                <c:pt idx="61">
                  <c:v>47.47</c:v>
                </c:pt>
                <c:pt idx="62">
                  <c:v>46.81</c:v>
                </c:pt>
                <c:pt idx="63">
                  <c:v>46.49</c:v>
                </c:pt>
                <c:pt idx="64">
                  <c:v>45.95</c:v>
                </c:pt>
                <c:pt idx="65">
                  <c:v>45.71</c:v>
                </c:pt>
                <c:pt idx="66">
                  <c:v>45.75</c:v>
                </c:pt>
                <c:pt idx="67">
                  <c:v>45.83</c:v>
                </c:pt>
                <c:pt idx="68">
                  <c:v>45.53</c:v>
                </c:pt>
                <c:pt idx="69">
                  <c:v>45.79</c:v>
                </c:pt>
                <c:pt idx="70">
                  <c:v>46.47</c:v>
                </c:pt>
                <c:pt idx="71">
                  <c:v>46.59</c:v>
                </c:pt>
                <c:pt idx="72">
                  <c:v>46.91</c:v>
                </c:pt>
                <c:pt idx="73">
                  <c:v>47.65</c:v>
                </c:pt>
                <c:pt idx="74">
                  <c:v>48.19</c:v>
                </c:pt>
                <c:pt idx="75">
                  <c:v>48.47</c:v>
                </c:pt>
                <c:pt idx="76">
                  <c:v>48.89</c:v>
                </c:pt>
                <c:pt idx="77">
                  <c:v>48.65</c:v>
                </c:pt>
                <c:pt idx="78">
                  <c:v>48.85</c:v>
                </c:pt>
                <c:pt idx="79">
                  <c:v>48.43</c:v>
                </c:pt>
                <c:pt idx="80">
                  <c:v>47.67</c:v>
                </c:pt>
                <c:pt idx="81">
                  <c:v>47.57</c:v>
                </c:pt>
                <c:pt idx="82">
                  <c:v>47.05</c:v>
                </c:pt>
                <c:pt idx="83">
                  <c:v>46.61</c:v>
                </c:pt>
                <c:pt idx="84">
                  <c:v>46.35</c:v>
                </c:pt>
                <c:pt idx="85">
                  <c:v>46.29</c:v>
                </c:pt>
                <c:pt idx="86">
                  <c:v>46.27</c:v>
                </c:pt>
                <c:pt idx="87">
                  <c:v>46.17</c:v>
                </c:pt>
                <c:pt idx="88">
                  <c:v>46.73</c:v>
                </c:pt>
                <c:pt idx="89">
                  <c:v>47.05</c:v>
                </c:pt>
                <c:pt idx="90">
                  <c:v>47.21</c:v>
                </c:pt>
                <c:pt idx="91">
                  <c:v>47.77</c:v>
                </c:pt>
                <c:pt idx="92">
                  <c:v>48.15</c:v>
                </c:pt>
                <c:pt idx="93">
                  <c:v>48.61</c:v>
                </c:pt>
                <c:pt idx="94">
                  <c:v>49.17</c:v>
                </c:pt>
                <c:pt idx="95">
                  <c:v>48.61</c:v>
                </c:pt>
                <c:pt idx="96">
                  <c:v>48.79</c:v>
                </c:pt>
                <c:pt idx="97">
                  <c:v>48.65</c:v>
                </c:pt>
                <c:pt idx="98">
                  <c:v>48.49</c:v>
                </c:pt>
                <c:pt idx="99">
                  <c:v>47.91</c:v>
                </c:pt>
                <c:pt idx="100">
                  <c:v>47.77</c:v>
                </c:pt>
                <c:pt idx="101">
                  <c:v>47.75</c:v>
                </c:pt>
                <c:pt idx="102">
                  <c:v>47.09</c:v>
                </c:pt>
                <c:pt idx="103">
                  <c:v>46.97</c:v>
                </c:pt>
                <c:pt idx="104">
                  <c:v>46.83</c:v>
                </c:pt>
                <c:pt idx="105">
                  <c:v>46.75</c:v>
                </c:pt>
                <c:pt idx="106">
                  <c:v>46.83</c:v>
                </c:pt>
                <c:pt idx="107">
                  <c:v>46.87</c:v>
                </c:pt>
                <c:pt idx="108">
                  <c:v>46.63</c:v>
                </c:pt>
                <c:pt idx="109">
                  <c:v>47.23</c:v>
                </c:pt>
                <c:pt idx="110">
                  <c:v>47.27</c:v>
                </c:pt>
                <c:pt idx="111">
                  <c:v>47.63</c:v>
                </c:pt>
                <c:pt idx="112">
                  <c:v>48.31</c:v>
                </c:pt>
                <c:pt idx="113">
                  <c:v>48.85</c:v>
                </c:pt>
                <c:pt idx="114">
                  <c:v>48.91</c:v>
                </c:pt>
                <c:pt idx="115">
                  <c:v>49.01</c:v>
                </c:pt>
                <c:pt idx="116">
                  <c:v>49.37</c:v>
                </c:pt>
                <c:pt idx="117">
                  <c:v>49.37</c:v>
                </c:pt>
                <c:pt idx="118">
                  <c:v>49.53</c:v>
                </c:pt>
                <c:pt idx="119">
                  <c:v>49.05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2-4317-B0D2-B29AD68B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689696"/>
        <c:axId val="857693960"/>
      </c:lineChart>
      <c:catAx>
        <c:axId val="85768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93960"/>
        <c:crosses val="autoZero"/>
        <c:auto val="1"/>
        <c:lblAlgn val="ctr"/>
        <c:lblOffset val="100"/>
        <c:noMultiLvlLbl val="0"/>
      </c:catAx>
      <c:valAx>
        <c:axId val="857693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19247594050744E-2"/>
          <c:y val="0.11387722368037329"/>
          <c:w val="0.89521062992125988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'[1]Data In'!$AD$7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In'!$AD$8:$AD$127</c:f>
              <c:numCache>
                <c:formatCode>General</c:formatCode>
                <c:ptCount val="120"/>
                <c:pt idx="0">
                  <c:v>-0.77340080569655356</c:v>
                </c:pt>
                <c:pt idx="1">
                  <c:v>-0.16617090602969853</c:v>
                </c:pt>
                <c:pt idx="2">
                  <c:v>0.17950838715804451</c:v>
                </c:pt>
                <c:pt idx="3">
                  <c:v>0.47794026134878465</c:v>
                </c:pt>
                <c:pt idx="4">
                  <c:v>0.5933902669296387</c:v>
                </c:pt>
                <c:pt idx="5">
                  <c:v>0.88039031208336382</c:v>
                </c:pt>
                <c:pt idx="6">
                  <c:v>0.4474882040722008</c:v>
                </c:pt>
                <c:pt idx="7">
                  <c:v>1.2465304729383462</c:v>
                </c:pt>
                <c:pt idx="8">
                  <c:v>1.4431196453608592</c:v>
                </c:pt>
                <c:pt idx="9">
                  <c:v>1.1536276191425259</c:v>
                </c:pt>
                <c:pt idx="10">
                  <c:v>0.86528793025895112</c:v>
                </c:pt>
                <c:pt idx="11">
                  <c:v>0.19483755466222163</c:v>
                </c:pt>
                <c:pt idx="12">
                  <c:v>8.204487043533959E-2</c:v>
                </c:pt>
                <c:pt idx="13">
                  <c:v>-0.50601785128823451</c:v>
                </c:pt>
                <c:pt idx="14">
                  <c:v>-3.585279274557962E-2</c:v>
                </c:pt>
                <c:pt idx="15">
                  <c:v>-0.81098765894968494</c:v>
                </c:pt>
                <c:pt idx="16">
                  <c:v>-0.84706496149095045</c:v>
                </c:pt>
                <c:pt idx="17">
                  <c:v>-1.0105100216277023</c:v>
                </c:pt>
                <c:pt idx="18">
                  <c:v>-0.92145221308017966</c:v>
                </c:pt>
                <c:pt idx="19">
                  <c:v>-1.1396518871885917</c:v>
                </c:pt>
                <c:pt idx="20">
                  <c:v>0.64784836244052002</c:v>
                </c:pt>
                <c:pt idx="21">
                  <c:v>1.3956804328801695</c:v>
                </c:pt>
                <c:pt idx="22">
                  <c:v>1.8063175765636359</c:v>
                </c:pt>
                <c:pt idx="23">
                  <c:v>1.3943368200900963</c:v>
                </c:pt>
                <c:pt idx="24">
                  <c:v>1.7350602986483139</c:v>
                </c:pt>
                <c:pt idx="25">
                  <c:v>1.6060632297679476</c:v>
                </c:pt>
                <c:pt idx="26">
                  <c:v>1.8679220298356967</c:v>
                </c:pt>
                <c:pt idx="27">
                  <c:v>1.340021513177291</c:v>
                </c:pt>
                <c:pt idx="28">
                  <c:v>1.298442588511179</c:v>
                </c:pt>
                <c:pt idx="29">
                  <c:v>-6.1685104954648295E-2</c:v>
                </c:pt>
                <c:pt idx="30">
                  <c:v>-1.0285432864154131</c:v>
                </c:pt>
                <c:pt idx="31">
                  <c:v>-1.5397570798708955</c:v>
                </c:pt>
                <c:pt idx="32">
                  <c:v>-1.470144132610649</c:v>
                </c:pt>
                <c:pt idx="33">
                  <c:v>-1.4111401854836529</c:v>
                </c:pt>
                <c:pt idx="34">
                  <c:v>-1.5660922385491105</c:v>
                </c:pt>
                <c:pt idx="35">
                  <c:v>-1.3821131969287066</c:v>
                </c:pt>
                <c:pt idx="36">
                  <c:v>-0.91047775696270605</c:v>
                </c:pt>
                <c:pt idx="37">
                  <c:v>-0.8384680518315335</c:v>
                </c:pt>
                <c:pt idx="38">
                  <c:v>0.79625910817750878</c:v>
                </c:pt>
                <c:pt idx="39">
                  <c:v>1.8576228605281742</c:v>
                </c:pt>
                <c:pt idx="40">
                  <c:v>2.062699993216647</c:v>
                </c:pt>
                <c:pt idx="41">
                  <c:v>1.9836400628238948</c:v>
                </c:pt>
                <c:pt idx="42">
                  <c:v>1.7379606037193014</c:v>
                </c:pt>
                <c:pt idx="43">
                  <c:v>1.889511961487564</c:v>
                </c:pt>
                <c:pt idx="44">
                  <c:v>1.5919135348338145</c:v>
                </c:pt>
                <c:pt idx="45">
                  <c:v>1.208935607406211</c:v>
                </c:pt>
                <c:pt idx="46">
                  <c:v>0.97670696996559059</c:v>
                </c:pt>
                <c:pt idx="47">
                  <c:v>0.97579597939487428</c:v>
                </c:pt>
                <c:pt idx="48">
                  <c:v>0.11671278537831142</c:v>
                </c:pt>
                <c:pt idx="49">
                  <c:v>-0.85420890486944501</c:v>
                </c:pt>
                <c:pt idx="50">
                  <c:v>-1.816704279110759</c:v>
                </c:pt>
                <c:pt idx="51">
                  <c:v>-1.3286179005515493</c:v>
                </c:pt>
                <c:pt idx="52">
                  <c:v>-1.4737355728279056</c:v>
                </c:pt>
                <c:pt idx="53">
                  <c:v>-1.3840609260613093</c:v>
                </c:pt>
                <c:pt idx="54">
                  <c:v>-0.68677318665471887</c:v>
                </c:pt>
                <c:pt idx="55">
                  <c:v>-0.78186524747340513</c:v>
                </c:pt>
                <c:pt idx="56">
                  <c:v>-0.56286198449112845</c:v>
                </c:pt>
                <c:pt idx="57">
                  <c:v>-0.19310188303089149</c:v>
                </c:pt>
                <c:pt idx="58">
                  <c:v>1.9696157123764024</c:v>
                </c:pt>
                <c:pt idx="59">
                  <c:v>2.5330568190841518</c:v>
                </c:pt>
                <c:pt idx="60">
                  <c:v>2.8339990151682812</c:v>
                </c:pt>
                <c:pt idx="61">
                  <c:v>1.9354106352894931</c:v>
                </c:pt>
                <c:pt idx="62">
                  <c:v>1.849289654422968</c:v>
                </c:pt>
                <c:pt idx="63">
                  <c:v>1.5389929011801371</c:v>
                </c:pt>
                <c:pt idx="64">
                  <c:v>1.8267585959329011</c:v>
                </c:pt>
                <c:pt idx="65">
                  <c:v>1.478460631039141</c:v>
                </c:pt>
                <c:pt idx="66">
                  <c:v>0.44772109056754061</c:v>
                </c:pt>
                <c:pt idx="67">
                  <c:v>-0.28507112276118818</c:v>
                </c:pt>
                <c:pt idx="68">
                  <c:v>-0.64352788239020242</c:v>
                </c:pt>
                <c:pt idx="69">
                  <c:v>-0.85451656483286342</c:v>
                </c:pt>
                <c:pt idx="70">
                  <c:v>-1.4716290082965031</c:v>
                </c:pt>
                <c:pt idx="71">
                  <c:v>-1.6869443513108493</c:v>
                </c:pt>
                <c:pt idx="72">
                  <c:v>-1.6861562892927608</c:v>
                </c:pt>
                <c:pt idx="73">
                  <c:v>-1.3211090958201552</c:v>
                </c:pt>
                <c:pt idx="74">
                  <c:v>-0.96697009380818599</c:v>
                </c:pt>
                <c:pt idx="75">
                  <c:v>-0.5973463789530129</c:v>
                </c:pt>
                <c:pt idx="76">
                  <c:v>4.4306881866496894E-2</c:v>
                </c:pt>
                <c:pt idx="77">
                  <c:v>1.4528943568450146</c:v>
                </c:pt>
                <c:pt idx="78">
                  <c:v>2.1165798890399401</c:v>
                </c:pt>
                <c:pt idx="79">
                  <c:v>1.9361048834586896</c:v>
                </c:pt>
                <c:pt idx="80">
                  <c:v>3.0878251463568773</c:v>
                </c:pt>
                <c:pt idx="81">
                  <c:v>2.6567250107918881</c:v>
                </c:pt>
                <c:pt idx="82">
                  <c:v>2.2600335134851335</c:v>
                </c:pt>
                <c:pt idx="83">
                  <c:v>1.7095083607631167</c:v>
                </c:pt>
                <c:pt idx="84">
                  <c:v>1.3076894012188518</c:v>
                </c:pt>
                <c:pt idx="85">
                  <c:v>0.49342398480936822</c:v>
                </c:pt>
                <c:pt idx="86">
                  <c:v>-0.17054140041101107</c:v>
                </c:pt>
                <c:pt idx="87">
                  <c:v>-0.93869250207315247</c:v>
                </c:pt>
                <c:pt idx="88">
                  <c:v>-1.4079902401611406</c:v>
                </c:pt>
                <c:pt idx="89">
                  <c:v>-1.7726422613255721</c:v>
                </c:pt>
                <c:pt idx="90">
                  <c:v>-1.8962878787878807</c:v>
                </c:pt>
                <c:pt idx="91">
                  <c:v>-2.0437502127938529</c:v>
                </c:pt>
                <c:pt idx="92">
                  <c:v>-1.5327056771776526</c:v>
                </c:pt>
                <c:pt idx="93">
                  <c:v>-1.2775847914550269</c:v>
                </c:pt>
                <c:pt idx="94">
                  <c:v>-0.72788116022796601</c:v>
                </c:pt>
                <c:pt idx="95">
                  <c:v>0.92671832987502256</c:v>
                </c:pt>
                <c:pt idx="96">
                  <c:v>1.652013598161254</c:v>
                </c:pt>
                <c:pt idx="97">
                  <c:v>2.4338035769542969</c:v>
                </c:pt>
                <c:pt idx="98">
                  <c:v>2.1595482152919061</c:v>
                </c:pt>
                <c:pt idx="99">
                  <c:v>2.3227748290549854</c:v>
                </c:pt>
                <c:pt idx="100">
                  <c:v>1.5363136867705123</c:v>
                </c:pt>
                <c:pt idx="101">
                  <c:v>1.4127609023188441</c:v>
                </c:pt>
                <c:pt idx="102">
                  <c:v>1.6181099573706277</c:v>
                </c:pt>
                <c:pt idx="103">
                  <c:v>1.102377827701531</c:v>
                </c:pt>
                <c:pt idx="104">
                  <c:v>0.24537466936509134</c:v>
                </c:pt>
                <c:pt idx="105">
                  <c:v>0.2629776198100231</c:v>
                </c:pt>
                <c:pt idx="106">
                  <c:v>-0.46135528803311132</c:v>
                </c:pt>
                <c:pt idx="107">
                  <c:v>-0.74056619089409281</c:v>
                </c:pt>
                <c:pt idx="108">
                  <c:v>-0.63451351134594347</c:v>
                </c:pt>
                <c:pt idx="109">
                  <c:v>-0.92187035108351267</c:v>
                </c:pt>
                <c:pt idx="110">
                  <c:v>-1.0763303046995674</c:v>
                </c:pt>
                <c:pt idx="111">
                  <c:v>-1.1016270295236623</c:v>
                </c:pt>
                <c:pt idx="112">
                  <c:v>-1.2075040379558786</c:v>
                </c:pt>
                <c:pt idx="113">
                  <c:v>-1.2487321516713621</c:v>
                </c:pt>
                <c:pt idx="114">
                  <c:v>-0.93521328162720607</c:v>
                </c:pt>
                <c:pt idx="115">
                  <c:v>-0.1362664398557456</c:v>
                </c:pt>
                <c:pt idx="116">
                  <c:v>0.8003926480085255</c:v>
                </c:pt>
                <c:pt idx="117">
                  <c:v>0.89480803514111074</c:v>
                </c:pt>
                <c:pt idx="118">
                  <c:v>1.2086234725853089</c:v>
                </c:pt>
                <c:pt idx="119">
                  <c:v>1.5053992370033811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4-4CD2-B2CC-18FDC471F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621616"/>
        <c:axId val="901623584"/>
      </c:barChart>
      <c:catAx>
        <c:axId val="90162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3584"/>
        <c:crosses val="autoZero"/>
        <c:auto val="1"/>
        <c:lblAlgn val="ctr"/>
        <c:lblOffset val="100"/>
        <c:noMultiLvlLbl val="0"/>
      </c:catAx>
      <c:valAx>
        <c:axId val="901623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126</xdr:row>
      <xdr:rowOff>0</xdr:rowOff>
    </xdr:from>
    <xdr:to>
      <xdr:col>12</xdr:col>
      <xdr:colOff>0</xdr:colOff>
      <xdr:row>127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01B4764-B117-4F50-B4EE-41A5B0310F6D}"/>
            </a:ext>
          </a:extLst>
        </xdr:cNvPr>
        <xdr:cNvSpPr/>
      </xdr:nvSpPr>
      <xdr:spPr>
        <a:xfrm>
          <a:off x="8451850" y="3155315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30</xdr:col>
      <xdr:colOff>0</xdr:colOff>
      <xdr:row>6</xdr:row>
      <xdr:rowOff>0</xdr:rowOff>
    </xdr:from>
    <xdr:to>
      <xdr:col>37</xdr:col>
      <xdr:colOff>300790</xdr:colOff>
      <xdr:row>19</xdr:row>
      <xdr:rowOff>224143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DDD3F-B033-41CF-AF4E-66A370B8A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20</xdr:row>
      <xdr:rowOff>0</xdr:rowOff>
    </xdr:from>
    <xdr:to>
      <xdr:col>37</xdr:col>
      <xdr:colOff>230605</xdr:colOff>
      <xdr:row>34</xdr:row>
      <xdr:rowOff>146161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A26468-591D-4CB6-9E9B-91E86D55C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 In"/>
      <sheetName val="Data Out"/>
      <sheetName val="Settings"/>
      <sheetName val="Manifest"/>
    </sheetNames>
    <sheetDataSet>
      <sheetData sheetId="0"/>
      <sheetData sheetId="1">
        <row r="7">
          <cell r="AD7" t="str">
            <v>Delta</v>
          </cell>
        </row>
        <row r="8">
          <cell r="AB8">
            <v>54.128937979996692</v>
          </cell>
          <cell r="AC8">
            <v>63.79</v>
          </cell>
          <cell r="AD8">
            <v>-9.6610620200033068</v>
          </cell>
        </row>
        <row r="9">
          <cell r="AB9">
            <v>55.2990640860775</v>
          </cell>
          <cell r="AC9">
            <v>65.11</v>
          </cell>
          <cell r="AD9">
            <v>-9.8109359139224992</v>
          </cell>
        </row>
        <row r="10">
          <cell r="AB10">
            <v>56.020561290833406</v>
          </cell>
          <cell r="AC10">
            <v>67.23</v>
          </cell>
          <cell r="AD10">
            <v>-11.209438709166598</v>
          </cell>
        </row>
        <row r="11">
          <cell r="AB11">
            <v>57.773777625002879</v>
          </cell>
          <cell r="AC11">
            <v>68.23</v>
          </cell>
          <cell r="AD11">
            <v>-10.456222374997125</v>
          </cell>
        </row>
        <row r="12">
          <cell r="AB12">
            <v>59.022367885434363</v>
          </cell>
          <cell r="AC12">
            <v>69.45</v>
          </cell>
          <cell r="AD12">
            <v>-10.42763211456564</v>
          </cell>
        </row>
        <row r="13">
          <cell r="AB13">
            <v>61.836588938748314</v>
          </cell>
          <cell r="AC13">
            <v>69.349999999999994</v>
          </cell>
          <cell r="AD13">
            <v>-7.5134110612516807</v>
          </cell>
        </row>
        <row r="14">
          <cell r="AB14">
            <v>63.771215892665516</v>
          </cell>
          <cell r="AC14">
            <v>69.55</v>
          </cell>
          <cell r="AD14">
            <v>-5.7787841073344808</v>
          </cell>
        </row>
        <row r="15">
          <cell r="AB15">
            <v>66.199236642540782</v>
          </cell>
          <cell r="AC15">
            <v>69.930000000000007</v>
          </cell>
          <cell r="AD15">
            <v>-3.7307633574592245</v>
          </cell>
        </row>
        <row r="16">
          <cell r="AB16">
            <v>69.143216414007213</v>
          </cell>
          <cell r="AC16">
            <v>70.19</v>
          </cell>
          <cell r="AD16">
            <v>-1.0467835859927845</v>
          </cell>
        </row>
        <row r="17">
          <cell r="AB17">
            <v>72.778437396452745</v>
          </cell>
          <cell r="AC17">
            <v>69.73</v>
          </cell>
          <cell r="AD17">
            <v>3.0484373964527407</v>
          </cell>
        </row>
        <row r="18">
          <cell r="AB18">
            <v>75.790960157280367</v>
          </cell>
          <cell r="AC18">
            <v>69.37</v>
          </cell>
          <cell r="AD18">
            <v>6.4209601572803621</v>
          </cell>
        </row>
        <row r="19">
          <cell r="AB19">
            <v>77.782028344629879</v>
          </cell>
          <cell r="AC19">
            <v>68.13</v>
          </cell>
          <cell r="AD19">
            <v>9.6520283446298833</v>
          </cell>
        </row>
        <row r="20">
          <cell r="AB20">
            <v>78.123981716261611</v>
          </cell>
          <cell r="AC20">
            <v>67.59</v>
          </cell>
          <cell r="AD20">
            <v>10.533981716261607</v>
          </cell>
        </row>
        <row r="21">
          <cell r="AB21">
            <v>77.415008765957239</v>
          </cell>
          <cell r="AC21">
            <v>66.75</v>
          </cell>
          <cell r="AD21">
            <v>10.665008765957239</v>
          </cell>
        </row>
        <row r="22">
          <cell r="AB22">
            <v>77.993946261056877</v>
          </cell>
          <cell r="AC22">
            <v>66.209999999999994</v>
          </cell>
          <cell r="AD22">
            <v>11.783946261056883</v>
          </cell>
        </row>
        <row r="23">
          <cell r="AB23">
            <v>78.532817169299719</v>
          </cell>
          <cell r="AC23">
            <v>65.23</v>
          </cell>
          <cell r="AD23">
            <v>13.302817169299715</v>
          </cell>
        </row>
        <row r="24">
          <cell r="AB24">
            <v>77.892630868973313</v>
          </cell>
          <cell r="AC24">
            <v>64.67</v>
          </cell>
          <cell r="AD24">
            <v>13.222630868973312</v>
          </cell>
        </row>
        <row r="25">
          <cell r="AB25">
            <v>76.080662662935609</v>
          </cell>
          <cell r="AC25">
            <v>63.47</v>
          </cell>
          <cell r="AD25">
            <v>12.61066266293561</v>
          </cell>
        </row>
        <row r="26">
          <cell r="AB26">
            <v>73.751512833483062</v>
          </cell>
          <cell r="AC26">
            <v>62.83</v>
          </cell>
          <cell r="AD26">
            <v>10.921512833483064</v>
          </cell>
        </row>
        <row r="27">
          <cell r="AB27">
            <v>71.803248861823377</v>
          </cell>
          <cell r="AC27">
            <v>61.99</v>
          </cell>
          <cell r="AD27">
            <v>9.8132488618233751</v>
          </cell>
        </row>
        <row r="28">
          <cell r="AB28">
            <v>69.421276812406902</v>
          </cell>
          <cell r="AC28">
            <v>61.77</v>
          </cell>
          <cell r="AD28">
            <v>7.6512768124068984</v>
          </cell>
        </row>
        <row r="29">
          <cell r="AB29">
            <v>67.970874549388284</v>
          </cell>
          <cell r="AC29">
            <v>61.43</v>
          </cell>
          <cell r="AD29">
            <v>6.5408745493882847</v>
          </cell>
        </row>
        <row r="30">
          <cell r="AB30">
            <v>66.399605233209911</v>
          </cell>
          <cell r="AC30">
            <v>61.61</v>
          </cell>
          <cell r="AD30">
            <v>4.7896052332099117</v>
          </cell>
        </row>
        <row r="31">
          <cell r="AB31">
            <v>64.393371458075706</v>
          </cell>
          <cell r="AC31">
            <v>61.69</v>
          </cell>
          <cell r="AD31">
            <v>2.7033714580757078</v>
          </cell>
        </row>
        <row r="32">
          <cell r="AB32">
            <v>63.434833910637131</v>
          </cell>
          <cell r="AC32">
            <v>61.61</v>
          </cell>
          <cell r="AD32">
            <v>1.8248339106371319</v>
          </cell>
        </row>
        <row r="33">
          <cell r="AB33">
            <v>60.76378221178544</v>
          </cell>
          <cell r="AC33">
            <v>61.79</v>
          </cell>
          <cell r="AD33">
            <v>-1.0262177882145593</v>
          </cell>
        </row>
        <row r="34">
          <cell r="AB34">
            <v>59.546818869086984</v>
          </cell>
          <cell r="AC34">
            <v>62.43</v>
          </cell>
          <cell r="AD34">
            <v>-2.883181130913016</v>
          </cell>
        </row>
        <row r="35">
          <cell r="AB35">
            <v>57.90172826564342</v>
          </cell>
          <cell r="AC35">
            <v>62.55</v>
          </cell>
          <cell r="AD35">
            <v>-4.6482717343565767</v>
          </cell>
        </row>
        <row r="36">
          <cell r="AB36">
            <v>57.406702118590097</v>
          </cell>
          <cell r="AC36">
            <v>62.71</v>
          </cell>
          <cell r="AD36">
            <v>-5.3032978814099039</v>
          </cell>
        </row>
        <row r="37">
          <cell r="AB37">
            <v>57.229240254419459</v>
          </cell>
          <cell r="AC37">
            <v>63.43</v>
          </cell>
          <cell r="AD37">
            <v>-6.200759745580541</v>
          </cell>
        </row>
        <row r="38">
          <cell r="AB38">
            <v>57.271065712431415</v>
          </cell>
          <cell r="AC38">
            <v>63.11</v>
          </cell>
          <cell r="AD38">
            <v>-5.8389342875685841</v>
          </cell>
        </row>
        <row r="39">
          <cell r="AB39">
            <v>57.788790123871671</v>
          </cell>
          <cell r="AC39">
            <v>63.15</v>
          </cell>
          <cell r="AD39">
            <v>-5.3612098761283278</v>
          </cell>
        </row>
        <row r="40">
          <cell r="AB40">
            <v>57.470746899875422</v>
          </cell>
          <cell r="AC40">
            <v>62.71</v>
          </cell>
          <cell r="AD40">
            <v>-5.2392531001245786</v>
          </cell>
        </row>
        <row r="41">
          <cell r="AB41">
            <v>57.447395096066039</v>
          </cell>
          <cell r="AC41">
            <v>62.67</v>
          </cell>
          <cell r="AD41">
            <v>-5.2226049039339628</v>
          </cell>
        </row>
        <row r="42">
          <cell r="AB42">
            <v>58.713269904133647</v>
          </cell>
          <cell r="AC42">
            <v>62.59</v>
          </cell>
          <cell r="AD42">
            <v>-3.8767300958663569</v>
          </cell>
        </row>
        <row r="43">
          <cell r="AB43">
            <v>59.199647446448672</v>
          </cell>
          <cell r="AC43">
            <v>62.63</v>
          </cell>
          <cell r="AD43">
            <v>-3.4303525535513302</v>
          </cell>
        </row>
        <row r="44">
          <cell r="AB44">
            <v>59.841794584700004</v>
          </cell>
          <cell r="AC44">
            <v>62.13</v>
          </cell>
          <cell r="AD44">
            <v>-2.2882054152999984</v>
          </cell>
        </row>
        <row r="45">
          <cell r="AB45">
            <v>60.493757684407854</v>
          </cell>
          <cell r="AC45">
            <v>61.69</v>
          </cell>
          <cell r="AD45">
            <v>-1.1962423155921442</v>
          </cell>
        </row>
        <row r="46">
          <cell r="AB46">
            <v>60.642865194109504</v>
          </cell>
          <cell r="AC46">
            <v>61.25</v>
          </cell>
          <cell r="AD46">
            <v>-0.60713480589049595</v>
          </cell>
        </row>
        <row r="47">
          <cell r="AB47">
            <v>61.792449326207326</v>
          </cell>
          <cell r="AC47">
            <v>61.85</v>
          </cell>
          <cell r="AD47">
            <v>-5.7550673792675866E-2</v>
          </cell>
        </row>
        <row r="48">
          <cell r="AB48">
            <v>61.458804592678867</v>
          </cell>
          <cell r="AC48">
            <v>61.71</v>
          </cell>
          <cell r="AD48">
            <v>-0.25119540732113421</v>
          </cell>
        </row>
        <row r="49">
          <cell r="AB49">
            <v>61.851169958857668</v>
          </cell>
          <cell r="AC49">
            <v>61.61</v>
          </cell>
          <cell r="AD49">
            <v>0.24116995885766812</v>
          </cell>
        </row>
        <row r="50">
          <cell r="AB50">
            <v>61.714719465183293</v>
          </cell>
          <cell r="AC50">
            <v>61.55</v>
          </cell>
          <cell r="AD50">
            <v>0.16471946518329617</v>
          </cell>
        </row>
        <row r="51">
          <cell r="AB51">
            <v>61.961064257644331</v>
          </cell>
          <cell r="AC51">
            <v>61.83</v>
          </cell>
          <cell r="AD51">
            <v>0.13106425764433283</v>
          </cell>
        </row>
        <row r="52">
          <cell r="AB52">
            <v>61.530287286210672</v>
          </cell>
          <cell r="AC52">
            <v>62.69</v>
          </cell>
          <cell r="AD52">
            <v>-1.1597127137893253</v>
          </cell>
        </row>
        <row r="53">
          <cell r="AB53">
            <v>61.747576706058339</v>
          </cell>
          <cell r="AC53">
            <v>63.79</v>
          </cell>
          <cell r="AD53">
            <v>-2.0424232939416598</v>
          </cell>
        </row>
        <row r="54">
          <cell r="AB54">
            <v>61.621793487823993</v>
          </cell>
          <cell r="AC54">
            <v>63.49</v>
          </cell>
          <cell r="AD54">
            <v>-1.868206512176009</v>
          </cell>
        </row>
        <row r="55">
          <cell r="AB55">
            <v>60.93103639822926</v>
          </cell>
          <cell r="AC55">
            <v>64.19</v>
          </cell>
          <cell r="AD55">
            <v>-3.2589636017707377</v>
          </cell>
        </row>
        <row r="56">
          <cell r="AB56">
            <v>60.745847871253972</v>
          </cell>
          <cell r="AC56">
            <v>65.11</v>
          </cell>
          <cell r="AD56">
            <v>-4.3641521287460279</v>
          </cell>
        </row>
        <row r="57">
          <cell r="AB57">
            <v>61.825947323670221</v>
          </cell>
          <cell r="AC57">
            <v>66.19</v>
          </cell>
          <cell r="AD57">
            <v>-4.3640526763297771</v>
          </cell>
        </row>
        <row r="58">
          <cell r="AB58">
            <v>61.650415976496525</v>
          </cell>
          <cell r="AC58">
            <v>67.150000000000006</v>
          </cell>
          <cell r="AD58">
            <v>-5.4995840235034805</v>
          </cell>
        </row>
        <row r="59">
          <cell r="AB59">
            <v>61.202737714549983</v>
          </cell>
          <cell r="AC59">
            <v>67.19</v>
          </cell>
          <cell r="AD59">
            <v>-5.987262285450015</v>
          </cell>
        </row>
        <row r="60">
          <cell r="AB60">
            <v>63.743353445760079</v>
          </cell>
          <cell r="AC60">
            <v>67.790000000000006</v>
          </cell>
          <cell r="AD60">
            <v>-4.0466465542399277</v>
          </cell>
        </row>
        <row r="61">
          <cell r="AB61">
            <v>65.480823232774995</v>
          </cell>
          <cell r="AC61">
            <v>68.650000000000006</v>
          </cell>
          <cell r="AD61">
            <v>-3.1691767672250108</v>
          </cell>
        </row>
        <row r="62">
          <cell r="AB62">
            <v>66.019404253429641</v>
          </cell>
          <cell r="AC62">
            <v>69.25</v>
          </cell>
          <cell r="AD62">
            <v>-3.2305957465703585</v>
          </cell>
        </row>
        <row r="63">
          <cell r="AB63">
            <v>67.207452286567204</v>
          </cell>
          <cell r="AC63">
            <v>69.97</v>
          </cell>
          <cell r="AD63">
            <v>-2.7625477134327951</v>
          </cell>
        </row>
        <row r="64">
          <cell r="AB64">
            <v>69.961810247652934</v>
          </cell>
          <cell r="AC64">
            <v>70.95</v>
          </cell>
          <cell r="AD64">
            <v>-0.98818975234706841</v>
          </cell>
        </row>
        <row r="65">
          <cell r="AB65">
            <v>71.159448613614373</v>
          </cell>
          <cell r="AC65">
            <v>71.61</v>
          </cell>
          <cell r="AD65">
            <v>-0.45055138638562653</v>
          </cell>
        </row>
        <row r="66">
          <cell r="AB66">
            <v>73.71630650946453</v>
          </cell>
          <cell r="AC66">
            <v>71.39</v>
          </cell>
          <cell r="AD66">
            <v>2.3263065094645299</v>
          </cell>
        </row>
        <row r="67">
          <cell r="AB67">
            <v>72.907669165778472</v>
          </cell>
          <cell r="AC67">
            <v>71.349999999999994</v>
          </cell>
          <cell r="AD67">
            <v>1.5576691657784778</v>
          </cell>
        </row>
        <row r="68">
          <cell r="AB68">
            <v>74.065457582608431</v>
          </cell>
          <cell r="AC68">
            <v>70.349999999999994</v>
          </cell>
          <cell r="AD68">
            <v>3.7154575826084368</v>
          </cell>
        </row>
        <row r="69">
          <cell r="AB69">
            <v>74.250445958936197</v>
          </cell>
          <cell r="AC69">
            <v>70.209999999999994</v>
          </cell>
          <cell r="AD69">
            <v>4.0404459589362034</v>
          </cell>
        </row>
        <row r="70">
          <cell r="AB70">
            <v>75.339358669929254</v>
          </cell>
          <cell r="AC70">
            <v>69.03</v>
          </cell>
          <cell r="AD70">
            <v>6.309358669929253</v>
          </cell>
        </row>
        <row r="71">
          <cell r="AB71">
            <v>77.128991937468882</v>
          </cell>
          <cell r="AC71">
            <v>67.19</v>
          </cell>
          <cell r="AD71">
            <v>9.9389919374688844</v>
          </cell>
        </row>
        <row r="72">
          <cell r="AB72">
            <v>77.310343208110339</v>
          </cell>
          <cell r="AC72">
            <v>65.53</v>
          </cell>
          <cell r="AD72">
            <v>11.780343208110338</v>
          </cell>
        </row>
        <row r="73">
          <cell r="AB73">
            <v>78.676382306569295</v>
          </cell>
          <cell r="AC73">
            <v>64.73</v>
          </cell>
          <cell r="AD73">
            <v>13.946382306569291</v>
          </cell>
        </row>
        <row r="74">
          <cell r="AB74">
            <v>77.468949774494135</v>
          </cell>
          <cell r="AC74">
            <v>62.99</v>
          </cell>
          <cell r="AD74">
            <v>14.478949774494133</v>
          </cell>
        </row>
        <row r="75">
          <cell r="AB75">
            <v>76.339047157901192</v>
          </cell>
          <cell r="AC75">
            <v>61.91</v>
          </cell>
          <cell r="AD75">
            <v>14.429047157901195</v>
          </cell>
        </row>
        <row r="76">
          <cell r="AB76">
            <v>74.39515081711788</v>
          </cell>
          <cell r="AC76">
            <v>61.11</v>
          </cell>
          <cell r="AD76">
            <v>13.285150817117881</v>
          </cell>
        </row>
        <row r="77">
          <cell r="AB77">
            <v>72.753037340684088</v>
          </cell>
          <cell r="AC77">
            <v>60.63</v>
          </cell>
          <cell r="AD77">
            <v>12.123037340684085</v>
          </cell>
        </row>
        <row r="78">
          <cell r="AB78">
            <v>71.886501034344732</v>
          </cell>
          <cell r="AC78">
            <v>60.23</v>
          </cell>
          <cell r="AD78">
            <v>11.656501034344736</v>
          </cell>
        </row>
        <row r="79">
          <cell r="AB79">
            <v>69.550618710787546</v>
          </cell>
          <cell r="AC79">
            <v>59.97</v>
          </cell>
          <cell r="AD79">
            <v>9.5806187107875473</v>
          </cell>
        </row>
        <row r="80">
          <cell r="AB80">
            <v>67.737653735241494</v>
          </cell>
          <cell r="AC80">
            <v>60.17</v>
          </cell>
          <cell r="AD80">
            <v>7.5676537352414925</v>
          </cell>
        </row>
        <row r="81">
          <cell r="AB81">
            <v>64.310376768573562</v>
          </cell>
          <cell r="AC81">
            <v>60.21</v>
          </cell>
          <cell r="AD81">
            <v>4.100376768573561</v>
          </cell>
        </row>
        <row r="82">
          <cell r="AB82">
            <v>62.506162187432118</v>
          </cell>
          <cell r="AC82">
            <v>59.67</v>
          </cell>
          <cell r="AD82">
            <v>2.8361621874321159</v>
          </cell>
        </row>
        <row r="83">
          <cell r="AB83">
            <v>60.778179113446392</v>
          </cell>
          <cell r="AC83">
            <v>59.53</v>
          </cell>
          <cell r="AD83">
            <v>1.2481791134463904</v>
          </cell>
        </row>
        <row r="84">
          <cell r="AB84">
            <v>58.789659652696876</v>
          </cell>
          <cell r="AC84">
            <v>59.25</v>
          </cell>
          <cell r="AD84">
            <v>-0.46034034730312356</v>
          </cell>
        </row>
        <row r="85">
          <cell r="AB85">
            <v>57.459111056220763</v>
          </cell>
          <cell r="AC85">
            <v>59.01</v>
          </cell>
          <cell r="AD85">
            <v>-1.5508889437792348</v>
          </cell>
        </row>
        <row r="86">
          <cell r="AB86">
            <v>56.583893389343622</v>
          </cell>
          <cell r="AC86">
            <v>59.21</v>
          </cell>
          <cell r="AD86">
            <v>-2.6261066106563788</v>
          </cell>
        </row>
        <row r="87">
          <cell r="AB87">
            <v>55.365313044188134</v>
          </cell>
          <cell r="AC87">
            <v>59.57</v>
          </cell>
          <cell r="AD87">
            <v>-4.2046869558118658</v>
          </cell>
        </row>
        <row r="88">
          <cell r="AB88">
            <v>55.021683691290669</v>
          </cell>
          <cell r="AC88">
            <v>59.49</v>
          </cell>
          <cell r="AD88">
            <v>-4.4683163087093334</v>
          </cell>
        </row>
        <row r="89">
          <cell r="AB89">
            <v>54.7010732242857</v>
          </cell>
          <cell r="AC89">
            <v>59.65</v>
          </cell>
          <cell r="AD89">
            <v>-4.9489267757142983</v>
          </cell>
        </row>
        <row r="90">
          <cell r="AB90">
            <v>54.324239977735239</v>
          </cell>
          <cell r="AC90">
            <v>60.05</v>
          </cell>
          <cell r="AD90">
            <v>-5.7257600222647582</v>
          </cell>
        </row>
        <row r="91">
          <cell r="AB91">
            <v>54.711494239020055</v>
          </cell>
          <cell r="AC91">
            <v>60.57</v>
          </cell>
          <cell r="AD91">
            <v>-5.8585057609799449</v>
          </cell>
        </row>
        <row r="92">
          <cell r="AB92">
            <v>54.625622137811376</v>
          </cell>
          <cell r="AC92">
            <v>61.19</v>
          </cell>
          <cell r="AD92">
            <v>-6.5643778621886213</v>
          </cell>
        </row>
        <row r="93">
          <cell r="AB93">
            <v>54.076905465365591</v>
          </cell>
          <cell r="AC93">
            <v>61.87</v>
          </cell>
          <cell r="AD93">
            <v>-7.793094534634406</v>
          </cell>
        </row>
        <row r="94">
          <cell r="AB94">
            <v>54.629998821741992</v>
          </cell>
          <cell r="AC94">
            <v>62.53</v>
          </cell>
          <cell r="AD94">
            <v>-7.9000011782580088</v>
          </cell>
        </row>
        <row r="95">
          <cell r="AB95">
            <v>54.988465288829552</v>
          </cell>
          <cell r="AC95">
            <v>63.79</v>
          </cell>
          <cell r="AD95">
            <v>-8.8015347111704472</v>
          </cell>
        </row>
        <row r="96">
          <cell r="AB96">
            <v>56.222255630147743</v>
          </cell>
          <cell r="AC96">
            <v>65.97</v>
          </cell>
          <cell r="AD96">
            <v>-9.7477443698522563</v>
          </cell>
        </row>
        <row r="97">
          <cell r="AB97">
            <v>56.837623311958659</v>
          </cell>
          <cell r="AC97">
            <v>67.61</v>
          </cell>
          <cell r="AD97">
            <v>-10.772376688041341</v>
          </cell>
        </row>
        <row r="98">
          <cell r="AB98">
            <v>57.729976245352113</v>
          </cell>
          <cell r="AC98">
            <v>69.73</v>
          </cell>
          <cell r="AD98">
            <v>-12.000023754647891</v>
          </cell>
        </row>
        <row r="99">
          <cell r="AB99">
            <v>59.395332738373419</v>
          </cell>
          <cell r="AC99">
            <v>71.55</v>
          </cell>
          <cell r="AD99">
            <v>-12.154667261626578</v>
          </cell>
        </row>
        <row r="100">
          <cell r="AB100">
            <v>60.862670573632421</v>
          </cell>
          <cell r="AC100">
            <v>72.75</v>
          </cell>
          <cell r="AD100">
            <v>-11.887329426367579</v>
          </cell>
        </row>
        <row r="101">
          <cell r="AB101">
            <v>63.796264684452858</v>
          </cell>
          <cell r="AC101">
            <v>73.97</v>
          </cell>
          <cell r="AD101">
            <v>-10.173735315547141</v>
          </cell>
        </row>
        <row r="102">
          <cell r="AB102">
            <v>66.857846253334969</v>
          </cell>
          <cell r="AC102">
            <v>74.53</v>
          </cell>
          <cell r="AD102">
            <v>-7.6721537466650318</v>
          </cell>
        </row>
        <row r="103">
          <cell r="AB103">
            <v>71.853935273500497</v>
          </cell>
          <cell r="AC103">
            <v>74.69</v>
          </cell>
          <cell r="AD103">
            <v>-2.8360647264995009</v>
          </cell>
        </row>
        <row r="104">
          <cell r="AB104">
            <v>75.282847428358409</v>
          </cell>
          <cell r="AC104">
            <v>73.97</v>
          </cell>
          <cell r="AD104">
            <v>1.3128474283584097</v>
          </cell>
        </row>
        <row r="105">
          <cell r="AB105">
            <v>78.170747605957473</v>
          </cell>
          <cell r="AC105">
            <v>73.349999999999994</v>
          </cell>
          <cell r="AD105">
            <v>4.8207476059574788</v>
          </cell>
        </row>
        <row r="106">
          <cell r="AB106">
            <v>83.472608817145982</v>
          </cell>
          <cell r="AC106">
            <v>72.37</v>
          </cell>
          <cell r="AD106">
            <v>11.102608817145978</v>
          </cell>
        </row>
        <row r="107">
          <cell r="AB107">
            <v>84.94409029273379</v>
          </cell>
          <cell r="AC107">
            <v>71.849999999999994</v>
          </cell>
          <cell r="AD107">
            <v>13.094090292733796</v>
          </cell>
        </row>
        <row r="108">
          <cell r="AB108">
            <v>86.022239946181017</v>
          </cell>
          <cell r="AC108">
            <v>70.89</v>
          </cell>
          <cell r="AD108">
            <v>15.132239946181016</v>
          </cell>
        </row>
        <row r="109">
          <cell r="AB109">
            <v>86.633935168693881</v>
          </cell>
          <cell r="AC109">
            <v>69.930000000000007</v>
          </cell>
          <cell r="AD109">
            <v>16.703935168693874</v>
          </cell>
        </row>
        <row r="110">
          <cell r="AB110">
            <v>86.403209807714873</v>
          </cell>
          <cell r="AC110">
            <v>67.73</v>
          </cell>
          <cell r="AD110">
            <v>18.673209807714869</v>
          </cell>
        </row>
        <row r="111">
          <cell r="AB111">
            <v>84.820192109624017</v>
          </cell>
          <cell r="AC111">
            <v>66.11</v>
          </cell>
          <cell r="AD111">
            <v>18.710192109624018</v>
          </cell>
        </row>
        <row r="112">
          <cell r="AB112">
            <v>82.120785837247567</v>
          </cell>
          <cell r="AC112">
            <v>65.010000000000005</v>
          </cell>
          <cell r="AD112">
            <v>17.110785837247562</v>
          </cell>
        </row>
        <row r="113">
          <cell r="AB113">
            <v>81.01235462490628</v>
          </cell>
          <cell r="AC113">
            <v>64.05</v>
          </cell>
          <cell r="AD113">
            <v>16.962354624906283</v>
          </cell>
        </row>
        <row r="114">
          <cell r="AB114">
            <v>78.375229733228124</v>
          </cell>
          <cell r="AC114">
            <v>62.63</v>
          </cell>
          <cell r="AD114">
            <v>15.745229733228122</v>
          </cell>
        </row>
        <row r="115">
          <cell r="AB115">
            <v>76.864074043742008</v>
          </cell>
          <cell r="AC115">
            <v>61.75</v>
          </cell>
          <cell r="AD115">
            <v>15.114074043742008</v>
          </cell>
        </row>
        <row r="116">
          <cell r="AB116">
            <v>75.586176720963536</v>
          </cell>
          <cell r="AC116">
            <v>61.37</v>
          </cell>
          <cell r="AD116">
            <v>14.216176720963539</v>
          </cell>
        </row>
        <row r="117">
          <cell r="AB117">
            <v>72.85460236471134</v>
          </cell>
          <cell r="AC117">
            <v>60.79</v>
          </cell>
          <cell r="AD117">
            <v>12.064602364711341</v>
          </cell>
        </row>
        <row r="118">
          <cell r="AB118">
            <v>70.580547206997466</v>
          </cell>
          <cell r="AC118">
            <v>61.03</v>
          </cell>
          <cell r="AD118">
            <v>9.5505472069974644</v>
          </cell>
        </row>
        <row r="119">
          <cell r="AB119">
            <v>68.254102017966005</v>
          </cell>
          <cell r="AC119">
            <v>61.27</v>
          </cell>
          <cell r="AD119">
            <v>6.9841020179660021</v>
          </cell>
        </row>
        <row r="120">
          <cell r="AB120">
            <v>64.636308331044489</v>
          </cell>
          <cell r="AC120">
            <v>60.71</v>
          </cell>
          <cell r="AD120">
            <v>3.9263083310444884</v>
          </cell>
        </row>
        <row r="121">
          <cell r="AB121">
            <v>62.226501876635758</v>
          </cell>
          <cell r="AC121">
            <v>60.19</v>
          </cell>
          <cell r="AD121">
            <v>2.0365018766357608</v>
          </cell>
        </row>
        <row r="122">
          <cell r="AB122">
            <v>61.333913056237655</v>
          </cell>
          <cell r="AC122">
            <v>59.83</v>
          </cell>
          <cell r="AD122">
            <v>1.503913056237657</v>
          </cell>
        </row>
        <row r="123">
          <cell r="AB123">
            <v>59.11786779599381</v>
          </cell>
          <cell r="AC123">
            <v>59.85</v>
          </cell>
          <cell r="AD123">
            <v>-0.7321322040061915</v>
          </cell>
        </row>
        <row r="124">
          <cell r="AB124">
            <v>57.848840588241053</v>
          </cell>
          <cell r="AC124">
            <v>59.97</v>
          </cell>
          <cell r="AD124">
            <v>-2.1211594117589456</v>
          </cell>
        </row>
        <row r="125">
          <cell r="AB125">
            <v>55.93045476721926</v>
          </cell>
          <cell r="AC125">
            <v>60.01</v>
          </cell>
          <cell r="AD125">
            <v>-4.0795452327807382</v>
          </cell>
        </row>
        <row r="126">
          <cell r="AB126">
            <v>55.024923839544329</v>
          </cell>
          <cell r="AC126">
            <v>60.61</v>
          </cell>
          <cell r="AD126">
            <v>-5.5850761604556709</v>
          </cell>
        </row>
        <row r="127">
          <cell r="AB127">
            <v>55.039938349594337</v>
          </cell>
          <cell r="AC127">
            <v>61.31</v>
          </cell>
          <cell r="AD127">
            <v>-6.2700616504056654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han, Vadan" id="{E4F14297-8A6F-44F5-9DD8-52E62A137950}" userId="Khan, Vadan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3034F-AED4-4056-A9EA-E81C3BB6DDF8}" name="TBL_CUR" displayName="TBL_CUR" ref="A4:K5" totalsRowShown="0" headerRowDxfId="25" dataDxfId="24">
  <autoFilter ref="A4:K5" xr:uid="{9783034F-AED4-4056-A9EA-E81C3BB6DD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5E2174D-ADE1-4858-8A7B-9C9124BEA7D3}" name="TIME" dataDxfId="23"/>
    <tableColumn id="2" xr3:uid="{A165AD61-43E3-43A3-AA7C-A73366ED7E27}" name="CH1" dataDxfId="22"/>
    <tableColumn id="3" xr3:uid="{7142F650-2F50-4B84-8DF9-62C42ED626E5}" name="CH2" dataDxfId="21"/>
    <tableColumn id="4" xr3:uid="{72439386-D98C-4E5E-8899-4F7BDA91D475}" name="CH3" dataDxfId="20"/>
    <tableColumn id="5" xr3:uid="{5B20ABEE-09F8-4EFC-B458-4E6C2FB21AF4}" name="CH4" dataDxfId="19"/>
    <tableColumn id="6" xr3:uid="{436CF818-3D6D-46FF-BDC7-3E4A94989C20}" name="CH5" dataDxfId="18"/>
    <tableColumn id="7" xr3:uid="{DCF740D8-6FF7-4EF2-8F89-FF8EE55B79C5}" name="CH6" dataDxfId="17"/>
    <tableColumn id="8" xr3:uid="{4F208740-7AE5-465D-A0A2-E2DE0B144A39}" name="CH7" dataDxfId="16"/>
    <tableColumn id="9" xr3:uid="{8508952E-C6EB-4039-B6FB-032E10A7C02E}" name="CH8" dataDxfId="15"/>
    <tableColumn id="10" xr3:uid="{3C10D125-F877-46D8-945D-18AC919E2228}" name="CH9" dataDxfId="14"/>
    <tableColumn id="11" xr3:uid="{FBF1A978-A28A-4876-BDCF-6AC68A38DFB3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C7779E-858E-4EDF-900D-E400FF5EA930}" name="TBL_HST" displayName="TBL_HST" ref="A7:K127" totalsRowShown="0" headerRowDxfId="12" dataDxfId="11">
  <autoFilter ref="A7:K127" xr:uid="{9DC7779E-858E-4EDF-900D-E400FF5EA93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5" xr3:uid="{6353415B-A363-4EA1-8EFA-4301388C9D20}" name="TIME" dataDxfId="10"/>
    <tableColumn id="16" xr3:uid="{8EFF16EA-A51B-457C-A666-CCE7E913848D}" name="CH1" dataDxfId="9"/>
    <tableColumn id="17" xr3:uid="{FF290097-58C9-4B78-8C4B-BC56F949A5CD}" name="CH2" dataDxfId="8"/>
    <tableColumn id="18" xr3:uid="{B465C572-8084-4636-B2C7-33AD09D34A4C}" name="CH3" dataDxfId="7"/>
    <tableColumn id="19" xr3:uid="{2805AD4B-A31F-48D5-8150-C3C562FBD598}" name="CH4" dataDxfId="6"/>
    <tableColumn id="20" xr3:uid="{8A9043A9-8022-4E15-973A-64BC0593C0F4}" name="CH5" dataDxfId="5"/>
    <tableColumn id="21" xr3:uid="{1508C7B1-F6B6-45F1-8DCD-3A54263A404A}" name="CH6" dataDxfId="4"/>
    <tableColumn id="22" xr3:uid="{A5C32100-39A3-432E-BC37-5AB14644AE61}" name="CH7" dataDxfId="3"/>
    <tableColumn id="23" xr3:uid="{671675D9-51FE-4342-8577-DEA25A83D99D}" name="CH8" dataDxfId="2"/>
    <tableColumn id="24" xr3:uid="{55612FC3-A123-4996-8361-909D37277C0C}" name="CH9" dataDxfId="1"/>
    <tableColumn id="25" xr3:uid="{74229FD8-425C-4E2E-AFE5-C4F2F2A523A3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2-07-21T10:48:42.35" personId="{E4F14297-8A6F-44F5-9DD8-52E62A137950}" id="{065BA349-6760-4798-BA1E-6DDE2C8E97D1}">
    <text>Modulised Ln Inputs, Physics Uncertain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96C0-C2CA-426B-BDFC-C3EBD7027F8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CA7F-A709-481A-BA74-7C54B121BC7C}">
  <dimension ref="A1:AD127"/>
  <sheetViews>
    <sheetView tabSelected="1" topLeftCell="M4" zoomScale="57" zoomScaleNormal="57" workbookViewId="0">
      <selection activeCell="AE21" sqref="AE21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16.6328125" style="1" customWidth="1"/>
    <col min="13" max="29" width="8.7265625" style="1" customWidth="1"/>
    <col min="30" max="39" width="15.6328125" style="1" customWidth="1"/>
    <col min="40" max="16384" width="8.7265625" style="1"/>
  </cols>
  <sheetData>
    <row r="1" spans="1:30" ht="29" x14ac:dyDescent="0.75">
      <c r="A1" s="31" t="s">
        <v>32</v>
      </c>
      <c r="B1" s="31"/>
      <c r="C1" s="31"/>
      <c r="D1" s="31"/>
      <c r="E1" s="31"/>
      <c r="F1" s="31"/>
      <c r="G1" s="31"/>
      <c r="H1" s="31"/>
      <c r="I1" s="31"/>
      <c r="J1" s="31"/>
    </row>
    <row r="2" spans="1:30" ht="16.5" x14ac:dyDescent="0.35">
      <c r="A2" s="32" t="s">
        <v>33</v>
      </c>
      <c r="B2" s="32"/>
      <c r="C2" s="32"/>
      <c r="D2" s="32"/>
      <c r="E2" s="32"/>
      <c r="F2" s="32"/>
      <c r="G2" s="32"/>
      <c r="H2" s="32"/>
      <c r="I2" s="32"/>
      <c r="J2" s="32"/>
    </row>
    <row r="3" spans="1:30" ht="33.5" customHeight="1" x14ac:dyDescent="0.55000000000000004">
      <c r="A3" s="33" t="s">
        <v>34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30" ht="16" x14ac:dyDescent="0.3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30" ht="19.5" customHeight="1" x14ac:dyDescent="0.35">
      <c r="A5" s="23">
        <v>44775.663467256942</v>
      </c>
      <c r="B5" s="22">
        <v>48.01</v>
      </c>
      <c r="C5" s="22">
        <v>45.79</v>
      </c>
      <c r="D5" s="22">
        <v>43.89</v>
      </c>
      <c r="E5" s="22">
        <v>28.61</v>
      </c>
      <c r="F5" s="22">
        <v>29.03</v>
      </c>
      <c r="G5" s="22">
        <v>29.45</v>
      </c>
      <c r="H5" s="22">
        <v>49.05</v>
      </c>
      <c r="I5" s="22">
        <v>29.19</v>
      </c>
      <c r="J5" s="22"/>
      <c r="K5" s="22"/>
    </row>
    <row r="6" spans="1:30" ht="33.5" customHeight="1" x14ac:dyDescent="0.55000000000000004">
      <c r="A6" s="34" t="s">
        <v>36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30" ht="16" x14ac:dyDescent="0.3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M7" s="1" t="s">
        <v>37</v>
      </c>
      <c r="N7" s="1" t="s">
        <v>38</v>
      </c>
      <c r="O7" s="1" t="s">
        <v>39</v>
      </c>
      <c r="P7" s="1" t="s">
        <v>40</v>
      </c>
      <c r="Q7" s="1" t="s">
        <v>41</v>
      </c>
      <c r="R7" s="1" t="s">
        <v>42</v>
      </c>
      <c r="S7" s="1" t="s">
        <v>43</v>
      </c>
      <c r="T7" s="1" t="s">
        <v>44</v>
      </c>
      <c r="U7" s="1" t="s">
        <v>45</v>
      </c>
      <c r="V7" s="1" t="s">
        <v>46</v>
      </c>
      <c r="W7" s="1" t="s">
        <v>47</v>
      </c>
      <c r="X7" s="1" t="s">
        <v>48</v>
      </c>
      <c r="Y7" s="1" t="s">
        <v>49</v>
      </c>
      <c r="Z7" s="1" t="s">
        <v>50</v>
      </c>
      <c r="AB7" s="1" t="s">
        <v>51</v>
      </c>
      <c r="AC7" s="1" t="s">
        <v>52</v>
      </c>
      <c r="AD7" s="1" t="s">
        <v>54</v>
      </c>
    </row>
    <row r="8" spans="1:30" ht="19.5" customHeight="1" x14ac:dyDescent="0.35">
      <c r="A8" s="26">
        <v>44775.662764837965</v>
      </c>
      <c r="B8" s="24">
        <v>44.01</v>
      </c>
      <c r="C8" s="24">
        <v>43.07</v>
      </c>
      <c r="D8" s="24">
        <v>42.23</v>
      </c>
      <c r="E8" s="24">
        <v>28.17</v>
      </c>
      <c r="F8" s="24">
        <v>28.55</v>
      </c>
      <c r="G8" s="24">
        <v>28.83</v>
      </c>
      <c r="H8" s="24">
        <v>45.79</v>
      </c>
      <c r="I8" s="24">
        <v>28.63</v>
      </c>
      <c r="J8" s="24"/>
      <c r="K8" s="24"/>
      <c r="M8" s="1">
        <f>9/60</f>
        <v>0.15</v>
      </c>
      <c r="N8" s="1">
        <v>0.3</v>
      </c>
      <c r="O8" s="1">
        <v>0.6</v>
      </c>
      <c r="P8" s="1">
        <v>0.88</v>
      </c>
      <c r="Q8" s="1">
        <f>AVERAGE(TBL_HST[[#This Row],[CH4]],TBL_HST[[#This Row],[CH5]],TBL_HST[[#This Row],[CH6]])</f>
        <v>28.516666666666666</v>
      </c>
      <c r="R8" s="1">
        <f>(M8/(O8-N8))*LN(((TBL_HST[[#This Row],[CH1]]-Q8)/(TBL_HST[[#This Row],[CH2]]-Q8)))</f>
        <v>3.1294880710928875E-2</v>
      </c>
      <c r="S8" s="1">
        <f>(M8/(P8-O8))*LN(((TBL_HST[[#This Row],[CH2]]-Q8)/(TBL_HST[[#This Row],[CH3]]-Q8)))</f>
        <v>3.1849000123385901E-2</v>
      </c>
      <c r="T8" s="1">
        <f>(M8/(P8-N8))*LN(((TBL_HST[[#This Row],[CH1]]-Q8)/(TBL_HST[[#This Row],[CH3]]-Q8)))</f>
        <v>3.1562386634184002E-2</v>
      </c>
      <c r="U8" s="1">
        <f>(TBL_HST[[#This Row],[CH1]]-Q8)/(EXP(-R8*N8/M8)) + Q8</f>
        <v>45.010714612917994</v>
      </c>
      <c r="V8" s="1">
        <f>(TBL_HST[[#This Row],[CH2]]-Q8)/(EXP(-S8*O8/M8)) + Q8</f>
        <v>45.04731384725487</v>
      </c>
      <c r="W8" s="1">
        <f>(TBL_HST[[#This Row],[CH1]]-Q8)/(EXP(-T8*N8/M8)) + Q8</f>
        <v>45.019541484996168</v>
      </c>
      <c r="X8" s="1">
        <f>IFERROR(U8, " ")</f>
        <v>45.010714612917994</v>
      </c>
      <c r="Y8" s="1">
        <f>IFERROR(W8, " ")</f>
        <v>45.019541484996168</v>
      </c>
      <c r="Z8" s="1">
        <f>IFERROR(W8, " ")</f>
        <v>45.019541484996168</v>
      </c>
      <c r="AB8" s="1">
        <f>AVERAGE(X8,Y8,Z8)</f>
        <v>45.016599194303446</v>
      </c>
      <c r="AC8" s="1">
        <f>TBL_HST[[#This Row],[CH7]]</f>
        <v>45.79</v>
      </c>
      <c r="AD8" s="1">
        <f>AB8-AC8</f>
        <v>-0.77340080569655356</v>
      </c>
    </row>
    <row r="9" spans="1:30" ht="19.5" customHeight="1" x14ac:dyDescent="0.35">
      <c r="A9" s="27">
        <v>44775.662770763891</v>
      </c>
      <c r="B9" s="25">
        <v>44.31</v>
      </c>
      <c r="C9" s="25">
        <v>43.03</v>
      </c>
      <c r="D9" s="25">
        <v>42.11</v>
      </c>
      <c r="E9" s="25">
        <v>28.17</v>
      </c>
      <c r="F9" s="25">
        <v>28.55</v>
      </c>
      <c r="G9" s="25">
        <v>28.85</v>
      </c>
      <c r="H9" s="25">
        <v>45.79</v>
      </c>
      <c r="I9" s="25">
        <v>28.65</v>
      </c>
      <c r="J9" s="25"/>
      <c r="K9" s="25"/>
      <c r="M9" s="1">
        <f t="shared" ref="M9:M72" si="0">9/60</f>
        <v>0.15</v>
      </c>
      <c r="N9" s="1">
        <v>0.3</v>
      </c>
      <c r="O9" s="1">
        <v>0.6</v>
      </c>
      <c r="P9" s="1">
        <v>0.88</v>
      </c>
      <c r="Q9" s="1">
        <f>AVERAGE(TBL_HST[[#This Row],[CH4]],TBL_HST[[#This Row],[CH5]],TBL_HST[[#This Row],[CH6]])</f>
        <v>28.52333333333333</v>
      </c>
      <c r="R9" s="1">
        <f>(M9/(O9-N9))*LN(((TBL_HST[[#This Row],[CH1]]-Q9)/(TBL_HST[[#This Row],[CH2]]-Q9)))</f>
        <v>4.2278694014031587E-2</v>
      </c>
      <c r="S9" s="1">
        <f>(M9/(P9-O9))*LN(((TBL_HST[[#This Row],[CH2]]-Q9)/(TBL_HST[[#This Row],[CH3]]-Q9)))</f>
        <v>3.5099675460623168E-2</v>
      </c>
      <c r="T9" s="1">
        <f>(M9/(P9-N9))*LN(((TBL_HST[[#This Row],[CH1]]-Q9)/(TBL_HST[[#This Row],[CH3]]-Q9)))</f>
        <v>3.8812960919282671E-2</v>
      </c>
      <c r="U9" s="1">
        <f>(TBL_HST[[#This Row],[CH1]]-Q9)/(EXP(-R9*N9/M9)) + Q9</f>
        <v>45.702941176470588</v>
      </c>
      <c r="V9" s="1">
        <f>(TBL_HST[[#This Row],[CH2]]-Q9)/(EXP(-S9*O9/M9)) + Q9</f>
        <v>45.216626228757221</v>
      </c>
      <c r="W9" s="1">
        <f>(TBL_HST[[#This Row],[CH1]]-Q9)/(EXP(-T9*N9/M9)) + Q9</f>
        <v>45.584273052720164</v>
      </c>
      <c r="X9" s="1">
        <f t="shared" ref="X9:X72" si="1">IFERROR(U9, " ")</f>
        <v>45.702941176470588</v>
      </c>
      <c r="Y9" s="1">
        <f t="shared" ref="Y9:Y72" si="2">IFERROR(W9, " ")</f>
        <v>45.584273052720164</v>
      </c>
      <c r="Z9" s="1">
        <f t="shared" ref="Z9:Z72" si="3">IFERROR(W9, " ")</f>
        <v>45.584273052720164</v>
      </c>
      <c r="AB9" s="1">
        <f t="shared" ref="AB9:AB72" si="4">AVERAGE(X9,Y9,Z9)</f>
        <v>45.623829093970301</v>
      </c>
      <c r="AC9" s="1">
        <f>TBL_HST[[#This Row],[CH7]]</f>
        <v>45.79</v>
      </c>
      <c r="AD9" s="1">
        <f t="shared" ref="AD9:AD72" si="5">AB9-AC9</f>
        <v>-0.16617090602969853</v>
      </c>
    </row>
    <row r="10" spans="1:30" ht="19.5" customHeight="1" x14ac:dyDescent="0.35">
      <c r="A10" s="27">
        <v>44775.662776643519</v>
      </c>
      <c r="B10" s="25">
        <v>44.53</v>
      </c>
      <c r="C10" s="25">
        <v>43.21</v>
      </c>
      <c r="D10" s="25">
        <v>42.03</v>
      </c>
      <c r="E10" s="25">
        <v>28.19</v>
      </c>
      <c r="F10" s="25">
        <v>28.57</v>
      </c>
      <c r="G10" s="25">
        <v>28.87</v>
      </c>
      <c r="H10" s="25">
        <v>45.81</v>
      </c>
      <c r="I10" s="25">
        <v>28.69</v>
      </c>
      <c r="J10" s="25"/>
      <c r="K10" s="25"/>
      <c r="M10" s="1">
        <f t="shared" si="0"/>
        <v>0.15</v>
      </c>
      <c r="N10" s="1">
        <v>0.3</v>
      </c>
      <c r="O10" s="1">
        <v>0.6</v>
      </c>
      <c r="P10" s="1">
        <v>0.88</v>
      </c>
      <c r="Q10" s="1">
        <f>AVERAGE(TBL_HST[[#This Row],[CH4]],TBL_HST[[#This Row],[CH5]],TBL_HST[[#This Row],[CH6]])</f>
        <v>28.543333333333337</v>
      </c>
      <c r="R10" s="1">
        <f>(M10/(O10-N10))*LN(((TBL_HST[[#This Row],[CH1]]-Q10)/(TBL_HST[[#This Row],[CH2]]-Q10)))</f>
        <v>4.3088848120526206E-2</v>
      </c>
      <c r="S10" s="1">
        <f>(M10/(P10-O10))*LN(((TBL_HST[[#This Row],[CH2]]-Q10)/(TBL_HST[[#This Row],[CH3]]-Q10)))</f>
        <v>4.4933465452854503E-2</v>
      </c>
      <c r="T10" s="1">
        <f>(M10/(P10-N10))*LN(((TBL_HST[[#This Row],[CH1]]-Q10)/(TBL_HST[[#This Row],[CH3]]-Q10)))</f>
        <v>4.3979353039581247E-2</v>
      </c>
      <c r="U10" s="1">
        <f>(TBL_HST[[#This Row],[CH1]]-Q10)/(EXP(-R10*N10/M10)) + Q10</f>
        <v>45.968800000000002</v>
      </c>
      <c r="V10" s="1">
        <f>(TBL_HST[[#This Row],[CH2]]-Q10)/(EXP(-S10*O10/M10)) + Q10</f>
        <v>46.097848777100666</v>
      </c>
      <c r="W10" s="1">
        <f>(TBL_HST[[#This Row],[CH1]]-Q10)/(EXP(-T10*N10/M10)) + Q10</f>
        <v>45.999862580737073</v>
      </c>
      <c r="X10" s="1">
        <f t="shared" si="1"/>
        <v>45.968800000000002</v>
      </c>
      <c r="Y10" s="1">
        <f t="shared" si="2"/>
        <v>45.999862580737073</v>
      </c>
      <c r="Z10" s="1">
        <f t="shared" si="3"/>
        <v>45.999862580737073</v>
      </c>
      <c r="AB10" s="1">
        <f t="shared" si="4"/>
        <v>45.989508387158047</v>
      </c>
      <c r="AC10" s="1">
        <f>TBL_HST[[#This Row],[CH7]]</f>
        <v>45.81</v>
      </c>
      <c r="AD10" s="1">
        <f t="shared" si="5"/>
        <v>0.17950838715804451</v>
      </c>
    </row>
    <row r="11" spans="1:30" ht="19.5" customHeight="1" x14ac:dyDescent="0.35">
      <c r="A11" s="27">
        <v>44775.662782569445</v>
      </c>
      <c r="B11" s="25">
        <v>44.71</v>
      </c>
      <c r="C11" s="25">
        <v>43.13</v>
      </c>
      <c r="D11" s="25">
        <v>42.31</v>
      </c>
      <c r="E11" s="25">
        <v>28.23</v>
      </c>
      <c r="F11" s="25">
        <v>28.57</v>
      </c>
      <c r="G11" s="25">
        <v>28.85</v>
      </c>
      <c r="H11" s="25">
        <v>45.75</v>
      </c>
      <c r="I11" s="25">
        <v>28.71</v>
      </c>
      <c r="J11" s="25"/>
      <c r="K11" s="25"/>
      <c r="M11" s="1">
        <f t="shared" si="0"/>
        <v>0.15</v>
      </c>
      <c r="N11" s="1">
        <v>0.3</v>
      </c>
      <c r="O11" s="1">
        <v>0.6</v>
      </c>
      <c r="P11" s="1">
        <v>0.88</v>
      </c>
      <c r="Q11" s="1">
        <f>AVERAGE(TBL_HST[[#This Row],[CH4]],TBL_HST[[#This Row],[CH5]],TBL_HST[[#This Row],[CH6]])</f>
        <v>28.55</v>
      </c>
      <c r="R11" s="1">
        <f>(M11/(O11-N11))*LN(((TBL_HST[[#This Row],[CH1]]-Q11)/(TBL_HST[[#This Row],[CH2]]-Q11)))</f>
        <v>5.1444163256218575E-2</v>
      </c>
      <c r="S11" s="1">
        <f>(M11/(P11-O11))*LN(((TBL_HST[[#This Row],[CH2]]-Q11)/(TBL_HST[[#This Row],[CH3]]-Q11)))</f>
        <v>3.1009764683204186E-2</v>
      </c>
      <c r="T11" s="1">
        <f>(M11/(P11-N11))*LN(((TBL_HST[[#This Row],[CH1]]-Q11)/(TBL_HST[[#This Row],[CH3]]-Q11)))</f>
        <v>4.1579281186487474E-2</v>
      </c>
      <c r="U11" s="1">
        <f>(TBL_HST[[#This Row],[CH1]]-Q11)/(EXP(-R11*N11/M11)) + Q11</f>
        <v>46.46122085048011</v>
      </c>
      <c r="V11" s="1">
        <f>(TBL_HST[[#This Row],[CH2]]-Q11)/(EXP(-S11*O11/M11)) + Q11</f>
        <v>45.055436067995323</v>
      </c>
      <c r="W11" s="1">
        <f>(TBL_HST[[#This Row],[CH1]]-Q11)/(EXP(-T11*N11/M11)) + Q11</f>
        <v>46.111299966783122</v>
      </c>
      <c r="X11" s="1">
        <f t="shared" si="1"/>
        <v>46.46122085048011</v>
      </c>
      <c r="Y11" s="1">
        <f t="shared" si="2"/>
        <v>46.111299966783122</v>
      </c>
      <c r="Z11" s="1">
        <f t="shared" si="3"/>
        <v>46.111299966783122</v>
      </c>
      <c r="AB11" s="1">
        <f t="shared" si="4"/>
        <v>46.227940261348785</v>
      </c>
      <c r="AC11" s="1">
        <f>TBL_HST[[#This Row],[CH7]]</f>
        <v>45.75</v>
      </c>
      <c r="AD11" s="1">
        <f t="shared" si="5"/>
        <v>0.47794026134878465</v>
      </c>
    </row>
    <row r="12" spans="1:30" ht="19.5" customHeight="1" x14ac:dyDescent="0.35">
      <c r="A12" s="27">
        <v>44775.66278846065</v>
      </c>
      <c r="B12" s="25">
        <v>44.73</v>
      </c>
      <c r="C12" s="25">
        <v>43.21</v>
      </c>
      <c r="D12" s="25">
        <v>41.93</v>
      </c>
      <c r="E12" s="25">
        <v>28.23</v>
      </c>
      <c r="F12" s="25">
        <v>28.59</v>
      </c>
      <c r="G12" s="25">
        <v>28.87</v>
      </c>
      <c r="H12" s="25">
        <v>45.81</v>
      </c>
      <c r="I12" s="25">
        <v>28.69</v>
      </c>
      <c r="J12" s="25"/>
      <c r="K12" s="25"/>
      <c r="M12" s="1">
        <f t="shared" si="0"/>
        <v>0.15</v>
      </c>
      <c r="N12" s="1">
        <v>0.3</v>
      </c>
      <c r="O12" s="1">
        <v>0.6</v>
      </c>
      <c r="P12" s="1">
        <v>0.88</v>
      </c>
      <c r="Q12" s="1">
        <f>AVERAGE(TBL_HST[[#This Row],[CH4]],TBL_HST[[#This Row],[CH5]],TBL_HST[[#This Row],[CH6]])</f>
        <v>28.563333333333333</v>
      </c>
      <c r="R12" s="1">
        <f>(M12/(O12-N12))*LN(((TBL_HST[[#This Row],[CH1]]-Q12)/(TBL_HST[[#This Row],[CH2]]-Q12)))</f>
        <v>4.9369365493486583E-2</v>
      </c>
      <c r="S12" s="1">
        <f>(M12/(P12-O12))*LN(((TBL_HST[[#This Row],[CH2]]-Q12)/(TBL_HST[[#This Row],[CH3]]-Q12)))</f>
        <v>4.8990392487825343E-2</v>
      </c>
      <c r="T12" s="1">
        <f>(M12/(P12-N12))*LN(((TBL_HST[[#This Row],[CH1]]-Q12)/(TBL_HST[[#This Row],[CH3]]-Q12)))</f>
        <v>4.9186413007994964E-2</v>
      </c>
      <c r="U12" s="1">
        <f>(TBL_HST[[#This Row],[CH1]]-Q12)/(EXP(-R12*N12/M12)) + Q12</f>
        <v>46.407742375967217</v>
      </c>
      <c r="V12" s="1">
        <f>(TBL_HST[[#This Row],[CH2]]-Q12)/(EXP(-S12*O12/M12)) + Q12</f>
        <v>46.380712670883867</v>
      </c>
      <c r="W12" s="1">
        <f>(TBL_HST[[#This Row],[CH1]]-Q12)/(EXP(-T12*N12/M12)) + Q12</f>
        <v>46.401214212410849</v>
      </c>
      <c r="X12" s="1">
        <f t="shared" si="1"/>
        <v>46.407742375967217</v>
      </c>
      <c r="Y12" s="1">
        <f t="shared" si="2"/>
        <v>46.401214212410849</v>
      </c>
      <c r="Z12" s="1">
        <f t="shared" si="3"/>
        <v>46.401214212410849</v>
      </c>
      <c r="AB12" s="1">
        <f t="shared" si="4"/>
        <v>46.403390266929641</v>
      </c>
      <c r="AC12" s="1">
        <f>TBL_HST[[#This Row],[CH7]]</f>
        <v>45.81</v>
      </c>
      <c r="AD12" s="1">
        <f t="shared" si="5"/>
        <v>0.5933902669296387</v>
      </c>
    </row>
    <row r="13" spans="1:30" ht="19.5" customHeight="1" x14ac:dyDescent="0.35">
      <c r="A13" s="27">
        <v>44775.662794374999</v>
      </c>
      <c r="B13" s="25">
        <v>45.05</v>
      </c>
      <c r="C13" s="25">
        <v>43.39</v>
      </c>
      <c r="D13" s="25">
        <v>42.35</v>
      </c>
      <c r="E13" s="25">
        <v>28.19</v>
      </c>
      <c r="F13" s="25">
        <v>28.59</v>
      </c>
      <c r="G13" s="25">
        <v>28.87</v>
      </c>
      <c r="H13" s="25">
        <v>45.85</v>
      </c>
      <c r="I13" s="25">
        <v>28.69</v>
      </c>
      <c r="J13" s="25"/>
      <c r="K13" s="25"/>
      <c r="M13" s="1">
        <f t="shared" si="0"/>
        <v>0.15</v>
      </c>
      <c r="N13" s="1">
        <v>0.3</v>
      </c>
      <c r="O13" s="1">
        <v>0.6</v>
      </c>
      <c r="P13" s="1">
        <v>0.88</v>
      </c>
      <c r="Q13" s="1">
        <f>AVERAGE(TBL_HST[[#This Row],[CH4]],TBL_HST[[#This Row],[CH5]],TBL_HST[[#This Row],[CH6]])</f>
        <v>28.55</v>
      </c>
      <c r="R13" s="1">
        <f>(M13/(O13-N13))*LN(((TBL_HST[[#This Row],[CH1]]-Q13)/(TBL_HST[[#This Row],[CH2]]-Q13)))</f>
        <v>5.301707158365012E-2</v>
      </c>
      <c r="S13" s="1">
        <f>(M13/(P13-O13))*LN(((TBL_HST[[#This Row],[CH2]]-Q13)/(TBL_HST[[#This Row],[CH3]]-Q13)))</f>
        <v>3.8923738701468917E-2</v>
      </c>
      <c r="T13" s="1">
        <f>(M13/(P13-N13))*LN(((TBL_HST[[#This Row],[CH1]]-Q13)/(TBL_HST[[#This Row],[CH3]]-Q13)))</f>
        <v>4.6213393640528191E-2</v>
      </c>
      <c r="U13" s="1">
        <f>(TBL_HST[[#This Row],[CH1]]-Q13)/(EXP(-R13*N13/M13)) + Q13</f>
        <v>46.895687331536379</v>
      </c>
      <c r="V13" s="1">
        <f>(TBL_HST[[#This Row],[CH2]]-Q13)/(EXP(-S13*O13/M13)) + Q13</f>
        <v>45.890090535718016</v>
      </c>
      <c r="W13" s="1">
        <f>(TBL_HST[[#This Row],[CH1]]-Q13)/(EXP(-T13*N13/M13)) + Q13</f>
        <v>46.647741802356862</v>
      </c>
      <c r="X13" s="1">
        <f t="shared" si="1"/>
        <v>46.895687331536379</v>
      </c>
      <c r="Y13" s="1">
        <f t="shared" si="2"/>
        <v>46.647741802356862</v>
      </c>
      <c r="Z13" s="1">
        <f t="shared" si="3"/>
        <v>46.647741802356862</v>
      </c>
      <c r="AB13" s="1">
        <f t="shared" si="4"/>
        <v>46.730390312083365</v>
      </c>
      <c r="AC13" s="1">
        <f>TBL_HST[[#This Row],[CH7]]</f>
        <v>45.85</v>
      </c>
      <c r="AD13" s="1">
        <f t="shared" si="5"/>
        <v>0.88039031208336382</v>
      </c>
    </row>
    <row r="14" spans="1:30" ht="19.5" customHeight="1" x14ac:dyDescent="0.35">
      <c r="A14" s="27">
        <v>44775.662800254628</v>
      </c>
      <c r="B14" s="25">
        <v>44.95</v>
      </c>
      <c r="C14" s="25">
        <v>43.77</v>
      </c>
      <c r="D14" s="25">
        <v>42.57</v>
      </c>
      <c r="E14" s="25">
        <v>28.19</v>
      </c>
      <c r="F14" s="25">
        <v>28.57</v>
      </c>
      <c r="G14" s="25">
        <v>28.89</v>
      </c>
      <c r="H14" s="25">
        <v>45.85</v>
      </c>
      <c r="I14" s="25">
        <v>28.71</v>
      </c>
      <c r="J14" s="25"/>
      <c r="K14" s="25"/>
      <c r="M14" s="1">
        <f t="shared" si="0"/>
        <v>0.15</v>
      </c>
      <c r="N14" s="1">
        <v>0.3</v>
      </c>
      <c r="O14" s="1">
        <v>0.6</v>
      </c>
      <c r="P14" s="1">
        <v>0.88</v>
      </c>
      <c r="Q14" s="1">
        <f>AVERAGE(TBL_HST[[#This Row],[CH4]],TBL_HST[[#This Row],[CH5]],TBL_HST[[#This Row],[CH6]])</f>
        <v>28.55</v>
      </c>
      <c r="R14" s="1">
        <f>(M14/(O14-N14))*LN(((TBL_HST[[#This Row],[CH1]]-Q14)/(TBL_HST[[#This Row],[CH2]]-Q14)))</f>
        <v>3.7335491198306495E-2</v>
      </c>
      <c r="S14" s="1">
        <f>(M14/(P14-O14))*LN(((TBL_HST[[#This Row],[CH2]]-Q14)/(TBL_HST[[#This Row],[CH3]]-Q14)))</f>
        <v>4.3995787943087089E-2</v>
      </c>
      <c r="T14" s="1">
        <f>(M14/(P14-N14))*LN(((TBL_HST[[#This Row],[CH1]]-Q14)/(TBL_HST[[#This Row],[CH3]]-Q14)))</f>
        <v>4.0550806868200562E-2</v>
      </c>
      <c r="U14" s="1">
        <f>(TBL_HST[[#This Row],[CH1]]-Q14)/(EXP(-R14*N14/M14)) + Q14</f>
        <v>46.221484888304865</v>
      </c>
      <c r="V14" s="1">
        <f>(TBL_HST[[#This Row],[CH2]]-Q14)/(EXP(-S14*O14/M14)) + Q14</f>
        <v>46.698601478318054</v>
      </c>
      <c r="W14" s="1">
        <f>(TBL_HST[[#This Row],[CH1]]-Q14)/(EXP(-T14*N14/M14)) + Q14</f>
        <v>46.335489861955864</v>
      </c>
      <c r="X14" s="1">
        <f t="shared" si="1"/>
        <v>46.221484888304865</v>
      </c>
      <c r="Y14" s="1">
        <f t="shared" si="2"/>
        <v>46.335489861955864</v>
      </c>
      <c r="Z14" s="1">
        <f t="shared" si="3"/>
        <v>46.335489861955864</v>
      </c>
      <c r="AB14" s="1">
        <f t="shared" si="4"/>
        <v>46.297488204072202</v>
      </c>
      <c r="AC14" s="1">
        <f>TBL_HST[[#This Row],[CH7]]</f>
        <v>45.85</v>
      </c>
      <c r="AD14" s="1">
        <f t="shared" si="5"/>
        <v>0.4474882040722008</v>
      </c>
    </row>
    <row r="15" spans="1:30" ht="19.5" customHeight="1" x14ac:dyDescent="0.35">
      <c r="A15" s="27">
        <v>44775.662806180553</v>
      </c>
      <c r="B15" s="25">
        <v>45.05</v>
      </c>
      <c r="C15" s="25">
        <v>43.91</v>
      </c>
      <c r="D15" s="25">
        <v>42.19</v>
      </c>
      <c r="E15" s="25">
        <v>28.19</v>
      </c>
      <c r="F15" s="25">
        <v>28.59</v>
      </c>
      <c r="G15" s="25">
        <v>28.91</v>
      </c>
      <c r="H15" s="25">
        <v>45.35</v>
      </c>
      <c r="I15" s="25">
        <v>28.65</v>
      </c>
      <c r="J15" s="25"/>
      <c r="K15" s="25"/>
      <c r="M15" s="1">
        <f t="shared" si="0"/>
        <v>0.15</v>
      </c>
      <c r="N15" s="1">
        <v>0.3</v>
      </c>
      <c r="O15" s="1">
        <v>0.6</v>
      </c>
      <c r="P15" s="1">
        <v>0.88</v>
      </c>
      <c r="Q15" s="1">
        <f>AVERAGE(TBL_HST[[#This Row],[CH4]],TBL_HST[[#This Row],[CH5]],TBL_HST[[#This Row],[CH6]])</f>
        <v>28.563333333333333</v>
      </c>
      <c r="R15" s="1">
        <f>(M15/(O15-N15))*LN(((TBL_HST[[#This Row],[CH1]]-Q15)/(TBL_HST[[#This Row],[CH2]]-Q15)))</f>
        <v>3.5826839119794188E-2</v>
      </c>
      <c r="S15" s="1">
        <f>(M15/(P15-O15))*LN(((TBL_HST[[#This Row],[CH2]]-Q15)/(TBL_HST[[#This Row],[CH3]]-Q15)))</f>
        <v>6.3680163191910458E-2</v>
      </c>
      <c r="T15" s="1">
        <f>(M15/(P15-N15))*LN(((TBL_HST[[#This Row],[CH1]]-Q15)/(TBL_HST[[#This Row],[CH3]]-Q15)))</f>
        <v>4.9273271430470986E-2</v>
      </c>
      <c r="U15" s="1">
        <f>(TBL_HST[[#This Row],[CH1]]-Q15)/(EXP(-R15*N15/M15)) + Q15</f>
        <v>46.27468288444831</v>
      </c>
      <c r="V15" s="1">
        <f>(TBL_HST[[#This Row],[CH2]]-Q15)/(EXP(-S15*O15/M15)) + Q15</f>
        <v>48.36208617561676</v>
      </c>
      <c r="W15" s="1">
        <f>(TBL_HST[[#This Row],[CH1]]-Q15)/(EXP(-T15*N15/M15)) + Q15</f>
        <v>46.757454267183363</v>
      </c>
      <c r="X15" s="1">
        <f t="shared" si="1"/>
        <v>46.27468288444831</v>
      </c>
      <c r="Y15" s="1">
        <f t="shared" si="2"/>
        <v>46.757454267183363</v>
      </c>
      <c r="Z15" s="1">
        <f t="shared" si="3"/>
        <v>46.757454267183363</v>
      </c>
      <c r="AB15" s="1">
        <f t="shared" si="4"/>
        <v>46.596530472938348</v>
      </c>
      <c r="AC15" s="1">
        <f>TBL_HST[[#This Row],[CH7]]</f>
        <v>45.35</v>
      </c>
      <c r="AD15" s="1">
        <f t="shared" si="5"/>
        <v>1.2465304729383462</v>
      </c>
    </row>
    <row r="16" spans="1:30" ht="19.5" customHeight="1" x14ac:dyDescent="0.35">
      <c r="A16" s="27">
        <v>44775.662812060182</v>
      </c>
      <c r="B16" s="25">
        <v>45.09</v>
      </c>
      <c r="C16" s="25">
        <v>44.01</v>
      </c>
      <c r="D16" s="25">
        <v>42.45</v>
      </c>
      <c r="E16" s="25">
        <v>28.19</v>
      </c>
      <c r="F16" s="25">
        <v>28.63</v>
      </c>
      <c r="G16" s="25">
        <v>28.89</v>
      </c>
      <c r="H16" s="25">
        <v>45.07</v>
      </c>
      <c r="I16" s="25">
        <v>28.69</v>
      </c>
      <c r="J16" s="25"/>
      <c r="K16" s="25"/>
      <c r="M16" s="1">
        <f t="shared" si="0"/>
        <v>0.15</v>
      </c>
      <c r="N16" s="1">
        <v>0.3</v>
      </c>
      <c r="O16" s="1">
        <v>0.6</v>
      </c>
      <c r="P16" s="1">
        <v>0.88</v>
      </c>
      <c r="Q16" s="1">
        <f>AVERAGE(TBL_HST[[#This Row],[CH4]],TBL_HST[[#This Row],[CH5]],TBL_HST[[#This Row],[CH6]])</f>
        <v>28.570000000000004</v>
      </c>
      <c r="R16" s="1">
        <f>(M16/(O16-N16))*LN(((TBL_HST[[#This Row],[CH1]]-Q16)/(TBL_HST[[#This Row],[CH2]]-Q16)))</f>
        <v>3.380511174810117E-2</v>
      </c>
      <c r="S16" s="1">
        <f>(M16/(P16-O16))*LN(((TBL_HST[[#This Row],[CH2]]-Q16)/(TBL_HST[[#This Row],[CH3]]-Q16)))</f>
        <v>5.7060315813198988E-2</v>
      </c>
      <c r="T16" s="1">
        <f>(M16/(P16-N16))*LN(((TBL_HST[[#This Row],[CH1]]-Q16)/(TBL_HST[[#This Row],[CH3]]-Q16)))</f>
        <v>4.5031761986424189E-2</v>
      </c>
      <c r="U16" s="1">
        <f>(TBL_HST[[#This Row],[CH1]]-Q16)/(EXP(-R16*N16/M16)) + Q16</f>
        <v>46.245544041450785</v>
      </c>
      <c r="V16" s="1">
        <f>(TBL_HST[[#This Row],[CH2]]-Q16)/(EXP(-S16*O16/M16)) + Q16</f>
        <v>47.968637038414968</v>
      </c>
      <c r="W16" s="1">
        <f>(TBL_HST[[#This Row],[CH1]]-Q16)/(EXP(-T16*N16/M16)) + Q16</f>
        <v>46.64690744731589</v>
      </c>
      <c r="X16" s="1">
        <f t="shared" si="1"/>
        <v>46.245544041450785</v>
      </c>
      <c r="Y16" s="1">
        <f t="shared" si="2"/>
        <v>46.64690744731589</v>
      </c>
      <c r="Z16" s="1">
        <f t="shared" si="3"/>
        <v>46.64690744731589</v>
      </c>
      <c r="AB16" s="1">
        <f t="shared" si="4"/>
        <v>46.51311964536086</v>
      </c>
      <c r="AC16" s="1">
        <f>TBL_HST[[#This Row],[CH7]]</f>
        <v>45.07</v>
      </c>
      <c r="AD16" s="1">
        <f t="shared" si="5"/>
        <v>1.4431196453608592</v>
      </c>
    </row>
    <row r="17" spans="1:30" ht="19.5" customHeight="1" x14ac:dyDescent="0.35">
      <c r="A17" s="27">
        <v>44775.662817986115</v>
      </c>
      <c r="B17" s="25">
        <v>44.97</v>
      </c>
      <c r="C17" s="25">
        <v>43.99</v>
      </c>
      <c r="D17" s="25">
        <v>42.63</v>
      </c>
      <c r="E17" s="25">
        <v>28.23</v>
      </c>
      <c r="F17" s="25">
        <v>28.59</v>
      </c>
      <c r="G17" s="25">
        <v>28.89</v>
      </c>
      <c r="H17" s="25">
        <v>45.07</v>
      </c>
      <c r="I17" s="25">
        <v>28.69</v>
      </c>
      <c r="J17" s="25"/>
      <c r="K17" s="25"/>
      <c r="M17" s="1">
        <f t="shared" si="0"/>
        <v>0.15</v>
      </c>
      <c r="N17" s="1">
        <v>0.3</v>
      </c>
      <c r="O17" s="1">
        <v>0.6</v>
      </c>
      <c r="P17" s="1">
        <v>0.88</v>
      </c>
      <c r="Q17" s="1">
        <f>AVERAGE(TBL_HST[[#This Row],[CH4]],TBL_HST[[#This Row],[CH5]],TBL_HST[[#This Row],[CH6]])</f>
        <v>28.570000000000004</v>
      </c>
      <c r="R17" s="1">
        <f>(M17/(O17-N17))*LN(((TBL_HST[[#This Row],[CH1]]-Q17)/(TBL_HST[[#This Row],[CH2]]-Q17)))</f>
        <v>3.0807983347484549E-2</v>
      </c>
      <c r="S17" s="1">
        <f>(M17/(P17-O17))*LN(((TBL_HST[[#This Row],[CH2]]-Q17)/(TBL_HST[[#This Row],[CH3]]-Q17)))</f>
        <v>4.9463293796070291E-2</v>
      </c>
      <c r="T17" s="1">
        <f>(M17/(P17-N17))*LN(((TBL_HST[[#This Row],[CH1]]-Q17)/(TBL_HST[[#This Row],[CH3]]-Q17)))</f>
        <v>3.9813995288181116E-2</v>
      </c>
      <c r="U17" s="1">
        <f>(TBL_HST[[#This Row],[CH1]]-Q17)/(EXP(-R17*N17/M17)) + Q17</f>
        <v>46.012282749675741</v>
      </c>
      <c r="V17" s="1">
        <f>(TBL_HST[[#This Row],[CH2]]-Q17)/(EXP(-S17*O17/M17)) + Q17</f>
        <v>47.363640537339037</v>
      </c>
      <c r="W17" s="1">
        <f>(TBL_HST[[#This Row],[CH1]]-Q17)/(EXP(-T17*N17/M17)) + Q17</f>
        <v>46.329300053875926</v>
      </c>
      <c r="X17" s="1">
        <f t="shared" si="1"/>
        <v>46.012282749675741</v>
      </c>
      <c r="Y17" s="1">
        <f t="shared" si="2"/>
        <v>46.329300053875926</v>
      </c>
      <c r="Z17" s="1">
        <f t="shared" si="3"/>
        <v>46.329300053875926</v>
      </c>
      <c r="AB17" s="1">
        <f t="shared" si="4"/>
        <v>46.223627619142526</v>
      </c>
      <c r="AC17" s="1">
        <f>TBL_HST[[#This Row],[CH7]]</f>
        <v>45.07</v>
      </c>
      <c r="AD17" s="1">
        <f t="shared" si="5"/>
        <v>1.1536276191425259</v>
      </c>
    </row>
    <row r="18" spans="1:30" ht="19.5" customHeight="1" x14ac:dyDescent="0.35">
      <c r="A18" s="27">
        <v>44775.662823865743</v>
      </c>
      <c r="B18" s="25">
        <v>44.95</v>
      </c>
      <c r="C18" s="25">
        <v>43.91</v>
      </c>
      <c r="D18" s="25">
        <v>42.59</v>
      </c>
      <c r="E18" s="25">
        <v>28.23</v>
      </c>
      <c r="F18" s="25">
        <v>28.59</v>
      </c>
      <c r="G18" s="25">
        <v>28.91</v>
      </c>
      <c r="H18" s="25">
        <v>45.37</v>
      </c>
      <c r="I18" s="25">
        <v>28.73</v>
      </c>
      <c r="J18" s="25"/>
      <c r="K18" s="25"/>
      <c r="M18" s="1">
        <f t="shared" si="0"/>
        <v>0.15</v>
      </c>
      <c r="N18" s="1">
        <v>0.3</v>
      </c>
      <c r="O18" s="1">
        <v>0.6</v>
      </c>
      <c r="P18" s="1">
        <v>0.88</v>
      </c>
      <c r="Q18" s="1">
        <f>AVERAGE(TBL_HST[[#This Row],[CH4]],TBL_HST[[#This Row],[CH5]],TBL_HST[[#This Row],[CH6]])</f>
        <v>28.576666666666668</v>
      </c>
      <c r="R18" s="1">
        <f>(M18/(O18-N18))*LN(((TBL_HST[[#This Row],[CH1]]-Q18)/(TBL_HST[[#This Row],[CH2]]-Q18)))</f>
        <v>3.2812443674896205E-2</v>
      </c>
      <c r="S18" s="1">
        <f>(M18/(P18-O18))*LN(((TBL_HST[[#This Row],[CH2]]-Q18)/(TBL_HST[[#This Row],[CH3]]-Q18)))</f>
        <v>4.8224919900184383E-2</v>
      </c>
      <c r="T18" s="1">
        <f>(M18/(P18-N18))*LN(((TBL_HST[[#This Row],[CH1]]-Q18)/(TBL_HST[[#This Row],[CH3]]-Q18)))</f>
        <v>4.02529494388284E-2</v>
      </c>
      <c r="U18" s="1">
        <f>(TBL_HST[[#This Row],[CH1]]-Q18)/(EXP(-R18*N18/M18)) + Q18</f>
        <v>46.06053913043479</v>
      </c>
      <c r="V18" s="1">
        <f>(TBL_HST[[#This Row],[CH2]]-Q18)/(EXP(-S18*O18/M18)) + Q18</f>
        <v>47.172337215287598</v>
      </c>
      <c r="W18" s="1">
        <f>(TBL_HST[[#This Row],[CH1]]-Q18)/(EXP(-T18*N18/M18)) + Q18</f>
        <v>46.322662330171028</v>
      </c>
      <c r="X18" s="1">
        <f t="shared" si="1"/>
        <v>46.06053913043479</v>
      </c>
      <c r="Y18" s="1">
        <f t="shared" si="2"/>
        <v>46.322662330171028</v>
      </c>
      <c r="Z18" s="1">
        <f t="shared" si="3"/>
        <v>46.322662330171028</v>
      </c>
      <c r="AB18" s="1">
        <f t="shared" si="4"/>
        <v>46.235287930258949</v>
      </c>
      <c r="AC18" s="1">
        <f>TBL_HST[[#This Row],[CH7]]</f>
        <v>45.37</v>
      </c>
      <c r="AD18" s="1">
        <f t="shared" si="5"/>
        <v>0.86528793025895112</v>
      </c>
    </row>
    <row r="19" spans="1:30" ht="19.5" customHeight="1" x14ac:dyDescent="0.35">
      <c r="A19" s="27">
        <v>44775.662829780093</v>
      </c>
      <c r="B19" s="25">
        <v>44.41</v>
      </c>
      <c r="C19" s="25">
        <v>43.83</v>
      </c>
      <c r="D19" s="25">
        <v>42.77</v>
      </c>
      <c r="E19" s="25">
        <v>28.23</v>
      </c>
      <c r="F19" s="25">
        <v>28.59</v>
      </c>
      <c r="G19" s="25">
        <v>28.87</v>
      </c>
      <c r="H19" s="25">
        <v>45.03</v>
      </c>
      <c r="I19" s="25">
        <v>28.71</v>
      </c>
      <c r="J19" s="25"/>
      <c r="K19" s="25"/>
      <c r="M19" s="1">
        <f t="shared" si="0"/>
        <v>0.15</v>
      </c>
      <c r="N19" s="1">
        <v>0.3</v>
      </c>
      <c r="O19" s="1">
        <v>0.6</v>
      </c>
      <c r="P19" s="1">
        <v>0.88</v>
      </c>
      <c r="Q19" s="1">
        <f>AVERAGE(TBL_HST[[#This Row],[CH4]],TBL_HST[[#This Row],[CH5]],TBL_HST[[#This Row],[CH6]])</f>
        <v>28.563333333333333</v>
      </c>
      <c r="R19" s="1">
        <f>(M19/(O19-N19))*LN(((TBL_HST[[#This Row],[CH1]]-Q19)/(TBL_HST[[#This Row],[CH2]]-Q19)))</f>
        <v>1.8643685405954236E-2</v>
      </c>
      <c r="S19" s="1">
        <f>(M19/(P19-O19))*LN(((TBL_HST[[#This Row],[CH2]]-Q19)/(TBL_HST[[#This Row],[CH3]]-Q19)))</f>
        <v>3.8550248812322031E-2</v>
      </c>
      <c r="T19" s="1">
        <f>(M19/(P19-N19))*LN(((TBL_HST[[#This Row],[CH1]]-Q19)/(TBL_HST[[#This Row],[CH3]]-Q19)))</f>
        <v>2.825375049868353E-2</v>
      </c>
      <c r="U19" s="1">
        <f>(TBL_HST[[#This Row],[CH1]]-Q19)/(EXP(-R19*N19/M19)) + Q19</f>
        <v>45.012034934497812</v>
      </c>
      <c r="V19" s="1">
        <f>(TBL_HST[[#This Row],[CH2]]-Q19)/(EXP(-S19*O19/M19)) + Q19</f>
        <v>46.375340640562868</v>
      </c>
      <c r="W19" s="1">
        <f>(TBL_HST[[#This Row],[CH1]]-Q19)/(EXP(-T19*N19/M19)) + Q19</f>
        <v>45.331238864744435</v>
      </c>
      <c r="X19" s="1">
        <f t="shared" si="1"/>
        <v>45.012034934497812</v>
      </c>
      <c r="Y19" s="1">
        <f t="shared" si="2"/>
        <v>45.331238864744435</v>
      </c>
      <c r="Z19" s="1">
        <f t="shared" si="3"/>
        <v>45.331238864744435</v>
      </c>
      <c r="AB19" s="1">
        <f t="shared" si="4"/>
        <v>45.224837554662223</v>
      </c>
      <c r="AC19" s="1">
        <f>TBL_HST[[#This Row],[CH7]]</f>
        <v>45.03</v>
      </c>
      <c r="AD19" s="1">
        <f t="shared" si="5"/>
        <v>0.19483755466222163</v>
      </c>
    </row>
    <row r="20" spans="1:30" ht="19.5" customHeight="1" x14ac:dyDescent="0.35">
      <c r="A20" s="27">
        <v>44775.662835671297</v>
      </c>
      <c r="B20" s="25">
        <v>44.39</v>
      </c>
      <c r="C20" s="25">
        <v>43.89</v>
      </c>
      <c r="D20" s="25">
        <v>43.01</v>
      </c>
      <c r="E20" s="25">
        <v>28.23</v>
      </c>
      <c r="F20" s="25">
        <v>28.63</v>
      </c>
      <c r="G20" s="25">
        <v>28.95</v>
      </c>
      <c r="H20" s="25">
        <v>44.99</v>
      </c>
      <c r="I20" s="25">
        <v>28.75</v>
      </c>
      <c r="J20" s="25"/>
      <c r="K20" s="25"/>
      <c r="M20" s="1">
        <f t="shared" si="0"/>
        <v>0.15</v>
      </c>
      <c r="N20" s="1">
        <v>0.3</v>
      </c>
      <c r="O20" s="1">
        <v>0.6</v>
      </c>
      <c r="P20" s="1">
        <v>0.88</v>
      </c>
      <c r="Q20" s="1">
        <f>AVERAGE(TBL_HST[[#This Row],[CH4]],TBL_HST[[#This Row],[CH5]],TBL_HST[[#This Row],[CH6]])</f>
        <v>28.603333333333335</v>
      </c>
      <c r="R20" s="1">
        <f>(M20/(O20-N20))*LN(((TBL_HST[[#This Row],[CH1]]-Q20)/(TBL_HST[[#This Row],[CH2]]-Q20)))</f>
        <v>1.6092356572995882E-2</v>
      </c>
      <c r="S20" s="1">
        <f>(M20/(P20-O20))*LN(((TBL_HST[[#This Row],[CH2]]-Q20)/(TBL_HST[[#This Row],[CH3]]-Q20)))</f>
        <v>3.1762460545188546E-2</v>
      </c>
      <c r="T20" s="1">
        <f>(M20/(P20-N20))*LN(((TBL_HST[[#This Row],[CH1]]-Q20)/(TBL_HST[[#This Row],[CH3]]-Q20)))</f>
        <v>2.3657234352675104E-2</v>
      </c>
      <c r="U20" s="1">
        <f>(TBL_HST[[#This Row],[CH1]]-Q20)/(EXP(-R20*N20/M20)) + Q20</f>
        <v>44.90635412123855</v>
      </c>
      <c r="V20" s="1">
        <f>(TBL_HST[[#This Row],[CH2]]-Q20)/(EXP(-S20*O20/M20)) + Q20</f>
        <v>45.960939931225269</v>
      </c>
      <c r="W20" s="1">
        <f>(TBL_HST[[#This Row],[CH1]]-Q20)/(EXP(-T20*N20/M20)) + Q20</f>
        <v>45.154890245033741</v>
      </c>
      <c r="X20" s="1">
        <f t="shared" si="1"/>
        <v>44.90635412123855</v>
      </c>
      <c r="Y20" s="1">
        <f t="shared" si="2"/>
        <v>45.154890245033741</v>
      </c>
      <c r="Z20" s="1">
        <f t="shared" si="3"/>
        <v>45.154890245033741</v>
      </c>
      <c r="AB20" s="1">
        <f t="shared" si="4"/>
        <v>45.072044870435342</v>
      </c>
      <c r="AC20" s="1">
        <f>TBL_HST[[#This Row],[CH7]]</f>
        <v>44.99</v>
      </c>
      <c r="AD20" s="1">
        <f t="shared" si="5"/>
        <v>8.204487043533959E-2</v>
      </c>
    </row>
    <row r="21" spans="1:30" ht="19.5" customHeight="1" x14ac:dyDescent="0.35">
      <c r="A21" s="27">
        <v>44775.662841585647</v>
      </c>
      <c r="B21" s="25">
        <v>44.13</v>
      </c>
      <c r="C21" s="25">
        <v>43.93</v>
      </c>
      <c r="D21" s="25">
        <v>42.71</v>
      </c>
      <c r="E21" s="25">
        <v>28.25</v>
      </c>
      <c r="F21" s="25">
        <v>28.63</v>
      </c>
      <c r="G21" s="25">
        <v>28.91</v>
      </c>
      <c r="H21" s="25">
        <v>45.23</v>
      </c>
      <c r="I21" s="25">
        <v>28.71</v>
      </c>
      <c r="J21" s="25"/>
      <c r="K21" s="25"/>
      <c r="M21" s="1">
        <f t="shared" si="0"/>
        <v>0.15</v>
      </c>
      <c r="N21" s="1">
        <v>0.3</v>
      </c>
      <c r="O21" s="1">
        <v>0.6</v>
      </c>
      <c r="P21" s="1">
        <v>0.88</v>
      </c>
      <c r="Q21" s="1">
        <f>AVERAGE(TBL_HST[[#This Row],[CH4]],TBL_HST[[#This Row],[CH5]],TBL_HST[[#This Row],[CH6]])</f>
        <v>28.596666666666664</v>
      </c>
      <c r="R21" s="1">
        <f>(M21/(O21-N21))*LN(((TBL_HST[[#This Row],[CH1]]-Q21)/(TBL_HST[[#This Row],[CH2]]-Q21)))</f>
        <v>6.479572321252668E-3</v>
      </c>
      <c r="S21" s="1">
        <f>(M21/(P21-O21))*LN(((TBL_HST[[#This Row],[CH2]]-Q21)/(TBL_HST[[#This Row],[CH3]]-Q21)))</f>
        <v>4.44156057762728E-2</v>
      </c>
      <c r="T21" s="1">
        <f>(M21/(P21-N21))*LN(((TBL_HST[[#This Row],[CH1]]-Q21)/(TBL_HST[[#This Row],[CH3]]-Q21)))</f>
        <v>2.4793519506434793E-2</v>
      </c>
      <c r="U21" s="1">
        <f>(TBL_HST[[#This Row],[CH1]]-Q21)/(EXP(-R21*N21/M21)) + Q21</f>
        <v>44.332608695652176</v>
      </c>
      <c r="V21" s="1">
        <f>(TBL_HST[[#This Row],[CH2]]-Q21)/(EXP(-S21*O21/M21)) + Q21</f>
        <v>46.911138006241075</v>
      </c>
      <c r="W21" s="1">
        <f>(TBL_HST[[#This Row],[CH1]]-Q21)/(EXP(-T21*N21/M21)) + Q21</f>
        <v>44.919668875241555</v>
      </c>
      <c r="X21" s="1">
        <f t="shared" si="1"/>
        <v>44.332608695652176</v>
      </c>
      <c r="Y21" s="1">
        <f t="shared" si="2"/>
        <v>44.919668875241555</v>
      </c>
      <c r="Z21" s="1">
        <f t="shared" si="3"/>
        <v>44.919668875241555</v>
      </c>
      <c r="AB21" s="1">
        <f t="shared" si="4"/>
        <v>44.723982148711762</v>
      </c>
      <c r="AC21" s="1">
        <f>TBL_HST[[#This Row],[CH7]]</f>
        <v>45.23</v>
      </c>
      <c r="AD21" s="1">
        <f t="shared" si="5"/>
        <v>-0.50601785128823451</v>
      </c>
    </row>
    <row r="22" spans="1:30" ht="19.5" customHeight="1" x14ac:dyDescent="0.35">
      <c r="A22" s="27">
        <v>44775.662847465275</v>
      </c>
      <c r="B22" s="25">
        <v>44.35</v>
      </c>
      <c r="C22" s="25">
        <v>43.57</v>
      </c>
      <c r="D22" s="25">
        <v>43.07</v>
      </c>
      <c r="E22" s="25">
        <v>28.27</v>
      </c>
      <c r="F22" s="25">
        <v>28.63</v>
      </c>
      <c r="G22" s="25">
        <v>28.91</v>
      </c>
      <c r="H22" s="25">
        <v>45.13</v>
      </c>
      <c r="I22" s="25">
        <v>28.73</v>
      </c>
      <c r="J22" s="25"/>
      <c r="K22" s="25"/>
      <c r="M22" s="1">
        <f t="shared" si="0"/>
        <v>0.15</v>
      </c>
      <c r="N22" s="1">
        <v>0.3</v>
      </c>
      <c r="O22" s="1">
        <v>0.6</v>
      </c>
      <c r="P22" s="1">
        <v>0.88</v>
      </c>
      <c r="Q22" s="1">
        <f>AVERAGE(TBL_HST[[#This Row],[CH4]],TBL_HST[[#This Row],[CH5]],TBL_HST[[#This Row],[CH6]])</f>
        <v>28.603333333333335</v>
      </c>
      <c r="R22" s="1">
        <f>(M22/(O22-N22))*LN(((TBL_HST[[#This Row],[CH1]]-Q22)/(TBL_HST[[#This Row],[CH2]]-Q22)))</f>
        <v>2.5401598290476498E-2</v>
      </c>
      <c r="S22" s="1">
        <f>(M22/(P22-O22))*LN(((TBL_HST[[#This Row],[CH2]]-Q22)/(TBL_HST[[#This Row],[CH3]]-Q22)))</f>
        <v>1.8202689450990718E-2</v>
      </c>
      <c r="T22" s="1">
        <f>(M22/(P22-N22))*LN(((TBL_HST[[#This Row],[CH1]]-Q22)/(TBL_HST[[#This Row],[CH3]]-Q22)))</f>
        <v>2.1926262988655829E-2</v>
      </c>
      <c r="U22" s="1">
        <f>(TBL_HST[[#This Row],[CH1]]-Q22)/(EXP(-R22*N22/M22)) + Q22</f>
        <v>45.170650334075724</v>
      </c>
      <c r="V22" s="1">
        <f>(TBL_HST[[#This Row],[CH2]]-Q22)/(EXP(-S22*O22/M22)) + Q22</f>
        <v>44.700387172414892</v>
      </c>
      <c r="W22" s="1">
        <f>(TBL_HST[[#This Row],[CH1]]-Q22)/(EXP(-T22*N22/M22)) + Q22</f>
        <v>45.055895643843783</v>
      </c>
      <c r="X22" s="1">
        <f t="shared" si="1"/>
        <v>45.170650334075724</v>
      </c>
      <c r="Y22" s="1">
        <f t="shared" si="2"/>
        <v>45.055895643843783</v>
      </c>
      <c r="Z22" s="1">
        <f t="shared" si="3"/>
        <v>45.055895643843783</v>
      </c>
      <c r="AB22" s="1">
        <f t="shared" si="4"/>
        <v>45.094147207254423</v>
      </c>
      <c r="AC22" s="1">
        <f>TBL_HST[[#This Row],[CH7]]</f>
        <v>45.13</v>
      </c>
      <c r="AD22" s="1">
        <f t="shared" si="5"/>
        <v>-3.585279274557962E-2</v>
      </c>
    </row>
    <row r="23" spans="1:30" ht="19.5" customHeight="1" x14ac:dyDescent="0.35">
      <c r="A23" s="27">
        <v>44775.662853391201</v>
      </c>
      <c r="B23" s="25">
        <v>44.09</v>
      </c>
      <c r="C23" s="25">
        <v>43.57</v>
      </c>
      <c r="D23" s="25">
        <v>43.23</v>
      </c>
      <c r="E23" s="25">
        <v>28.27</v>
      </c>
      <c r="F23" s="25">
        <v>28.63</v>
      </c>
      <c r="G23" s="25">
        <v>28.91</v>
      </c>
      <c r="H23" s="25">
        <v>45.39</v>
      </c>
      <c r="I23" s="25">
        <v>28.75</v>
      </c>
      <c r="J23" s="25"/>
      <c r="K23" s="25"/>
      <c r="M23" s="1">
        <f t="shared" si="0"/>
        <v>0.15</v>
      </c>
      <c r="N23" s="1">
        <v>0.3</v>
      </c>
      <c r="O23" s="1">
        <v>0.6</v>
      </c>
      <c r="P23" s="1">
        <v>0.88</v>
      </c>
      <c r="Q23" s="1">
        <f>AVERAGE(TBL_HST[[#This Row],[CH4]],TBL_HST[[#This Row],[CH5]],TBL_HST[[#This Row],[CH6]])</f>
        <v>28.603333333333335</v>
      </c>
      <c r="R23" s="1">
        <f>(M23/(O23-N23))*LN(((TBL_HST[[#This Row],[CH1]]-Q23)/(TBL_HST[[#This Row],[CH2]]-Q23)))</f>
        <v>1.7076966297027325E-2</v>
      </c>
      <c r="S23" s="1">
        <f>(M23/(P23-O23))*LN(((TBL_HST[[#This Row],[CH2]]-Q23)/(TBL_HST[[#This Row],[CH3]]-Q23)))</f>
        <v>1.2310263932774653E-2</v>
      </c>
      <c r="T23" s="1">
        <f>(M23/(P23-N23))*LN(((TBL_HST[[#This Row],[CH1]]-Q23)/(TBL_HST[[#This Row],[CH3]]-Q23)))</f>
        <v>1.4775799638422588E-2</v>
      </c>
      <c r="U23" s="1">
        <f>(TBL_HST[[#This Row],[CH1]]-Q23)/(EXP(-R23*N23/M23)) + Q23</f>
        <v>44.628066815144777</v>
      </c>
      <c r="V23" s="1">
        <f>(TBL_HST[[#This Row],[CH2]]-Q23)/(EXP(-S23*O23/M23)) + Q23</f>
        <v>44.325420691919945</v>
      </c>
      <c r="W23" s="1">
        <f>(TBL_HST[[#This Row],[CH1]]-Q23)/(EXP(-T23*N23/M23)) + Q23</f>
        <v>44.554485104003092</v>
      </c>
      <c r="X23" s="1">
        <f t="shared" si="1"/>
        <v>44.628066815144777</v>
      </c>
      <c r="Y23" s="1">
        <f t="shared" si="2"/>
        <v>44.554485104003092</v>
      </c>
      <c r="Z23" s="1">
        <f t="shared" si="3"/>
        <v>44.554485104003092</v>
      </c>
      <c r="AB23" s="1">
        <f t="shared" si="4"/>
        <v>44.579012341050316</v>
      </c>
      <c r="AC23" s="1">
        <f>TBL_HST[[#This Row],[CH7]]</f>
        <v>45.39</v>
      </c>
      <c r="AD23" s="1">
        <f t="shared" si="5"/>
        <v>-0.81098765894968494</v>
      </c>
    </row>
    <row r="24" spans="1:30" ht="19.5" customHeight="1" x14ac:dyDescent="0.35">
      <c r="A24" s="27">
        <v>44775.662859282405</v>
      </c>
      <c r="B24" s="25">
        <v>44.19</v>
      </c>
      <c r="C24" s="25">
        <v>43.49</v>
      </c>
      <c r="D24" s="25">
        <v>43.07</v>
      </c>
      <c r="E24" s="25">
        <v>28.25</v>
      </c>
      <c r="F24" s="25">
        <v>28.67</v>
      </c>
      <c r="G24" s="25">
        <v>28.91</v>
      </c>
      <c r="H24" s="25">
        <v>45.69</v>
      </c>
      <c r="I24" s="25">
        <v>28.75</v>
      </c>
      <c r="J24" s="25"/>
      <c r="K24" s="25"/>
      <c r="M24" s="1">
        <f t="shared" si="0"/>
        <v>0.15</v>
      </c>
      <c r="N24" s="1">
        <v>0.3</v>
      </c>
      <c r="O24" s="1">
        <v>0.6</v>
      </c>
      <c r="P24" s="1">
        <v>0.88</v>
      </c>
      <c r="Q24" s="1">
        <f>AVERAGE(TBL_HST[[#This Row],[CH4]],TBL_HST[[#This Row],[CH5]],TBL_HST[[#This Row],[CH6]])</f>
        <v>28.61</v>
      </c>
      <c r="R24" s="1">
        <f>(M24/(O24-N24))*LN(((TBL_HST[[#This Row],[CH1]]-Q24)/(TBL_HST[[#This Row],[CH2]]-Q24)))</f>
        <v>2.2985005518828022E-2</v>
      </c>
      <c r="S24" s="1">
        <f>(M24/(P24-O24))*LN(((TBL_HST[[#This Row],[CH2]]-Q24)/(TBL_HST[[#This Row],[CH3]]-Q24)))</f>
        <v>1.5338471075532479E-2</v>
      </c>
      <c r="T24" s="1">
        <f>(M24/(P24-N24))*LN(((TBL_HST[[#This Row],[CH1]]-Q24)/(TBL_HST[[#This Row],[CH3]]-Q24)))</f>
        <v>1.9293575097926716E-2</v>
      </c>
      <c r="U24" s="1">
        <f>(TBL_HST[[#This Row],[CH1]]-Q24)/(EXP(-R24*N24/M24)) + Q24</f>
        <v>44.922930107526874</v>
      </c>
      <c r="V24" s="1">
        <f>(TBL_HST[[#This Row],[CH2]]-Q24)/(EXP(-S24*O24/M24)) + Q24</f>
        <v>44.431533844987911</v>
      </c>
      <c r="W24" s="1">
        <f>(TBL_HST[[#This Row],[CH1]]-Q24)/(EXP(-T24*N24/M24)) + Q24</f>
        <v>44.802937504000141</v>
      </c>
      <c r="X24" s="1">
        <f t="shared" si="1"/>
        <v>44.922930107526874</v>
      </c>
      <c r="Y24" s="1">
        <f t="shared" si="2"/>
        <v>44.802937504000141</v>
      </c>
      <c r="Z24" s="1">
        <f t="shared" si="3"/>
        <v>44.802937504000141</v>
      </c>
      <c r="AB24" s="1">
        <f t="shared" si="4"/>
        <v>44.842935038509047</v>
      </c>
      <c r="AC24" s="1">
        <f>TBL_HST[[#This Row],[CH7]]</f>
        <v>45.69</v>
      </c>
      <c r="AD24" s="1">
        <f t="shared" si="5"/>
        <v>-0.84706496149095045</v>
      </c>
    </row>
    <row r="25" spans="1:30" ht="19.5" customHeight="1" x14ac:dyDescent="0.35">
      <c r="A25" s="27">
        <v>44775.662865196762</v>
      </c>
      <c r="B25" s="25">
        <v>44.25</v>
      </c>
      <c r="C25" s="25">
        <v>43.13</v>
      </c>
      <c r="D25" s="25">
        <v>43.03</v>
      </c>
      <c r="E25" s="25">
        <v>28.27</v>
      </c>
      <c r="F25" s="25">
        <v>28.63</v>
      </c>
      <c r="G25" s="25">
        <v>28.95</v>
      </c>
      <c r="H25" s="25">
        <v>46.11</v>
      </c>
      <c r="I25" s="25">
        <v>28.75</v>
      </c>
      <c r="J25" s="25"/>
      <c r="K25" s="25"/>
      <c r="M25" s="1">
        <f t="shared" si="0"/>
        <v>0.15</v>
      </c>
      <c r="N25" s="1">
        <v>0.3</v>
      </c>
      <c r="O25" s="1">
        <v>0.6</v>
      </c>
      <c r="P25" s="1">
        <v>0.88</v>
      </c>
      <c r="Q25" s="1">
        <f>AVERAGE(TBL_HST[[#This Row],[CH4]],TBL_HST[[#This Row],[CH5]],TBL_HST[[#This Row],[CH6]])</f>
        <v>28.616666666666664</v>
      </c>
      <c r="R25" s="1">
        <f>(M25/(O25-N25))*LN(((TBL_HST[[#This Row],[CH1]]-Q25)/(TBL_HST[[#This Row],[CH2]]-Q25)))</f>
        <v>3.71688098229161E-2</v>
      </c>
      <c r="S25" s="1">
        <f>(M25/(P25-O25))*LN(((TBL_HST[[#This Row],[CH2]]-Q25)/(TBL_HST[[#This Row],[CH3]]-Q25)))</f>
        <v>3.7039623403895571E-3</v>
      </c>
      <c r="T25" s="1">
        <f>(M25/(P25-N25))*LN(((TBL_HST[[#This Row],[CH1]]-Q25)/(TBL_HST[[#This Row],[CH3]]-Q25)))</f>
        <v>2.1013366210661921E-2</v>
      </c>
      <c r="U25" s="1">
        <f>(TBL_HST[[#This Row],[CH1]]-Q25)/(EXP(-R25*N25/M25)) + Q25</f>
        <v>45.456430868167203</v>
      </c>
      <c r="V25" s="1">
        <f>(TBL_HST[[#This Row],[CH2]]-Q25)/(EXP(-S25*O25/M25)) + Q25</f>
        <v>43.346628162869827</v>
      </c>
      <c r="W25" s="1">
        <f>(TBL_HST[[#This Row],[CH1]]-Q25)/(EXP(-T25*N25/M25)) + Q25</f>
        <v>44.921019533474833</v>
      </c>
      <c r="X25" s="1">
        <f t="shared" si="1"/>
        <v>45.456430868167203</v>
      </c>
      <c r="Y25" s="1">
        <f t="shared" si="2"/>
        <v>44.921019533474833</v>
      </c>
      <c r="Z25" s="1">
        <f t="shared" si="3"/>
        <v>44.921019533474833</v>
      </c>
      <c r="AB25" s="1">
        <f t="shared" si="4"/>
        <v>45.099489978372297</v>
      </c>
      <c r="AC25" s="1">
        <f>TBL_HST[[#This Row],[CH7]]</f>
        <v>46.11</v>
      </c>
      <c r="AD25" s="1">
        <f t="shared" si="5"/>
        <v>-1.0105100216277023</v>
      </c>
    </row>
    <row r="26" spans="1:30" ht="19.5" customHeight="1" x14ac:dyDescent="0.35">
      <c r="A26" s="27">
        <v>44775.662871076391</v>
      </c>
      <c r="B26" s="25">
        <v>44.55</v>
      </c>
      <c r="C26" s="25">
        <v>43.27</v>
      </c>
      <c r="D26" s="25">
        <v>42.57</v>
      </c>
      <c r="E26" s="25">
        <v>28.25</v>
      </c>
      <c r="F26" s="25">
        <v>28.63</v>
      </c>
      <c r="G26" s="25">
        <v>28.95</v>
      </c>
      <c r="H26" s="25">
        <v>46.69</v>
      </c>
      <c r="I26" s="25">
        <v>28.73</v>
      </c>
      <c r="J26" s="25"/>
      <c r="K26" s="25"/>
      <c r="M26" s="1">
        <f t="shared" si="0"/>
        <v>0.15</v>
      </c>
      <c r="N26" s="1">
        <v>0.3</v>
      </c>
      <c r="O26" s="1">
        <v>0.6</v>
      </c>
      <c r="P26" s="1">
        <v>0.88</v>
      </c>
      <c r="Q26" s="1">
        <f>AVERAGE(TBL_HST[[#This Row],[CH4]],TBL_HST[[#This Row],[CH5]],TBL_HST[[#This Row],[CH6]])</f>
        <v>28.61</v>
      </c>
      <c r="R26" s="1">
        <f>(M26/(O26-N26))*LN(((TBL_HST[[#This Row],[CH1]]-Q26)/(TBL_HST[[#This Row],[CH2]]-Q26)))</f>
        <v>4.1854488451781628E-2</v>
      </c>
      <c r="S26" s="1">
        <f>(M26/(P26-O26))*LN(((TBL_HST[[#This Row],[CH2]]-Q26)/(TBL_HST[[#This Row],[CH3]]-Q26)))</f>
        <v>2.621067810229245E-2</v>
      </c>
      <c r="T26" s="1">
        <f>(M26/(P26-N26))*LN(((TBL_HST[[#This Row],[CH1]]-Q26)/(TBL_HST[[#This Row],[CH3]]-Q26)))</f>
        <v>3.4302304145131655E-2</v>
      </c>
      <c r="U26" s="1">
        <f>(TBL_HST[[#This Row],[CH1]]-Q26)/(EXP(-R26*N26/M26)) + Q26</f>
        <v>45.941759890859473</v>
      </c>
      <c r="V26" s="1">
        <f>(TBL_HST[[#This Row],[CH2]]-Q26)/(EXP(-S26*O26/M26)) + Q26</f>
        <v>44.890456632618474</v>
      </c>
      <c r="W26" s="1">
        <f>(TBL_HST[[#This Row],[CH1]]-Q26)/(EXP(-T26*N26/M26)) + Q26</f>
        <v>45.681941734950001</v>
      </c>
      <c r="X26" s="1">
        <f t="shared" si="1"/>
        <v>45.941759890859473</v>
      </c>
      <c r="Y26" s="1">
        <f t="shared" si="2"/>
        <v>45.681941734950001</v>
      </c>
      <c r="Z26" s="1">
        <f t="shared" si="3"/>
        <v>45.681941734950001</v>
      </c>
      <c r="AB26" s="1">
        <f t="shared" si="4"/>
        <v>45.768547786919818</v>
      </c>
      <c r="AC26" s="1">
        <f>TBL_HST[[#This Row],[CH7]]</f>
        <v>46.69</v>
      </c>
      <c r="AD26" s="1">
        <f t="shared" si="5"/>
        <v>-0.92145221308017966</v>
      </c>
    </row>
    <row r="27" spans="1:30" ht="19.5" customHeight="1" x14ac:dyDescent="0.35">
      <c r="A27" s="27">
        <v>44775.662877002316</v>
      </c>
      <c r="B27" s="25">
        <v>44.57</v>
      </c>
      <c r="C27" s="25">
        <v>43.23</v>
      </c>
      <c r="D27" s="25">
        <v>42.69</v>
      </c>
      <c r="E27" s="25">
        <v>28.27</v>
      </c>
      <c r="F27" s="25">
        <v>28.67</v>
      </c>
      <c r="G27" s="25">
        <v>28.95</v>
      </c>
      <c r="H27" s="25">
        <v>46.91</v>
      </c>
      <c r="I27" s="25">
        <v>28.73</v>
      </c>
      <c r="J27" s="25"/>
      <c r="K27" s="25"/>
      <c r="M27" s="1">
        <f t="shared" si="0"/>
        <v>0.15</v>
      </c>
      <c r="N27" s="1">
        <v>0.3</v>
      </c>
      <c r="O27" s="1">
        <v>0.6</v>
      </c>
      <c r="P27" s="1">
        <v>0.88</v>
      </c>
      <c r="Q27" s="1">
        <f>AVERAGE(TBL_HST[[#This Row],[CH4]],TBL_HST[[#This Row],[CH5]],TBL_HST[[#This Row],[CH6]])</f>
        <v>28.63</v>
      </c>
      <c r="R27" s="1">
        <f>(M27/(O27-N27))*LN(((TBL_HST[[#This Row],[CH1]]-Q27)/(TBL_HST[[#This Row],[CH2]]-Q27)))</f>
        <v>4.3905072323889217E-2</v>
      </c>
      <c r="S27" s="1">
        <f>(M27/(P27-O27))*LN(((TBL_HST[[#This Row],[CH2]]-Q27)/(TBL_HST[[#This Row],[CH3]]-Q27)))</f>
        <v>2.0189808392020663E-2</v>
      </c>
      <c r="T27" s="1">
        <f>(M27/(P27-N27))*LN(((TBL_HST[[#This Row],[CH1]]-Q27)/(TBL_HST[[#This Row],[CH3]]-Q27)))</f>
        <v>3.2456324218849218E-2</v>
      </c>
      <c r="U27" s="1">
        <f>(TBL_HST[[#This Row],[CH1]]-Q27)/(EXP(-R27*N27/M27)) + Q27</f>
        <v>46.032986301369867</v>
      </c>
      <c r="V27" s="1">
        <f>(TBL_HST[[#This Row],[CH2]]-Q27)/(EXP(-S27*O27/M27)) + Q27</f>
        <v>44.458003779080997</v>
      </c>
      <c r="W27" s="1">
        <f>(TBL_HST[[#This Row],[CH1]]-Q27)/(EXP(-T27*N27/M27)) + Q27</f>
        <v>45.639029018532185</v>
      </c>
      <c r="X27" s="1">
        <f t="shared" si="1"/>
        <v>46.032986301369867</v>
      </c>
      <c r="Y27" s="1">
        <f t="shared" si="2"/>
        <v>45.639029018532185</v>
      </c>
      <c r="Z27" s="1">
        <f t="shared" si="3"/>
        <v>45.639029018532185</v>
      </c>
      <c r="AB27" s="1">
        <f t="shared" si="4"/>
        <v>45.770348112811405</v>
      </c>
      <c r="AC27" s="1">
        <f>TBL_HST[[#This Row],[CH7]]</f>
        <v>46.91</v>
      </c>
      <c r="AD27" s="1">
        <f t="shared" si="5"/>
        <v>-1.1396518871885917</v>
      </c>
    </row>
    <row r="28" spans="1:30" ht="19.5" customHeight="1" x14ac:dyDescent="0.35">
      <c r="A28" s="27">
        <v>44775.662882893521</v>
      </c>
      <c r="B28" s="25">
        <v>45.23</v>
      </c>
      <c r="C28" s="25">
        <v>43.37</v>
      </c>
      <c r="D28" s="25">
        <v>42.43</v>
      </c>
      <c r="E28" s="25">
        <v>28.27</v>
      </c>
      <c r="F28" s="25">
        <v>28.67</v>
      </c>
      <c r="G28" s="25">
        <v>28.95</v>
      </c>
      <c r="H28" s="25">
        <v>46.39</v>
      </c>
      <c r="I28" s="25">
        <v>28.77</v>
      </c>
      <c r="J28" s="25"/>
      <c r="K28" s="25"/>
      <c r="M28" s="1">
        <f t="shared" si="0"/>
        <v>0.15</v>
      </c>
      <c r="N28" s="1">
        <v>0.3</v>
      </c>
      <c r="O28" s="1">
        <v>0.6</v>
      </c>
      <c r="P28" s="1">
        <v>0.88</v>
      </c>
      <c r="Q28" s="1">
        <f>AVERAGE(TBL_HST[[#This Row],[CH4]],TBL_HST[[#This Row],[CH5]],TBL_HST[[#This Row],[CH6]])</f>
        <v>28.63</v>
      </c>
      <c r="R28" s="1">
        <f>(M28/(O28-N28))*LN(((TBL_HST[[#This Row],[CH1]]-Q28)/(TBL_HST[[#This Row],[CH2]]-Q28)))</f>
        <v>5.9418904300653497E-2</v>
      </c>
      <c r="S28" s="1">
        <f>(M28/(P28-O28))*LN(((TBL_HST[[#This Row],[CH2]]-Q28)/(TBL_HST[[#This Row],[CH3]]-Q28)))</f>
        <v>3.5301586391802565E-2</v>
      </c>
      <c r="T28" s="1">
        <f>(M28/(P28-N28))*LN(((TBL_HST[[#This Row],[CH1]]-Q28)/(TBL_HST[[#This Row],[CH3]]-Q28)))</f>
        <v>4.7776061172242673E-2</v>
      </c>
      <c r="U28" s="1">
        <f>(TBL_HST[[#This Row],[CH1]]-Q28)/(EXP(-R28*N28/M28)) + Q28</f>
        <v>47.324708276797821</v>
      </c>
      <c r="V28" s="1">
        <f>(TBL_HST[[#This Row],[CH2]]-Q28)/(EXP(-S28*O28/M28)) + Q28</f>
        <v>45.60550176946564</v>
      </c>
      <c r="W28" s="1">
        <f>(TBL_HST[[#This Row],[CH1]]-Q28)/(EXP(-T28*N28/M28)) + Q28</f>
        <v>46.894418405261874</v>
      </c>
      <c r="X28" s="1">
        <f t="shared" si="1"/>
        <v>47.324708276797821</v>
      </c>
      <c r="Y28" s="1">
        <f t="shared" si="2"/>
        <v>46.894418405261874</v>
      </c>
      <c r="Z28" s="1">
        <f t="shared" si="3"/>
        <v>46.894418405261874</v>
      </c>
      <c r="AB28" s="1">
        <f t="shared" si="4"/>
        <v>47.037848362440521</v>
      </c>
      <c r="AC28" s="1">
        <f>TBL_HST[[#This Row],[CH7]]</f>
        <v>46.39</v>
      </c>
      <c r="AD28" s="1">
        <f t="shared" si="5"/>
        <v>0.64784836244052002</v>
      </c>
    </row>
    <row r="29" spans="1:30" ht="19.5" customHeight="1" x14ac:dyDescent="0.35">
      <c r="A29" s="27">
        <v>44775.66288880787</v>
      </c>
      <c r="B29" s="25">
        <v>45.85</v>
      </c>
      <c r="C29" s="25">
        <v>43.33</v>
      </c>
      <c r="D29" s="25">
        <v>42.35</v>
      </c>
      <c r="E29" s="25">
        <v>28.29</v>
      </c>
      <c r="F29" s="25">
        <v>28.63</v>
      </c>
      <c r="G29" s="25">
        <v>28.97</v>
      </c>
      <c r="H29" s="25">
        <v>46.87</v>
      </c>
      <c r="I29" s="25">
        <v>28.77</v>
      </c>
      <c r="J29" s="25"/>
      <c r="K29" s="25"/>
      <c r="M29" s="1">
        <f t="shared" si="0"/>
        <v>0.15</v>
      </c>
      <c r="N29" s="1">
        <v>0.3</v>
      </c>
      <c r="O29" s="1">
        <v>0.6</v>
      </c>
      <c r="P29" s="1">
        <v>0.88</v>
      </c>
      <c r="Q29" s="1">
        <f>AVERAGE(TBL_HST[[#This Row],[CH4]],TBL_HST[[#This Row],[CH5]],TBL_HST[[#This Row],[CH6]])</f>
        <v>28.63</v>
      </c>
      <c r="R29" s="1">
        <f>(M29/(O29-N29))*LN(((TBL_HST[[#This Row],[CH1]]-Q29)/(TBL_HST[[#This Row],[CH2]]-Q29)))</f>
        <v>7.9112002607447177E-2</v>
      </c>
      <c r="S29" s="1">
        <f>(M29/(P29-O29))*LN(((TBL_HST[[#This Row],[CH2]]-Q29)/(TBL_HST[[#This Row],[CH3]]-Q29)))</f>
        <v>3.6960466868009578E-2</v>
      </c>
      <c r="T29" s="1">
        <f>(M29/(P29-N29))*LN(((TBL_HST[[#This Row],[CH1]]-Q29)/(TBL_HST[[#This Row],[CH3]]-Q29)))</f>
        <v>5.8762985353925559E-2</v>
      </c>
      <c r="U29" s="1">
        <f>(TBL_HST[[#This Row],[CH1]]-Q29)/(EXP(-R29*N29/M29)) + Q29</f>
        <v>48.802000000000007</v>
      </c>
      <c r="V29" s="1">
        <f>(TBL_HST[[#This Row],[CH2]]-Q29)/(EXP(-S29*O29/M29)) + Q29</f>
        <v>45.672144446064294</v>
      </c>
      <c r="W29" s="1">
        <f>(TBL_HST[[#This Row],[CH1]]-Q29)/(EXP(-T29*N29/M29)) + Q29</f>
        <v>47.997520649320244</v>
      </c>
      <c r="X29" s="1">
        <f t="shared" si="1"/>
        <v>48.802000000000007</v>
      </c>
      <c r="Y29" s="1">
        <f t="shared" si="2"/>
        <v>47.997520649320244</v>
      </c>
      <c r="Z29" s="1">
        <f t="shared" si="3"/>
        <v>47.997520649320244</v>
      </c>
      <c r="AB29" s="1">
        <f t="shared" si="4"/>
        <v>48.265680432880167</v>
      </c>
      <c r="AC29" s="1">
        <f>TBL_HST[[#This Row],[CH7]]</f>
        <v>46.87</v>
      </c>
      <c r="AD29" s="1">
        <f t="shared" si="5"/>
        <v>1.3956804328801695</v>
      </c>
    </row>
    <row r="30" spans="1:30" ht="19.5" customHeight="1" x14ac:dyDescent="0.35">
      <c r="A30" s="27">
        <v>44775.662894687499</v>
      </c>
      <c r="B30" s="25">
        <v>46.11</v>
      </c>
      <c r="C30" s="25">
        <v>43.77</v>
      </c>
      <c r="D30" s="25">
        <v>42.45</v>
      </c>
      <c r="E30" s="25">
        <v>28.25</v>
      </c>
      <c r="F30" s="25">
        <v>28.67</v>
      </c>
      <c r="G30" s="25">
        <v>28.97</v>
      </c>
      <c r="H30" s="25">
        <v>46.71</v>
      </c>
      <c r="I30" s="25">
        <v>28.75</v>
      </c>
      <c r="J30" s="25"/>
      <c r="K30" s="25"/>
      <c r="M30" s="1">
        <f t="shared" si="0"/>
        <v>0.15</v>
      </c>
      <c r="N30" s="1">
        <v>0.3</v>
      </c>
      <c r="O30" s="1">
        <v>0.6</v>
      </c>
      <c r="P30" s="1">
        <v>0.88</v>
      </c>
      <c r="Q30" s="1">
        <f>AVERAGE(TBL_HST[[#This Row],[CH4]],TBL_HST[[#This Row],[CH5]],TBL_HST[[#This Row],[CH6]])</f>
        <v>28.63</v>
      </c>
      <c r="R30" s="1">
        <f>(M30/(O30-N30))*LN(((TBL_HST[[#This Row],[CH1]]-Q30)/(TBL_HST[[#This Row],[CH2]]-Q30)))</f>
        <v>7.1858561109043234E-2</v>
      </c>
      <c r="S30" s="1">
        <f>(M30/(P30-O30))*LN(((TBL_HST[[#This Row],[CH2]]-Q30)/(TBL_HST[[#This Row],[CH3]]-Q30)))</f>
        <v>4.886969446595299E-2</v>
      </c>
      <c r="T30" s="1">
        <f>(M30/(P30-N30))*LN(((TBL_HST[[#This Row],[CH1]]-Q30)/(TBL_HST[[#This Row],[CH3]]-Q30)))</f>
        <v>6.0760487557206533E-2</v>
      </c>
      <c r="U30" s="1">
        <f>(TBL_HST[[#This Row],[CH1]]-Q30)/(EXP(-R30*N30/M30)) + Q30</f>
        <v>48.811664464993392</v>
      </c>
      <c r="V30" s="1">
        <f>(TBL_HST[[#This Row],[CH2]]-Q30)/(EXP(-S30*O30/M30)) + Q30</f>
        <v>47.038619865598392</v>
      </c>
      <c r="W30" s="1">
        <f>(TBL_HST[[#This Row],[CH1]]-Q30)/(EXP(-T30*N30/M30)) + Q30</f>
        <v>48.368644132348756</v>
      </c>
      <c r="X30" s="1">
        <f t="shared" si="1"/>
        <v>48.811664464993392</v>
      </c>
      <c r="Y30" s="1">
        <f t="shared" si="2"/>
        <v>48.368644132348756</v>
      </c>
      <c r="Z30" s="1">
        <f t="shared" si="3"/>
        <v>48.368644132348756</v>
      </c>
      <c r="AB30" s="1">
        <f t="shared" si="4"/>
        <v>48.516317576563637</v>
      </c>
      <c r="AC30" s="1">
        <f>TBL_HST[[#This Row],[CH7]]</f>
        <v>46.71</v>
      </c>
      <c r="AD30" s="1">
        <f t="shared" si="5"/>
        <v>1.8063175765636359</v>
      </c>
    </row>
    <row r="31" spans="1:30" ht="19.5" customHeight="1" x14ac:dyDescent="0.35">
      <c r="A31" s="27">
        <v>44775.662900613424</v>
      </c>
      <c r="B31" s="25">
        <v>45.73</v>
      </c>
      <c r="C31" s="25">
        <v>43.91</v>
      </c>
      <c r="D31" s="25">
        <v>42.35</v>
      </c>
      <c r="E31" s="25">
        <v>28.27</v>
      </c>
      <c r="F31" s="25">
        <v>28.63</v>
      </c>
      <c r="G31" s="25">
        <v>28.99</v>
      </c>
      <c r="H31" s="25">
        <v>46.39</v>
      </c>
      <c r="I31" s="25">
        <v>28.79</v>
      </c>
      <c r="J31" s="25"/>
      <c r="K31" s="25"/>
      <c r="M31" s="1">
        <f t="shared" si="0"/>
        <v>0.15</v>
      </c>
      <c r="N31" s="1">
        <v>0.3</v>
      </c>
      <c r="O31" s="1">
        <v>0.6</v>
      </c>
      <c r="P31" s="1">
        <v>0.88</v>
      </c>
      <c r="Q31" s="1">
        <f>AVERAGE(TBL_HST[[#This Row],[CH4]],TBL_HST[[#This Row],[CH5]],TBL_HST[[#This Row],[CH6]])</f>
        <v>28.63</v>
      </c>
      <c r="R31" s="1">
        <f>(M31/(O31-N31))*LN(((TBL_HST[[#This Row],[CH1]]-Q31)/(TBL_HST[[#This Row],[CH2]]-Q31)))</f>
        <v>5.6266839885119928E-2</v>
      </c>
      <c r="S31" s="1">
        <f>(M31/(P31-O31))*LN(((TBL_HST[[#This Row],[CH2]]-Q31)/(TBL_HST[[#This Row],[CH3]]-Q31)))</f>
        <v>5.7691157914625847E-2</v>
      </c>
      <c r="T31" s="1">
        <f>(M31/(P31-N31))*LN(((TBL_HST[[#This Row],[CH1]]-Q31)/(TBL_HST[[#This Row],[CH3]]-Q31)))</f>
        <v>5.6954441692467592E-2</v>
      </c>
      <c r="U31" s="1">
        <f>(TBL_HST[[#This Row],[CH1]]-Q31)/(EXP(-R31*N31/M31)) + Q31</f>
        <v>47.766780104712041</v>
      </c>
      <c r="V31" s="1">
        <f>(TBL_HST[[#This Row],[CH2]]-Q31)/(EXP(-S31*O31/M31)) + Q31</f>
        <v>47.876118718598676</v>
      </c>
      <c r="W31" s="1">
        <f>(TBL_HST[[#This Row],[CH1]]-Q31)/(EXP(-T31*N31/M31)) + Q31</f>
        <v>47.793115177779129</v>
      </c>
      <c r="X31" s="1">
        <f t="shared" si="1"/>
        <v>47.766780104712041</v>
      </c>
      <c r="Y31" s="1">
        <f t="shared" si="2"/>
        <v>47.793115177779129</v>
      </c>
      <c r="Z31" s="1">
        <f t="shared" si="3"/>
        <v>47.793115177779129</v>
      </c>
      <c r="AB31" s="1">
        <f t="shared" si="4"/>
        <v>47.784336820090097</v>
      </c>
      <c r="AC31" s="1">
        <f>TBL_HST[[#This Row],[CH7]]</f>
        <v>46.39</v>
      </c>
      <c r="AD31" s="1">
        <f t="shared" si="5"/>
        <v>1.3943368200900963</v>
      </c>
    </row>
    <row r="32" spans="1:30" ht="19.5" customHeight="1" x14ac:dyDescent="0.35">
      <c r="A32" s="27">
        <v>44775.662906493053</v>
      </c>
      <c r="B32" s="25">
        <v>45.69</v>
      </c>
      <c r="C32" s="25">
        <v>44.21</v>
      </c>
      <c r="D32" s="25">
        <v>42.23</v>
      </c>
      <c r="E32" s="25">
        <v>28.31</v>
      </c>
      <c r="F32" s="25">
        <v>28.69</v>
      </c>
      <c r="G32" s="25">
        <v>28.91</v>
      </c>
      <c r="H32" s="25">
        <v>45.91</v>
      </c>
      <c r="I32" s="25">
        <v>28.77</v>
      </c>
      <c r="J32" s="25"/>
      <c r="K32" s="25"/>
      <c r="M32" s="1">
        <f t="shared" si="0"/>
        <v>0.15</v>
      </c>
      <c r="N32" s="1">
        <v>0.3</v>
      </c>
      <c r="O32" s="1">
        <v>0.6</v>
      </c>
      <c r="P32" s="1">
        <v>0.88</v>
      </c>
      <c r="Q32" s="1">
        <f>AVERAGE(TBL_HST[[#This Row],[CH4]],TBL_HST[[#This Row],[CH5]],TBL_HST[[#This Row],[CH6]])</f>
        <v>28.636666666666667</v>
      </c>
      <c r="R32" s="1">
        <f>(M32/(O32-N32))*LN(((TBL_HST[[#This Row],[CH1]]-Q32)/(TBL_HST[[#This Row],[CH2]]-Q32)))</f>
        <v>4.5392819095335046E-2</v>
      </c>
      <c r="S32" s="1">
        <f>(M32/(P32-O32))*LN(((TBL_HST[[#This Row],[CH2]]-Q32)/(TBL_HST[[#This Row],[CH3]]-Q32)))</f>
        <v>7.2846735735890802E-2</v>
      </c>
      <c r="T32" s="1">
        <f>(M32/(P32-N32))*LN(((TBL_HST[[#This Row],[CH1]]-Q32)/(TBL_HST[[#This Row],[CH3]]-Q32)))</f>
        <v>5.8646434025258494E-2</v>
      </c>
      <c r="U32" s="1">
        <f>(TBL_HST[[#This Row],[CH1]]-Q32)/(EXP(-R32*N32/M32)) + Q32</f>
        <v>47.310650684931502</v>
      </c>
      <c r="V32" s="1">
        <f>(TBL_HST[[#This Row],[CH2]]-Q32)/(EXP(-S32*O32/M32)) + Q32</f>
        <v>49.478183371825594</v>
      </c>
      <c r="W32" s="1">
        <f>(TBL_HST[[#This Row],[CH1]]-Q32)/(EXP(-T32*N32/M32)) + Q32</f>
        <v>47.812265105506711</v>
      </c>
      <c r="X32" s="1">
        <f t="shared" si="1"/>
        <v>47.310650684931502</v>
      </c>
      <c r="Y32" s="1">
        <f t="shared" si="2"/>
        <v>47.812265105506711</v>
      </c>
      <c r="Z32" s="1">
        <f t="shared" si="3"/>
        <v>47.812265105506711</v>
      </c>
      <c r="AB32" s="1">
        <f t="shared" si="4"/>
        <v>47.64506029864831</v>
      </c>
      <c r="AC32" s="1">
        <f>TBL_HST[[#This Row],[CH7]]</f>
        <v>45.91</v>
      </c>
      <c r="AD32" s="1">
        <f t="shared" si="5"/>
        <v>1.7350602986483139</v>
      </c>
    </row>
    <row r="33" spans="1:30" ht="19.5" customHeight="1" x14ac:dyDescent="0.35">
      <c r="A33" s="27">
        <v>44775.66291240741</v>
      </c>
      <c r="B33" s="25">
        <v>45.75</v>
      </c>
      <c r="C33" s="25">
        <v>44.81</v>
      </c>
      <c r="D33" s="25">
        <v>42.71</v>
      </c>
      <c r="E33" s="25">
        <v>28.27</v>
      </c>
      <c r="F33" s="25">
        <v>28.63</v>
      </c>
      <c r="G33" s="25">
        <v>29.01</v>
      </c>
      <c r="H33" s="25">
        <v>45.69</v>
      </c>
      <c r="I33" s="25">
        <v>28.81</v>
      </c>
      <c r="J33" s="25"/>
      <c r="K33" s="25"/>
      <c r="M33" s="1">
        <f t="shared" si="0"/>
        <v>0.15</v>
      </c>
      <c r="N33" s="1">
        <v>0.3</v>
      </c>
      <c r="O33" s="1">
        <v>0.6</v>
      </c>
      <c r="P33" s="1">
        <v>0.88</v>
      </c>
      <c r="Q33" s="1">
        <f>AVERAGE(TBL_HST[[#This Row],[CH4]],TBL_HST[[#This Row],[CH5]],TBL_HST[[#This Row],[CH6]])</f>
        <v>28.636666666666667</v>
      </c>
      <c r="R33" s="1">
        <f>(M33/(O33-N33))*LN(((TBL_HST[[#This Row],[CH1]]-Q33)/(TBL_HST[[#This Row],[CH2]]-Q33)))</f>
        <v>2.8247045683572398E-2</v>
      </c>
      <c r="S33" s="1">
        <f>(M33/(P33-O33))*LN(((TBL_HST[[#This Row],[CH2]]-Q33)/(TBL_HST[[#This Row],[CH3]]-Q33)))</f>
        <v>7.4508236601254399E-2</v>
      </c>
      <c r="T33" s="1">
        <f>(M33/(P33-N33))*LN(((TBL_HST[[#This Row],[CH1]]-Q33)/(TBL_HST[[#This Row],[CH3]]-Q33)))</f>
        <v>5.0580034402453393E-2</v>
      </c>
      <c r="U33" s="1">
        <f>(TBL_HST[[#This Row],[CH1]]-Q33)/(EXP(-R33*N33/M33)) + Q33</f>
        <v>46.744633140972795</v>
      </c>
      <c r="V33" s="1">
        <f>(TBL_HST[[#This Row],[CH2]]-Q33)/(EXP(-S33*O33/M33)) + Q33</f>
        <v>50.425481167254006</v>
      </c>
      <c r="W33" s="1">
        <f>(TBL_HST[[#This Row],[CH1]]-Q33)/(EXP(-T33*N33/M33)) + Q33</f>
        <v>47.571778274165524</v>
      </c>
      <c r="X33" s="1">
        <f t="shared" si="1"/>
        <v>46.744633140972795</v>
      </c>
      <c r="Y33" s="1">
        <f t="shared" si="2"/>
        <v>47.571778274165524</v>
      </c>
      <c r="Z33" s="1">
        <f t="shared" si="3"/>
        <v>47.571778274165524</v>
      </c>
      <c r="AB33" s="1">
        <f t="shared" si="4"/>
        <v>47.296063229767945</v>
      </c>
      <c r="AC33" s="1">
        <f>TBL_HST[[#This Row],[CH7]]</f>
        <v>45.69</v>
      </c>
      <c r="AD33" s="1">
        <f t="shared" si="5"/>
        <v>1.6060632297679476</v>
      </c>
    </row>
    <row r="34" spans="1:30" ht="19.5" customHeight="1" x14ac:dyDescent="0.35">
      <c r="A34" s="27">
        <v>44775.662918298614</v>
      </c>
      <c r="B34" s="25">
        <v>45.59</v>
      </c>
      <c r="C34" s="25">
        <v>44.83</v>
      </c>
      <c r="D34" s="25">
        <v>42.71</v>
      </c>
      <c r="E34" s="25">
        <v>28.27</v>
      </c>
      <c r="F34" s="25">
        <v>28.69</v>
      </c>
      <c r="G34" s="25">
        <v>28.99</v>
      </c>
      <c r="H34" s="25">
        <v>45.13</v>
      </c>
      <c r="I34" s="25">
        <v>28.79</v>
      </c>
      <c r="J34" s="25"/>
      <c r="K34" s="25"/>
      <c r="M34" s="1">
        <f t="shared" si="0"/>
        <v>0.15</v>
      </c>
      <c r="N34" s="1">
        <v>0.3</v>
      </c>
      <c r="O34" s="1">
        <v>0.6</v>
      </c>
      <c r="P34" s="1">
        <v>0.88</v>
      </c>
      <c r="Q34" s="1">
        <f>AVERAGE(TBL_HST[[#This Row],[CH4]],TBL_HST[[#This Row],[CH5]],TBL_HST[[#This Row],[CH6]])</f>
        <v>28.650000000000002</v>
      </c>
      <c r="R34" s="1">
        <f>(M34/(O34-N34))*LN(((TBL_HST[[#This Row],[CH1]]-Q34)/(TBL_HST[[#This Row],[CH2]]-Q34)))</f>
        <v>2.295088879678148E-2</v>
      </c>
      <c r="S34" s="1">
        <f>(M34/(P34-O34))*LN(((TBL_HST[[#This Row],[CH2]]-Q34)/(TBL_HST[[#This Row],[CH3]]-Q34)))</f>
        <v>7.5236799239907129E-2</v>
      </c>
      <c r="T34" s="1">
        <f>(M34/(P34-N34))*LN(((TBL_HST[[#This Row],[CH1]]-Q34)/(TBL_HST[[#This Row],[CH3]]-Q34)))</f>
        <v>4.8192362803807662E-2</v>
      </c>
      <c r="U34" s="1">
        <f>(TBL_HST[[#This Row],[CH1]]-Q34)/(EXP(-R34*N34/M34)) + Q34</f>
        <v>46.385698393077881</v>
      </c>
      <c r="V34" s="1">
        <f>(TBL_HST[[#This Row],[CH2]]-Q34)/(EXP(-S34*O34/M34)) + Q34</f>
        <v>50.511412766547096</v>
      </c>
      <c r="W34" s="1">
        <f>(TBL_HST[[#This Row],[CH1]]-Q34)/(EXP(-T34*N34/M34)) + Q34</f>
        <v>47.304033848214608</v>
      </c>
      <c r="X34" s="1">
        <f t="shared" si="1"/>
        <v>46.385698393077881</v>
      </c>
      <c r="Y34" s="1">
        <f t="shared" si="2"/>
        <v>47.304033848214608</v>
      </c>
      <c r="Z34" s="1">
        <f t="shared" si="3"/>
        <v>47.304033848214608</v>
      </c>
      <c r="AB34" s="1">
        <f t="shared" si="4"/>
        <v>46.997922029835699</v>
      </c>
      <c r="AC34" s="1">
        <f>TBL_HST[[#This Row],[CH7]]</f>
        <v>45.13</v>
      </c>
      <c r="AD34" s="1">
        <f t="shared" si="5"/>
        <v>1.8679220298356967</v>
      </c>
    </row>
    <row r="35" spans="1:30" ht="19.5" customHeight="1" x14ac:dyDescent="0.35">
      <c r="A35" s="27">
        <v>44775.66292422454</v>
      </c>
      <c r="B35" s="25">
        <v>45.19</v>
      </c>
      <c r="C35" s="25">
        <v>44.65</v>
      </c>
      <c r="D35" s="25">
        <v>42.83</v>
      </c>
      <c r="E35" s="25">
        <v>28.29</v>
      </c>
      <c r="F35" s="25">
        <v>28.67</v>
      </c>
      <c r="G35" s="25">
        <v>28.99</v>
      </c>
      <c r="H35" s="25">
        <v>44.95</v>
      </c>
      <c r="I35" s="25">
        <v>28.81</v>
      </c>
      <c r="J35" s="25"/>
      <c r="K35" s="25"/>
      <c r="M35" s="1">
        <f t="shared" si="0"/>
        <v>0.15</v>
      </c>
      <c r="N35" s="1">
        <v>0.3</v>
      </c>
      <c r="O35" s="1">
        <v>0.6</v>
      </c>
      <c r="P35" s="1">
        <v>0.88</v>
      </c>
      <c r="Q35" s="1">
        <f>AVERAGE(TBL_HST[[#This Row],[CH4]],TBL_HST[[#This Row],[CH5]],TBL_HST[[#This Row],[CH6]])</f>
        <v>28.650000000000002</v>
      </c>
      <c r="R35" s="1">
        <f>(M35/(O35-N35))*LN(((TBL_HST[[#This Row],[CH1]]-Q35)/(TBL_HST[[#This Row],[CH2]]-Q35)))</f>
        <v>1.6596483677881982E-2</v>
      </c>
      <c r="S35" s="1">
        <f>(M35/(P35-O35))*LN(((TBL_HST[[#This Row],[CH2]]-Q35)/(TBL_HST[[#This Row],[CH3]]-Q35)))</f>
        <v>6.469082203703562E-2</v>
      </c>
      <c r="T35" s="1">
        <f>(M35/(P35-N35))*LN(((TBL_HST[[#This Row],[CH1]]-Q35)/(TBL_HST[[#This Row],[CH3]]-Q35)))</f>
        <v>3.9814440127128557E-2</v>
      </c>
      <c r="U35" s="1">
        <f>(TBL_HST[[#This Row],[CH1]]-Q35)/(EXP(-R35*N35/M35)) + Q35</f>
        <v>45.748224999999998</v>
      </c>
      <c r="V35" s="1">
        <f>(TBL_HST[[#This Row],[CH2]]-Q35)/(EXP(-S35*O35/M35)) + Q35</f>
        <v>49.375234387947444</v>
      </c>
      <c r="W35" s="1">
        <f>(TBL_HST[[#This Row],[CH1]]-Q35)/(EXP(-T35*N35/M35)) + Q35</f>
        <v>46.560919769765945</v>
      </c>
      <c r="X35" s="1">
        <f t="shared" si="1"/>
        <v>45.748224999999998</v>
      </c>
      <c r="Y35" s="1">
        <f t="shared" si="2"/>
        <v>46.560919769765945</v>
      </c>
      <c r="Z35" s="1">
        <f t="shared" si="3"/>
        <v>46.560919769765945</v>
      </c>
      <c r="AB35" s="1">
        <f t="shared" si="4"/>
        <v>46.290021513177294</v>
      </c>
      <c r="AC35" s="1">
        <f>TBL_HST[[#This Row],[CH7]]</f>
        <v>44.95</v>
      </c>
      <c r="AD35" s="1">
        <f t="shared" si="5"/>
        <v>1.340021513177291</v>
      </c>
    </row>
    <row r="36" spans="1:30" ht="19.5" customHeight="1" x14ac:dyDescent="0.35">
      <c r="A36" s="27">
        <v>44775.662930092592</v>
      </c>
      <c r="B36" s="25">
        <v>45.07</v>
      </c>
      <c r="C36" s="25">
        <v>44.53</v>
      </c>
      <c r="D36" s="25">
        <v>43.09</v>
      </c>
      <c r="E36" s="25">
        <v>28.27</v>
      </c>
      <c r="F36" s="25">
        <v>28.71</v>
      </c>
      <c r="G36" s="25">
        <v>28.99</v>
      </c>
      <c r="H36" s="25">
        <v>44.71</v>
      </c>
      <c r="I36" s="25">
        <v>28.79</v>
      </c>
      <c r="J36" s="25"/>
      <c r="K36" s="25"/>
      <c r="M36" s="1">
        <f t="shared" si="0"/>
        <v>0.15</v>
      </c>
      <c r="N36" s="1">
        <v>0.3</v>
      </c>
      <c r="O36" s="1">
        <v>0.6</v>
      </c>
      <c r="P36" s="1">
        <v>0.88</v>
      </c>
      <c r="Q36" s="1">
        <f>AVERAGE(TBL_HST[[#This Row],[CH4]],TBL_HST[[#This Row],[CH5]],TBL_HST[[#This Row],[CH6]])</f>
        <v>28.656666666666666</v>
      </c>
      <c r="R36" s="1">
        <f>(M36/(O36-N36))*LN(((TBL_HST[[#This Row],[CH1]]-Q36)/(TBL_HST[[#This Row],[CH2]]-Q36)))</f>
        <v>1.6726730128767957E-2</v>
      </c>
      <c r="S36" s="1">
        <f>(M36/(P36-O36))*LN(((TBL_HST[[#This Row],[CH2]]-Q36)/(TBL_HST[[#This Row],[CH3]]-Q36)))</f>
        <v>5.0946538955503114E-2</v>
      </c>
      <c r="T36" s="1">
        <f>(M36/(P36-N36))*LN(((TBL_HST[[#This Row],[CH1]]-Q36)/(TBL_HST[[#This Row],[CH3]]-Q36)))</f>
        <v>3.3246637838226296E-2</v>
      </c>
      <c r="U36" s="1">
        <f>(TBL_HST[[#This Row],[CH1]]-Q36)/(EXP(-R36*N36/M36)) + Q36</f>
        <v>45.628370432591346</v>
      </c>
      <c r="V36" s="1">
        <f>(TBL_HST[[#This Row],[CH2]]-Q36)/(EXP(-S36*O36/M36)) + Q36</f>
        <v>48.117943896689084</v>
      </c>
      <c r="W36" s="1">
        <f>(TBL_HST[[#This Row],[CH1]]-Q36)/(EXP(-T36*N36/M36)) + Q36</f>
        <v>46.198478666471097</v>
      </c>
      <c r="X36" s="1">
        <f t="shared" si="1"/>
        <v>45.628370432591346</v>
      </c>
      <c r="Y36" s="1">
        <f t="shared" si="2"/>
        <v>46.198478666471097</v>
      </c>
      <c r="Z36" s="1">
        <f t="shared" si="3"/>
        <v>46.198478666471097</v>
      </c>
      <c r="AB36" s="1">
        <f t="shared" si="4"/>
        <v>46.00844258851118</v>
      </c>
      <c r="AC36" s="1">
        <f>TBL_HST[[#This Row],[CH7]]</f>
        <v>44.71</v>
      </c>
      <c r="AD36" s="1">
        <f t="shared" si="5"/>
        <v>1.298442588511179</v>
      </c>
    </row>
    <row r="37" spans="1:30" ht="19.5" customHeight="1" x14ac:dyDescent="0.35">
      <c r="A37" s="27">
        <v>44775.662936018518</v>
      </c>
      <c r="B37" s="25">
        <v>44.53</v>
      </c>
      <c r="C37" s="25">
        <v>44.67</v>
      </c>
      <c r="D37" s="25">
        <v>43.79</v>
      </c>
      <c r="E37" s="25">
        <v>28.29</v>
      </c>
      <c r="F37" s="25">
        <v>28.71</v>
      </c>
      <c r="G37" s="25">
        <v>29.01</v>
      </c>
      <c r="H37" s="25">
        <v>44.81</v>
      </c>
      <c r="I37" s="25">
        <v>28.83</v>
      </c>
      <c r="J37" s="25"/>
      <c r="K37" s="25"/>
      <c r="M37" s="1">
        <f t="shared" si="0"/>
        <v>0.15</v>
      </c>
      <c r="N37" s="1">
        <v>0.3</v>
      </c>
      <c r="O37" s="1">
        <v>0.6</v>
      </c>
      <c r="P37" s="1">
        <v>0.88</v>
      </c>
      <c r="Q37" s="1">
        <f>AVERAGE(TBL_HST[[#This Row],[CH4]],TBL_HST[[#This Row],[CH5]],TBL_HST[[#This Row],[CH6]])</f>
        <v>28.67</v>
      </c>
      <c r="R37" s="1">
        <f>(M37/(O37-N37))*LN(((TBL_HST[[#This Row],[CH1]]-Q37)/(TBL_HST[[#This Row],[CH2]]-Q37)))</f>
        <v>-4.394253016539674E-3</v>
      </c>
      <c r="S37" s="1">
        <f>(M37/(P37-O37))*LN(((TBL_HST[[#This Row],[CH2]]-Q37)/(TBL_HST[[#This Row],[CH3]]-Q37)))</f>
        <v>3.0305545440211315E-2</v>
      </c>
      <c r="T37" s="1">
        <f>(M37/(P37-N37))*LN(((TBL_HST[[#This Row],[CH1]]-Q37)/(TBL_HST[[#This Row],[CH3]]-Q37)))</f>
        <v>1.2357373824650455E-2</v>
      </c>
      <c r="U37" s="1">
        <f>(TBL_HST[[#This Row],[CH1]]-Q37)/(EXP(-R37*N37/M37)) + Q37</f>
        <v>44.391224999999999</v>
      </c>
      <c r="V37" s="1">
        <f>(TBL_HST[[#This Row],[CH2]]-Q37)/(EXP(-S37*O37/M37)) + Q37</f>
        <v>46.732011201550492</v>
      </c>
      <c r="W37" s="1">
        <f>(TBL_HST[[#This Row],[CH1]]-Q37)/(EXP(-T37*N37/M37)) + Q37</f>
        <v>44.926859842568035</v>
      </c>
      <c r="X37" s="1">
        <f t="shared" si="1"/>
        <v>44.391224999999999</v>
      </c>
      <c r="Y37" s="1">
        <f t="shared" si="2"/>
        <v>44.926859842568035</v>
      </c>
      <c r="Z37" s="1">
        <f t="shared" si="3"/>
        <v>44.926859842568035</v>
      </c>
      <c r="AB37" s="1">
        <f t="shared" si="4"/>
        <v>44.748314895045354</v>
      </c>
      <c r="AC37" s="1">
        <f>TBL_HST[[#This Row],[CH7]]</f>
        <v>44.81</v>
      </c>
      <c r="AD37" s="1">
        <f t="shared" si="5"/>
        <v>-6.1685104954648295E-2</v>
      </c>
    </row>
    <row r="38" spans="1:30" ht="19.5" customHeight="1" x14ac:dyDescent="0.35">
      <c r="A38" s="27">
        <v>44775.662941909723</v>
      </c>
      <c r="B38" s="25">
        <v>44.13</v>
      </c>
      <c r="C38" s="25">
        <v>44.39</v>
      </c>
      <c r="D38" s="25">
        <v>43.91</v>
      </c>
      <c r="E38" s="25">
        <v>28.31</v>
      </c>
      <c r="F38" s="25">
        <v>28.67</v>
      </c>
      <c r="G38" s="25">
        <v>29.01</v>
      </c>
      <c r="H38" s="25">
        <v>45.15</v>
      </c>
      <c r="I38" s="25">
        <v>28.83</v>
      </c>
      <c r="J38" s="25"/>
      <c r="K38" s="25"/>
      <c r="M38" s="1">
        <f t="shared" si="0"/>
        <v>0.15</v>
      </c>
      <c r="N38" s="1">
        <v>0.3</v>
      </c>
      <c r="O38" s="1">
        <v>0.6</v>
      </c>
      <c r="P38" s="1">
        <v>0.88</v>
      </c>
      <c r="Q38" s="1">
        <f>AVERAGE(TBL_HST[[#This Row],[CH4]],TBL_HST[[#This Row],[CH5]],TBL_HST[[#This Row],[CH6]])</f>
        <v>28.663333333333338</v>
      </c>
      <c r="R38" s="1">
        <f>(M38/(O38-N38))*LN(((TBL_HST[[#This Row],[CH1]]-Q38)/(TBL_HST[[#This Row],[CH2]]-Q38)))</f>
        <v>-8.3353073736596468E-3</v>
      </c>
      <c r="S38" s="1">
        <f>(M38/(P38-O38))*LN(((TBL_HST[[#This Row],[CH2]]-Q38)/(TBL_HST[[#This Row],[CH3]]-Q38)))</f>
        <v>1.6605474313336196E-2</v>
      </c>
      <c r="T38" s="1">
        <f>(M38/(P38-N38))*LN(((TBL_HST[[#This Row],[CH1]]-Q38)/(TBL_HST[[#This Row],[CH3]]-Q38)))</f>
        <v>3.7050699924762497E-3</v>
      </c>
      <c r="U38" s="1">
        <f>(TBL_HST[[#This Row],[CH1]]-Q38)/(EXP(-R38*N38/M38)) + Q38</f>
        <v>43.87429843153879</v>
      </c>
      <c r="V38" s="1">
        <f>(TBL_HST[[#This Row],[CH2]]-Q38)/(EXP(-S38*O38/M38)) + Q38</f>
        <v>45.470068058282365</v>
      </c>
      <c r="W38" s="1">
        <f>(TBL_HST[[#This Row],[CH1]]-Q38)/(EXP(-T38*N38/M38)) + Q38</f>
        <v>44.24503585460748</v>
      </c>
      <c r="X38" s="1">
        <f t="shared" si="1"/>
        <v>43.87429843153879</v>
      </c>
      <c r="Y38" s="1">
        <f t="shared" si="2"/>
        <v>44.24503585460748</v>
      </c>
      <c r="Z38" s="1">
        <f t="shared" si="3"/>
        <v>44.24503585460748</v>
      </c>
      <c r="AB38" s="1">
        <f t="shared" si="4"/>
        <v>44.121456713584585</v>
      </c>
      <c r="AC38" s="1">
        <f>TBL_HST[[#This Row],[CH7]]</f>
        <v>45.15</v>
      </c>
      <c r="AD38" s="1">
        <f t="shared" si="5"/>
        <v>-1.0285432864154131</v>
      </c>
    </row>
    <row r="39" spans="1:30" ht="19.5" customHeight="1" x14ac:dyDescent="0.35">
      <c r="A39" s="27">
        <v>44775.662947824072</v>
      </c>
      <c r="B39" s="25">
        <v>43.79</v>
      </c>
      <c r="C39" s="25">
        <v>44.01</v>
      </c>
      <c r="D39" s="25">
        <v>43.87</v>
      </c>
      <c r="E39" s="25">
        <v>28.33</v>
      </c>
      <c r="F39" s="25">
        <v>28.71</v>
      </c>
      <c r="G39" s="25">
        <v>28.99</v>
      </c>
      <c r="H39" s="25">
        <v>45.23</v>
      </c>
      <c r="I39" s="25">
        <v>28.79</v>
      </c>
      <c r="J39" s="25"/>
      <c r="K39" s="25"/>
      <c r="M39" s="1">
        <f t="shared" si="0"/>
        <v>0.15</v>
      </c>
      <c r="N39" s="1">
        <v>0.3</v>
      </c>
      <c r="O39" s="1">
        <v>0.6</v>
      </c>
      <c r="P39" s="1">
        <v>0.88</v>
      </c>
      <c r="Q39" s="1">
        <f>AVERAGE(TBL_HST[[#This Row],[CH4]],TBL_HST[[#This Row],[CH5]],TBL_HST[[#This Row],[CH6]])</f>
        <v>28.676666666666666</v>
      </c>
      <c r="R39" s="1">
        <f>(M39/(O39-N39))*LN(((TBL_HST[[#This Row],[CH1]]-Q39)/(TBL_HST[[#This Row],[CH2]]-Q39)))</f>
        <v>-7.2258757048559675E-3</v>
      </c>
      <c r="S39" s="1">
        <f>(M39/(P39-O39))*LN(((TBL_HST[[#This Row],[CH2]]-Q39)/(TBL_HST[[#This Row],[CH3]]-Q39)))</f>
        <v>4.9137710740483013E-3</v>
      </c>
      <c r="T39" s="1">
        <f>(M39/(P39-N39))*LN(((TBL_HST[[#This Row],[CH1]]-Q39)/(TBL_HST[[#This Row],[CH3]]-Q39)))</f>
        <v>-1.3653565702125474E-3</v>
      </c>
      <c r="U39" s="1">
        <f>(TBL_HST[[#This Row],[CH1]]-Q39)/(EXP(-R39*N39/M39)) + Q39</f>
        <v>43.573156521739129</v>
      </c>
      <c r="V39" s="1">
        <f>(TBL_HST[[#This Row],[CH2]]-Q39)/(EXP(-S39*O39/M39)) + Q39</f>
        <v>44.314359264371589</v>
      </c>
      <c r="W39" s="1">
        <f>(TBL_HST[[#This Row],[CH1]]-Q39)/(EXP(-T39*N39/M39)) + Q39</f>
        <v>43.748786119324087</v>
      </c>
      <c r="X39" s="1">
        <f t="shared" si="1"/>
        <v>43.573156521739129</v>
      </c>
      <c r="Y39" s="1">
        <f t="shared" si="2"/>
        <v>43.748786119324087</v>
      </c>
      <c r="Z39" s="1">
        <f t="shared" si="3"/>
        <v>43.748786119324087</v>
      </c>
      <c r="AB39" s="1">
        <f t="shared" si="4"/>
        <v>43.690242920129101</v>
      </c>
      <c r="AC39" s="1">
        <f>TBL_HST[[#This Row],[CH7]]</f>
        <v>45.23</v>
      </c>
      <c r="AD39" s="1">
        <f t="shared" si="5"/>
        <v>-1.5397570798708955</v>
      </c>
    </row>
    <row r="40" spans="1:30" ht="19.5" customHeight="1" x14ac:dyDescent="0.35">
      <c r="A40" s="27">
        <v>44775.662953715277</v>
      </c>
      <c r="B40" s="25">
        <v>43.87</v>
      </c>
      <c r="C40" s="25">
        <v>44.03</v>
      </c>
      <c r="D40" s="25">
        <v>43.69</v>
      </c>
      <c r="E40" s="25">
        <v>28.31</v>
      </c>
      <c r="F40" s="25">
        <v>28.73</v>
      </c>
      <c r="G40" s="25">
        <v>29.03</v>
      </c>
      <c r="H40" s="25">
        <v>45.35</v>
      </c>
      <c r="I40" s="25">
        <v>28.81</v>
      </c>
      <c r="J40" s="25"/>
      <c r="K40" s="25"/>
      <c r="M40" s="1">
        <f t="shared" si="0"/>
        <v>0.15</v>
      </c>
      <c r="N40" s="1">
        <v>0.3</v>
      </c>
      <c r="O40" s="1">
        <v>0.6</v>
      </c>
      <c r="P40" s="1">
        <v>0.88</v>
      </c>
      <c r="Q40" s="1">
        <f>AVERAGE(TBL_HST[[#This Row],[CH4]],TBL_HST[[#This Row],[CH5]],TBL_HST[[#This Row],[CH6]])</f>
        <v>28.689999999999998</v>
      </c>
      <c r="R40" s="1">
        <f>(M40/(O40-N40))*LN(((TBL_HST[[#This Row],[CH1]]-Q40)/(TBL_HST[[#This Row],[CH2]]-Q40)))</f>
        <v>-5.2425119858132366E-3</v>
      </c>
      <c r="S40" s="1">
        <f>(M40/(P40-O40))*LN(((TBL_HST[[#This Row],[CH2]]-Q40)/(TBL_HST[[#This Row],[CH3]]-Q40)))</f>
        <v>1.2007282948339408E-2</v>
      </c>
      <c r="T40" s="1">
        <f>(M40/(P40-N40))*LN(((TBL_HST[[#This Row],[CH1]]-Q40)/(TBL_HST[[#This Row],[CH3]]-Q40)))</f>
        <v>3.0849752237777097E-3</v>
      </c>
      <c r="U40" s="1">
        <f>(TBL_HST[[#This Row],[CH1]]-Q40)/(EXP(-R40*N40/M40)) + Q40</f>
        <v>43.711668839634932</v>
      </c>
      <c r="V40" s="1">
        <f>(TBL_HST[[#This Row],[CH2]]-Q40)/(EXP(-S40*O40/M40)) + Q40</f>
        <v>44.784746714683386</v>
      </c>
      <c r="W40" s="1">
        <f>(TBL_HST[[#This Row],[CH1]]-Q40)/(EXP(-T40*N40/M40)) + Q40</f>
        <v>43.963949381266559</v>
      </c>
      <c r="X40" s="1">
        <f t="shared" si="1"/>
        <v>43.711668839634932</v>
      </c>
      <c r="Y40" s="1">
        <f t="shared" si="2"/>
        <v>43.963949381266559</v>
      </c>
      <c r="Z40" s="1">
        <f t="shared" si="3"/>
        <v>43.963949381266559</v>
      </c>
      <c r="AB40" s="1">
        <f t="shared" si="4"/>
        <v>43.879855867389352</v>
      </c>
      <c r="AC40" s="1">
        <f>TBL_HST[[#This Row],[CH7]]</f>
        <v>45.35</v>
      </c>
      <c r="AD40" s="1">
        <f t="shared" si="5"/>
        <v>-1.470144132610649</v>
      </c>
    </row>
    <row r="41" spans="1:30" ht="19.5" customHeight="1" x14ac:dyDescent="0.35">
      <c r="A41" s="27">
        <v>44775.662959629626</v>
      </c>
      <c r="B41" s="25">
        <v>44.19</v>
      </c>
      <c r="C41" s="25">
        <v>43.67</v>
      </c>
      <c r="D41" s="25">
        <v>43.71</v>
      </c>
      <c r="E41" s="25">
        <v>28.31</v>
      </c>
      <c r="F41" s="25">
        <v>28.73</v>
      </c>
      <c r="G41" s="25">
        <v>29.03</v>
      </c>
      <c r="H41" s="25">
        <v>45.95</v>
      </c>
      <c r="I41" s="25">
        <v>28.85</v>
      </c>
      <c r="J41" s="25"/>
      <c r="K41" s="25"/>
      <c r="M41" s="1">
        <f t="shared" si="0"/>
        <v>0.15</v>
      </c>
      <c r="N41" s="1">
        <v>0.3</v>
      </c>
      <c r="O41" s="1">
        <v>0.6</v>
      </c>
      <c r="P41" s="1">
        <v>0.88</v>
      </c>
      <c r="Q41" s="1">
        <f>AVERAGE(TBL_HST[[#This Row],[CH4]],TBL_HST[[#This Row],[CH5]],TBL_HST[[#This Row],[CH6]])</f>
        <v>28.689999999999998</v>
      </c>
      <c r="R41" s="1">
        <f>(M41/(O41-N41))*LN(((TBL_HST[[#This Row],[CH1]]-Q41)/(TBL_HST[[#This Row],[CH2]]-Q41)))</f>
        <v>1.7062022918063639E-2</v>
      </c>
      <c r="S41" s="1">
        <f>(M41/(P41-O41))*LN(((TBL_HST[[#This Row],[CH2]]-Q41)/(TBL_HST[[#This Row],[CH3]]-Q41)))</f>
        <v>-1.4285722751331579E-3</v>
      </c>
      <c r="T41" s="1">
        <f>(M41/(P41-N41))*LN(((TBL_HST[[#This Row],[CH1]]-Q41)/(TBL_HST[[#This Row],[CH3]]-Q41)))</f>
        <v>8.1355286868651788E-3</v>
      </c>
      <c r="U41" s="1">
        <f>(TBL_HST[[#This Row],[CH1]]-Q41)/(EXP(-R41*N41/M41)) + Q41</f>
        <v>44.728050734312411</v>
      </c>
      <c r="V41" s="1">
        <f>(TBL_HST[[#This Row],[CH2]]-Q41)/(EXP(-S41*O41/M41)) + Q41</f>
        <v>43.584644055806031</v>
      </c>
      <c r="W41" s="1">
        <f>(TBL_HST[[#This Row],[CH1]]-Q41)/(EXP(-T41*N41/M41)) + Q41</f>
        <v>44.444264354618326</v>
      </c>
      <c r="X41" s="1">
        <f t="shared" si="1"/>
        <v>44.728050734312411</v>
      </c>
      <c r="Y41" s="1">
        <f t="shared" si="2"/>
        <v>44.444264354618326</v>
      </c>
      <c r="Z41" s="1">
        <f t="shared" si="3"/>
        <v>44.444264354618326</v>
      </c>
      <c r="AB41" s="1">
        <f t="shared" si="4"/>
        <v>44.53885981451635</v>
      </c>
      <c r="AC41" s="1">
        <f>TBL_HST[[#This Row],[CH7]]</f>
        <v>45.95</v>
      </c>
      <c r="AD41" s="1">
        <f t="shared" si="5"/>
        <v>-1.4111401854836529</v>
      </c>
    </row>
    <row r="42" spans="1:30" ht="19.5" customHeight="1" x14ac:dyDescent="0.35">
      <c r="A42" s="27">
        <v>44775.662965520831</v>
      </c>
      <c r="B42" s="25">
        <v>44.25</v>
      </c>
      <c r="C42" s="25">
        <v>43.01</v>
      </c>
      <c r="D42" s="25">
        <v>43.51</v>
      </c>
      <c r="E42" s="25">
        <v>28.33</v>
      </c>
      <c r="F42" s="25">
        <v>28.73</v>
      </c>
      <c r="G42" s="25">
        <v>29.03</v>
      </c>
      <c r="H42" s="25">
        <v>46.53</v>
      </c>
      <c r="I42" s="25">
        <v>28.85</v>
      </c>
      <c r="J42" s="25"/>
      <c r="K42" s="25"/>
      <c r="M42" s="1">
        <f t="shared" si="0"/>
        <v>0.15</v>
      </c>
      <c r="N42" s="1">
        <v>0.3</v>
      </c>
      <c r="O42" s="1">
        <v>0.6</v>
      </c>
      <c r="P42" s="1">
        <v>0.88</v>
      </c>
      <c r="Q42" s="1">
        <f>AVERAGE(TBL_HST[[#This Row],[CH4]],TBL_HST[[#This Row],[CH5]],TBL_HST[[#This Row],[CH6]])</f>
        <v>28.696666666666669</v>
      </c>
      <c r="R42" s="1">
        <f>(M42/(O42-N42))*LN(((TBL_HST[[#This Row],[CH1]]-Q42)/(TBL_HST[[#This Row],[CH2]]-Q42)))</f>
        <v>4.154173707132458E-2</v>
      </c>
      <c r="S42" s="1">
        <f>(M42/(P42-O42))*LN(((TBL_HST[[#This Row],[CH2]]-Q42)/(TBL_HST[[#This Row],[CH3]]-Q42)))</f>
        <v>-1.8394378028996933E-2</v>
      </c>
      <c r="T42" s="1">
        <f>(M42/(P42-N42))*LN(((TBL_HST[[#This Row],[CH1]]-Q42)/(TBL_HST[[#This Row],[CH3]]-Q42)))</f>
        <v>1.260706081599695E-2</v>
      </c>
      <c r="U42" s="1">
        <f>(TBL_HST[[#This Row],[CH1]]-Q42)/(EXP(-R42*N42/M42)) + Q42</f>
        <v>45.597424312994882</v>
      </c>
      <c r="V42" s="1">
        <f>(TBL_HST[[#This Row],[CH2]]-Q42)/(EXP(-S42*O42/M42)) + Q42</f>
        <v>41.994671237007523</v>
      </c>
      <c r="W42" s="1">
        <f>(TBL_HST[[#This Row],[CH1]]-Q42)/(EXP(-T42*N42/M42)) + Q42</f>
        <v>44.647149485678895</v>
      </c>
      <c r="X42" s="1">
        <f t="shared" si="1"/>
        <v>45.597424312994882</v>
      </c>
      <c r="Y42" s="1">
        <f t="shared" si="2"/>
        <v>44.647149485678895</v>
      </c>
      <c r="Z42" s="1">
        <f t="shared" si="3"/>
        <v>44.647149485678895</v>
      </c>
      <c r="AB42" s="1">
        <f t="shared" si="4"/>
        <v>44.963907761450891</v>
      </c>
      <c r="AC42" s="1">
        <f>TBL_HST[[#This Row],[CH7]]</f>
        <v>46.53</v>
      </c>
      <c r="AD42" s="1">
        <f t="shared" si="5"/>
        <v>-1.5660922385491105</v>
      </c>
    </row>
    <row r="43" spans="1:30" ht="19.5" customHeight="1" x14ac:dyDescent="0.35">
      <c r="A43" s="27">
        <v>44775.662971446756</v>
      </c>
      <c r="B43" s="25">
        <v>44.43</v>
      </c>
      <c r="C43" s="25">
        <v>42.71</v>
      </c>
      <c r="D43" s="25">
        <v>43.09</v>
      </c>
      <c r="E43" s="25">
        <v>28.31</v>
      </c>
      <c r="F43" s="25">
        <v>28.73</v>
      </c>
      <c r="G43" s="25">
        <v>29.03</v>
      </c>
      <c r="H43" s="25">
        <v>46.95</v>
      </c>
      <c r="I43" s="25">
        <v>28.83</v>
      </c>
      <c r="J43" s="25"/>
      <c r="K43" s="25"/>
      <c r="M43" s="1">
        <f t="shared" si="0"/>
        <v>0.15</v>
      </c>
      <c r="N43" s="1">
        <v>0.3</v>
      </c>
      <c r="O43" s="1">
        <v>0.6</v>
      </c>
      <c r="P43" s="1">
        <v>0.88</v>
      </c>
      <c r="Q43" s="1">
        <f>AVERAGE(TBL_HST[[#This Row],[CH4]],TBL_HST[[#This Row],[CH5]],TBL_HST[[#This Row],[CH6]])</f>
        <v>28.689999999999998</v>
      </c>
      <c r="R43" s="1">
        <f>(M43/(O43-N43))*LN(((TBL_HST[[#This Row],[CH1]]-Q43)/(TBL_HST[[#This Row],[CH2]]-Q43)))</f>
        <v>5.7860180691406478E-2</v>
      </c>
      <c r="S43" s="1">
        <f>(M43/(P43-O43))*LN(((TBL_HST[[#This Row],[CH2]]-Q43)/(TBL_HST[[#This Row],[CH3]]-Q43)))</f>
        <v>-1.4326781236880911E-2</v>
      </c>
      <c r="T43" s="1">
        <f>(M43/(P43-N43))*LN(((TBL_HST[[#This Row],[CH1]]-Q43)/(TBL_HST[[#This Row],[CH3]]-Q43)))</f>
        <v>2.3011302519129806E-2</v>
      </c>
      <c r="U43" s="1">
        <f>(TBL_HST[[#This Row],[CH1]]-Q43)/(EXP(-R43*N43/M43)) + Q43</f>
        <v>46.361012838801713</v>
      </c>
      <c r="V43" s="1">
        <f>(TBL_HST[[#This Row],[CH2]]-Q43)/(EXP(-S43*O43/M43)) + Q43</f>
        <v>41.929142157218543</v>
      </c>
      <c r="W43" s="1">
        <f>(TBL_HST[[#This Row],[CH1]]-Q43)/(EXP(-T43*N43/M43)) + Q43</f>
        <v>45.171323785206077</v>
      </c>
      <c r="X43" s="1">
        <f t="shared" si="1"/>
        <v>46.361012838801713</v>
      </c>
      <c r="Y43" s="1">
        <f t="shared" si="2"/>
        <v>45.171323785206077</v>
      </c>
      <c r="Z43" s="1">
        <f t="shared" si="3"/>
        <v>45.171323785206077</v>
      </c>
      <c r="AB43" s="1">
        <f t="shared" si="4"/>
        <v>45.567886803071296</v>
      </c>
      <c r="AC43" s="1">
        <f>TBL_HST[[#This Row],[CH7]]</f>
        <v>46.95</v>
      </c>
      <c r="AD43" s="1">
        <f t="shared" si="5"/>
        <v>-1.3821131969287066</v>
      </c>
    </row>
    <row r="44" spans="1:30" ht="19.5" customHeight="1" x14ac:dyDescent="0.35">
      <c r="A44" s="27">
        <v>44775.662977314816</v>
      </c>
      <c r="B44" s="25">
        <v>44.81</v>
      </c>
      <c r="C44" s="25">
        <v>42.67</v>
      </c>
      <c r="D44" s="25">
        <v>42.99</v>
      </c>
      <c r="E44" s="25">
        <v>28.31</v>
      </c>
      <c r="F44" s="25">
        <v>28.73</v>
      </c>
      <c r="G44" s="25">
        <v>29.03</v>
      </c>
      <c r="H44" s="25">
        <v>47.23</v>
      </c>
      <c r="I44" s="25">
        <v>28.85</v>
      </c>
      <c r="J44" s="25"/>
      <c r="K44" s="25"/>
      <c r="M44" s="1">
        <f t="shared" si="0"/>
        <v>0.15</v>
      </c>
      <c r="N44" s="1">
        <v>0.3</v>
      </c>
      <c r="O44" s="1">
        <v>0.6</v>
      </c>
      <c r="P44" s="1">
        <v>0.88</v>
      </c>
      <c r="Q44" s="1">
        <f>AVERAGE(TBL_HST[[#This Row],[CH4]],TBL_HST[[#This Row],[CH5]],TBL_HST[[#This Row],[CH6]])</f>
        <v>28.689999999999998</v>
      </c>
      <c r="R44" s="1">
        <f>(M44/(O44-N44))*LN(((TBL_HST[[#This Row],[CH1]]-Q44)/(TBL_HST[[#This Row],[CH2]]-Q44)))</f>
        <v>7.1216500136409039E-2</v>
      </c>
      <c r="S44" s="1">
        <f>(M44/(P44-O44))*LN(((TBL_HST[[#This Row],[CH2]]-Q44)/(TBL_HST[[#This Row],[CH3]]-Q44)))</f>
        <v>-1.2124178817962914E-2</v>
      </c>
      <c r="T44" s="1">
        <f>(M44/(P44-N44))*LN(((TBL_HST[[#This Row],[CH1]]-Q44)/(TBL_HST[[#This Row],[CH3]]-Q44)))</f>
        <v>3.098306891705704E-2</v>
      </c>
      <c r="U44" s="1">
        <f>(TBL_HST[[#This Row],[CH1]]-Q44)/(EXP(-R44*N44/M44)) + Q44</f>
        <v>47.277582260371965</v>
      </c>
      <c r="V44" s="1">
        <f>(TBL_HST[[#This Row],[CH2]]-Q44)/(EXP(-S44*O44/M44)) + Q44</f>
        <v>42.008193350068311</v>
      </c>
      <c r="W44" s="1">
        <f>(TBL_HST[[#This Row],[CH1]]-Q44)/(EXP(-T44*N44/M44)) + Q44</f>
        <v>45.840492234369954</v>
      </c>
      <c r="X44" s="1">
        <f t="shared" si="1"/>
        <v>47.277582260371965</v>
      </c>
      <c r="Y44" s="1">
        <f t="shared" si="2"/>
        <v>45.840492234369954</v>
      </c>
      <c r="Z44" s="1">
        <f t="shared" si="3"/>
        <v>45.840492234369954</v>
      </c>
      <c r="AB44" s="1">
        <f t="shared" si="4"/>
        <v>46.319522243037291</v>
      </c>
      <c r="AC44" s="1">
        <f>TBL_HST[[#This Row],[CH7]]</f>
        <v>47.23</v>
      </c>
      <c r="AD44" s="1">
        <f t="shared" si="5"/>
        <v>-0.91047775696270605</v>
      </c>
    </row>
    <row r="45" spans="1:30" ht="19.5" customHeight="1" x14ac:dyDescent="0.35">
      <c r="A45" s="27">
        <v>44775.662983240742</v>
      </c>
      <c r="B45" s="25">
        <v>45.09</v>
      </c>
      <c r="C45" s="25">
        <v>42.93</v>
      </c>
      <c r="D45" s="25">
        <v>42.69</v>
      </c>
      <c r="E45" s="25">
        <v>28.29</v>
      </c>
      <c r="F45" s="25">
        <v>28.73</v>
      </c>
      <c r="G45" s="25">
        <v>29.03</v>
      </c>
      <c r="H45" s="25">
        <v>47.69</v>
      </c>
      <c r="I45" s="25">
        <v>28.85</v>
      </c>
      <c r="J45" s="25"/>
      <c r="K45" s="25"/>
      <c r="M45" s="1">
        <f t="shared" si="0"/>
        <v>0.15</v>
      </c>
      <c r="N45" s="1">
        <v>0.3</v>
      </c>
      <c r="O45" s="1">
        <v>0.6</v>
      </c>
      <c r="P45" s="1">
        <v>0.88</v>
      </c>
      <c r="Q45" s="1">
        <f>AVERAGE(TBL_HST[[#This Row],[CH4]],TBL_HST[[#This Row],[CH5]],TBL_HST[[#This Row],[CH6]])</f>
        <v>28.683333333333334</v>
      </c>
      <c r="R45" s="1">
        <f>(M45/(O45-N45))*LN(((TBL_HST[[#This Row],[CH1]]-Q45)/(TBL_HST[[#This Row],[CH2]]-Q45)))</f>
        <v>7.0582397535954244E-2</v>
      </c>
      <c r="S45" s="1">
        <f>(M45/(P45-O45))*LN(((TBL_HST[[#This Row],[CH2]]-Q45)/(TBL_HST[[#This Row],[CH3]]-Q45)))</f>
        <v>9.1015470397217343E-3</v>
      </c>
      <c r="T45" s="1">
        <f>(M45/(P45-N45))*LN(((TBL_HST[[#This Row],[CH1]]-Q45)/(TBL_HST[[#This Row],[CH3]]-Q45)))</f>
        <v>4.0901986951566147E-2</v>
      </c>
      <c r="U45" s="1">
        <f>(TBL_HST[[#This Row],[CH1]]-Q45)/(EXP(-R45*N45/M45)) + Q45</f>
        <v>47.577487131492759</v>
      </c>
      <c r="V45" s="1">
        <f>(TBL_HST[[#This Row],[CH2]]-Q45)/(EXP(-S45*O45/M45)) + Q45</f>
        <v>43.458223793213484</v>
      </c>
      <c r="W45" s="1">
        <f>(TBL_HST[[#This Row],[CH1]]-Q45)/(EXP(-T45*N45/M45)) + Q45</f>
        <v>46.488554356506313</v>
      </c>
      <c r="X45" s="1">
        <f t="shared" si="1"/>
        <v>47.577487131492759</v>
      </c>
      <c r="Y45" s="1">
        <f t="shared" si="2"/>
        <v>46.488554356506313</v>
      </c>
      <c r="Z45" s="1">
        <f t="shared" si="3"/>
        <v>46.488554356506313</v>
      </c>
      <c r="AB45" s="1">
        <f t="shared" si="4"/>
        <v>46.851531948168464</v>
      </c>
      <c r="AC45" s="1">
        <f>TBL_HST[[#This Row],[CH7]]</f>
        <v>47.69</v>
      </c>
      <c r="AD45" s="1">
        <f t="shared" si="5"/>
        <v>-0.8384680518315335</v>
      </c>
    </row>
    <row r="46" spans="1:30" ht="19.5" customHeight="1" x14ac:dyDescent="0.35">
      <c r="A46" s="27">
        <v>44775.662989131946</v>
      </c>
      <c r="B46" s="25">
        <v>45.97</v>
      </c>
      <c r="C46" s="25">
        <v>43.27</v>
      </c>
      <c r="D46" s="25">
        <v>42.31</v>
      </c>
      <c r="E46" s="25">
        <v>28.33</v>
      </c>
      <c r="F46" s="25">
        <v>28.73</v>
      </c>
      <c r="G46" s="25">
        <v>29.05</v>
      </c>
      <c r="H46" s="25">
        <v>47.75</v>
      </c>
      <c r="I46" s="25">
        <v>28.85</v>
      </c>
      <c r="J46" s="25"/>
      <c r="K46" s="25"/>
      <c r="M46" s="1">
        <f t="shared" si="0"/>
        <v>0.15</v>
      </c>
      <c r="N46" s="1">
        <v>0.3</v>
      </c>
      <c r="O46" s="1">
        <v>0.6</v>
      </c>
      <c r="P46" s="1">
        <v>0.88</v>
      </c>
      <c r="Q46" s="1">
        <f>AVERAGE(TBL_HST[[#This Row],[CH4]],TBL_HST[[#This Row],[CH5]],TBL_HST[[#This Row],[CH6]])</f>
        <v>28.703333333333333</v>
      </c>
      <c r="R46" s="1">
        <f>(M46/(O46-N46))*LN(((TBL_HST[[#This Row],[CH1]]-Q46)/(TBL_HST[[#This Row],[CH2]]-Q46)))</f>
        <v>8.5021023581946339E-2</v>
      </c>
      <c r="S46" s="1">
        <f>(M46/(P46-O46))*LN(((TBL_HST[[#This Row],[CH2]]-Q46)/(TBL_HST[[#This Row],[CH3]]-Q46)))</f>
        <v>3.652282752848876E-2</v>
      </c>
      <c r="T46" s="1">
        <f>(M46/(P46-N46))*LN(((TBL_HST[[#This Row],[CH1]]-Q46)/(TBL_HST[[#This Row],[CH3]]-Q46)))</f>
        <v>6.1608101349242668E-2</v>
      </c>
      <c r="U46" s="1">
        <f>(TBL_HST[[#This Row],[CH1]]-Q46)/(EXP(-R46*N46/M46)) + Q46</f>
        <v>49.170457665903882</v>
      </c>
      <c r="V46" s="1">
        <f>(TBL_HST[[#This Row],[CH2]]-Q46)/(EXP(-S46*O46/M46)) + Q46</f>
        <v>45.561363711006358</v>
      </c>
      <c r="W46" s="1">
        <f>(TBL_HST[[#This Row],[CH1]]-Q46)/(EXP(-T46*N46/M46)) + Q46</f>
        <v>48.234159829314322</v>
      </c>
      <c r="X46" s="1">
        <f t="shared" si="1"/>
        <v>49.170457665903882</v>
      </c>
      <c r="Y46" s="1">
        <f t="shared" si="2"/>
        <v>48.234159829314322</v>
      </c>
      <c r="Z46" s="1">
        <f t="shared" si="3"/>
        <v>48.234159829314322</v>
      </c>
      <c r="AB46" s="1">
        <f t="shared" si="4"/>
        <v>48.546259108177509</v>
      </c>
      <c r="AC46" s="1">
        <f>TBL_HST[[#This Row],[CH7]]</f>
        <v>47.75</v>
      </c>
      <c r="AD46" s="1">
        <f t="shared" si="5"/>
        <v>0.79625910817750878</v>
      </c>
    </row>
    <row r="47" spans="1:30" ht="19.5" customHeight="1" x14ac:dyDescent="0.35">
      <c r="A47" s="27">
        <v>44775.662995046296</v>
      </c>
      <c r="B47" s="25">
        <v>46.35</v>
      </c>
      <c r="C47" s="25">
        <v>43.47</v>
      </c>
      <c r="D47" s="25">
        <v>41.97</v>
      </c>
      <c r="E47" s="25">
        <v>28.33</v>
      </c>
      <c r="F47" s="25">
        <v>28.73</v>
      </c>
      <c r="G47" s="25">
        <v>29.03</v>
      </c>
      <c r="H47" s="25">
        <v>47.51</v>
      </c>
      <c r="I47" s="25">
        <v>28.85</v>
      </c>
      <c r="J47" s="25"/>
      <c r="K47" s="25"/>
      <c r="M47" s="1">
        <f t="shared" si="0"/>
        <v>0.15</v>
      </c>
      <c r="N47" s="1">
        <v>0.3</v>
      </c>
      <c r="O47" s="1">
        <v>0.6</v>
      </c>
      <c r="P47" s="1">
        <v>0.88</v>
      </c>
      <c r="Q47" s="1">
        <f>AVERAGE(TBL_HST[[#This Row],[CH4]],TBL_HST[[#This Row],[CH5]],TBL_HST[[#This Row],[CH6]])</f>
        <v>28.696666666666669</v>
      </c>
      <c r="R47" s="1">
        <f>(M47/(O47-N47))*LN(((TBL_HST[[#This Row],[CH1]]-Q47)/(TBL_HST[[#This Row],[CH2]]-Q47)))</f>
        <v>8.9050434594862338E-2</v>
      </c>
      <c r="S47" s="1">
        <f>(M47/(P47-O47))*LN(((TBL_HST[[#This Row],[CH2]]-Q47)/(TBL_HST[[#This Row],[CH3]]-Q47)))</f>
        <v>5.7357184180166901E-2</v>
      </c>
      <c r="T47" s="1">
        <f>(M47/(P47-N47))*LN(((TBL_HST[[#This Row],[CH1]]-Q47)/(TBL_HST[[#This Row],[CH3]]-Q47)))</f>
        <v>7.3750244739492057E-2</v>
      </c>
      <c r="U47" s="1">
        <f>(TBL_HST[[#This Row],[CH1]]-Q47)/(EXP(-R47*N47/M47)) + Q47</f>
        <v>49.791444043321306</v>
      </c>
      <c r="V47" s="1">
        <f>(TBL_HST[[#This Row],[CH2]]-Q47)/(EXP(-S47*O47/M47)) + Q47</f>
        <v>47.27976527204423</v>
      </c>
      <c r="W47" s="1">
        <f>(TBL_HST[[#This Row],[CH1]]-Q47)/(EXP(-T47*N47/M47)) + Q47</f>
        <v>49.155712269131612</v>
      </c>
      <c r="X47" s="1">
        <f t="shared" si="1"/>
        <v>49.791444043321306</v>
      </c>
      <c r="Y47" s="1">
        <f t="shared" si="2"/>
        <v>49.155712269131612</v>
      </c>
      <c r="Z47" s="1">
        <f t="shared" si="3"/>
        <v>49.155712269131612</v>
      </c>
      <c r="AB47" s="1">
        <f t="shared" si="4"/>
        <v>49.367622860528172</v>
      </c>
      <c r="AC47" s="1">
        <f>TBL_HST[[#This Row],[CH7]]</f>
        <v>47.51</v>
      </c>
      <c r="AD47" s="1">
        <f t="shared" si="5"/>
        <v>1.8576228605281742</v>
      </c>
    </row>
    <row r="48" spans="1:30" ht="19.5" customHeight="1" x14ac:dyDescent="0.35">
      <c r="A48" s="27">
        <v>44775.663000960645</v>
      </c>
      <c r="B48" s="25">
        <v>46.61</v>
      </c>
      <c r="C48" s="25">
        <v>43.97</v>
      </c>
      <c r="D48" s="25">
        <v>42.03</v>
      </c>
      <c r="E48" s="25">
        <v>28.33</v>
      </c>
      <c r="F48" s="25">
        <v>28.73</v>
      </c>
      <c r="G48" s="25">
        <v>29.03</v>
      </c>
      <c r="H48" s="25">
        <v>47.55</v>
      </c>
      <c r="I48" s="25">
        <v>28.87</v>
      </c>
      <c r="J48" s="25"/>
      <c r="K48" s="25"/>
      <c r="M48" s="1">
        <f t="shared" si="0"/>
        <v>0.15</v>
      </c>
      <c r="N48" s="1">
        <v>0.3</v>
      </c>
      <c r="O48" s="1">
        <v>0.6</v>
      </c>
      <c r="P48" s="1">
        <v>0.88</v>
      </c>
      <c r="Q48" s="1">
        <f>AVERAGE(TBL_HST[[#This Row],[CH4]],TBL_HST[[#This Row],[CH5]],TBL_HST[[#This Row],[CH6]])</f>
        <v>28.696666666666669</v>
      </c>
      <c r="R48" s="1">
        <f>(M48/(O48-N48))*LN(((TBL_HST[[#This Row],[CH1]]-Q48)/(TBL_HST[[#This Row],[CH2]]-Q48)))</f>
        <v>7.9718463080997878E-2</v>
      </c>
      <c r="S48" s="1">
        <f>(M48/(P48-O48))*LN(((TBL_HST[[#This Row],[CH2]]-Q48)/(TBL_HST[[#This Row],[CH3]]-Q48)))</f>
        <v>7.2772083702542636E-2</v>
      </c>
      <c r="T48" s="1">
        <f>(M48/(P48-N48))*LN(((TBL_HST[[#This Row],[CH1]]-Q48)/(TBL_HST[[#This Row],[CH3]]-Q48)))</f>
        <v>7.6365038553467782E-2</v>
      </c>
      <c r="U48" s="1">
        <f>(TBL_HST[[#This Row],[CH1]]-Q48)/(EXP(-R48*N48/M48)) + Q48</f>
        <v>49.706324749017895</v>
      </c>
      <c r="V48" s="1">
        <f>(TBL_HST[[#This Row],[CH2]]-Q48)/(EXP(-S48*O48/M48)) + Q48</f>
        <v>49.130596026413542</v>
      </c>
      <c r="W48" s="1">
        <f>(TBL_HST[[#This Row],[CH1]]-Q48)/(EXP(-T48*N48/M48)) + Q48</f>
        <v>49.565887615316015</v>
      </c>
      <c r="X48" s="1">
        <f t="shared" si="1"/>
        <v>49.706324749017895</v>
      </c>
      <c r="Y48" s="1">
        <f t="shared" si="2"/>
        <v>49.565887615316015</v>
      </c>
      <c r="Z48" s="1">
        <f t="shared" si="3"/>
        <v>49.565887615316015</v>
      </c>
      <c r="AB48" s="1">
        <f t="shared" si="4"/>
        <v>49.612699993216644</v>
      </c>
      <c r="AC48" s="1">
        <f>TBL_HST[[#This Row],[CH7]]</f>
        <v>47.55</v>
      </c>
      <c r="AD48" s="1">
        <f t="shared" si="5"/>
        <v>2.062699993216647</v>
      </c>
    </row>
    <row r="49" spans="1:30" ht="19.5" customHeight="1" x14ac:dyDescent="0.35">
      <c r="A49" s="27">
        <v>44775.66300685185</v>
      </c>
      <c r="B49" s="25">
        <v>46.51</v>
      </c>
      <c r="C49" s="25">
        <v>44.21</v>
      </c>
      <c r="D49" s="25">
        <v>42.25</v>
      </c>
      <c r="E49" s="25">
        <v>28.35</v>
      </c>
      <c r="F49" s="25">
        <v>28.71</v>
      </c>
      <c r="G49" s="25">
        <v>29.03</v>
      </c>
      <c r="H49" s="25">
        <v>47.21</v>
      </c>
      <c r="I49" s="25">
        <v>28.87</v>
      </c>
      <c r="J49" s="25"/>
      <c r="K49" s="25"/>
      <c r="M49" s="1">
        <f t="shared" si="0"/>
        <v>0.15</v>
      </c>
      <c r="N49" s="1">
        <v>0.3</v>
      </c>
      <c r="O49" s="1">
        <v>0.6</v>
      </c>
      <c r="P49" s="1">
        <v>0.88</v>
      </c>
      <c r="Q49" s="1">
        <f>AVERAGE(TBL_HST[[#This Row],[CH4]],TBL_HST[[#This Row],[CH5]],TBL_HST[[#This Row],[CH6]])</f>
        <v>28.696666666666669</v>
      </c>
      <c r="R49" s="1">
        <f>(M49/(O49-N49))*LN(((TBL_HST[[#This Row],[CH1]]-Q49)/(TBL_HST[[#This Row],[CH2]]-Q49)))</f>
        <v>6.9123685677122237E-2</v>
      </c>
      <c r="S49" s="1">
        <f>(M49/(P49-O49))*LN(((TBL_HST[[#This Row],[CH2]]-Q49)/(TBL_HST[[#This Row],[CH3]]-Q49)))</f>
        <v>7.235750875389918E-2</v>
      </c>
      <c r="T49" s="1">
        <f>(M49/(P49-N49))*LN(((TBL_HST[[#This Row],[CH1]]-Q49)/(TBL_HST[[#This Row],[CH3]]-Q49)))</f>
        <v>7.0684841645221472E-2</v>
      </c>
      <c r="U49" s="1">
        <f>(TBL_HST[[#This Row],[CH1]]-Q49)/(EXP(-R49*N49/M49)) + Q49</f>
        <v>49.150996991834973</v>
      </c>
      <c r="V49" s="1">
        <f>(TBL_HST[[#This Row],[CH2]]-Q49)/(EXP(-S49*O49/M49)) + Q49</f>
        <v>49.417298363420699</v>
      </c>
      <c r="W49" s="1">
        <f>(TBL_HST[[#This Row],[CH1]]-Q49)/(EXP(-T49*N49/M49)) + Q49</f>
        <v>49.214961598318347</v>
      </c>
      <c r="X49" s="1">
        <f t="shared" si="1"/>
        <v>49.150996991834973</v>
      </c>
      <c r="Y49" s="1">
        <f t="shared" si="2"/>
        <v>49.214961598318347</v>
      </c>
      <c r="Z49" s="1">
        <f t="shared" si="3"/>
        <v>49.214961598318347</v>
      </c>
      <c r="AB49" s="1">
        <f t="shared" si="4"/>
        <v>49.193640062823896</v>
      </c>
      <c r="AC49" s="1">
        <f>TBL_HST[[#This Row],[CH7]]</f>
        <v>47.21</v>
      </c>
      <c r="AD49" s="1">
        <f t="shared" si="5"/>
        <v>1.9836400628238948</v>
      </c>
    </row>
    <row r="50" spans="1:30" ht="19.5" customHeight="1" x14ac:dyDescent="0.35">
      <c r="A50" s="27">
        <v>44775.663012766207</v>
      </c>
      <c r="B50" s="25">
        <v>46.45</v>
      </c>
      <c r="C50" s="25">
        <v>44.63</v>
      </c>
      <c r="D50" s="25">
        <v>42.39</v>
      </c>
      <c r="E50" s="25">
        <v>28.33</v>
      </c>
      <c r="F50" s="25">
        <v>28.77</v>
      </c>
      <c r="G50" s="25">
        <v>29.07</v>
      </c>
      <c r="H50" s="25">
        <v>47.09</v>
      </c>
      <c r="I50" s="25">
        <v>28.91</v>
      </c>
      <c r="J50" s="25"/>
      <c r="K50" s="25"/>
      <c r="M50" s="1">
        <f t="shared" si="0"/>
        <v>0.15</v>
      </c>
      <c r="N50" s="1">
        <v>0.3</v>
      </c>
      <c r="O50" s="1">
        <v>0.6</v>
      </c>
      <c r="P50" s="1">
        <v>0.88</v>
      </c>
      <c r="Q50" s="1">
        <f>AVERAGE(TBL_HST[[#This Row],[CH4]],TBL_HST[[#This Row],[CH5]],TBL_HST[[#This Row],[CH6]])</f>
        <v>28.723333333333329</v>
      </c>
      <c r="R50" s="1">
        <f>(M50/(O50-N50))*LN(((TBL_HST[[#This Row],[CH1]]-Q50)/(TBL_HST[[#This Row],[CH2]]-Q50)))</f>
        <v>5.416589429257921E-2</v>
      </c>
      <c r="S50" s="1">
        <f>(M50/(P50-O50))*LN(((TBL_HST[[#This Row],[CH2]]-Q50)/(TBL_HST[[#This Row],[CH3]]-Q50)))</f>
        <v>8.130992706718268E-2</v>
      </c>
      <c r="T50" s="1">
        <f>(M50/(P50-N50))*LN(((TBL_HST[[#This Row],[CH1]]-Q50)/(TBL_HST[[#This Row],[CH3]]-Q50)))</f>
        <v>6.7269910114801532E-2</v>
      </c>
      <c r="U50" s="1">
        <f>(TBL_HST[[#This Row],[CH1]]-Q50)/(EXP(-R50*N50/M50)) + Q50</f>
        <v>48.478239731768653</v>
      </c>
      <c r="V50" s="1">
        <f>(TBL_HST[[#This Row],[CH2]]-Q50)/(EXP(-S50*O50/M50)) + Q50</f>
        <v>50.743925360790158</v>
      </c>
      <c r="W50" s="1">
        <f>(TBL_HST[[#This Row],[CH1]]-Q50)/(EXP(-T50*N50/M50)) + Q50</f>
        <v>49.002821039694624</v>
      </c>
      <c r="X50" s="1">
        <f t="shared" si="1"/>
        <v>48.478239731768653</v>
      </c>
      <c r="Y50" s="1">
        <f t="shared" si="2"/>
        <v>49.002821039694624</v>
      </c>
      <c r="Z50" s="1">
        <f t="shared" si="3"/>
        <v>49.002821039694624</v>
      </c>
      <c r="AB50" s="1">
        <f t="shared" si="4"/>
        <v>48.827960603719305</v>
      </c>
      <c r="AC50" s="1">
        <f>TBL_HST[[#This Row],[CH7]]</f>
        <v>47.09</v>
      </c>
      <c r="AD50" s="1">
        <f t="shared" si="5"/>
        <v>1.7379606037193014</v>
      </c>
    </row>
    <row r="51" spans="1:30" ht="19.5" customHeight="1" x14ac:dyDescent="0.35">
      <c r="A51" s="27">
        <v>44775.663018657404</v>
      </c>
      <c r="B51" s="25">
        <v>46.53</v>
      </c>
      <c r="C51" s="25">
        <v>45.07</v>
      </c>
      <c r="D51" s="25">
        <v>42.71</v>
      </c>
      <c r="E51" s="25">
        <v>28.35</v>
      </c>
      <c r="F51" s="25">
        <v>28.77</v>
      </c>
      <c r="G51" s="25">
        <v>29.07</v>
      </c>
      <c r="H51" s="25">
        <v>46.75</v>
      </c>
      <c r="I51" s="25">
        <v>28.87</v>
      </c>
      <c r="J51" s="25"/>
      <c r="K51" s="25"/>
      <c r="M51" s="1">
        <f t="shared" si="0"/>
        <v>0.15</v>
      </c>
      <c r="N51" s="1">
        <v>0.3</v>
      </c>
      <c r="O51" s="1">
        <v>0.6</v>
      </c>
      <c r="P51" s="1">
        <v>0.88</v>
      </c>
      <c r="Q51" s="1">
        <f>AVERAGE(TBL_HST[[#This Row],[CH4]],TBL_HST[[#This Row],[CH5]],TBL_HST[[#This Row],[CH6]])</f>
        <v>28.73</v>
      </c>
      <c r="R51" s="1">
        <f>(M51/(O51-N51))*LN(((TBL_HST[[#This Row],[CH1]]-Q51)/(TBL_HST[[#This Row],[CH2]]-Q51)))</f>
        <v>4.2791183933091309E-2</v>
      </c>
      <c r="S51" s="1">
        <f>(M51/(P51-O51))*LN(((TBL_HST[[#This Row],[CH2]]-Q51)/(TBL_HST[[#This Row],[CH3]]-Q51)))</f>
        <v>8.3565188906888896E-2</v>
      </c>
      <c r="T51" s="1">
        <f>(M51/(P51-N51))*LN(((TBL_HST[[#This Row],[CH1]]-Q51)/(TBL_HST[[#This Row],[CH3]]-Q51)))</f>
        <v>6.2475186334234982E-2</v>
      </c>
      <c r="U51" s="1">
        <f>(TBL_HST[[#This Row],[CH1]]-Q51)/(EXP(-R51*N51/M51)) + Q51</f>
        <v>48.120452876376987</v>
      </c>
      <c r="V51" s="1">
        <f>(TBL_HST[[#This Row],[CH2]]-Q51)/(EXP(-S51*O51/M51)) + Q51</f>
        <v>51.555466058809643</v>
      </c>
      <c r="W51" s="1">
        <f>(TBL_HST[[#This Row],[CH1]]-Q51)/(EXP(-T51*N51/M51)) + Q51</f>
        <v>48.899041504042849</v>
      </c>
      <c r="X51" s="1">
        <f t="shared" si="1"/>
        <v>48.120452876376987</v>
      </c>
      <c r="Y51" s="1">
        <f t="shared" si="2"/>
        <v>48.899041504042849</v>
      </c>
      <c r="Z51" s="1">
        <f t="shared" si="3"/>
        <v>48.899041504042849</v>
      </c>
      <c r="AB51" s="1">
        <f t="shared" si="4"/>
        <v>48.639511961487564</v>
      </c>
      <c r="AC51" s="1">
        <f>TBL_HST[[#This Row],[CH7]]</f>
        <v>46.75</v>
      </c>
      <c r="AD51" s="1">
        <f t="shared" si="5"/>
        <v>1.889511961487564</v>
      </c>
    </row>
    <row r="52" spans="1:30" ht="19.5" customHeight="1" x14ac:dyDescent="0.35">
      <c r="A52" s="27">
        <v>44775.663024583337</v>
      </c>
      <c r="B52" s="25">
        <v>46.25</v>
      </c>
      <c r="C52" s="25">
        <v>45.41</v>
      </c>
      <c r="D52" s="25">
        <v>42.81</v>
      </c>
      <c r="E52" s="25">
        <v>28.35</v>
      </c>
      <c r="F52" s="25">
        <v>28.73</v>
      </c>
      <c r="G52" s="25">
        <v>29.05</v>
      </c>
      <c r="H52" s="25">
        <v>46.35</v>
      </c>
      <c r="I52" s="25">
        <v>28.91</v>
      </c>
      <c r="J52" s="25"/>
      <c r="K52" s="25"/>
      <c r="M52" s="1">
        <f t="shared" si="0"/>
        <v>0.15</v>
      </c>
      <c r="N52" s="1">
        <v>0.3</v>
      </c>
      <c r="O52" s="1">
        <v>0.6</v>
      </c>
      <c r="P52" s="1">
        <v>0.88</v>
      </c>
      <c r="Q52" s="1">
        <f>AVERAGE(TBL_HST[[#This Row],[CH4]],TBL_HST[[#This Row],[CH5]],TBL_HST[[#This Row],[CH6]])</f>
        <v>28.709999999999997</v>
      </c>
      <c r="R52" s="1">
        <f>(M52/(O52-N52))*LN(((TBL_HST[[#This Row],[CH1]]-Q52)/(TBL_HST[[#This Row],[CH2]]-Q52)))</f>
        <v>2.4537633760663882E-2</v>
      </c>
      <c r="S52" s="1">
        <f>(M52/(P52-O52))*LN(((TBL_HST[[#This Row],[CH2]]-Q52)/(TBL_HST[[#This Row],[CH3]]-Q52)))</f>
        <v>9.0661029663528486E-2</v>
      </c>
      <c r="T52" s="1">
        <f>(M52/(P52-N52))*LN(((TBL_HST[[#This Row],[CH1]]-Q52)/(TBL_HST[[#This Row],[CH3]]-Q52)))</f>
        <v>5.6459273162046748E-2</v>
      </c>
      <c r="U52" s="1">
        <f>(TBL_HST[[#This Row],[CH1]]-Q52)/(EXP(-R52*N52/M52)) + Q52</f>
        <v>47.132251497005996</v>
      </c>
      <c r="V52" s="1">
        <f>(TBL_HST[[#This Row],[CH2]]-Q52)/(EXP(-S52*O52/M52)) + Q52</f>
        <v>52.709976185504871</v>
      </c>
      <c r="W52" s="1">
        <f>(TBL_HST[[#This Row],[CH1]]-Q52)/(EXP(-T52*N52/M52)) + Q52</f>
        <v>48.346744553747726</v>
      </c>
      <c r="X52" s="1">
        <f t="shared" si="1"/>
        <v>47.132251497005996</v>
      </c>
      <c r="Y52" s="1">
        <f t="shared" si="2"/>
        <v>48.346744553747726</v>
      </c>
      <c r="Z52" s="1">
        <f t="shared" si="3"/>
        <v>48.346744553747726</v>
      </c>
      <c r="AB52" s="1">
        <f t="shared" si="4"/>
        <v>47.941913534833816</v>
      </c>
      <c r="AC52" s="1">
        <f>TBL_HST[[#This Row],[CH7]]</f>
        <v>46.35</v>
      </c>
      <c r="AD52" s="1">
        <f t="shared" si="5"/>
        <v>1.5919135348338145</v>
      </c>
    </row>
    <row r="53" spans="1:30" ht="19.5" customHeight="1" x14ac:dyDescent="0.35">
      <c r="A53" s="27">
        <v>44775.663030462965</v>
      </c>
      <c r="B53" s="25">
        <v>45.93</v>
      </c>
      <c r="C53" s="25">
        <v>45.45</v>
      </c>
      <c r="D53" s="25">
        <v>43.49</v>
      </c>
      <c r="E53" s="25">
        <v>28.37</v>
      </c>
      <c r="F53" s="25">
        <v>28.79</v>
      </c>
      <c r="G53" s="25">
        <v>29.07</v>
      </c>
      <c r="H53" s="25">
        <v>45.83</v>
      </c>
      <c r="I53" s="25">
        <v>28.91</v>
      </c>
      <c r="J53" s="25"/>
      <c r="K53" s="25"/>
      <c r="M53" s="1">
        <f t="shared" si="0"/>
        <v>0.15</v>
      </c>
      <c r="N53" s="1">
        <v>0.3</v>
      </c>
      <c r="O53" s="1">
        <v>0.6</v>
      </c>
      <c r="P53" s="1">
        <v>0.88</v>
      </c>
      <c r="Q53" s="1">
        <f>AVERAGE(TBL_HST[[#This Row],[CH4]],TBL_HST[[#This Row],[CH5]],TBL_HST[[#This Row],[CH6]])</f>
        <v>28.743333333333329</v>
      </c>
      <c r="R53" s="1">
        <f>(M53/(O53-N53))*LN(((TBL_HST[[#This Row],[CH1]]-Q53)/(TBL_HST[[#This Row],[CH2]]-Q53)))</f>
        <v>1.4163024021559452E-2</v>
      </c>
      <c r="S53" s="1">
        <f>(M53/(P53-O53))*LN(((TBL_HST[[#This Row],[CH2]]-Q53)/(TBL_HST[[#This Row],[CH3]]-Q53)))</f>
        <v>6.6852199721672265E-2</v>
      </c>
      <c r="T53" s="1">
        <f>(M53/(P53-N53))*LN(((TBL_HST[[#This Row],[CH1]]-Q53)/(TBL_HST[[#This Row],[CH3]]-Q53)))</f>
        <v>3.9599177807820768E-2</v>
      </c>
      <c r="U53" s="1">
        <f>(TBL_HST[[#This Row],[CH1]]-Q53)/(EXP(-R53*N53/M53)) + Q53</f>
        <v>46.423790901835588</v>
      </c>
      <c r="V53" s="1">
        <f>(TBL_HST[[#This Row],[CH2]]-Q53)/(EXP(-S53*O53/M53)) + Q53</f>
        <v>50.571837367808115</v>
      </c>
      <c r="W53" s="1">
        <f>(TBL_HST[[#This Row],[CH1]]-Q53)/(EXP(-T53*N53/M53)) + Q53</f>
        <v>47.346507960191516</v>
      </c>
      <c r="X53" s="1">
        <f t="shared" si="1"/>
        <v>46.423790901835588</v>
      </c>
      <c r="Y53" s="1">
        <f t="shared" si="2"/>
        <v>47.346507960191516</v>
      </c>
      <c r="Z53" s="1">
        <f t="shared" si="3"/>
        <v>47.346507960191516</v>
      </c>
      <c r="AB53" s="1">
        <f t="shared" si="4"/>
        <v>47.038935607406209</v>
      </c>
      <c r="AC53" s="1">
        <f>TBL_HST[[#This Row],[CH7]]</f>
        <v>45.83</v>
      </c>
      <c r="AD53" s="1">
        <f t="shared" si="5"/>
        <v>1.208935607406211</v>
      </c>
    </row>
    <row r="54" spans="1:30" ht="19.5" customHeight="1" x14ac:dyDescent="0.35">
      <c r="A54" s="27">
        <v>44775.663036377315</v>
      </c>
      <c r="B54" s="25">
        <v>45.63</v>
      </c>
      <c r="C54" s="25">
        <v>45.35</v>
      </c>
      <c r="D54" s="25">
        <v>43.67</v>
      </c>
      <c r="E54" s="25">
        <v>28.37</v>
      </c>
      <c r="F54" s="25">
        <v>28.77</v>
      </c>
      <c r="G54" s="25">
        <v>29.07</v>
      </c>
      <c r="H54" s="25">
        <v>45.49</v>
      </c>
      <c r="I54" s="25">
        <v>28.93</v>
      </c>
      <c r="J54" s="25"/>
      <c r="K54" s="25"/>
      <c r="M54" s="1">
        <f t="shared" si="0"/>
        <v>0.15</v>
      </c>
      <c r="N54" s="1">
        <v>0.3</v>
      </c>
      <c r="O54" s="1">
        <v>0.6</v>
      </c>
      <c r="P54" s="1">
        <v>0.88</v>
      </c>
      <c r="Q54" s="1">
        <f>AVERAGE(TBL_HST[[#This Row],[CH4]],TBL_HST[[#This Row],[CH5]],TBL_HST[[#This Row],[CH6]])</f>
        <v>28.736666666666668</v>
      </c>
      <c r="R54" s="1">
        <f>(M54/(O54-N54))*LN(((TBL_HST[[#This Row],[CH1]]-Q54)/(TBL_HST[[#This Row],[CH2]]-Q54)))</f>
        <v>8.3567404868703735E-3</v>
      </c>
      <c r="S54" s="1">
        <f>(M54/(P54-O54))*LN(((TBL_HST[[#This Row],[CH2]]-Q54)/(TBL_HST[[#This Row],[CH3]]-Q54)))</f>
        <v>5.7112358066924072E-2</v>
      </c>
      <c r="T54" s="1">
        <f>(M54/(P54-N54))*LN(((TBL_HST[[#This Row],[CH1]]-Q54)/(TBL_HST[[#This Row],[CH3]]-Q54)))</f>
        <v>3.1893935180689365E-2</v>
      </c>
      <c r="U54" s="1">
        <f>(TBL_HST[[#This Row],[CH1]]-Q54)/(EXP(-R54*N54/M54)) + Q54</f>
        <v>45.914719101123602</v>
      </c>
      <c r="V54" s="1">
        <f>(TBL_HST[[#This Row],[CH2]]-Q54)/(EXP(-S54*O54/M54)) + Q54</f>
        <v>49.613811627620734</v>
      </c>
      <c r="W54" s="1">
        <f>(TBL_HST[[#This Row],[CH1]]-Q54)/(EXP(-T54*N54/M54)) + Q54</f>
        <v>46.742700904386581</v>
      </c>
      <c r="X54" s="1">
        <f t="shared" si="1"/>
        <v>45.914719101123602</v>
      </c>
      <c r="Y54" s="1">
        <f t="shared" si="2"/>
        <v>46.742700904386581</v>
      </c>
      <c r="Z54" s="1">
        <f t="shared" si="3"/>
        <v>46.742700904386581</v>
      </c>
      <c r="AB54" s="1">
        <f t="shared" si="4"/>
        <v>46.466706969965593</v>
      </c>
      <c r="AC54" s="1">
        <f>TBL_HST[[#This Row],[CH7]]</f>
        <v>45.49</v>
      </c>
      <c r="AD54" s="1">
        <f t="shared" si="5"/>
        <v>0.97670696996559059</v>
      </c>
    </row>
    <row r="55" spans="1:30" ht="19.5" customHeight="1" x14ac:dyDescent="0.35">
      <c r="A55" s="27">
        <v>44775.663042268519</v>
      </c>
      <c r="B55" s="25">
        <v>45.57</v>
      </c>
      <c r="C55" s="25">
        <v>45.17</v>
      </c>
      <c r="D55" s="25">
        <v>44.11</v>
      </c>
      <c r="E55" s="25">
        <v>28.37</v>
      </c>
      <c r="F55" s="25">
        <v>28.79</v>
      </c>
      <c r="G55" s="25">
        <v>29.09</v>
      </c>
      <c r="H55" s="25">
        <v>45.27</v>
      </c>
      <c r="I55" s="25">
        <v>28.87</v>
      </c>
      <c r="J55" s="25"/>
      <c r="K55" s="25"/>
      <c r="M55" s="1">
        <f t="shared" si="0"/>
        <v>0.15</v>
      </c>
      <c r="N55" s="1">
        <v>0.3</v>
      </c>
      <c r="O55" s="1">
        <v>0.6</v>
      </c>
      <c r="P55" s="1">
        <v>0.88</v>
      </c>
      <c r="Q55" s="1">
        <f>AVERAGE(TBL_HST[[#This Row],[CH4]],TBL_HST[[#This Row],[CH5]],TBL_HST[[#This Row],[CH6]])</f>
        <v>28.75</v>
      </c>
      <c r="R55" s="1">
        <f>(M55/(O55-N55))*LN(((TBL_HST[[#This Row],[CH1]]-Q55)/(TBL_HST[[#This Row],[CH2]]-Q55)))</f>
        <v>1.2034275260259887E-2</v>
      </c>
      <c r="S55" s="1">
        <f>(M55/(P55-O55))*LN(((TBL_HST[[#This Row],[CH2]]-Q55)/(TBL_HST[[#This Row],[CH3]]-Q55)))</f>
        <v>3.5750023020405065E-2</v>
      </c>
      <c r="T55" s="1">
        <f>(M55/(P55-N55))*LN(((TBL_HST[[#This Row],[CH1]]-Q55)/(TBL_HST[[#This Row],[CH3]]-Q55)))</f>
        <v>2.3483256937571379E-2</v>
      </c>
      <c r="U55" s="1">
        <f>(TBL_HST[[#This Row],[CH1]]-Q55)/(EXP(-R55*N55/M55)) + Q55</f>
        <v>45.979744214372715</v>
      </c>
      <c r="V55" s="1">
        <f>(TBL_HST[[#This Row],[CH2]]-Q55)/(EXP(-S55*O55/M55)) + Q55</f>
        <v>47.694245087772593</v>
      </c>
      <c r="W55" s="1">
        <f>(TBL_HST[[#This Row],[CH1]]-Q55)/(EXP(-T55*N55/M55)) + Q55</f>
        <v>46.378821861905962</v>
      </c>
      <c r="X55" s="1">
        <f t="shared" si="1"/>
        <v>45.979744214372715</v>
      </c>
      <c r="Y55" s="1">
        <f t="shared" si="2"/>
        <v>46.378821861905962</v>
      </c>
      <c r="Z55" s="1">
        <f t="shared" si="3"/>
        <v>46.378821861905962</v>
      </c>
      <c r="AB55" s="1">
        <f t="shared" si="4"/>
        <v>46.245795979394877</v>
      </c>
      <c r="AC55" s="1">
        <f>TBL_HST[[#This Row],[CH7]]</f>
        <v>45.27</v>
      </c>
      <c r="AD55" s="1">
        <f t="shared" si="5"/>
        <v>0.97579597939487428</v>
      </c>
    </row>
    <row r="56" spans="1:30" ht="19.5" customHeight="1" x14ac:dyDescent="0.35">
      <c r="A56" s="27">
        <v>44775.663048182869</v>
      </c>
      <c r="B56" s="25">
        <v>45.07</v>
      </c>
      <c r="C56" s="25">
        <v>44.71</v>
      </c>
      <c r="D56" s="25">
        <v>44.25</v>
      </c>
      <c r="E56" s="25">
        <v>28.39</v>
      </c>
      <c r="F56" s="25">
        <v>28.77</v>
      </c>
      <c r="G56" s="25">
        <v>29.07</v>
      </c>
      <c r="H56" s="25">
        <v>45.37</v>
      </c>
      <c r="I56" s="25">
        <v>28.87</v>
      </c>
      <c r="J56" s="25"/>
      <c r="K56" s="25"/>
      <c r="M56" s="1">
        <f t="shared" si="0"/>
        <v>0.15</v>
      </c>
      <c r="N56" s="1">
        <v>0.3</v>
      </c>
      <c r="O56" s="1">
        <v>0.6</v>
      </c>
      <c r="P56" s="1">
        <v>0.88</v>
      </c>
      <c r="Q56" s="1">
        <f>AVERAGE(TBL_HST[[#This Row],[CH4]],TBL_HST[[#This Row],[CH5]],TBL_HST[[#This Row],[CH6]])</f>
        <v>28.743333333333329</v>
      </c>
      <c r="R56" s="1">
        <f>(M56/(O56-N56))*LN(((TBL_HST[[#This Row],[CH1]]-Q56)/(TBL_HST[[#This Row],[CH2]]-Q56)))</f>
        <v>1.1148273553576086E-2</v>
      </c>
      <c r="S56" s="1">
        <f>(M56/(P56-O56))*LN(((TBL_HST[[#This Row],[CH2]]-Q56)/(TBL_HST[[#This Row],[CH3]]-Q56)))</f>
        <v>1.566063041057459E-2</v>
      </c>
      <c r="T56" s="1">
        <f>(M56/(P56-N56))*LN(((TBL_HST[[#This Row],[CH1]]-Q56)/(TBL_HST[[#This Row],[CH3]]-Q56)))</f>
        <v>1.3326652725920195E-2</v>
      </c>
      <c r="U56" s="1">
        <f>(TBL_HST[[#This Row],[CH1]]-Q56)/(EXP(-R56*N56/M56)) + Q56</f>
        <v>45.438116910229645</v>
      </c>
      <c r="V56" s="1">
        <f>(TBL_HST[[#This Row],[CH2]]-Q56)/(EXP(-S56*O56/M56)) + Q56</f>
        <v>45.742184058875395</v>
      </c>
      <c r="W56" s="1">
        <f>(TBL_HST[[#This Row],[CH1]]-Q56)/(EXP(-T56*N56/M56)) + Q56</f>
        <v>45.511010722952648</v>
      </c>
      <c r="X56" s="1">
        <f t="shared" si="1"/>
        <v>45.438116910229645</v>
      </c>
      <c r="Y56" s="1">
        <f t="shared" si="2"/>
        <v>45.511010722952648</v>
      </c>
      <c r="Z56" s="1">
        <f t="shared" si="3"/>
        <v>45.511010722952648</v>
      </c>
      <c r="AB56" s="1">
        <f t="shared" si="4"/>
        <v>45.486712785378309</v>
      </c>
      <c r="AC56" s="1">
        <f>TBL_HST[[#This Row],[CH7]]</f>
        <v>45.37</v>
      </c>
      <c r="AD56" s="1">
        <f t="shared" si="5"/>
        <v>0.11671278537831142</v>
      </c>
    </row>
    <row r="57" spans="1:30" ht="19.5" customHeight="1" x14ac:dyDescent="0.35">
      <c r="A57" s="27">
        <v>44775.663054062497</v>
      </c>
      <c r="B57" s="25">
        <v>44.71</v>
      </c>
      <c r="C57" s="25">
        <v>44.85</v>
      </c>
      <c r="D57" s="25">
        <v>44.39</v>
      </c>
      <c r="E57" s="25">
        <v>28.37</v>
      </c>
      <c r="F57" s="25">
        <v>28.79</v>
      </c>
      <c r="G57" s="25">
        <v>29.09</v>
      </c>
      <c r="H57" s="25">
        <v>45.63</v>
      </c>
      <c r="I57" s="25">
        <v>28.91</v>
      </c>
      <c r="J57" s="25"/>
      <c r="K57" s="25"/>
      <c r="M57" s="1">
        <f t="shared" si="0"/>
        <v>0.15</v>
      </c>
      <c r="N57" s="1">
        <v>0.3</v>
      </c>
      <c r="O57" s="1">
        <v>0.6</v>
      </c>
      <c r="P57" s="1">
        <v>0.88</v>
      </c>
      <c r="Q57" s="1">
        <f>AVERAGE(TBL_HST[[#This Row],[CH4]],TBL_HST[[#This Row],[CH5]],TBL_HST[[#This Row],[CH6]])</f>
        <v>28.75</v>
      </c>
      <c r="R57" s="1">
        <f>(M57/(O57-N57))*LN(((TBL_HST[[#This Row],[CH1]]-Q57)/(TBL_HST[[#This Row],[CH2]]-Q57)))</f>
        <v>-4.3668399843773331E-3</v>
      </c>
      <c r="S57" s="1">
        <f>(M57/(P57-O57))*LN(((TBL_HST[[#This Row],[CH2]]-Q57)/(TBL_HST[[#This Row],[CH3]]-Q57)))</f>
        <v>1.5529037610670931E-2</v>
      </c>
      <c r="T57" s="1">
        <f>(M57/(P57-N57))*LN(((TBL_HST[[#This Row],[CH1]]-Q57)/(TBL_HST[[#This Row],[CH3]]-Q57)))</f>
        <v>5.2380664408183432E-3</v>
      </c>
      <c r="U57" s="1">
        <f>(TBL_HST[[#This Row],[CH1]]-Q57)/(EXP(-R57*N57/M57)) + Q57</f>
        <v>44.571217391304344</v>
      </c>
      <c r="V57" s="1">
        <f>(TBL_HST[[#This Row],[CH2]]-Q57)/(EXP(-S57*O57/M57)) + Q57</f>
        <v>45.881783498801354</v>
      </c>
      <c r="W57" s="1">
        <f>(TBL_HST[[#This Row],[CH1]]-Q57)/(EXP(-T57*N57/M57)) + Q57</f>
        <v>44.878077947043657</v>
      </c>
      <c r="X57" s="1">
        <f t="shared" si="1"/>
        <v>44.571217391304344</v>
      </c>
      <c r="Y57" s="1">
        <f t="shared" si="2"/>
        <v>44.878077947043657</v>
      </c>
      <c r="Z57" s="1">
        <f t="shared" si="3"/>
        <v>44.878077947043657</v>
      </c>
      <c r="AB57" s="1">
        <f t="shared" si="4"/>
        <v>44.775791095130558</v>
      </c>
      <c r="AC57" s="1">
        <f>TBL_HST[[#This Row],[CH7]]</f>
        <v>45.63</v>
      </c>
      <c r="AD57" s="1">
        <f t="shared" si="5"/>
        <v>-0.85420890486944501</v>
      </c>
    </row>
    <row r="58" spans="1:30" ht="19.5" customHeight="1" x14ac:dyDescent="0.35">
      <c r="A58" s="27">
        <v>44775.663059988423</v>
      </c>
      <c r="B58" s="25">
        <v>44.43</v>
      </c>
      <c r="C58" s="25">
        <v>44.61</v>
      </c>
      <c r="D58" s="25">
        <v>44.25</v>
      </c>
      <c r="E58" s="25">
        <v>28.39</v>
      </c>
      <c r="F58" s="25">
        <v>28.79</v>
      </c>
      <c r="G58" s="25">
        <v>29.07</v>
      </c>
      <c r="H58" s="25">
        <v>46.25</v>
      </c>
      <c r="I58" s="25">
        <v>28.93</v>
      </c>
      <c r="J58" s="25"/>
      <c r="K58" s="25"/>
      <c r="M58" s="1">
        <f t="shared" si="0"/>
        <v>0.15</v>
      </c>
      <c r="N58" s="1">
        <v>0.3</v>
      </c>
      <c r="O58" s="1">
        <v>0.6</v>
      </c>
      <c r="P58" s="1">
        <v>0.88</v>
      </c>
      <c r="Q58" s="1">
        <f>AVERAGE(TBL_HST[[#This Row],[CH4]],TBL_HST[[#This Row],[CH5]],TBL_HST[[#This Row],[CH6]])</f>
        <v>28.75</v>
      </c>
      <c r="R58" s="1">
        <f>(M58/(O58-N58))*LN(((TBL_HST[[#This Row],[CH1]]-Q58)/(TBL_HST[[#This Row],[CH2]]-Q58)))</f>
        <v>-5.7071006422200615E-3</v>
      </c>
      <c r="S58" s="1">
        <f>(M58/(P58-O58))*LN(((TBL_HST[[#This Row],[CH2]]-Q58)/(TBL_HST[[#This Row],[CH3]]-Q58)))</f>
        <v>1.2300103007946943E-2</v>
      </c>
      <c r="T58" s="1">
        <f>(M58/(P58-N58))*LN(((TBL_HST[[#This Row],[CH1]]-Q58)/(TBL_HST[[#This Row],[CH3]]-Q58)))</f>
        <v>2.9860321544122569E-3</v>
      </c>
      <c r="U58" s="1">
        <f>(TBL_HST[[#This Row],[CH1]]-Q58)/(EXP(-R58*N58/M58)) + Q58</f>
        <v>44.252042875157628</v>
      </c>
      <c r="V58" s="1">
        <f>(TBL_HST[[#This Row],[CH2]]-Q58)/(EXP(-S58*O58/M58)) + Q58</f>
        <v>45.40983325922096</v>
      </c>
      <c r="W58" s="1">
        <f>(TBL_HST[[#This Row],[CH1]]-Q58)/(EXP(-T58*N58/M58)) + Q58</f>
        <v>44.523922143755037</v>
      </c>
      <c r="X58" s="1">
        <f t="shared" si="1"/>
        <v>44.252042875157628</v>
      </c>
      <c r="Y58" s="1">
        <f t="shared" si="2"/>
        <v>44.523922143755037</v>
      </c>
      <c r="Z58" s="1">
        <f t="shared" si="3"/>
        <v>44.523922143755037</v>
      </c>
      <c r="AB58" s="1">
        <f t="shared" si="4"/>
        <v>44.433295720889241</v>
      </c>
      <c r="AC58" s="1">
        <f>TBL_HST[[#This Row],[CH7]]</f>
        <v>46.25</v>
      </c>
      <c r="AD58" s="1">
        <f t="shared" si="5"/>
        <v>-1.816704279110759</v>
      </c>
    </row>
    <row r="59" spans="1:30" ht="19.5" customHeight="1" x14ac:dyDescent="0.35">
      <c r="A59" s="27">
        <v>44775.663065868059</v>
      </c>
      <c r="B59" s="25">
        <v>44.71</v>
      </c>
      <c r="C59" s="25">
        <v>44.51</v>
      </c>
      <c r="D59" s="25">
        <v>44.19</v>
      </c>
      <c r="E59" s="25">
        <v>28.37</v>
      </c>
      <c r="F59" s="25">
        <v>28.79</v>
      </c>
      <c r="G59" s="25">
        <v>29.11</v>
      </c>
      <c r="H59" s="25">
        <v>46.29</v>
      </c>
      <c r="I59" s="25">
        <v>28.93</v>
      </c>
      <c r="J59" s="25"/>
      <c r="K59" s="25"/>
      <c r="M59" s="1">
        <f t="shared" si="0"/>
        <v>0.15</v>
      </c>
      <c r="N59" s="1">
        <v>0.3</v>
      </c>
      <c r="O59" s="1">
        <v>0.6</v>
      </c>
      <c r="P59" s="1">
        <v>0.88</v>
      </c>
      <c r="Q59" s="1">
        <f>AVERAGE(TBL_HST[[#This Row],[CH4]],TBL_HST[[#This Row],[CH5]],TBL_HST[[#This Row],[CH6]])</f>
        <v>28.756666666666664</v>
      </c>
      <c r="R59" s="1">
        <f>(M59/(O59-N59))*LN(((TBL_HST[[#This Row],[CH1]]-Q59)/(TBL_HST[[#This Row],[CH2]]-Q59)))</f>
        <v>6.3079053607328203E-3</v>
      </c>
      <c r="S59" s="1">
        <f>(M59/(P59-O59))*LN(((TBL_HST[[#This Row],[CH2]]-Q59)/(TBL_HST[[#This Row],[CH3]]-Q59)))</f>
        <v>1.0994094999950093E-2</v>
      </c>
      <c r="T59" s="1">
        <f>(M59/(P59-N59))*LN(((TBL_HST[[#This Row],[CH1]]-Q59)/(TBL_HST[[#This Row],[CH3]]-Q59)))</f>
        <v>8.5702038072514811E-3</v>
      </c>
      <c r="U59" s="1">
        <f>(TBL_HST[[#This Row],[CH1]]-Q59)/(EXP(-R59*N59/M59)) + Q59</f>
        <v>44.912539145154469</v>
      </c>
      <c r="V59" s="1">
        <f>(TBL_HST[[#This Row],[CH2]]-Q59)/(EXP(-S59*O59/M59)) + Q59</f>
        <v>45.218233203879024</v>
      </c>
      <c r="W59" s="1">
        <f>(TBL_HST[[#This Row],[CH1]]-Q59)/(EXP(-T59*N59/M59)) + Q59</f>
        <v>44.985803576595437</v>
      </c>
      <c r="X59" s="1">
        <f t="shared" si="1"/>
        <v>44.912539145154469</v>
      </c>
      <c r="Y59" s="1">
        <f t="shared" si="2"/>
        <v>44.985803576595437</v>
      </c>
      <c r="Z59" s="1">
        <f t="shared" si="3"/>
        <v>44.985803576595437</v>
      </c>
      <c r="AB59" s="1">
        <f t="shared" si="4"/>
        <v>44.96138209944845</v>
      </c>
      <c r="AC59" s="1">
        <f>TBL_HST[[#This Row],[CH7]]</f>
        <v>46.29</v>
      </c>
      <c r="AD59" s="1">
        <f t="shared" si="5"/>
        <v>-1.3286179005515493</v>
      </c>
    </row>
    <row r="60" spans="1:30" ht="19.5" customHeight="1" x14ac:dyDescent="0.35">
      <c r="A60" s="27">
        <v>44775.663071793984</v>
      </c>
      <c r="B60" s="25">
        <v>44.55</v>
      </c>
      <c r="C60" s="25">
        <v>44.13</v>
      </c>
      <c r="D60" s="25">
        <v>43.87</v>
      </c>
      <c r="E60" s="25">
        <v>28.37</v>
      </c>
      <c r="F60" s="25">
        <v>28.81</v>
      </c>
      <c r="G60" s="25">
        <v>29.13</v>
      </c>
      <c r="H60" s="25">
        <v>46.41</v>
      </c>
      <c r="I60" s="25">
        <v>28.93</v>
      </c>
      <c r="J60" s="25"/>
      <c r="K60" s="25"/>
      <c r="M60" s="1">
        <f t="shared" si="0"/>
        <v>0.15</v>
      </c>
      <c r="N60" s="1">
        <v>0.3</v>
      </c>
      <c r="O60" s="1">
        <v>0.6</v>
      </c>
      <c r="P60" s="1">
        <v>0.88</v>
      </c>
      <c r="Q60" s="1">
        <f>AVERAGE(TBL_HST[[#This Row],[CH4]],TBL_HST[[#This Row],[CH5]],TBL_HST[[#This Row],[CH6]])</f>
        <v>28.77</v>
      </c>
      <c r="R60" s="1">
        <f>(M60/(O60-N60))*LN(((TBL_HST[[#This Row],[CH1]]-Q60)/(TBL_HST[[#This Row],[CH2]]-Q60)))</f>
        <v>1.3488293849100821E-2</v>
      </c>
      <c r="S60" s="1">
        <f>(M60/(P60-O60))*LN(((TBL_HST[[#This Row],[CH2]]-Q60)/(TBL_HST[[#This Row],[CH3]]-Q60)))</f>
        <v>9.1457056599899451E-3</v>
      </c>
      <c r="T60" s="1">
        <f>(M60/(P60-N60))*LN(((TBL_HST[[#This Row],[CH1]]-Q60)/(TBL_HST[[#This Row],[CH3]]-Q60)))</f>
        <v>1.1391871964702456E-2</v>
      </c>
      <c r="U60" s="1">
        <f>(TBL_HST[[#This Row],[CH1]]-Q60)/(EXP(-R60*N60/M60)) + Q60</f>
        <v>44.981484374999994</v>
      </c>
      <c r="V60" s="1">
        <f>(TBL_HST[[#This Row],[CH2]]-Q60)/(EXP(-S60*O60/M60)) + Q60</f>
        <v>44.702316811608583</v>
      </c>
      <c r="W60" s="1">
        <f>(TBL_HST[[#This Row],[CH1]]-Q60)/(EXP(-T60*N60/M60)) + Q60</f>
        <v>44.913654453258147</v>
      </c>
      <c r="X60" s="1">
        <f t="shared" si="1"/>
        <v>44.981484374999994</v>
      </c>
      <c r="Y60" s="1">
        <f t="shared" si="2"/>
        <v>44.913654453258147</v>
      </c>
      <c r="Z60" s="1">
        <f t="shared" si="3"/>
        <v>44.913654453258147</v>
      </c>
      <c r="AB60" s="1">
        <f t="shared" si="4"/>
        <v>44.936264427172091</v>
      </c>
      <c r="AC60" s="1">
        <f>TBL_HST[[#This Row],[CH7]]</f>
        <v>46.41</v>
      </c>
      <c r="AD60" s="1">
        <f t="shared" si="5"/>
        <v>-1.4737355728279056</v>
      </c>
    </row>
    <row r="61" spans="1:30" ht="19.5" customHeight="1" x14ac:dyDescent="0.35">
      <c r="A61" s="27">
        <v>44775.663077673613</v>
      </c>
      <c r="B61" s="25">
        <v>44.73</v>
      </c>
      <c r="C61" s="25">
        <v>43.63</v>
      </c>
      <c r="D61" s="25">
        <v>43.73</v>
      </c>
      <c r="E61" s="25">
        <v>28.37</v>
      </c>
      <c r="F61" s="25">
        <v>28.81</v>
      </c>
      <c r="G61" s="25">
        <v>29.13</v>
      </c>
      <c r="H61" s="25">
        <v>46.87</v>
      </c>
      <c r="I61" s="25">
        <v>28.93</v>
      </c>
      <c r="J61" s="25"/>
      <c r="K61" s="25"/>
      <c r="M61" s="1">
        <f t="shared" si="0"/>
        <v>0.15</v>
      </c>
      <c r="N61" s="1">
        <v>0.3</v>
      </c>
      <c r="O61" s="1">
        <v>0.6</v>
      </c>
      <c r="P61" s="1">
        <v>0.88</v>
      </c>
      <c r="Q61" s="1">
        <f>AVERAGE(TBL_HST[[#This Row],[CH4]],TBL_HST[[#This Row],[CH5]],TBL_HST[[#This Row],[CH6]])</f>
        <v>28.77</v>
      </c>
      <c r="R61" s="1">
        <f>(M61/(O61-N61))*LN(((TBL_HST[[#This Row],[CH1]]-Q61)/(TBL_HST[[#This Row],[CH2]]-Q61)))</f>
        <v>3.5706276366024602E-2</v>
      </c>
      <c r="S61" s="1">
        <f>(M61/(P61-O61))*LN(((TBL_HST[[#This Row],[CH2]]-Q61)/(TBL_HST[[#This Row],[CH3]]-Q61)))</f>
        <v>-3.5929999589558882E-3</v>
      </c>
      <c r="T61" s="1">
        <f>(M61/(P61-N61))*LN(((TBL_HST[[#This Row],[CH1]]-Q61)/(TBL_HST[[#This Row],[CH3]]-Q61)))</f>
        <v>1.6734211933275404E-2</v>
      </c>
      <c r="U61" s="1">
        <f>(TBL_HST[[#This Row],[CH1]]-Q61)/(EXP(-R61*N61/M61)) + Q61</f>
        <v>45.911426648721388</v>
      </c>
      <c r="V61" s="1">
        <f>(TBL_HST[[#This Row],[CH2]]-Q61)/(EXP(-S61*O61/M61)) + Q61</f>
        <v>43.417959455587095</v>
      </c>
      <c r="W61" s="1">
        <f>(TBL_HST[[#This Row],[CH1]]-Q61)/(EXP(-T61*N61/M61)) + Q61</f>
        <v>45.273195286547335</v>
      </c>
      <c r="X61" s="1">
        <f t="shared" si="1"/>
        <v>45.911426648721388</v>
      </c>
      <c r="Y61" s="1">
        <f t="shared" si="2"/>
        <v>45.273195286547335</v>
      </c>
      <c r="Z61" s="1">
        <f t="shared" si="3"/>
        <v>45.273195286547335</v>
      </c>
      <c r="AB61" s="1">
        <f t="shared" si="4"/>
        <v>45.485939073938688</v>
      </c>
      <c r="AC61" s="1">
        <f>TBL_HST[[#This Row],[CH7]]</f>
        <v>46.87</v>
      </c>
      <c r="AD61" s="1">
        <f t="shared" si="5"/>
        <v>-1.3840609260613093</v>
      </c>
    </row>
    <row r="62" spans="1:30" ht="19.5" customHeight="1" x14ac:dyDescent="0.35">
      <c r="A62" s="27">
        <v>44775.663083599538</v>
      </c>
      <c r="B62" s="25">
        <v>45.19</v>
      </c>
      <c r="C62" s="25">
        <v>43.51</v>
      </c>
      <c r="D62" s="25">
        <v>43.41</v>
      </c>
      <c r="E62" s="25">
        <v>28.39</v>
      </c>
      <c r="F62" s="25">
        <v>28.83</v>
      </c>
      <c r="G62" s="25">
        <v>29.11</v>
      </c>
      <c r="H62" s="25">
        <v>47.17</v>
      </c>
      <c r="I62" s="25">
        <v>28.91</v>
      </c>
      <c r="J62" s="25"/>
      <c r="K62" s="25"/>
      <c r="M62" s="1">
        <f t="shared" si="0"/>
        <v>0.15</v>
      </c>
      <c r="N62" s="1">
        <v>0.3</v>
      </c>
      <c r="O62" s="1">
        <v>0.6</v>
      </c>
      <c r="P62" s="1">
        <v>0.88</v>
      </c>
      <c r="Q62" s="1">
        <f>AVERAGE(TBL_HST[[#This Row],[CH4]],TBL_HST[[#This Row],[CH5]],TBL_HST[[#This Row],[CH6]])</f>
        <v>28.776666666666667</v>
      </c>
      <c r="R62" s="1">
        <f>(M62/(O62-N62))*LN(((TBL_HST[[#This Row],[CH1]]-Q62)/(TBL_HST[[#This Row],[CH2]]-Q62)))</f>
        <v>5.3990756116300179E-2</v>
      </c>
      <c r="S62" s="1">
        <f>(M62/(P62-O62))*LN(((TBL_HST[[#This Row],[CH2]]-Q62)/(TBL_HST[[#This Row],[CH3]]-Q62)))</f>
        <v>3.6484655370679709E-3</v>
      </c>
      <c r="T62" s="1">
        <f>(M62/(P62-N62))*LN(((TBL_HST[[#This Row],[CH1]]-Q62)/(TBL_HST[[#This Row],[CH3]]-Q62)))</f>
        <v>2.9687581353912206E-2</v>
      </c>
      <c r="U62" s="1">
        <f>(TBL_HST[[#This Row],[CH1]]-Q62)/(EXP(-R62*N62/M62)) + Q62</f>
        <v>47.061565610859731</v>
      </c>
      <c r="V62" s="1">
        <f>(TBL_HST[[#This Row],[CH2]]-Q62)/(EXP(-S62*O62/M62)) + Q62</f>
        <v>43.726592854619312</v>
      </c>
      <c r="W62" s="1">
        <f>(TBL_HST[[#This Row],[CH1]]-Q62)/(EXP(-T62*N62/M62)) + Q62</f>
        <v>46.194057414588052</v>
      </c>
      <c r="X62" s="1">
        <f t="shared" si="1"/>
        <v>47.061565610859731</v>
      </c>
      <c r="Y62" s="1">
        <f t="shared" si="2"/>
        <v>46.194057414588052</v>
      </c>
      <c r="Z62" s="1">
        <f t="shared" si="3"/>
        <v>46.194057414588052</v>
      </c>
      <c r="AB62" s="1">
        <f t="shared" si="4"/>
        <v>46.483226813345283</v>
      </c>
      <c r="AC62" s="1">
        <f>TBL_HST[[#This Row],[CH7]]</f>
        <v>47.17</v>
      </c>
      <c r="AD62" s="1">
        <f t="shared" si="5"/>
        <v>-0.68677318665471887</v>
      </c>
    </row>
    <row r="63" spans="1:30" ht="19.5" customHeight="1" x14ac:dyDescent="0.35">
      <c r="A63" s="27">
        <v>44775.663089479167</v>
      </c>
      <c r="B63" s="25">
        <v>45.61</v>
      </c>
      <c r="C63" s="25">
        <v>43.41</v>
      </c>
      <c r="D63" s="25">
        <v>43.43</v>
      </c>
      <c r="E63" s="25">
        <v>28.39</v>
      </c>
      <c r="F63" s="25">
        <v>28.79</v>
      </c>
      <c r="G63" s="25">
        <v>29.13</v>
      </c>
      <c r="H63" s="25">
        <v>48.07</v>
      </c>
      <c r="I63" s="25">
        <v>28.93</v>
      </c>
      <c r="J63" s="25"/>
      <c r="K63" s="25"/>
      <c r="M63" s="1">
        <f t="shared" si="0"/>
        <v>0.15</v>
      </c>
      <c r="N63" s="1">
        <v>0.3</v>
      </c>
      <c r="O63" s="1">
        <v>0.6</v>
      </c>
      <c r="P63" s="1">
        <v>0.88</v>
      </c>
      <c r="Q63" s="1">
        <f>AVERAGE(TBL_HST[[#This Row],[CH4]],TBL_HST[[#This Row],[CH5]],TBL_HST[[#This Row],[CH6]])</f>
        <v>28.77</v>
      </c>
      <c r="R63" s="1">
        <f>(M63/(O63-N63))*LN(((TBL_HST[[#This Row],[CH1]]-Q63)/(TBL_HST[[#This Row],[CH2]]-Q63)))</f>
        <v>6.9999750140507702E-2</v>
      </c>
      <c r="S63" s="1">
        <f>(M63/(P63-O63))*LN(((TBL_HST[[#This Row],[CH2]]-Q63)/(TBL_HST[[#This Row],[CH3]]-Q63)))</f>
        <v>-7.3135067428938872E-4</v>
      </c>
      <c r="T63" s="1">
        <f>(M63/(P63-N63))*LN(((TBL_HST[[#This Row],[CH1]]-Q63)/(TBL_HST[[#This Row],[CH3]]-Q63)))</f>
        <v>3.585370147129531E-2</v>
      </c>
      <c r="U63" s="1">
        <f>(TBL_HST[[#This Row],[CH1]]-Q63)/(EXP(-R63*N63/M63)) + Q63</f>
        <v>48.140601092896176</v>
      </c>
      <c r="V63" s="1">
        <f>(TBL_HST[[#This Row],[CH2]]-Q63)/(EXP(-S63*O63/M63)) + Q63</f>
        <v>43.367234687892022</v>
      </c>
      <c r="W63" s="1">
        <f>(TBL_HST[[#This Row],[CH1]]-Q63)/(EXP(-T63*N63/M63)) + Q63</f>
        <v>46.861901582341815</v>
      </c>
      <c r="X63" s="1">
        <f t="shared" si="1"/>
        <v>48.140601092896176</v>
      </c>
      <c r="Y63" s="1">
        <f t="shared" si="2"/>
        <v>46.861901582341815</v>
      </c>
      <c r="Z63" s="1">
        <f t="shared" si="3"/>
        <v>46.861901582341815</v>
      </c>
      <c r="AB63" s="1">
        <f t="shared" si="4"/>
        <v>47.288134752526595</v>
      </c>
      <c r="AC63" s="1">
        <f>TBL_HST[[#This Row],[CH7]]</f>
        <v>48.07</v>
      </c>
      <c r="AD63" s="1">
        <f t="shared" si="5"/>
        <v>-0.78186524747340513</v>
      </c>
    </row>
    <row r="64" spans="1:30" ht="19.5" customHeight="1" x14ac:dyDescent="0.35">
      <c r="A64" s="27">
        <v>44775.663095405092</v>
      </c>
      <c r="B64" s="25">
        <v>45.85</v>
      </c>
      <c r="C64" s="25">
        <v>43.53</v>
      </c>
      <c r="D64" s="25">
        <v>43.19</v>
      </c>
      <c r="E64" s="25">
        <v>28.39</v>
      </c>
      <c r="F64" s="25">
        <v>28.83</v>
      </c>
      <c r="G64" s="25">
        <v>29.13</v>
      </c>
      <c r="H64" s="25">
        <v>48.35</v>
      </c>
      <c r="I64" s="25">
        <v>28.93</v>
      </c>
      <c r="J64" s="25"/>
      <c r="K64" s="25"/>
      <c r="M64" s="1">
        <f t="shared" si="0"/>
        <v>0.15</v>
      </c>
      <c r="N64" s="1">
        <v>0.3</v>
      </c>
      <c r="O64" s="1">
        <v>0.6</v>
      </c>
      <c r="P64" s="1">
        <v>0.88</v>
      </c>
      <c r="Q64" s="1">
        <f>AVERAGE(TBL_HST[[#This Row],[CH4]],TBL_HST[[#This Row],[CH5]],TBL_HST[[#This Row],[CH6]])</f>
        <v>28.783333333333331</v>
      </c>
      <c r="R64" s="1">
        <f>(M64/(O64-N64))*LN(((TBL_HST[[#This Row],[CH1]]-Q64)/(TBL_HST[[#This Row],[CH2]]-Q64)))</f>
        <v>7.3055087415691389E-2</v>
      </c>
      <c r="S64" s="1">
        <f>(M64/(P64-O64))*LN(((TBL_HST[[#This Row],[CH2]]-Q64)/(TBL_HST[[#This Row],[CH3]]-Q64)))</f>
        <v>1.2496074715360498E-2</v>
      </c>
      <c r="T64" s="1">
        <f>(M64/(P64-N64))*LN(((TBL_HST[[#This Row],[CH1]]-Q64)/(TBL_HST[[#This Row],[CH3]]-Q64)))</f>
        <v>4.3819701974152324E-2</v>
      </c>
      <c r="U64" s="1">
        <f>(TBL_HST[[#This Row],[CH1]]-Q64)/(EXP(-R64*N64/M64)) + Q64</f>
        <v>48.534990958408684</v>
      </c>
      <c r="V64" s="1">
        <f>(TBL_HST[[#This Row],[CH2]]-Q64)/(EXP(-S64*O64/M64)) + Q64</f>
        <v>44.285834359064275</v>
      </c>
      <c r="W64" s="1">
        <f>(TBL_HST[[#This Row],[CH1]]-Q64)/(EXP(-T64*N64/M64)) + Q64</f>
        <v>47.413211544058967</v>
      </c>
      <c r="X64" s="1">
        <f t="shared" si="1"/>
        <v>48.534990958408684</v>
      </c>
      <c r="Y64" s="1">
        <f t="shared" si="2"/>
        <v>47.413211544058967</v>
      </c>
      <c r="Z64" s="1">
        <f t="shared" si="3"/>
        <v>47.413211544058967</v>
      </c>
      <c r="AB64" s="1">
        <f t="shared" si="4"/>
        <v>47.787138015508873</v>
      </c>
      <c r="AC64" s="1">
        <f>TBL_HST[[#This Row],[CH7]]</f>
        <v>48.35</v>
      </c>
      <c r="AD64" s="1">
        <f t="shared" si="5"/>
        <v>-0.56286198449112845</v>
      </c>
    </row>
    <row r="65" spans="1:30" ht="19.5" customHeight="1" x14ac:dyDescent="0.35">
      <c r="A65" s="27">
        <v>44775.663101284721</v>
      </c>
      <c r="B65" s="25">
        <v>46.19</v>
      </c>
      <c r="C65" s="25">
        <v>44.07</v>
      </c>
      <c r="D65" s="25">
        <v>42.87</v>
      </c>
      <c r="E65" s="25">
        <v>28.39</v>
      </c>
      <c r="F65" s="25">
        <v>28.81</v>
      </c>
      <c r="G65" s="25">
        <v>29.13</v>
      </c>
      <c r="H65" s="25">
        <v>48.53</v>
      </c>
      <c r="I65" s="25">
        <v>28.93</v>
      </c>
      <c r="J65" s="25"/>
      <c r="K65" s="25"/>
      <c r="M65" s="1">
        <f t="shared" si="0"/>
        <v>0.15</v>
      </c>
      <c r="N65" s="1">
        <v>0.3</v>
      </c>
      <c r="O65" s="1">
        <v>0.6</v>
      </c>
      <c r="P65" s="1">
        <v>0.88</v>
      </c>
      <c r="Q65" s="1">
        <f>AVERAGE(TBL_HST[[#This Row],[CH4]],TBL_HST[[#This Row],[CH5]],TBL_HST[[#This Row],[CH6]])</f>
        <v>28.776666666666667</v>
      </c>
      <c r="R65" s="1">
        <f>(M65/(O65-N65))*LN(((TBL_HST[[#This Row],[CH1]]-Q65)/(TBL_HST[[#This Row],[CH2]]-Q65)))</f>
        <v>6.4909596353502796E-2</v>
      </c>
      <c r="S65" s="1">
        <f>(M65/(P65-O65))*LN(((TBL_HST[[#This Row],[CH2]]-Q65)/(TBL_HST[[#This Row],[CH3]]-Q65)))</f>
        <v>4.3775963174535686E-2</v>
      </c>
      <c r="T65" s="1">
        <f>(M65/(P65-N65))*LN(((TBL_HST[[#This Row],[CH1]]-Q65)/(TBL_HST[[#This Row],[CH3]]-Q65)))</f>
        <v>5.4707152749863451E-2</v>
      </c>
      <c r="U65" s="1">
        <f>(TBL_HST[[#This Row],[CH1]]-Q65)/(EXP(-R65*N65/M65)) + Q65</f>
        <v>48.603879686137745</v>
      </c>
      <c r="V65" s="1">
        <f>(TBL_HST[[#This Row],[CH2]]-Q65)/(EXP(-S65*O65/M65)) + Q65</f>
        <v>46.996684239125244</v>
      </c>
      <c r="W65" s="1">
        <f>(TBL_HST[[#This Row],[CH1]]-Q65)/(EXP(-T65*N65/M65)) + Q65</f>
        <v>48.203407332384785</v>
      </c>
      <c r="X65" s="1">
        <f t="shared" si="1"/>
        <v>48.603879686137745</v>
      </c>
      <c r="Y65" s="1">
        <f t="shared" si="2"/>
        <v>48.203407332384785</v>
      </c>
      <c r="Z65" s="1">
        <f t="shared" si="3"/>
        <v>48.203407332384785</v>
      </c>
      <c r="AB65" s="1">
        <f t="shared" si="4"/>
        <v>48.33689811696911</v>
      </c>
      <c r="AC65" s="1">
        <f>TBL_HST[[#This Row],[CH7]]</f>
        <v>48.53</v>
      </c>
      <c r="AD65" s="1">
        <f t="shared" si="5"/>
        <v>-0.19310188303089149</v>
      </c>
    </row>
    <row r="66" spans="1:30" ht="19.5" customHeight="1" x14ac:dyDescent="0.35">
      <c r="A66" s="27">
        <v>44775.663107210647</v>
      </c>
      <c r="B66" s="25">
        <v>47.15</v>
      </c>
      <c r="C66" s="25">
        <v>44.39</v>
      </c>
      <c r="D66" s="25">
        <v>42.63</v>
      </c>
      <c r="E66" s="25">
        <v>28.41</v>
      </c>
      <c r="F66" s="25">
        <v>28.81</v>
      </c>
      <c r="G66" s="25">
        <v>29.17</v>
      </c>
      <c r="H66" s="25">
        <v>48.19</v>
      </c>
      <c r="I66" s="25">
        <v>28.95</v>
      </c>
      <c r="J66" s="25"/>
      <c r="K66" s="25"/>
      <c r="M66" s="1">
        <f t="shared" si="0"/>
        <v>0.15</v>
      </c>
      <c r="N66" s="1">
        <v>0.3</v>
      </c>
      <c r="O66" s="1">
        <v>0.6</v>
      </c>
      <c r="P66" s="1">
        <v>0.88</v>
      </c>
      <c r="Q66" s="1">
        <f>AVERAGE(TBL_HST[[#This Row],[CH4]],TBL_HST[[#This Row],[CH5]],TBL_HST[[#This Row],[CH6]])</f>
        <v>28.796666666666667</v>
      </c>
      <c r="R66" s="1">
        <f>(M66/(O66-N66))*LN(((TBL_HST[[#This Row],[CH1]]-Q66)/(TBL_HST[[#This Row],[CH2]]-Q66)))</f>
        <v>8.1483869279214111E-2</v>
      </c>
      <c r="S66" s="1">
        <f>(M66/(P66-O66))*LN(((TBL_HST[[#This Row],[CH2]]-Q66)/(TBL_HST[[#This Row],[CH3]]-Q66)))</f>
        <v>6.4158393171096562E-2</v>
      </c>
      <c r="T66" s="1">
        <f>(M66/(P66-N66))*LN(((TBL_HST[[#This Row],[CH1]]-Q66)/(TBL_HST[[#This Row],[CH3]]-Q66)))</f>
        <v>7.3119846330467655E-2</v>
      </c>
      <c r="U66" s="1">
        <f>(TBL_HST[[#This Row],[CH1]]-Q66)/(EXP(-R66*N66/M66)) + Q66</f>
        <v>50.398516460025647</v>
      </c>
      <c r="V66" s="1">
        <f>(TBL_HST[[#This Row],[CH2]]-Q66)/(EXP(-S66*O66/M66)) + Q66</f>
        <v>48.952163465386441</v>
      </c>
      <c r="W66" s="1">
        <f>(TBL_HST[[#This Row],[CH1]]-Q66)/(EXP(-T66*N66/M66)) + Q66</f>
        <v>50.040165338551787</v>
      </c>
      <c r="X66" s="1">
        <f t="shared" si="1"/>
        <v>50.398516460025647</v>
      </c>
      <c r="Y66" s="1">
        <f t="shared" si="2"/>
        <v>50.040165338551787</v>
      </c>
      <c r="Z66" s="1">
        <f t="shared" si="3"/>
        <v>50.040165338551787</v>
      </c>
      <c r="AB66" s="1">
        <f t="shared" si="4"/>
        <v>50.1596157123764</v>
      </c>
      <c r="AC66" s="1">
        <f>TBL_HST[[#This Row],[CH7]]</f>
        <v>48.19</v>
      </c>
      <c r="AD66" s="1">
        <f t="shared" si="5"/>
        <v>1.9696157123764024</v>
      </c>
    </row>
    <row r="67" spans="1:30" ht="19.5" customHeight="1" x14ac:dyDescent="0.35">
      <c r="A67" s="27">
        <v>44775.663113078706</v>
      </c>
      <c r="B67" s="25">
        <v>47.33</v>
      </c>
      <c r="C67" s="25">
        <v>44.73</v>
      </c>
      <c r="D67" s="25">
        <v>42.69</v>
      </c>
      <c r="E67" s="25">
        <v>28.39</v>
      </c>
      <c r="F67" s="25">
        <v>28.81</v>
      </c>
      <c r="G67" s="25">
        <v>29.11</v>
      </c>
      <c r="H67" s="25">
        <v>47.79</v>
      </c>
      <c r="I67" s="25">
        <v>28.93</v>
      </c>
      <c r="J67" s="25"/>
      <c r="K67" s="25"/>
      <c r="M67" s="1">
        <f t="shared" si="0"/>
        <v>0.15</v>
      </c>
      <c r="N67" s="1">
        <v>0.3</v>
      </c>
      <c r="O67" s="1">
        <v>0.6</v>
      </c>
      <c r="P67" s="1">
        <v>0.88</v>
      </c>
      <c r="Q67" s="1">
        <f>AVERAGE(TBL_HST[[#This Row],[CH4]],TBL_HST[[#This Row],[CH5]],TBL_HST[[#This Row],[CH6]])</f>
        <v>28.77</v>
      </c>
      <c r="R67" s="1">
        <f>(M67/(O67-N67))*LN(((TBL_HST[[#This Row],[CH1]]-Q67)/(TBL_HST[[#This Row],[CH2]]-Q67)))</f>
        <v>7.5461567668195978E-2</v>
      </c>
      <c r="S67" s="1">
        <f>(M67/(P67-O67))*LN(((TBL_HST[[#This Row],[CH2]]-Q67)/(TBL_HST[[#This Row],[CH3]]-Q67)))</f>
        <v>7.3263716311815608E-2</v>
      </c>
      <c r="T67" s="1">
        <f>(M67/(P67-N67))*LN(((TBL_HST[[#This Row],[CH1]]-Q67)/(TBL_HST[[#This Row],[CH3]]-Q67)))</f>
        <v>7.4400535978908874E-2</v>
      </c>
      <c r="U67" s="1">
        <f>(TBL_HST[[#This Row],[CH1]]-Q67)/(EXP(-R67*N67/M67)) + Q67</f>
        <v>50.353558897243104</v>
      </c>
      <c r="V67" s="1">
        <f>(TBL_HST[[#This Row],[CH2]]-Q67)/(EXP(-S67*O67/M67)) + Q67</f>
        <v>50.164640725342686</v>
      </c>
      <c r="W67" s="1">
        <f>(TBL_HST[[#This Row],[CH1]]-Q67)/(EXP(-T67*N67/M67)) + Q67</f>
        <v>50.307805780004685</v>
      </c>
      <c r="X67" s="1">
        <f t="shared" si="1"/>
        <v>50.353558897243104</v>
      </c>
      <c r="Y67" s="1">
        <f t="shared" si="2"/>
        <v>50.307805780004685</v>
      </c>
      <c r="Z67" s="1">
        <f t="shared" si="3"/>
        <v>50.307805780004685</v>
      </c>
      <c r="AB67" s="1">
        <f t="shared" si="4"/>
        <v>50.323056819084151</v>
      </c>
      <c r="AC67" s="1">
        <f>TBL_HST[[#This Row],[CH7]]</f>
        <v>47.79</v>
      </c>
      <c r="AD67" s="1">
        <f t="shared" si="5"/>
        <v>2.5330568190841518</v>
      </c>
    </row>
    <row r="68" spans="1:30" ht="19.5" customHeight="1" x14ac:dyDescent="0.35">
      <c r="A68" s="27">
        <v>44775.663119004632</v>
      </c>
      <c r="B68" s="25">
        <v>47.31</v>
      </c>
      <c r="C68" s="25">
        <v>44.71</v>
      </c>
      <c r="D68" s="25">
        <v>42.67</v>
      </c>
      <c r="E68" s="25">
        <v>28.41</v>
      </c>
      <c r="F68" s="25">
        <v>28.79</v>
      </c>
      <c r="G68" s="25">
        <v>29.13</v>
      </c>
      <c r="H68" s="25">
        <v>47.47</v>
      </c>
      <c r="I68" s="25">
        <v>28.95</v>
      </c>
      <c r="J68" s="25"/>
      <c r="K68" s="25"/>
      <c r="M68" s="1">
        <f t="shared" si="0"/>
        <v>0.15</v>
      </c>
      <c r="N68" s="1">
        <v>0.3</v>
      </c>
      <c r="O68" s="1">
        <v>0.6</v>
      </c>
      <c r="P68" s="1">
        <v>0.88</v>
      </c>
      <c r="Q68" s="1">
        <f>AVERAGE(TBL_HST[[#This Row],[CH4]],TBL_HST[[#This Row],[CH5]],TBL_HST[[#This Row],[CH6]])</f>
        <v>28.776666666666667</v>
      </c>
      <c r="R68" s="1">
        <f>(M68/(O68-N68))*LN(((TBL_HST[[#This Row],[CH1]]-Q68)/(TBL_HST[[#This Row],[CH2]]-Q68)))</f>
        <v>7.5578780879563212E-2</v>
      </c>
      <c r="S68" s="1">
        <f>(M68/(P68-O68))*LN(((TBL_HST[[#This Row],[CH2]]-Q68)/(TBL_HST[[#This Row],[CH3]]-Q68)))</f>
        <v>7.3395129670874346E-2</v>
      </c>
      <c r="T68" s="1">
        <f>(M68/(P68-N68))*LN(((TBL_HST[[#This Row],[CH1]]-Q68)/(TBL_HST[[#This Row],[CH3]]-Q68)))</f>
        <v>7.4524604433989269E-2</v>
      </c>
      <c r="U68" s="1">
        <f>(TBL_HST[[#This Row],[CH1]]-Q68)/(EXP(-R68*N68/M68)) + Q68</f>
        <v>50.334267782426778</v>
      </c>
      <c r="V68" s="1">
        <f>(TBL_HST[[#This Row],[CH2]]-Q68)/(EXP(-S68*O68/M68)) + Q68</f>
        <v>50.146790616909954</v>
      </c>
      <c r="W68" s="1">
        <f>(TBL_HST[[#This Row],[CH1]]-Q68)/(EXP(-T68*N68/M68)) + Q68</f>
        <v>50.288864631539035</v>
      </c>
      <c r="X68" s="1">
        <f t="shared" si="1"/>
        <v>50.334267782426778</v>
      </c>
      <c r="Y68" s="1">
        <f t="shared" si="2"/>
        <v>50.288864631539035</v>
      </c>
      <c r="Z68" s="1">
        <f t="shared" si="3"/>
        <v>50.288864631539035</v>
      </c>
      <c r="AB68" s="1">
        <f t="shared" si="4"/>
        <v>50.30399901516828</v>
      </c>
      <c r="AC68" s="1">
        <f>TBL_HST[[#This Row],[CH7]]</f>
        <v>47.47</v>
      </c>
      <c r="AD68" s="1">
        <f t="shared" si="5"/>
        <v>2.8339990151682812</v>
      </c>
    </row>
    <row r="69" spans="1:30" ht="19.5" customHeight="1" x14ac:dyDescent="0.35">
      <c r="A69" s="27">
        <v>44775.663124895837</v>
      </c>
      <c r="B69" s="25">
        <v>47.15</v>
      </c>
      <c r="C69" s="25">
        <v>45.23</v>
      </c>
      <c r="D69" s="25">
        <v>43.39</v>
      </c>
      <c r="E69" s="25">
        <v>28.41</v>
      </c>
      <c r="F69" s="25">
        <v>28.83</v>
      </c>
      <c r="G69" s="25">
        <v>29.19</v>
      </c>
      <c r="H69" s="25">
        <v>47.47</v>
      </c>
      <c r="I69" s="25">
        <v>28.97</v>
      </c>
      <c r="J69" s="25"/>
      <c r="K69" s="25"/>
      <c r="M69" s="1">
        <f t="shared" si="0"/>
        <v>0.15</v>
      </c>
      <c r="N69" s="1">
        <v>0.3</v>
      </c>
      <c r="O69" s="1">
        <v>0.6</v>
      </c>
      <c r="P69" s="1">
        <v>0.88</v>
      </c>
      <c r="Q69" s="1">
        <f>AVERAGE(TBL_HST[[#This Row],[CH4]],TBL_HST[[#This Row],[CH5]],TBL_HST[[#This Row],[CH6]])</f>
        <v>28.81</v>
      </c>
      <c r="R69" s="1">
        <f>(M69/(O69-N69))*LN(((TBL_HST[[#This Row],[CH1]]-Q69)/(TBL_HST[[#This Row],[CH2]]-Q69)))</f>
        <v>5.5292181402018324E-2</v>
      </c>
      <c r="S69" s="1">
        <f>(M69/(P69-O69))*LN(((TBL_HST[[#This Row],[CH2]]-Q69)/(TBL_HST[[#This Row],[CH3]]-Q69)))</f>
        <v>6.3669309344876718E-2</v>
      </c>
      <c r="T69" s="1">
        <f>(M69/(P69-N69))*LN(((TBL_HST[[#This Row],[CH1]]-Q69)/(TBL_HST[[#This Row],[CH3]]-Q69)))</f>
        <v>5.9336312133053418E-2</v>
      </c>
      <c r="U69" s="1">
        <f>(TBL_HST[[#This Row],[CH1]]-Q69)/(EXP(-R69*N69/M69)) + Q69</f>
        <v>49.294506699147377</v>
      </c>
      <c r="V69" s="1">
        <f>(TBL_HST[[#This Row],[CH2]]-Q69)/(EXP(-S69*O69/M69)) + Q69</f>
        <v>49.992541778567819</v>
      </c>
      <c r="W69" s="1">
        <f>(TBL_HST[[#This Row],[CH1]]-Q69)/(EXP(-T69*N69/M69)) + Q69</f>
        <v>49.460862603360553</v>
      </c>
      <c r="X69" s="1">
        <f t="shared" si="1"/>
        <v>49.294506699147377</v>
      </c>
      <c r="Y69" s="1">
        <f t="shared" si="2"/>
        <v>49.460862603360553</v>
      </c>
      <c r="Z69" s="1">
        <f t="shared" si="3"/>
        <v>49.460862603360553</v>
      </c>
      <c r="AB69" s="1">
        <f t="shared" si="4"/>
        <v>49.405410635289492</v>
      </c>
      <c r="AC69" s="1">
        <f>TBL_HST[[#This Row],[CH7]]</f>
        <v>47.47</v>
      </c>
      <c r="AD69" s="1">
        <f t="shared" si="5"/>
        <v>1.9354106352894931</v>
      </c>
    </row>
    <row r="70" spans="1:30" ht="19.5" customHeight="1" x14ac:dyDescent="0.35">
      <c r="A70" s="27">
        <v>44775.663130821762</v>
      </c>
      <c r="B70" s="25">
        <v>46.97</v>
      </c>
      <c r="C70" s="25">
        <v>46.01</v>
      </c>
      <c r="D70" s="25">
        <v>43.61</v>
      </c>
      <c r="E70" s="25">
        <v>28.41</v>
      </c>
      <c r="F70" s="25">
        <v>28.81</v>
      </c>
      <c r="G70" s="25">
        <v>29.21</v>
      </c>
      <c r="H70" s="25">
        <v>46.81</v>
      </c>
      <c r="I70" s="25">
        <v>28.97</v>
      </c>
      <c r="J70" s="25"/>
      <c r="K70" s="25"/>
      <c r="M70" s="1">
        <f t="shared" si="0"/>
        <v>0.15</v>
      </c>
      <c r="N70" s="1">
        <v>0.3</v>
      </c>
      <c r="O70" s="1">
        <v>0.6</v>
      </c>
      <c r="P70" s="1">
        <v>0.88</v>
      </c>
      <c r="Q70" s="1">
        <f>AVERAGE(TBL_HST[[#This Row],[CH4]],TBL_HST[[#This Row],[CH5]],TBL_HST[[#This Row],[CH6]])</f>
        <v>28.810000000000002</v>
      </c>
      <c r="R70" s="1">
        <f>(M70/(O70-N70))*LN(((TBL_HST[[#This Row],[CH1]]-Q70)/(TBL_HST[[#This Row],[CH2]]-Q70)))</f>
        <v>2.7155994676869966E-2</v>
      </c>
      <c r="S70" s="1">
        <f>(M70/(P70-O70))*LN(((TBL_HST[[#This Row],[CH2]]-Q70)/(TBL_HST[[#This Row],[CH3]]-Q70)))</f>
        <v>8.0508323062145296E-2</v>
      </c>
      <c r="T70" s="1">
        <f>(M70/(P70-N70))*LN(((TBL_HST[[#This Row],[CH1]]-Q70)/(TBL_HST[[#This Row],[CH3]]-Q70)))</f>
        <v>5.2912291138727002E-2</v>
      </c>
      <c r="U70" s="1">
        <f>(TBL_HST[[#This Row],[CH1]]-Q70)/(EXP(-R70*N70/M70)) + Q70</f>
        <v>47.983581395348835</v>
      </c>
      <c r="V70" s="1">
        <f>(TBL_HST[[#This Row],[CH2]]-Q70)/(EXP(-S70*O70/M70)) + Q70</f>
        <v>52.544808318449824</v>
      </c>
      <c r="W70" s="1">
        <f>(TBL_HST[[#This Row],[CH1]]-Q70)/(EXP(-T70*N70/M70)) + Q70</f>
        <v>48.997143783960034</v>
      </c>
      <c r="X70" s="1">
        <f t="shared" si="1"/>
        <v>47.983581395348835</v>
      </c>
      <c r="Y70" s="1">
        <f t="shared" si="2"/>
        <v>48.997143783960034</v>
      </c>
      <c r="Z70" s="1">
        <f t="shared" si="3"/>
        <v>48.997143783960034</v>
      </c>
      <c r="AB70" s="1">
        <f t="shared" si="4"/>
        <v>48.65928965442297</v>
      </c>
      <c r="AC70" s="1">
        <f>TBL_HST[[#This Row],[CH7]]</f>
        <v>46.81</v>
      </c>
      <c r="AD70" s="1">
        <f t="shared" si="5"/>
        <v>1.849289654422968</v>
      </c>
    </row>
    <row r="71" spans="1:30" ht="19.5" customHeight="1" x14ac:dyDescent="0.35">
      <c r="A71" s="27">
        <v>44775.663136689815</v>
      </c>
      <c r="B71" s="25">
        <v>46.71</v>
      </c>
      <c r="C71" s="25">
        <v>46.17</v>
      </c>
      <c r="D71" s="25">
        <v>43.83</v>
      </c>
      <c r="E71" s="25">
        <v>28.41</v>
      </c>
      <c r="F71" s="25">
        <v>28.83</v>
      </c>
      <c r="G71" s="25">
        <v>29.19</v>
      </c>
      <c r="H71" s="25">
        <v>46.49</v>
      </c>
      <c r="I71" s="25">
        <v>28.95</v>
      </c>
      <c r="J71" s="25"/>
      <c r="K71" s="25"/>
      <c r="M71" s="1">
        <f t="shared" si="0"/>
        <v>0.15</v>
      </c>
      <c r="N71" s="1">
        <v>0.3</v>
      </c>
      <c r="O71" s="1">
        <v>0.6</v>
      </c>
      <c r="P71" s="1">
        <v>0.88</v>
      </c>
      <c r="Q71" s="1">
        <f>AVERAGE(TBL_HST[[#This Row],[CH4]],TBL_HST[[#This Row],[CH5]],TBL_HST[[#This Row],[CH6]])</f>
        <v>28.81</v>
      </c>
      <c r="R71" s="1">
        <f>(M71/(O71-N71))*LN(((TBL_HST[[#This Row],[CH1]]-Q71)/(TBL_HST[[#This Row],[CH2]]-Q71)))</f>
        <v>1.5316001807252603E-2</v>
      </c>
      <c r="S71" s="1">
        <f>(M71/(P71-O71))*LN(((TBL_HST[[#This Row],[CH2]]-Q71)/(TBL_HST[[#This Row],[CH3]]-Q71)))</f>
        <v>7.7563962265829747E-2</v>
      </c>
      <c r="T71" s="1">
        <f>(M71/(P71-N71))*LN(((TBL_HST[[#This Row],[CH1]]-Q71)/(TBL_HST[[#This Row],[CH3]]-Q71)))</f>
        <v>4.5366741338979506E-2</v>
      </c>
      <c r="U71" s="1">
        <f>(TBL_HST[[#This Row],[CH1]]-Q71)/(EXP(-R71*N71/M71)) + Q71</f>
        <v>47.266797235023041</v>
      </c>
      <c r="V71" s="1">
        <f>(TBL_HST[[#This Row],[CH2]]-Q71)/(EXP(-S71*O71/M71)) + Q71</f>
        <v>52.485116462900002</v>
      </c>
      <c r="W71" s="1">
        <f>(TBL_HST[[#This Row],[CH1]]-Q71)/(EXP(-T71*N71/M71)) + Q71</f>
        <v>48.410090734258674</v>
      </c>
      <c r="X71" s="1">
        <f t="shared" si="1"/>
        <v>47.266797235023041</v>
      </c>
      <c r="Y71" s="1">
        <f t="shared" si="2"/>
        <v>48.410090734258674</v>
      </c>
      <c r="Z71" s="1">
        <f t="shared" si="3"/>
        <v>48.410090734258674</v>
      </c>
      <c r="AB71" s="1">
        <f t="shared" si="4"/>
        <v>48.028992901180139</v>
      </c>
      <c r="AC71" s="1">
        <f>TBL_HST[[#This Row],[CH7]]</f>
        <v>46.49</v>
      </c>
      <c r="AD71" s="1">
        <f t="shared" si="5"/>
        <v>1.5389929011801371</v>
      </c>
    </row>
    <row r="72" spans="1:30" ht="19.5" customHeight="1" x14ac:dyDescent="0.35">
      <c r="A72" s="27">
        <v>44775.66314261574</v>
      </c>
      <c r="B72" s="25">
        <v>46.57</v>
      </c>
      <c r="C72" s="25">
        <v>45.95</v>
      </c>
      <c r="D72" s="25">
        <v>44.01</v>
      </c>
      <c r="E72" s="25">
        <v>28.41</v>
      </c>
      <c r="F72" s="25">
        <v>28.81</v>
      </c>
      <c r="G72" s="25">
        <v>29.19</v>
      </c>
      <c r="H72" s="25">
        <v>45.95</v>
      </c>
      <c r="I72" s="25">
        <v>28.99</v>
      </c>
      <c r="J72" s="25"/>
      <c r="K72" s="25"/>
      <c r="M72" s="1">
        <f t="shared" si="0"/>
        <v>0.15</v>
      </c>
      <c r="N72" s="1">
        <v>0.3</v>
      </c>
      <c r="O72" s="1">
        <v>0.6</v>
      </c>
      <c r="P72" s="1">
        <v>0.88</v>
      </c>
      <c r="Q72" s="1">
        <f>AVERAGE(TBL_HST[[#This Row],[CH4]],TBL_HST[[#This Row],[CH5]],TBL_HST[[#This Row],[CH6]])</f>
        <v>28.803333333333331</v>
      </c>
      <c r="R72" s="1">
        <f>(M72/(O72-N72))*LN(((TBL_HST[[#This Row],[CH1]]-Q72)/(TBL_HST[[#This Row],[CH2]]-Q72)))</f>
        <v>1.7760125621217374E-2</v>
      </c>
      <c r="S72" s="1">
        <f>(M72/(P72-O72))*LN(((TBL_HST[[#This Row],[CH2]]-Q72)/(TBL_HST[[#This Row],[CH3]]-Q72)))</f>
        <v>6.4323140932029732E-2</v>
      </c>
      <c r="T72" s="1">
        <f>(M72/(P72-N72))*LN(((TBL_HST[[#This Row],[CH1]]-Q72)/(TBL_HST[[#This Row],[CH3]]-Q72)))</f>
        <v>4.0238822667816476E-2</v>
      </c>
      <c r="U72" s="1">
        <f>(TBL_HST[[#This Row],[CH1]]-Q72)/(EXP(-R72*N72/M72)) + Q72</f>
        <v>47.212418351477446</v>
      </c>
      <c r="V72" s="1">
        <f>(TBL_HST[[#This Row],[CH2]]-Q72)/(EXP(-S72*O72/M72)) + Q72</f>
        <v>50.981234607262351</v>
      </c>
      <c r="W72" s="1">
        <f>(TBL_HST[[#This Row],[CH1]]-Q72)/(EXP(-T72*N72/M72)) + Q72</f>
        <v>48.05892871816063</v>
      </c>
      <c r="X72" s="1">
        <f t="shared" si="1"/>
        <v>47.212418351477446</v>
      </c>
      <c r="Y72" s="1">
        <f t="shared" si="2"/>
        <v>48.05892871816063</v>
      </c>
      <c r="Z72" s="1">
        <f t="shared" si="3"/>
        <v>48.05892871816063</v>
      </c>
      <c r="AB72" s="1">
        <f t="shared" si="4"/>
        <v>47.776758595932904</v>
      </c>
      <c r="AC72" s="1">
        <f>TBL_HST[[#This Row],[CH7]]</f>
        <v>45.95</v>
      </c>
      <c r="AD72" s="1">
        <f t="shared" si="5"/>
        <v>1.8267585959329011</v>
      </c>
    </row>
    <row r="73" spans="1:30" ht="19.5" customHeight="1" x14ac:dyDescent="0.35">
      <c r="A73" s="27">
        <v>44775.663148506945</v>
      </c>
      <c r="B73" s="25">
        <v>46.31</v>
      </c>
      <c r="C73" s="25">
        <v>45.95</v>
      </c>
      <c r="D73" s="25">
        <v>44.31</v>
      </c>
      <c r="E73" s="25">
        <v>28.47</v>
      </c>
      <c r="F73" s="25">
        <v>28.83</v>
      </c>
      <c r="G73" s="25">
        <v>29.21</v>
      </c>
      <c r="H73" s="25">
        <v>45.71</v>
      </c>
      <c r="I73" s="25">
        <v>28.99</v>
      </c>
      <c r="J73" s="25"/>
      <c r="K73" s="25"/>
      <c r="M73" s="1">
        <f t="shared" ref="M73:M127" si="6">9/60</f>
        <v>0.15</v>
      </c>
      <c r="N73" s="1">
        <v>0.3</v>
      </c>
      <c r="O73" s="1">
        <v>0.6</v>
      </c>
      <c r="P73" s="1">
        <v>0.88</v>
      </c>
      <c r="Q73" s="1">
        <f>AVERAGE(TBL_HST[[#This Row],[CH4]],TBL_HST[[#This Row],[CH5]],TBL_HST[[#This Row],[CH6]])</f>
        <v>28.836666666666662</v>
      </c>
      <c r="R73" s="1">
        <f>(M73/(O73-N73))*LN(((TBL_HST[[#This Row],[CH1]]-Q73)/(TBL_HST[[#This Row],[CH2]]-Q73)))</f>
        <v>1.0409011226132903E-2</v>
      </c>
      <c r="S73" s="1">
        <f>(M73/(P73-O73))*LN(((TBL_HST[[#This Row],[CH2]]-Q73)/(TBL_HST[[#This Row],[CH3]]-Q73)))</f>
        <v>5.3967736391091058E-2</v>
      </c>
      <c r="T73" s="1">
        <f>(M73/(P73-N73))*LN(((TBL_HST[[#This Row],[CH1]]-Q73)/(TBL_HST[[#This Row],[CH3]]-Q73)))</f>
        <v>3.1437361305767887E-2</v>
      </c>
      <c r="U73" s="1">
        <f>(TBL_HST[[#This Row],[CH1]]-Q73)/(EXP(-R73*N73/M73)) + Q73</f>
        <v>46.677573042462015</v>
      </c>
      <c r="V73" s="1">
        <f>(TBL_HST[[#This Row],[CH2]]-Q73)/(EXP(-S73*O73/M73)) + Q73</f>
        <v>50.073324517548052</v>
      </c>
      <c r="W73" s="1">
        <f>(TBL_HST[[#This Row],[CH1]]-Q73)/(EXP(-T73*N73/M73)) + Q73</f>
        <v>47.443904425327702</v>
      </c>
      <c r="X73" s="1">
        <f t="shared" ref="X73:X127" si="7">IFERROR(U73, " ")</f>
        <v>46.677573042462015</v>
      </c>
      <c r="Y73" s="1">
        <f t="shared" ref="Y73:Y127" si="8">IFERROR(W73, " ")</f>
        <v>47.443904425327702</v>
      </c>
      <c r="Z73" s="1">
        <f t="shared" ref="Z73:Z127" si="9">IFERROR(W73, " ")</f>
        <v>47.443904425327702</v>
      </c>
      <c r="AB73" s="1">
        <f t="shared" ref="AB73:AB127" si="10">AVERAGE(X73,Y73,Z73)</f>
        <v>47.188460631039142</v>
      </c>
      <c r="AC73" s="1">
        <f>TBL_HST[[#This Row],[CH7]]</f>
        <v>45.71</v>
      </c>
      <c r="AD73" s="1">
        <f t="shared" ref="AD73:AD127" si="11">AB73-AC73</f>
        <v>1.478460631039141</v>
      </c>
    </row>
    <row r="74" spans="1:30" ht="19.5" customHeight="1" x14ac:dyDescent="0.35">
      <c r="A74" s="27">
        <v>44775.663154421294</v>
      </c>
      <c r="B74" s="25">
        <v>45.85</v>
      </c>
      <c r="C74" s="25">
        <v>45.89</v>
      </c>
      <c r="D74" s="25">
        <v>44.85</v>
      </c>
      <c r="E74" s="25">
        <v>28.47</v>
      </c>
      <c r="F74" s="25">
        <v>28.87</v>
      </c>
      <c r="G74" s="25">
        <v>29.23</v>
      </c>
      <c r="H74" s="25">
        <v>45.75</v>
      </c>
      <c r="I74" s="25">
        <v>28.99</v>
      </c>
      <c r="J74" s="25"/>
      <c r="K74" s="25"/>
      <c r="M74" s="1">
        <f t="shared" si="6"/>
        <v>0.15</v>
      </c>
      <c r="N74" s="1">
        <v>0.3</v>
      </c>
      <c r="O74" s="1">
        <v>0.6</v>
      </c>
      <c r="P74" s="1">
        <v>0.88</v>
      </c>
      <c r="Q74" s="1">
        <f>AVERAGE(TBL_HST[[#This Row],[CH4]],TBL_HST[[#This Row],[CH5]],TBL_HST[[#This Row],[CH6]])</f>
        <v>28.856666666666669</v>
      </c>
      <c r="R74" s="1">
        <f>(M74/(O74-N74))*LN(((TBL_HST[[#This Row],[CH1]]-Q74)/(TBL_HST[[#This Row],[CH2]]-Q74)))</f>
        <v>-1.1755491308446386E-3</v>
      </c>
      <c r="S74" s="1">
        <f>(M74/(P74-O74))*LN(((TBL_HST[[#This Row],[CH2]]-Q74)/(TBL_HST[[#This Row],[CH3]]-Q74)))</f>
        <v>3.3750128463273271E-2</v>
      </c>
      <c r="T74" s="1">
        <f>(M74/(P74-N74))*LN(((TBL_HST[[#This Row],[CH1]]-Q74)/(TBL_HST[[#This Row],[CH3]]-Q74)))</f>
        <v>1.5685122811143308E-2</v>
      </c>
      <c r="U74" s="1">
        <f>(TBL_HST[[#This Row],[CH1]]-Q74)/(EXP(-R74*N74/M74)) + Q74</f>
        <v>45.810093933463797</v>
      </c>
      <c r="V74" s="1">
        <f>(TBL_HST[[#This Row],[CH2]]-Q74)/(EXP(-S74*O74/M74)) + Q74</f>
        <v>48.351953244494794</v>
      </c>
      <c r="W74" s="1">
        <f>(TBL_HST[[#This Row],[CH1]]-Q74)/(EXP(-T74*N74/M74)) + Q74</f>
        <v>46.391534669119423</v>
      </c>
      <c r="X74" s="1">
        <f t="shared" si="7"/>
        <v>45.810093933463797</v>
      </c>
      <c r="Y74" s="1">
        <f t="shared" si="8"/>
        <v>46.391534669119423</v>
      </c>
      <c r="Z74" s="1">
        <f t="shared" si="9"/>
        <v>46.391534669119423</v>
      </c>
      <c r="AB74" s="1">
        <f t="shared" si="10"/>
        <v>46.197721090567541</v>
      </c>
      <c r="AC74" s="1">
        <f>TBL_HST[[#This Row],[CH7]]</f>
        <v>45.75</v>
      </c>
      <c r="AD74" s="1">
        <f t="shared" si="11"/>
        <v>0.44772109056754061</v>
      </c>
    </row>
    <row r="75" spans="1:30" ht="19.5" customHeight="1" x14ac:dyDescent="0.35">
      <c r="A75" s="27">
        <v>44775.663160300923</v>
      </c>
      <c r="B75" s="25">
        <v>45.37</v>
      </c>
      <c r="C75" s="25">
        <v>45.31</v>
      </c>
      <c r="D75" s="25">
        <v>44.93</v>
      </c>
      <c r="E75" s="25">
        <v>28.45</v>
      </c>
      <c r="F75" s="25">
        <v>28.83</v>
      </c>
      <c r="G75" s="25">
        <v>29.21</v>
      </c>
      <c r="H75" s="25">
        <v>45.83</v>
      </c>
      <c r="I75" s="25">
        <v>28.99</v>
      </c>
      <c r="J75" s="25"/>
      <c r="K75" s="25"/>
      <c r="M75" s="1">
        <f t="shared" si="6"/>
        <v>0.15</v>
      </c>
      <c r="N75" s="1">
        <v>0.3</v>
      </c>
      <c r="O75" s="1">
        <v>0.6</v>
      </c>
      <c r="P75" s="1">
        <v>0.88</v>
      </c>
      <c r="Q75" s="1">
        <f>AVERAGE(TBL_HST[[#This Row],[CH4]],TBL_HST[[#This Row],[CH5]],TBL_HST[[#This Row],[CH6]])</f>
        <v>28.830000000000002</v>
      </c>
      <c r="R75" s="1">
        <f>(M75/(O75-N75))*LN(((TBL_HST[[#This Row],[CH1]]-Q75)/(TBL_HST[[#This Row],[CH2]]-Q75)))</f>
        <v>1.8170825571096132E-3</v>
      </c>
      <c r="S75" s="1">
        <f>(M75/(P75-O75))*LN(((TBL_HST[[#This Row],[CH2]]-Q75)/(TBL_HST[[#This Row],[CH3]]-Q75)))</f>
        <v>1.2497278120129589E-2</v>
      </c>
      <c r="T75" s="1">
        <f>(M75/(P75-N75))*LN(((TBL_HST[[#This Row],[CH1]]-Q75)/(TBL_HST[[#This Row],[CH3]]-Q75)))</f>
        <v>6.9730390358089187E-3</v>
      </c>
      <c r="U75" s="1">
        <f>(TBL_HST[[#This Row],[CH1]]-Q75)/(EXP(-R75*N75/M75)) + Q75</f>
        <v>45.430218446601934</v>
      </c>
      <c r="V75" s="1">
        <f>(TBL_HST[[#This Row],[CH2]]-Q75)/(EXP(-S75*O75/M75)) + Q75</f>
        <v>46.154759043598453</v>
      </c>
      <c r="W75" s="1">
        <f>(TBL_HST[[#This Row],[CH1]]-Q75)/(EXP(-T75*N75/M75)) + Q75</f>
        <v>45.602284092557248</v>
      </c>
      <c r="X75" s="1">
        <f t="shared" si="7"/>
        <v>45.430218446601934</v>
      </c>
      <c r="Y75" s="1">
        <f t="shared" si="8"/>
        <v>45.602284092557248</v>
      </c>
      <c r="Z75" s="1">
        <f t="shared" si="9"/>
        <v>45.602284092557248</v>
      </c>
      <c r="AB75" s="1">
        <f t="shared" si="10"/>
        <v>45.54492887723881</v>
      </c>
      <c r="AC75" s="1">
        <f>TBL_HST[[#This Row],[CH7]]</f>
        <v>45.83</v>
      </c>
      <c r="AD75" s="1">
        <f t="shared" si="11"/>
        <v>-0.28507112276118818</v>
      </c>
    </row>
    <row r="76" spans="1:30" ht="19.5" customHeight="1" x14ac:dyDescent="0.35">
      <c r="A76" s="27">
        <v>44775.663166226848</v>
      </c>
      <c r="B76" s="25">
        <v>44.95</v>
      </c>
      <c r="C76" s="25">
        <v>45.25</v>
      </c>
      <c r="D76" s="25">
        <v>44.85</v>
      </c>
      <c r="E76" s="25">
        <v>28.45</v>
      </c>
      <c r="F76" s="25">
        <v>28.83</v>
      </c>
      <c r="G76" s="25">
        <v>29.19</v>
      </c>
      <c r="H76" s="25">
        <v>45.53</v>
      </c>
      <c r="I76" s="25">
        <v>29.01</v>
      </c>
      <c r="J76" s="25"/>
      <c r="K76" s="25"/>
      <c r="M76" s="1">
        <f t="shared" si="6"/>
        <v>0.15</v>
      </c>
      <c r="N76" s="1">
        <v>0.3</v>
      </c>
      <c r="O76" s="1">
        <v>0.6</v>
      </c>
      <c r="P76" s="1">
        <v>0.88</v>
      </c>
      <c r="Q76" s="1">
        <f>AVERAGE(TBL_HST[[#This Row],[CH4]],TBL_HST[[#This Row],[CH5]],TBL_HST[[#This Row],[CH6]])</f>
        <v>28.823333333333334</v>
      </c>
      <c r="R76" s="1">
        <f>(M76/(O76-N76))*LN(((TBL_HST[[#This Row],[CH1]]-Q76)/(TBL_HST[[#This Row],[CH2]]-Q76)))</f>
        <v>-9.2159070216914548E-3</v>
      </c>
      <c r="S76" s="1">
        <f>(M76/(P76-O76))*LN(((TBL_HST[[#This Row],[CH2]]-Q76)/(TBL_HST[[#This Row],[CH3]]-Q76)))</f>
        <v>1.3206444106238665E-2</v>
      </c>
      <c r="T76" s="1">
        <f>(M76/(P76-N76))*LN(((TBL_HST[[#This Row],[CH1]]-Q76)/(TBL_HST[[#This Row],[CH3]]-Q76)))</f>
        <v>1.6086762814471679E-3</v>
      </c>
      <c r="U76" s="1">
        <f>(TBL_HST[[#This Row],[CH1]]-Q76)/(EXP(-R76*N76/M76)) + Q76</f>
        <v>44.655478896103901</v>
      </c>
      <c r="V76" s="1">
        <f>(TBL_HST[[#This Row],[CH2]]-Q76)/(EXP(-S76*O76/M76)) + Q76</f>
        <v>46.141080214541802</v>
      </c>
      <c r="W76" s="1">
        <f>(TBL_HST[[#This Row],[CH1]]-Q76)/(EXP(-T76*N76/M76)) + Q76</f>
        <v>45.001968728362741</v>
      </c>
      <c r="X76" s="1">
        <f t="shared" si="7"/>
        <v>44.655478896103901</v>
      </c>
      <c r="Y76" s="1">
        <f t="shared" si="8"/>
        <v>45.001968728362741</v>
      </c>
      <c r="Z76" s="1">
        <f t="shared" si="9"/>
        <v>45.001968728362741</v>
      </c>
      <c r="AB76" s="1">
        <f t="shared" si="10"/>
        <v>44.886472117609799</v>
      </c>
      <c r="AC76" s="1">
        <f>TBL_HST[[#This Row],[CH7]]</f>
        <v>45.53</v>
      </c>
      <c r="AD76" s="1">
        <f t="shared" si="11"/>
        <v>-0.64352788239020242</v>
      </c>
    </row>
    <row r="77" spans="1:30" ht="19.5" customHeight="1" x14ac:dyDescent="0.35">
      <c r="A77" s="27">
        <v>44775.663172106484</v>
      </c>
      <c r="B77" s="25">
        <v>44.93</v>
      </c>
      <c r="C77" s="25">
        <v>45.19</v>
      </c>
      <c r="D77" s="25">
        <v>44.67</v>
      </c>
      <c r="E77" s="25">
        <v>28.47</v>
      </c>
      <c r="F77" s="25">
        <v>28.87</v>
      </c>
      <c r="G77" s="25">
        <v>29.23</v>
      </c>
      <c r="H77" s="25">
        <v>45.79</v>
      </c>
      <c r="I77" s="25">
        <v>28.99</v>
      </c>
      <c r="J77" s="25"/>
      <c r="K77" s="25"/>
      <c r="M77" s="1">
        <f t="shared" si="6"/>
        <v>0.15</v>
      </c>
      <c r="N77" s="1">
        <v>0.3</v>
      </c>
      <c r="O77" s="1">
        <v>0.6</v>
      </c>
      <c r="P77" s="1">
        <v>0.88</v>
      </c>
      <c r="Q77" s="1">
        <f>AVERAGE(TBL_HST[[#This Row],[CH4]],TBL_HST[[#This Row],[CH5]],TBL_HST[[#This Row],[CH6]])</f>
        <v>28.856666666666669</v>
      </c>
      <c r="R77" s="1">
        <f>(M77/(O77-N77))*LN(((TBL_HST[[#This Row],[CH1]]-Q77)/(TBL_HST[[#This Row],[CH2]]-Q77)))</f>
        <v>-8.0232126788007379E-3</v>
      </c>
      <c r="S77" s="1">
        <f>(M77/(P77-O77))*LN(((TBL_HST[[#This Row],[CH2]]-Q77)/(TBL_HST[[#This Row],[CH3]]-Q77)))</f>
        <v>1.7332791118476621E-2</v>
      </c>
      <c r="T77" s="1">
        <f>(M77/(P77-N77))*LN(((TBL_HST[[#This Row],[CH1]]-Q77)/(TBL_HST[[#This Row],[CH3]]-Q77)))</f>
        <v>4.2176167405745032E-3</v>
      </c>
      <c r="U77" s="1">
        <f>(TBL_HST[[#This Row],[CH1]]-Q77)/(EXP(-R77*N77/M77)) + Q77</f>
        <v>44.674138775510208</v>
      </c>
      <c r="V77" s="1">
        <f>(TBL_HST[[#This Row],[CH2]]-Q77)/(EXP(-S77*O77/M77)) + Q77</f>
        <v>46.362587795420069</v>
      </c>
      <c r="W77" s="1">
        <f>(TBL_HST[[#This Row],[CH1]]-Q77)/(EXP(-T77*N77/M77)) + Q77</f>
        <v>45.066155764995607</v>
      </c>
      <c r="X77" s="1">
        <f t="shared" si="7"/>
        <v>44.674138775510208</v>
      </c>
      <c r="Y77" s="1">
        <f t="shared" si="8"/>
        <v>45.066155764995607</v>
      </c>
      <c r="Z77" s="1">
        <f t="shared" si="9"/>
        <v>45.066155764995607</v>
      </c>
      <c r="AB77" s="1">
        <f t="shared" si="10"/>
        <v>44.935483435167136</v>
      </c>
      <c r="AC77" s="1">
        <f>TBL_HST[[#This Row],[CH7]]</f>
        <v>45.79</v>
      </c>
      <c r="AD77" s="1">
        <f t="shared" si="11"/>
        <v>-0.85451656483286342</v>
      </c>
    </row>
    <row r="78" spans="1:30" ht="19.5" customHeight="1" x14ac:dyDescent="0.35">
      <c r="A78" s="27">
        <v>44775.66317803241</v>
      </c>
      <c r="B78" s="25">
        <v>44.91</v>
      </c>
      <c r="C78" s="25">
        <v>44.73</v>
      </c>
      <c r="D78" s="25">
        <v>44.83</v>
      </c>
      <c r="E78" s="25">
        <v>28.47</v>
      </c>
      <c r="F78" s="25">
        <v>28.87</v>
      </c>
      <c r="G78" s="25">
        <v>29.21</v>
      </c>
      <c r="H78" s="25">
        <v>46.47</v>
      </c>
      <c r="I78" s="25">
        <v>29.03</v>
      </c>
      <c r="J78" s="25"/>
      <c r="K78" s="25"/>
      <c r="M78" s="1">
        <f t="shared" si="6"/>
        <v>0.15</v>
      </c>
      <c r="N78" s="1">
        <v>0.3</v>
      </c>
      <c r="O78" s="1">
        <v>0.6</v>
      </c>
      <c r="P78" s="1">
        <v>0.88</v>
      </c>
      <c r="Q78" s="1">
        <f>AVERAGE(TBL_HST[[#This Row],[CH4]],TBL_HST[[#This Row],[CH5]],TBL_HST[[#This Row],[CH6]])</f>
        <v>28.850000000000005</v>
      </c>
      <c r="R78" s="1">
        <f>(M78/(O78-N78))*LN(((TBL_HST[[#This Row],[CH1]]-Q78)/(TBL_HST[[#This Row],[CH2]]-Q78)))</f>
        <v>5.6356263498129862E-3</v>
      </c>
      <c r="S78" s="1">
        <f>(M78/(P78-O78))*LN(((TBL_HST[[#This Row],[CH2]]-Q78)/(TBL_HST[[#This Row],[CH3]]-Q78)))</f>
        <v>-3.3629381352530741E-3</v>
      </c>
      <c r="T78" s="1">
        <f>(M78/(P78-N78))*LN(((TBL_HST[[#This Row],[CH1]]-Q78)/(TBL_HST[[#This Row],[CH3]]-Q78)))</f>
        <v>1.2914917708155965E-3</v>
      </c>
      <c r="U78" s="1">
        <f>(TBL_HST[[#This Row],[CH1]]-Q78)/(EXP(-R78*N78/M78)) + Q78</f>
        <v>45.092040302266994</v>
      </c>
      <c r="V78" s="1">
        <f>(TBL_HST[[#This Row],[CH2]]-Q78)/(EXP(-S78*O78/M78)) + Q78</f>
        <v>44.51781648922347</v>
      </c>
      <c r="W78" s="1">
        <f>(TBL_HST[[#This Row],[CH1]]-Q78)/(EXP(-T78*N78/M78)) + Q78</f>
        <v>44.951536336421754</v>
      </c>
      <c r="X78" s="1">
        <f t="shared" si="7"/>
        <v>45.092040302266994</v>
      </c>
      <c r="Y78" s="1">
        <f t="shared" si="8"/>
        <v>44.951536336421754</v>
      </c>
      <c r="Z78" s="1">
        <f t="shared" si="9"/>
        <v>44.951536336421754</v>
      </c>
      <c r="AB78" s="1">
        <f t="shared" si="10"/>
        <v>44.998370991703496</v>
      </c>
      <c r="AC78" s="1">
        <f>TBL_HST[[#This Row],[CH7]]</f>
        <v>46.47</v>
      </c>
      <c r="AD78" s="1">
        <f t="shared" si="11"/>
        <v>-1.4716290082965031</v>
      </c>
    </row>
    <row r="79" spans="1:30" ht="19.5" customHeight="1" x14ac:dyDescent="0.35">
      <c r="A79" s="27">
        <v>44775.663183923614</v>
      </c>
      <c r="B79" s="25">
        <v>44.73</v>
      </c>
      <c r="C79" s="25">
        <v>44.57</v>
      </c>
      <c r="D79" s="25">
        <v>44.39</v>
      </c>
      <c r="E79" s="25">
        <v>28.41</v>
      </c>
      <c r="F79" s="25">
        <v>28.89</v>
      </c>
      <c r="G79" s="25">
        <v>29.23</v>
      </c>
      <c r="H79" s="25">
        <v>46.59</v>
      </c>
      <c r="I79" s="25">
        <v>29.01</v>
      </c>
      <c r="J79" s="25"/>
      <c r="K79" s="25"/>
      <c r="M79" s="1">
        <f t="shared" si="6"/>
        <v>0.15</v>
      </c>
      <c r="N79" s="1">
        <v>0.3</v>
      </c>
      <c r="O79" s="1">
        <v>0.6</v>
      </c>
      <c r="P79" s="1">
        <v>0.88</v>
      </c>
      <c r="Q79" s="1">
        <f>AVERAGE(TBL_HST[[#This Row],[CH4]],TBL_HST[[#This Row],[CH5]],TBL_HST[[#This Row],[CH6]])</f>
        <v>28.843333333333334</v>
      </c>
      <c r="R79" s="1">
        <f>(M79/(O79-N79))*LN(((TBL_HST[[#This Row],[CH1]]-Q79)/(TBL_HST[[#This Row],[CH2]]-Q79)))</f>
        <v>5.061198845533391E-3</v>
      </c>
      <c r="S79" s="1">
        <f>(M79/(P79-O79))*LN(((TBL_HST[[#This Row],[CH2]]-Q79)/(TBL_HST[[#This Row],[CH3]]-Q79)))</f>
        <v>6.1668921092635637E-3</v>
      </c>
      <c r="T79" s="1">
        <f>(M79/(P79-N79))*LN(((TBL_HST[[#This Row],[CH1]]-Q79)/(TBL_HST[[#This Row],[CH3]]-Q79)))</f>
        <v>5.5949818004376248E-3</v>
      </c>
      <c r="U79" s="1">
        <f>(TBL_HST[[#This Row],[CH1]]-Q79)/(EXP(-R79*N79/M79)) + Q79</f>
        <v>44.89162780839338</v>
      </c>
      <c r="V79" s="1">
        <f>(TBL_HST[[#This Row],[CH2]]-Q79)/(EXP(-S79*O79/M79)) + Q79</f>
        <v>44.962762964144432</v>
      </c>
      <c r="W79" s="1">
        <f>(TBL_HST[[#This Row],[CH1]]-Q79)/(EXP(-T79*N79/M79)) + Q79</f>
        <v>44.90876956883703</v>
      </c>
      <c r="X79" s="1">
        <f t="shared" si="7"/>
        <v>44.89162780839338</v>
      </c>
      <c r="Y79" s="1">
        <f t="shared" si="8"/>
        <v>44.90876956883703</v>
      </c>
      <c r="Z79" s="1">
        <f t="shared" si="9"/>
        <v>44.90876956883703</v>
      </c>
      <c r="AB79" s="1">
        <f t="shared" si="10"/>
        <v>44.903055648689154</v>
      </c>
      <c r="AC79" s="1">
        <f>TBL_HST[[#This Row],[CH7]]</f>
        <v>46.59</v>
      </c>
      <c r="AD79" s="1">
        <f t="shared" si="11"/>
        <v>-1.6869443513108493</v>
      </c>
    </row>
    <row r="80" spans="1:30" ht="19.5" customHeight="1" x14ac:dyDescent="0.35">
      <c r="A80" s="27">
        <v>44775.663189837964</v>
      </c>
      <c r="B80" s="25">
        <v>44.73</v>
      </c>
      <c r="C80" s="25">
        <v>43.93</v>
      </c>
      <c r="D80" s="25">
        <v>44.13</v>
      </c>
      <c r="E80" s="25">
        <v>28.47</v>
      </c>
      <c r="F80" s="25">
        <v>28.87</v>
      </c>
      <c r="G80" s="25">
        <v>29.23</v>
      </c>
      <c r="H80" s="25">
        <v>46.91</v>
      </c>
      <c r="I80" s="25">
        <v>29.01</v>
      </c>
      <c r="J80" s="25"/>
      <c r="K80" s="25"/>
      <c r="M80" s="1">
        <f t="shared" si="6"/>
        <v>0.15</v>
      </c>
      <c r="N80" s="1">
        <v>0.3</v>
      </c>
      <c r="O80" s="1">
        <v>0.6</v>
      </c>
      <c r="P80" s="1">
        <v>0.88</v>
      </c>
      <c r="Q80" s="1">
        <f>AVERAGE(TBL_HST[[#This Row],[CH4]],TBL_HST[[#This Row],[CH5]],TBL_HST[[#This Row],[CH6]])</f>
        <v>28.856666666666669</v>
      </c>
      <c r="R80" s="1">
        <f>(M80/(O80-N80))*LN(((TBL_HST[[#This Row],[CH1]]-Q80)/(TBL_HST[[#This Row],[CH2]]-Q80)))</f>
        <v>2.5856687104446368E-2</v>
      </c>
      <c r="S80" s="1">
        <f>(M80/(P80-O80))*LN(((TBL_HST[[#This Row],[CH2]]-Q80)/(TBL_HST[[#This Row],[CH3]]-Q80)))</f>
        <v>-7.0613625940317325E-3</v>
      </c>
      <c r="T80" s="1">
        <f>(M80/(P80-N80))*LN(((TBL_HST[[#This Row],[CH1]]-Q80)/(TBL_HST[[#This Row],[CH3]]-Q80)))</f>
        <v>9.9652148362155604E-3</v>
      </c>
      <c r="U80" s="1">
        <f>(TBL_HST[[#This Row],[CH1]]-Q80)/(EXP(-R80*N80/M80)) + Q80</f>
        <v>45.572459088898711</v>
      </c>
      <c r="V80" s="1">
        <f>(TBL_HST[[#This Row],[CH2]]-Q80)/(EXP(-S80*O80/M80)) + Q80</f>
        <v>43.510203491348477</v>
      </c>
      <c r="W80" s="1">
        <f>(TBL_HST[[#This Row],[CH1]]-Q80)/(EXP(-T80*N80/M80)) + Q80</f>
        <v>45.049536021611502</v>
      </c>
      <c r="X80" s="1">
        <f t="shared" si="7"/>
        <v>45.572459088898711</v>
      </c>
      <c r="Y80" s="1">
        <f t="shared" si="8"/>
        <v>45.049536021611502</v>
      </c>
      <c r="Z80" s="1">
        <f t="shared" si="9"/>
        <v>45.049536021611502</v>
      </c>
      <c r="AB80" s="1">
        <f t="shared" si="10"/>
        <v>45.223843710707236</v>
      </c>
      <c r="AC80" s="1">
        <f>TBL_HST[[#This Row],[CH7]]</f>
        <v>46.91</v>
      </c>
      <c r="AD80" s="1">
        <f t="shared" si="11"/>
        <v>-1.6861562892927608</v>
      </c>
    </row>
    <row r="81" spans="1:30" ht="19.5" customHeight="1" x14ac:dyDescent="0.35">
      <c r="A81" s="27">
        <v>44775.663195717592</v>
      </c>
      <c r="B81" s="25">
        <v>45.27</v>
      </c>
      <c r="C81" s="25">
        <v>43.77</v>
      </c>
      <c r="D81" s="25">
        <v>43.89</v>
      </c>
      <c r="E81" s="25">
        <v>28.47</v>
      </c>
      <c r="F81" s="25">
        <v>28.89</v>
      </c>
      <c r="G81" s="25">
        <v>29.25</v>
      </c>
      <c r="H81" s="25">
        <v>47.65</v>
      </c>
      <c r="I81" s="25">
        <v>29.01</v>
      </c>
      <c r="J81" s="25"/>
      <c r="K81" s="25"/>
      <c r="M81" s="1">
        <f t="shared" si="6"/>
        <v>0.15</v>
      </c>
      <c r="N81" s="1">
        <v>0.3</v>
      </c>
      <c r="O81" s="1">
        <v>0.6</v>
      </c>
      <c r="P81" s="1">
        <v>0.88</v>
      </c>
      <c r="Q81" s="1">
        <f>AVERAGE(TBL_HST[[#This Row],[CH4]],TBL_HST[[#This Row],[CH5]],TBL_HST[[#This Row],[CH6]])</f>
        <v>28.87</v>
      </c>
      <c r="R81" s="1">
        <f>(M81/(O81-N81))*LN(((TBL_HST[[#This Row],[CH1]]-Q81)/(TBL_HST[[#This Row],[CH2]]-Q81)))</f>
        <v>4.7960060939369623E-2</v>
      </c>
      <c r="S81" s="1">
        <f>(M81/(P81-O81))*LN(((TBL_HST[[#This Row],[CH2]]-Q81)/(TBL_HST[[#This Row],[CH3]]-Q81)))</f>
        <v>-4.2971964560223229E-3</v>
      </c>
      <c r="T81" s="1">
        <f>(M81/(P81-N81))*LN(((TBL_HST[[#This Row],[CH1]]-Q81)/(TBL_HST[[#This Row],[CH3]]-Q81)))</f>
        <v>2.2732419438145905E-2</v>
      </c>
      <c r="U81" s="1">
        <f>(TBL_HST[[#This Row],[CH1]]-Q81)/(EXP(-R81*N81/M81)) + Q81</f>
        <v>46.921006711409397</v>
      </c>
      <c r="V81" s="1">
        <f>(TBL_HST[[#This Row],[CH2]]-Q81)/(EXP(-S81*O81/M81)) + Q81</f>
        <v>43.516075668585259</v>
      </c>
      <c r="W81" s="1">
        <f>(TBL_HST[[#This Row],[CH1]]-Q81)/(EXP(-T81*N81/M81)) + Q81</f>
        <v>46.032833000565077</v>
      </c>
      <c r="X81" s="1">
        <f t="shared" si="7"/>
        <v>46.921006711409397</v>
      </c>
      <c r="Y81" s="1">
        <f t="shared" si="8"/>
        <v>46.032833000565077</v>
      </c>
      <c r="Z81" s="1">
        <f t="shared" si="9"/>
        <v>46.032833000565077</v>
      </c>
      <c r="AB81" s="1">
        <f t="shared" si="10"/>
        <v>46.328890904179843</v>
      </c>
      <c r="AC81" s="1">
        <f>TBL_HST[[#This Row],[CH7]]</f>
        <v>47.65</v>
      </c>
      <c r="AD81" s="1">
        <f t="shared" si="11"/>
        <v>-1.3211090958201552</v>
      </c>
    </row>
    <row r="82" spans="1:30" ht="19.5" customHeight="1" x14ac:dyDescent="0.35">
      <c r="A82" s="27">
        <v>44775.663201643518</v>
      </c>
      <c r="B82" s="25">
        <v>45.75</v>
      </c>
      <c r="C82" s="25">
        <v>43.77</v>
      </c>
      <c r="D82" s="25">
        <v>43.83</v>
      </c>
      <c r="E82" s="25">
        <v>28.49</v>
      </c>
      <c r="F82" s="25">
        <v>28.89</v>
      </c>
      <c r="G82" s="25">
        <v>29.25</v>
      </c>
      <c r="H82" s="25">
        <v>48.19</v>
      </c>
      <c r="I82" s="25">
        <v>29.01</v>
      </c>
      <c r="J82" s="25"/>
      <c r="K82" s="25"/>
      <c r="M82" s="1">
        <f t="shared" si="6"/>
        <v>0.15</v>
      </c>
      <c r="N82" s="1">
        <v>0.3</v>
      </c>
      <c r="O82" s="1">
        <v>0.6</v>
      </c>
      <c r="P82" s="1">
        <v>0.88</v>
      </c>
      <c r="Q82" s="1">
        <f>AVERAGE(TBL_HST[[#This Row],[CH4]],TBL_HST[[#This Row],[CH5]],TBL_HST[[#This Row],[CH6]])</f>
        <v>28.876666666666665</v>
      </c>
      <c r="R82" s="1">
        <f>(M82/(O82-N82))*LN(((TBL_HST[[#This Row],[CH1]]-Q82)/(TBL_HST[[#This Row],[CH2]]-Q82)))</f>
        <v>6.2410390457988948E-2</v>
      </c>
      <c r="S82" s="1">
        <f>(M82/(P82-O82))*LN(((TBL_HST[[#This Row],[CH2]]-Q82)/(TBL_HST[[#This Row],[CH3]]-Q82)))</f>
        <v>-2.1538686916403298E-3</v>
      </c>
      <c r="T82" s="1">
        <f>(M82/(P82-N82))*LN(((TBL_HST[[#This Row],[CH1]]-Q82)/(TBL_HST[[#This Row],[CH3]]-Q82)))</f>
        <v>3.1241437765064446E-2</v>
      </c>
      <c r="U82" s="1">
        <f>(TBL_HST[[#This Row],[CH1]]-Q82)/(EXP(-R82*N82/M82)) + Q82</f>
        <v>47.993231871083253</v>
      </c>
      <c r="V82" s="1">
        <f>(TBL_HST[[#This Row],[CH2]]-Q82)/(EXP(-S82*O82/M82)) + Q82</f>
        <v>43.64223801781857</v>
      </c>
      <c r="W82" s="1">
        <f>(TBL_HST[[#This Row],[CH1]]-Q82)/(EXP(-T82*N82/M82)) + Q82</f>
        <v>46.837928923746084</v>
      </c>
      <c r="X82" s="1">
        <f t="shared" si="7"/>
        <v>47.993231871083253</v>
      </c>
      <c r="Y82" s="1">
        <f t="shared" si="8"/>
        <v>46.837928923746084</v>
      </c>
      <c r="Z82" s="1">
        <f t="shared" si="9"/>
        <v>46.837928923746084</v>
      </c>
      <c r="AB82" s="1">
        <f t="shared" si="10"/>
        <v>47.223029906191812</v>
      </c>
      <c r="AC82" s="1">
        <f>TBL_HST[[#This Row],[CH7]]</f>
        <v>48.19</v>
      </c>
      <c r="AD82" s="1">
        <f t="shared" si="11"/>
        <v>-0.96697009380818599</v>
      </c>
    </row>
    <row r="83" spans="1:30" ht="19.5" customHeight="1" x14ac:dyDescent="0.35">
      <c r="A83" s="27">
        <v>44775.663207523146</v>
      </c>
      <c r="B83" s="25">
        <v>46.07</v>
      </c>
      <c r="C83" s="25">
        <v>43.89</v>
      </c>
      <c r="D83" s="25">
        <v>43.57</v>
      </c>
      <c r="E83" s="25">
        <v>28.51</v>
      </c>
      <c r="F83" s="25">
        <v>28.89</v>
      </c>
      <c r="G83" s="25">
        <v>29.23</v>
      </c>
      <c r="H83" s="25">
        <v>48.47</v>
      </c>
      <c r="I83" s="25">
        <v>28.99</v>
      </c>
      <c r="J83" s="25"/>
      <c r="K83" s="25"/>
      <c r="M83" s="1">
        <f t="shared" si="6"/>
        <v>0.15</v>
      </c>
      <c r="N83" s="1">
        <v>0.3</v>
      </c>
      <c r="O83" s="1">
        <v>0.6</v>
      </c>
      <c r="P83" s="1">
        <v>0.88</v>
      </c>
      <c r="Q83" s="1">
        <f>AVERAGE(TBL_HST[[#This Row],[CH4]],TBL_HST[[#This Row],[CH5]],TBL_HST[[#This Row],[CH6]])</f>
        <v>28.876666666666669</v>
      </c>
      <c r="R83" s="1">
        <f>(M83/(O83-N83))*LN(((TBL_HST[[#This Row],[CH1]]-Q83)/(TBL_HST[[#This Row],[CH2]]-Q83)))</f>
        <v>6.7791508310881932E-2</v>
      </c>
      <c r="S83" s="1">
        <f>(M83/(P83-O83))*LN(((TBL_HST[[#This Row],[CH2]]-Q83)/(TBL_HST[[#This Row],[CH3]]-Q83)))</f>
        <v>1.1541867314344288E-2</v>
      </c>
      <c r="T83" s="1">
        <f>(M83/(P83-N83))*LN(((TBL_HST[[#This Row],[CH1]]-Q83)/(TBL_HST[[#This Row],[CH3]]-Q83)))</f>
        <v>4.0636509209105082E-2</v>
      </c>
      <c r="U83" s="1">
        <f>(TBL_HST[[#This Row],[CH1]]-Q83)/(EXP(-R83*N83/M83)) + Q83</f>
        <v>48.566545293072828</v>
      </c>
      <c r="V83" s="1">
        <f>(TBL_HST[[#This Row],[CH2]]-Q83)/(EXP(-S83*O83/M83)) + Q83</f>
        <v>44.599376673268701</v>
      </c>
      <c r="W83" s="1">
        <f>(TBL_HST[[#This Row],[CH1]]-Q83)/(EXP(-T83*N83/M83)) + Q83</f>
        <v>47.525707785034058</v>
      </c>
      <c r="X83" s="1">
        <f t="shared" si="7"/>
        <v>48.566545293072828</v>
      </c>
      <c r="Y83" s="1">
        <f t="shared" si="8"/>
        <v>47.525707785034058</v>
      </c>
      <c r="Z83" s="1">
        <f t="shared" si="9"/>
        <v>47.525707785034058</v>
      </c>
      <c r="AB83" s="1">
        <f t="shared" si="10"/>
        <v>47.872653621046986</v>
      </c>
      <c r="AC83" s="1">
        <f>TBL_HST[[#This Row],[CH7]]</f>
        <v>48.47</v>
      </c>
      <c r="AD83" s="1">
        <f t="shared" si="11"/>
        <v>-0.5973463789530129</v>
      </c>
    </row>
    <row r="84" spans="1:30" ht="19.5" customHeight="1" x14ac:dyDescent="0.35">
      <c r="A84" s="27">
        <v>44775.663213437503</v>
      </c>
      <c r="B84" s="25">
        <v>46.51</v>
      </c>
      <c r="C84" s="25">
        <v>43.97</v>
      </c>
      <c r="D84" s="25">
        <v>42.99</v>
      </c>
      <c r="E84" s="25">
        <v>28.49</v>
      </c>
      <c r="F84" s="25">
        <v>28.89</v>
      </c>
      <c r="G84" s="25">
        <v>29.27</v>
      </c>
      <c r="H84" s="25">
        <v>48.89</v>
      </c>
      <c r="I84" s="25">
        <v>29.03</v>
      </c>
      <c r="J84" s="25"/>
      <c r="K84" s="25"/>
      <c r="M84" s="1">
        <f t="shared" si="6"/>
        <v>0.15</v>
      </c>
      <c r="N84" s="1">
        <v>0.3</v>
      </c>
      <c r="O84" s="1">
        <v>0.6</v>
      </c>
      <c r="P84" s="1">
        <v>0.88</v>
      </c>
      <c r="Q84" s="1">
        <f>AVERAGE(TBL_HST[[#This Row],[CH4]],TBL_HST[[#This Row],[CH5]],TBL_HST[[#This Row],[CH6]])</f>
        <v>28.883333333333329</v>
      </c>
      <c r="R84" s="1">
        <f>(M84/(O84-N84))*LN(((TBL_HST[[#This Row],[CH1]]-Q84)/(TBL_HST[[#This Row],[CH2]]-Q84)))</f>
        <v>7.7800777669019716E-2</v>
      </c>
      <c r="S84" s="1">
        <f>(M84/(P84-O84))*LN(((TBL_HST[[#This Row],[CH2]]-Q84)/(TBL_HST[[#This Row],[CH3]]-Q84)))</f>
        <v>3.5980635351078809E-2</v>
      </c>
      <c r="T84" s="1">
        <f>(M84/(P84-N84))*LN(((TBL_HST[[#This Row],[CH1]]-Q84)/(TBL_HST[[#This Row],[CH3]]-Q84)))</f>
        <v>5.7611743446565514E-2</v>
      </c>
      <c r="U84" s="1">
        <f>(TBL_HST[[#This Row],[CH1]]-Q84)/(EXP(-R84*N84/M84)) + Q84</f>
        <v>49.477635881573136</v>
      </c>
      <c r="V84" s="1">
        <f>(TBL_HST[[#This Row],[CH2]]-Q84)/(EXP(-S84*O84/M84)) + Q84</f>
        <v>46.305335381200642</v>
      </c>
      <c r="W84" s="1">
        <f>(TBL_HST[[#This Row],[CH1]]-Q84)/(EXP(-T84*N84/M84)) + Q84</f>
        <v>48.662642382013175</v>
      </c>
      <c r="X84" s="1">
        <f t="shared" si="7"/>
        <v>49.477635881573136</v>
      </c>
      <c r="Y84" s="1">
        <f t="shared" si="8"/>
        <v>48.662642382013175</v>
      </c>
      <c r="Z84" s="1">
        <f t="shared" si="9"/>
        <v>48.662642382013175</v>
      </c>
      <c r="AB84" s="1">
        <f t="shared" si="10"/>
        <v>48.934306881866497</v>
      </c>
      <c r="AC84" s="1">
        <f>TBL_HST[[#This Row],[CH7]]</f>
        <v>48.89</v>
      </c>
      <c r="AD84" s="1">
        <f t="shared" si="11"/>
        <v>4.4306881866496894E-2</v>
      </c>
    </row>
    <row r="85" spans="1:30" ht="19.5" customHeight="1" x14ac:dyDescent="0.35">
      <c r="A85" s="27">
        <v>44775.663219328701</v>
      </c>
      <c r="B85" s="25">
        <v>47.17</v>
      </c>
      <c r="C85" s="25">
        <v>44.31</v>
      </c>
      <c r="D85" s="25">
        <v>42.89</v>
      </c>
      <c r="E85" s="25">
        <v>28.51</v>
      </c>
      <c r="F85" s="25">
        <v>28.89</v>
      </c>
      <c r="G85" s="25">
        <v>29.25</v>
      </c>
      <c r="H85" s="25">
        <v>48.65</v>
      </c>
      <c r="I85" s="25">
        <v>29.01</v>
      </c>
      <c r="J85" s="25"/>
      <c r="K85" s="25"/>
      <c r="M85" s="1">
        <f t="shared" si="6"/>
        <v>0.15</v>
      </c>
      <c r="N85" s="1">
        <v>0.3</v>
      </c>
      <c r="O85" s="1">
        <v>0.6</v>
      </c>
      <c r="P85" s="1">
        <v>0.88</v>
      </c>
      <c r="Q85" s="1">
        <f>AVERAGE(TBL_HST[[#This Row],[CH4]],TBL_HST[[#This Row],[CH5]],TBL_HST[[#This Row],[CH6]])</f>
        <v>28.883333333333336</v>
      </c>
      <c r="R85" s="1">
        <f>(M85/(O85-N85))*LN(((TBL_HST[[#This Row],[CH1]]-Q85)/(TBL_HST[[#This Row],[CH2]]-Q85)))</f>
        <v>8.5037291591990624E-2</v>
      </c>
      <c r="S85" s="1">
        <f>(M85/(P85-O85))*LN(((TBL_HST[[#This Row],[CH2]]-Q85)/(TBL_HST[[#This Row],[CH3]]-Q85)))</f>
        <v>5.1730825129618664E-2</v>
      </c>
      <c r="T85" s="1">
        <f>(M85/(P85-N85))*LN(((TBL_HST[[#This Row],[CH1]]-Q85)/(TBL_HST[[#This Row],[CH3]]-Q85)))</f>
        <v>6.89583077825697E-2</v>
      </c>
      <c r="U85" s="1">
        <f>(TBL_HST[[#This Row],[CH1]]-Q85)/(EXP(-R85*N85/M85)) + Q85</f>
        <v>50.560224719101129</v>
      </c>
      <c r="V85" s="1">
        <f>(TBL_HST[[#This Row],[CH2]]-Q85)/(EXP(-S85*O85/M85)) + Q85</f>
        <v>47.856409193114096</v>
      </c>
      <c r="W85" s="1">
        <f>(TBL_HST[[#This Row],[CH1]]-Q85)/(EXP(-T85*N85/M85)) + Q85</f>
        <v>49.874229175716948</v>
      </c>
      <c r="X85" s="1">
        <f t="shared" si="7"/>
        <v>50.560224719101129</v>
      </c>
      <c r="Y85" s="1">
        <f t="shared" si="8"/>
        <v>49.874229175716948</v>
      </c>
      <c r="Z85" s="1">
        <f t="shared" si="9"/>
        <v>49.874229175716948</v>
      </c>
      <c r="AB85" s="1">
        <f t="shared" si="10"/>
        <v>50.102894356845013</v>
      </c>
      <c r="AC85" s="1">
        <f>TBL_HST[[#This Row],[CH7]]</f>
        <v>48.65</v>
      </c>
      <c r="AD85" s="1">
        <f t="shared" si="11"/>
        <v>1.4528943568450146</v>
      </c>
    </row>
    <row r="86" spans="1:30" ht="19.5" customHeight="1" x14ac:dyDescent="0.35">
      <c r="A86" s="27">
        <v>44775.663225254626</v>
      </c>
      <c r="B86" s="25">
        <v>47.67</v>
      </c>
      <c r="C86" s="25">
        <v>44.65</v>
      </c>
      <c r="D86" s="25">
        <v>42.81</v>
      </c>
      <c r="E86" s="25">
        <v>28.49</v>
      </c>
      <c r="F86" s="25">
        <v>28.89</v>
      </c>
      <c r="G86" s="25">
        <v>29.25</v>
      </c>
      <c r="H86" s="25">
        <v>48.85</v>
      </c>
      <c r="I86" s="25">
        <v>29.03</v>
      </c>
      <c r="J86" s="25"/>
      <c r="K86" s="25"/>
      <c r="M86" s="1">
        <f t="shared" si="6"/>
        <v>0.15</v>
      </c>
      <c r="N86" s="1">
        <v>0.3</v>
      </c>
      <c r="O86" s="1">
        <v>0.6</v>
      </c>
      <c r="P86" s="1">
        <v>0.88</v>
      </c>
      <c r="Q86" s="1">
        <f>AVERAGE(TBL_HST[[#This Row],[CH4]],TBL_HST[[#This Row],[CH5]],TBL_HST[[#This Row],[CH6]])</f>
        <v>28.876666666666665</v>
      </c>
      <c r="R86" s="1">
        <f>(M86/(O86-N86))*LN(((TBL_HST[[#This Row],[CH1]]-Q86)/(TBL_HST[[#This Row],[CH2]]-Q86)))</f>
        <v>8.7590723287890276E-2</v>
      </c>
      <c r="S86" s="1">
        <f>(M86/(P86-O86))*LN(((TBL_HST[[#This Row],[CH2]]-Q86)/(TBL_HST[[#This Row],[CH3]]-Q86)))</f>
        <v>6.6448231917575928E-2</v>
      </c>
      <c r="T86" s="1">
        <f>(M86/(P86-N86))*LN(((TBL_HST[[#This Row],[CH1]]-Q86)/(TBL_HST[[#This Row],[CH3]]-Q86)))</f>
        <v>7.7384003316014402E-2</v>
      </c>
      <c r="U86" s="1">
        <f>(TBL_HST[[#This Row],[CH1]]-Q86)/(EXP(-R86*N86/M86)) + Q86</f>
        <v>51.268216398985636</v>
      </c>
      <c r="V86" s="1">
        <f>(TBL_HST[[#This Row],[CH2]]-Q86)/(EXP(-S86*O86/M86)) + Q86</f>
        <v>49.452426547324109</v>
      </c>
      <c r="W86" s="1">
        <f>(TBL_HST[[#This Row],[CH1]]-Q86)/(EXP(-T86*N86/M86)) + Q86</f>
        <v>50.815761634067101</v>
      </c>
      <c r="X86" s="1">
        <f t="shared" si="7"/>
        <v>51.268216398985636</v>
      </c>
      <c r="Y86" s="1">
        <f t="shared" si="8"/>
        <v>50.815761634067101</v>
      </c>
      <c r="Z86" s="1">
        <f t="shared" si="9"/>
        <v>50.815761634067101</v>
      </c>
      <c r="AB86" s="1">
        <f t="shared" si="10"/>
        <v>50.966579889039942</v>
      </c>
      <c r="AC86" s="1">
        <f>TBL_HST[[#This Row],[CH7]]</f>
        <v>48.85</v>
      </c>
      <c r="AD86" s="1">
        <f t="shared" si="11"/>
        <v>2.1165798890399401</v>
      </c>
    </row>
    <row r="87" spans="1:30" ht="19.5" customHeight="1" x14ac:dyDescent="0.35">
      <c r="A87" s="27">
        <v>44775.663231122686</v>
      </c>
      <c r="B87" s="25">
        <v>47.51</v>
      </c>
      <c r="C87" s="25">
        <v>45.07</v>
      </c>
      <c r="D87" s="25">
        <v>42.99</v>
      </c>
      <c r="E87" s="25">
        <v>28.49</v>
      </c>
      <c r="F87" s="25">
        <v>28.89</v>
      </c>
      <c r="G87" s="25">
        <v>29.29</v>
      </c>
      <c r="H87" s="25">
        <v>48.43</v>
      </c>
      <c r="I87" s="25">
        <v>29.01</v>
      </c>
      <c r="J87" s="25"/>
      <c r="K87" s="25"/>
      <c r="M87" s="1">
        <f t="shared" si="6"/>
        <v>0.15</v>
      </c>
      <c r="N87" s="1">
        <v>0.3</v>
      </c>
      <c r="O87" s="1">
        <v>0.6</v>
      </c>
      <c r="P87" s="1">
        <v>0.88</v>
      </c>
      <c r="Q87" s="1">
        <f>AVERAGE(TBL_HST[[#This Row],[CH4]],TBL_HST[[#This Row],[CH5]],TBL_HST[[#This Row],[CH6]])</f>
        <v>28.889999999999997</v>
      </c>
      <c r="R87" s="1">
        <f>(M87/(O87-N87))*LN(((TBL_HST[[#This Row],[CH1]]-Q87)/(TBL_HST[[#This Row],[CH2]]-Q87)))</f>
        <v>7.0230180109287638E-2</v>
      </c>
      <c r="S87" s="1">
        <f>(M87/(P87-O87))*LN(((TBL_HST[[#This Row],[CH2]]-Q87)/(TBL_HST[[#This Row],[CH3]]-Q87)))</f>
        <v>7.3714882631905093E-2</v>
      </c>
      <c r="T87" s="1">
        <f>(M87/(P87-N87))*LN(((TBL_HST[[#This Row],[CH1]]-Q87)/(TBL_HST[[#This Row],[CH3]]-Q87)))</f>
        <v>7.1912450292620195E-2</v>
      </c>
      <c r="U87" s="1">
        <f>(TBL_HST[[#This Row],[CH1]]-Q87)/(EXP(-R87*N87/M87)) + Q87</f>
        <v>50.317960444993815</v>
      </c>
      <c r="V87" s="1">
        <f>(TBL_HST[[#This Row],[CH2]]-Q87)/(EXP(-S87*O87/M87)) + Q87</f>
        <v>50.61873204563588</v>
      </c>
      <c r="W87" s="1">
        <f>(TBL_HST[[#This Row],[CH1]]-Q87)/(EXP(-T87*N87/M87)) + Q87</f>
        <v>50.390177102691126</v>
      </c>
      <c r="X87" s="1">
        <f t="shared" si="7"/>
        <v>50.317960444993815</v>
      </c>
      <c r="Y87" s="1">
        <f t="shared" si="8"/>
        <v>50.390177102691126</v>
      </c>
      <c r="Z87" s="1">
        <f t="shared" si="9"/>
        <v>50.390177102691126</v>
      </c>
      <c r="AB87" s="1">
        <f t="shared" si="10"/>
        <v>50.366104883458689</v>
      </c>
      <c r="AC87" s="1">
        <f>TBL_HST[[#This Row],[CH7]]</f>
        <v>48.43</v>
      </c>
      <c r="AD87" s="1">
        <f t="shared" si="11"/>
        <v>1.9361048834586896</v>
      </c>
    </row>
    <row r="88" spans="1:30" ht="19.5" customHeight="1" x14ac:dyDescent="0.35">
      <c r="A88" s="27">
        <v>44775.663237048611</v>
      </c>
      <c r="B88" s="25">
        <v>47.75</v>
      </c>
      <c r="C88" s="25">
        <v>45.31</v>
      </c>
      <c r="D88" s="25">
        <v>42.93</v>
      </c>
      <c r="E88" s="25">
        <v>28.49</v>
      </c>
      <c r="F88" s="25">
        <v>28.91</v>
      </c>
      <c r="G88" s="25">
        <v>29.27</v>
      </c>
      <c r="H88" s="25">
        <v>47.67</v>
      </c>
      <c r="I88" s="25">
        <v>29.05</v>
      </c>
      <c r="J88" s="25"/>
      <c r="K88" s="25"/>
      <c r="M88" s="1">
        <f t="shared" si="6"/>
        <v>0.15</v>
      </c>
      <c r="N88" s="1">
        <v>0.3</v>
      </c>
      <c r="O88" s="1">
        <v>0.6</v>
      </c>
      <c r="P88" s="1">
        <v>0.88</v>
      </c>
      <c r="Q88" s="1">
        <f>AVERAGE(TBL_HST[[#This Row],[CH4]],TBL_HST[[#This Row],[CH5]],TBL_HST[[#This Row],[CH6]])</f>
        <v>28.89</v>
      </c>
      <c r="R88" s="1">
        <f>(M88/(O88-N88))*LN(((TBL_HST[[#This Row],[CH1]]-Q88)/(TBL_HST[[#This Row],[CH2]]-Q88)))</f>
        <v>6.9271586590514606E-2</v>
      </c>
      <c r="S88" s="1">
        <f>(M88/(P88-O88))*LN(((TBL_HST[[#This Row],[CH2]]-Q88)/(TBL_HST[[#This Row],[CH3]]-Q88)))</f>
        <v>8.3887342192830644E-2</v>
      </c>
      <c r="T88" s="1">
        <f>(M88/(P88-N88))*LN(((TBL_HST[[#This Row],[CH1]]-Q88)/(TBL_HST[[#This Row],[CH3]]-Q88)))</f>
        <v>7.6327468605425788E-2</v>
      </c>
      <c r="U88" s="1">
        <f>(TBL_HST[[#This Row],[CH1]]-Q88)/(EXP(-R88*N88/M88)) + Q88</f>
        <v>50.552582216808773</v>
      </c>
      <c r="V88" s="1">
        <f>(TBL_HST[[#This Row],[CH2]]-Q88)/(EXP(-S88*O88/M88)) + Q88</f>
        <v>51.856794900124193</v>
      </c>
      <c r="W88" s="1">
        <f>(TBL_HST[[#This Row],[CH1]]-Q88)/(EXP(-T88*N88/M88)) + Q88</f>
        <v>50.860446611130925</v>
      </c>
      <c r="X88" s="1">
        <f t="shared" si="7"/>
        <v>50.552582216808773</v>
      </c>
      <c r="Y88" s="1">
        <f t="shared" si="8"/>
        <v>50.860446611130925</v>
      </c>
      <c r="Z88" s="1">
        <f t="shared" si="9"/>
        <v>50.860446611130925</v>
      </c>
      <c r="AB88" s="1">
        <f t="shared" si="10"/>
        <v>50.757825146356879</v>
      </c>
      <c r="AC88" s="1">
        <f>TBL_HST[[#This Row],[CH7]]</f>
        <v>47.67</v>
      </c>
      <c r="AD88" s="1">
        <f t="shared" si="11"/>
        <v>3.0878251463568773</v>
      </c>
    </row>
    <row r="89" spans="1:30" ht="19.5" customHeight="1" x14ac:dyDescent="0.35">
      <c r="A89" s="27">
        <v>44775.663242939816</v>
      </c>
      <c r="B89" s="25">
        <v>47.79</v>
      </c>
      <c r="C89" s="25">
        <v>46.03</v>
      </c>
      <c r="D89" s="25">
        <v>43.51</v>
      </c>
      <c r="E89" s="25">
        <v>28.47</v>
      </c>
      <c r="F89" s="25">
        <v>28.91</v>
      </c>
      <c r="G89" s="25">
        <v>29.31</v>
      </c>
      <c r="H89" s="25">
        <v>47.57</v>
      </c>
      <c r="I89" s="25">
        <v>29.01</v>
      </c>
      <c r="J89" s="25"/>
      <c r="K89" s="25"/>
      <c r="M89" s="1">
        <f t="shared" si="6"/>
        <v>0.15</v>
      </c>
      <c r="N89" s="1">
        <v>0.3</v>
      </c>
      <c r="O89" s="1">
        <v>0.6</v>
      </c>
      <c r="P89" s="1">
        <v>0.88</v>
      </c>
      <c r="Q89" s="1">
        <f>AVERAGE(TBL_HST[[#This Row],[CH4]],TBL_HST[[#This Row],[CH5]],TBL_HST[[#This Row],[CH6]])</f>
        <v>28.896666666666665</v>
      </c>
      <c r="R89" s="1">
        <f>(M89/(O89-N89))*LN(((TBL_HST[[#This Row],[CH1]]-Q89)/(TBL_HST[[#This Row],[CH2]]-Q89)))</f>
        <v>4.8891621180680064E-2</v>
      </c>
      <c r="S89" s="1">
        <f>(M89/(P89-O89))*LN(((TBL_HST[[#This Row],[CH2]]-Q89)/(TBL_HST[[#This Row],[CH3]]-Q89)))</f>
        <v>8.5227605261442546E-2</v>
      </c>
      <c r="T89" s="1">
        <f>(M89/(P89-N89))*LN(((TBL_HST[[#This Row],[CH1]]-Q89)/(TBL_HST[[#This Row],[CH3]]-Q89)))</f>
        <v>6.6433130736910262E-2</v>
      </c>
      <c r="U89" s="1">
        <f>(TBL_HST[[#This Row],[CH1]]-Q89)/(EXP(-R89*N89/M89)) + Q89</f>
        <v>49.730793774319068</v>
      </c>
      <c r="V89" s="1">
        <f>(TBL_HST[[#This Row],[CH2]]-Q89)/(EXP(-S89*O89/M89)) + Q89</f>
        <v>52.990027172063748</v>
      </c>
      <c r="W89" s="1">
        <f>(TBL_HST[[#This Row],[CH1]]-Q89)/(EXP(-T89*N89/M89)) + Q89</f>
        <v>50.474690629028302</v>
      </c>
      <c r="X89" s="1">
        <f t="shared" si="7"/>
        <v>49.730793774319068</v>
      </c>
      <c r="Y89" s="1">
        <f t="shared" si="8"/>
        <v>50.474690629028302</v>
      </c>
      <c r="Z89" s="1">
        <f t="shared" si="9"/>
        <v>50.474690629028302</v>
      </c>
      <c r="AB89" s="1">
        <f t="shared" si="10"/>
        <v>50.226725010791888</v>
      </c>
      <c r="AC89" s="1">
        <f>TBL_HST[[#This Row],[CH7]]</f>
        <v>47.57</v>
      </c>
      <c r="AD89" s="1">
        <f t="shared" si="11"/>
        <v>2.6567250107918881</v>
      </c>
    </row>
    <row r="90" spans="1:30" ht="19.5" customHeight="1" x14ac:dyDescent="0.35">
      <c r="A90" s="27">
        <v>44775.663248865741</v>
      </c>
      <c r="B90" s="25">
        <v>47.41</v>
      </c>
      <c r="C90" s="25">
        <v>46.41</v>
      </c>
      <c r="D90" s="25">
        <v>43.63</v>
      </c>
      <c r="E90" s="25">
        <v>28.51</v>
      </c>
      <c r="F90" s="25">
        <v>28.93</v>
      </c>
      <c r="G90" s="25">
        <v>29.27</v>
      </c>
      <c r="H90" s="25">
        <v>47.05</v>
      </c>
      <c r="I90" s="25">
        <v>29.03</v>
      </c>
      <c r="J90" s="25"/>
      <c r="K90" s="25"/>
      <c r="M90" s="1">
        <f t="shared" si="6"/>
        <v>0.15</v>
      </c>
      <c r="N90" s="1">
        <v>0.3</v>
      </c>
      <c r="O90" s="1">
        <v>0.6</v>
      </c>
      <c r="P90" s="1">
        <v>0.88</v>
      </c>
      <c r="Q90" s="1">
        <f>AVERAGE(TBL_HST[[#This Row],[CH4]],TBL_HST[[#This Row],[CH5]],TBL_HST[[#This Row],[CH6]])</f>
        <v>28.903333333333332</v>
      </c>
      <c r="R90" s="1">
        <f>(M90/(O90-N90))*LN(((TBL_HST[[#This Row],[CH1]]-Q90)/(TBL_HST[[#This Row],[CH2]]-Q90)))</f>
        <v>2.777463338197678E-2</v>
      </c>
      <c r="S90" s="1">
        <f>(M90/(P90-O90))*LN(((TBL_HST[[#This Row],[CH2]]-Q90)/(TBL_HST[[#This Row],[CH3]]-Q90)))</f>
        <v>9.2636706129977153E-2</v>
      </c>
      <c r="T90" s="1">
        <f>(M90/(P90-N90))*LN(((TBL_HST[[#This Row],[CH1]]-Q90)/(TBL_HST[[#This Row],[CH3]]-Q90)))</f>
        <v>5.90873581568735E-2</v>
      </c>
      <c r="U90" s="1">
        <f>(TBL_HST[[#This Row],[CH1]]-Q90)/(EXP(-R90*N90/M90)) + Q90</f>
        <v>48.467121096725052</v>
      </c>
      <c r="V90" s="1">
        <f>(TBL_HST[[#This Row],[CH2]]-Q90)/(EXP(-S90*O90/M90)) + Q90</f>
        <v>54.262203715485008</v>
      </c>
      <c r="W90" s="1">
        <f>(TBL_HST[[#This Row],[CH1]]-Q90)/(EXP(-T90*N90/M90)) + Q90</f>
        <v>49.731489721865174</v>
      </c>
      <c r="X90" s="1">
        <f t="shared" si="7"/>
        <v>48.467121096725052</v>
      </c>
      <c r="Y90" s="1">
        <f t="shared" si="8"/>
        <v>49.731489721865174</v>
      </c>
      <c r="Z90" s="1">
        <f t="shared" si="9"/>
        <v>49.731489721865174</v>
      </c>
      <c r="AB90" s="1">
        <f t="shared" si="10"/>
        <v>49.310033513485131</v>
      </c>
      <c r="AC90" s="1">
        <f>TBL_HST[[#This Row],[CH7]]</f>
        <v>47.05</v>
      </c>
      <c r="AD90" s="1">
        <f t="shared" si="11"/>
        <v>2.2600335134851335</v>
      </c>
    </row>
    <row r="91" spans="1:30" ht="19.5" customHeight="1" x14ac:dyDescent="0.35">
      <c r="A91" s="27">
        <v>44775.663254733794</v>
      </c>
      <c r="B91" s="25">
        <v>46.93</v>
      </c>
      <c r="C91" s="25">
        <v>46.29</v>
      </c>
      <c r="D91" s="25">
        <v>43.97</v>
      </c>
      <c r="E91" s="25">
        <v>28.51</v>
      </c>
      <c r="F91" s="25">
        <v>28.91</v>
      </c>
      <c r="G91" s="25">
        <v>29.29</v>
      </c>
      <c r="H91" s="25">
        <v>46.61</v>
      </c>
      <c r="I91" s="25">
        <v>29.07</v>
      </c>
      <c r="J91" s="25"/>
      <c r="K91" s="25"/>
      <c r="M91" s="1">
        <f t="shared" si="6"/>
        <v>0.15</v>
      </c>
      <c r="N91" s="1">
        <v>0.3</v>
      </c>
      <c r="O91" s="1">
        <v>0.6</v>
      </c>
      <c r="P91" s="1">
        <v>0.88</v>
      </c>
      <c r="Q91" s="1">
        <f>AVERAGE(TBL_HST[[#This Row],[CH4]],TBL_HST[[#This Row],[CH5]],TBL_HST[[#This Row],[CH6]])</f>
        <v>28.903333333333336</v>
      </c>
      <c r="R91" s="1">
        <f>(M91/(O91-N91))*LN(((TBL_HST[[#This Row],[CH1]]-Q91)/(TBL_HST[[#This Row],[CH2]]-Q91)))</f>
        <v>1.8074257058155574E-2</v>
      </c>
      <c r="S91" s="1">
        <f>(M91/(P91-O91))*LN(((TBL_HST[[#This Row],[CH2]]-Q91)/(TBL_HST[[#This Row],[CH3]]-Q91)))</f>
        <v>7.6724373632256496E-2</v>
      </c>
      <c r="T91" s="1">
        <f>(M91/(P91-N91))*LN(((TBL_HST[[#This Row],[CH1]]-Q91)/(TBL_HST[[#This Row],[CH3]]-Q91)))</f>
        <v>4.6388106438755988E-2</v>
      </c>
      <c r="U91" s="1">
        <f>(TBL_HST[[#This Row],[CH1]]-Q91)/(EXP(-R91*N91/M91)) + Q91</f>
        <v>47.593558282208591</v>
      </c>
      <c r="V91" s="1">
        <f>(TBL_HST[[#This Row],[CH2]]-Q91)/(EXP(-S91*O91/M91)) + Q91</f>
        <v>52.535319099554549</v>
      </c>
      <c r="W91" s="1">
        <f>(TBL_HST[[#This Row],[CH1]]-Q91)/(EXP(-T91*N91/M91)) + Q91</f>
        <v>48.682483400040383</v>
      </c>
      <c r="X91" s="1">
        <f t="shared" si="7"/>
        <v>47.593558282208591</v>
      </c>
      <c r="Y91" s="1">
        <f t="shared" si="8"/>
        <v>48.682483400040383</v>
      </c>
      <c r="Z91" s="1">
        <f t="shared" si="9"/>
        <v>48.682483400040383</v>
      </c>
      <c r="AB91" s="1">
        <f t="shared" si="10"/>
        <v>48.319508360763116</v>
      </c>
      <c r="AC91" s="1">
        <f>TBL_HST[[#This Row],[CH7]]</f>
        <v>46.61</v>
      </c>
      <c r="AD91" s="1">
        <f t="shared" si="11"/>
        <v>1.7095083607631167</v>
      </c>
    </row>
    <row r="92" spans="1:30" ht="19.5" customHeight="1" x14ac:dyDescent="0.35">
      <c r="A92" s="27">
        <v>44775.66326065972</v>
      </c>
      <c r="B92" s="25">
        <v>46.73</v>
      </c>
      <c r="C92" s="25">
        <v>46.69</v>
      </c>
      <c r="D92" s="25">
        <v>44.35</v>
      </c>
      <c r="E92" s="25">
        <v>28.51</v>
      </c>
      <c r="F92" s="25">
        <v>28.91</v>
      </c>
      <c r="G92" s="25">
        <v>29.27</v>
      </c>
      <c r="H92" s="25">
        <v>46.35</v>
      </c>
      <c r="I92" s="25">
        <v>29.07</v>
      </c>
      <c r="J92" s="25"/>
      <c r="K92" s="25"/>
      <c r="M92" s="1">
        <f t="shared" si="6"/>
        <v>0.15</v>
      </c>
      <c r="N92" s="1">
        <v>0.3</v>
      </c>
      <c r="O92" s="1">
        <v>0.6</v>
      </c>
      <c r="P92" s="1">
        <v>0.88</v>
      </c>
      <c r="Q92" s="1">
        <f>AVERAGE(TBL_HST[[#This Row],[CH4]],TBL_HST[[#This Row],[CH5]],TBL_HST[[#This Row],[CH6]])</f>
        <v>28.896666666666665</v>
      </c>
      <c r="R92" s="1">
        <f>(M92/(O92-N92))*LN(((TBL_HST[[#This Row],[CH1]]-Q92)/(TBL_HST[[#This Row],[CH2]]-Q92)))</f>
        <v>1.1227549627914118E-3</v>
      </c>
      <c r="S92" s="1">
        <f>(M92/(P92-O92))*LN(((TBL_HST[[#This Row],[CH2]]-Q92)/(TBL_HST[[#This Row],[CH3]]-Q92)))</f>
        <v>7.5535245806157225E-2</v>
      </c>
      <c r="T92" s="1">
        <f>(M92/(P92-N92))*LN(((TBL_HST[[#This Row],[CH1]]-Q92)/(TBL_HST[[#This Row],[CH3]]-Q92)))</f>
        <v>3.7046026404416281E-2</v>
      </c>
      <c r="U92" s="1">
        <f>(TBL_HST[[#This Row],[CH1]]-Q92)/(EXP(-R92*N92/M92)) + Q92</f>
        <v>46.770089921318842</v>
      </c>
      <c r="V92" s="1">
        <f>(TBL_HST[[#This Row],[CH2]]-Q92)/(EXP(-S92*O92/M92)) + Q92</f>
        <v>52.966632649472359</v>
      </c>
      <c r="W92" s="1">
        <f>(TBL_HST[[#This Row],[CH1]]-Q92)/(EXP(-T92*N92/M92)) + Q92</f>
        <v>48.101489141168855</v>
      </c>
      <c r="X92" s="1">
        <f t="shared" si="7"/>
        <v>46.770089921318842</v>
      </c>
      <c r="Y92" s="1">
        <f t="shared" si="8"/>
        <v>48.101489141168855</v>
      </c>
      <c r="Z92" s="1">
        <f t="shared" si="9"/>
        <v>48.101489141168855</v>
      </c>
      <c r="AB92" s="1">
        <f t="shared" si="10"/>
        <v>47.657689401218853</v>
      </c>
      <c r="AC92" s="1">
        <f>TBL_HST[[#This Row],[CH7]]</f>
        <v>46.35</v>
      </c>
      <c r="AD92" s="1">
        <f t="shared" si="11"/>
        <v>1.3076894012188518</v>
      </c>
    </row>
    <row r="93" spans="1:30" ht="19.5" customHeight="1" x14ac:dyDescent="0.35">
      <c r="A93" s="27">
        <v>44775.663266550924</v>
      </c>
      <c r="B93" s="25">
        <v>46.31</v>
      </c>
      <c r="C93" s="25">
        <v>46.41</v>
      </c>
      <c r="D93" s="25">
        <v>44.93</v>
      </c>
      <c r="E93" s="25">
        <v>28.53</v>
      </c>
      <c r="F93" s="25">
        <v>28.93</v>
      </c>
      <c r="G93" s="25">
        <v>29.31</v>
      </c>
      <c r="H93" s="25">
        <v>46.29</v>
      </c>
      <c r="I93" s="25">
        <v>29.05</v>
      </c>
      <c r="J93" s="25"/>
      <c r="K93" s="25"/>
      <c r="M93" s="1">
        <f t="shared" si="6"/>
        <v>0.15</v>
      </c>
      <c r="N93" s="1">
        <v>0.3</v>
      </c>
      <c r="O93" s="1">
        <v>0.6</v>
      </c>
      <c r="P93" s="1">
        <v>0.88</v>
      </c>
      <c r="Q93" s="1">
        <f>AVERAGE(TBL_HST[[#This Row],[CH4]],TBL_HST[[#This Row],[CH5]],TBL_HST[[#This Row],[CH6]])</f>
        <v>28.923333333333332</v>
      </c>
      <c r="R93" s="1">
        <f>(M93/(O93-N93))*LN(((TBL_HST[[#This Row],[CH1]]-Q93)/(TBL_HST[[#This Row],[CH2]]-Q93)))</f>
        <v>-2.8675284101648923E-3</v>
      </c>
      <c r="S93" s="1">
        <f>(M93/(P93-O93))*LN(((TBL_HST[[#This Row],[CH2]]-Q93)/(TBL_HST[[#This Row],[CH3]]-Q93)))</f>
        <v>4.7375026953010851E-2</v>
      </c>
      <c r="T93" s="1">
        <f>(M93/(P93-N93))*LN(((TBL_HST[[#This Row],[CH1]]-Q93)/(TBL_HST[[#This Row],[CH3]]-Q93)))</f>
        <v>2.1387498316885491E-2</v>
      </c>
      <c r="U93" s="1">
        <f>(TBL_HST[[#This Row],[CH1]]-Q93)/(EXP(-R93*N93/M93)) + Q93</f>
        <v>46.210571864277554</v>
      </c>
      <c r="V93" s="1">
        <f>(TBL_HST[[#This Row],[CH2]]-Q93)/(EXP(-S93*O93/M93)) + Q93</f>
        <v>50.058510013455013</v>
      </c>
      <c r="W93" s="1">
        <f>(TBL_HST[[#This Row],[CH1]]-Q93)/(EXP(-T93*N93/M93)) + Q93</f>
        <v>47.069850045075277</v>
      </c>
      <c r="X93" s="1">
        <f t="shared" si="7"/>
        <v>46.210571864277554</v>
      </c>
      <c r="Y93" s="1">
        <f t="shared" si="8"/>
        <v>47.069850045075277</v>
      </c>
      <c r="Z93" s="1">
        <f t="shared" si="9"/>
        <v>47.069850045075277</v>
      </c>
      <c r="AB93" s="1">
        <f t="shared" si="10"/>
        <v>46.783423984809367</v>
      </c>
      <c r="AC93" s="1">
        <f>TBL_HST[[#This Row],[CH7]]</f>
        <v>46.29</v>
      </c>
      <c r="AD93" s="1">
        <f t="shared" si="11"/>
        <v>0.49342398480936822</v>
      </c>
    </row>
    <row r="94" spans="1:30" ht="19.5" customHeight="1" x14ac:dyDescent="0.35">
      <c r="A94" s="27">
        <v>44775.663272465281</v>
      </c>
      <c r="B94" s="25">
        <v>45.95</v>
      </c>
      <c r="C94" s="25">
        <v>46.37</v>
      </c>
      <c r="D94" s="25">
        <v>45.15</v>
      </c>
      <c r="E94" s="25">
        <v>28.51</v>
      </c>
      <c r="F94" s="25">
        <v>28.91</v>
      </c>
      <c r="G94" s="25">
        <v>29.31</v>
      </c>
      <c r="H94" s="25">
        <v>46.27</v>
      </c>
      <c r="I94" s="25">
        <v>29.03</v>
      </c>
      <c r="J94" s="25"/>
      <c r="K94" s="25"/>
      <c r="M94" s="1">
        <f t="shared" si="6"/>
        <v>0.15</v>
      </c>
      <c r="N94" s="1">
        <v>0.3</v>
      </c>
      <c r="O94" s="1">
        <v>0.6</v>
      </c>
      <c r="P94" s="1">
        <v>0.88</v>
      </c>
      <c r="Q94" s="1">
        <f>AVERAGE(TBL_HST[[#This Row],[CH4]],TBL_HST[[#This Row],[CH5]],TBL_HST[[#This Row],[CH6]])</f>
        <v>28.91</v>
      </c>
      <c r="R94" s="1">
        <f>(M94/(O94-N94))*LN(((TBL_HST[[#This Row],[CH1]]-Q94)/(TBL_HST[[#This Row],[CH2]]-Q94)))</f>
        <v>-1.2174514505143079E-2</v>
      </c>
      <c r="S94" s="1">
        <f>(M94/(P94-O94))*LN(((TBL_HST[[#This Row],[CH2]]-Q94)/(TBL_HST[[#This Row],[CH3]]-Q94)))</f>
        <v>3.8804579827459447E-2</v>
      </c>
      <c r="T94" s="1">
        <f>(M94/(P94-N94))*LN(((TBL_HST[[#This Row],[CH1]]-Q94)/(TBL_HST[[#This Row],[CH3]]-Q94)))</f>
        <v>1.2436082758871878E-2</v>
      </c>
      <c r="U94" s="1">
        <f>(TBL_HST[[#This Row],[CH1]]-Q94)/(EXP(-R94*N94/M94)) + Q94</f>
        <v>45.540103092783511</v>
      </c>
      <c r="V94" s="1">
        <f>(TBL_HST[[#This Row],[CH2]]-Q94)/(EXP(-S94*O94/M94)) + Q94</f>
        <v>49.301759429806452</v>
      </c>
      <c r="W94" s="1">
        <f>(TBL_HST[[#This Row],[CH1]]-Q94)/(EXP(-T94*N94/M94)) + Q94</f>
        <v>46.379136352991736</v>
      </c>
      <c r="X94" s="1">
        <f t="shared" si="7"/>
        <v>45.540103092783511</v>
      </c>
      <c r="Y94" s="1">
        <f t="shared" si="8"/>
        <v>46.379136352991736</v>
      </c>
      <c r="Z94" s="1">
        <f t="shared" si="9"/>
        <v>46.379136352991736</v>
      </c>
      <c r="AB94" s="1">
        <f t="shared" si="10"/>
        <v>46.099458599588992</v>
      </c>
      <c r="AC94" s="1">
        <f>TBL_HST[[#This Row],[CH7]]</f>
        <v>46.27</v>
      </c>
      <c r="AD94" s="1">
        <f t="shared" si="11"/>
        <v>-0.17054140041101107</v>
      </c>
    </row>
    <row r="95" spans="1:30" ht="19.5" customHeight="1" x14ac:dyDescent="0.35">
      <c r="A95" s="27">
        <v>44775.663278344909</v>
      </c>
      <c r="B95" s="25">
        <v>45.35</v>
      </c>
      <c r="C95" s="25">
        <v>45.89</v>
      </c>
      <c r="D95" s="25">
        <v>45.19</v>
      </c>
      <c r="E95" s="25">
        <v>28.51</v>
      </c>
      <c r="F95" s="25">
        <v>28.93</v>
      </c>
      <c r="G95" s="25">
        <v>29.29</v>
      </c>
      <c r="H95" s="25">
        <v>46.17</v>
      </c>
      <c r="I95" s="25">
        <v>29.07</v>
      </c>
      <c r="J95" s="25"/>
      <c r="K95" s="25"/>
      <c r="M95" s="1">
        <f t="shared" si="6"/>
        <v>0.15</v>
      </c>
      <c r="N95" s="1">
        <v>0.3</v>
      </c>
      <c r="O95" s="1">
        <v>0.6</v>
      </c>
      <c r="P95" s="1">
        <v>0.88</v>
      </c>
      <c r="Q95" s="1">
        <f>AVERAGE(TBL_HST[[#This Row],[CH4]],TBL_HST[[#This Row],[CH5]],TBL_HST[[#This Row],[CH6]])</f>
        <v>28.909999999999997</v>
      </c>
      <c r="R95" s="1">
        <f>(M95/(O95-N95))*LN(((TBL_HST[[#This Row],[CH1]]-Q95)/(TBL_HST[[#This Row],[CH2]]-Q95)))</f>
        <v>-1.6159395627583645E-2</v>
      </c>
      <c r="S95" s="1">
        <f>(M95/(P95-O95))*LN(((TBL_HST[[#This Row],[CH2]]-Q95)/(TBL_HST[[#This Row],[CH3]]-Q95)))</f>
        <v>2.255293945114667E-2</v>
      </c>
      <c r="T95" s="1">
        <f>(M95/(P95-N95))*LN(((TBL_HST[[#This Row],[CH1]]-Q95)/(TBL_HST[[#This Row],[CH3]]-Q95)))</f>
        <v>2.5293178586999784E-3</v>
      </c>
      <c r="U95" s="1">
        <f>(TBL_HST[[#This Row],[CH1]]-Q95)/(EXP(-R95*N95/M95)) + Q95</f>
        <v>44.827173144876326</v>
      </c>
      <c r="V95" s="1">
        <f>(TBL_HST[[#This Row],[CH2]]-Q95)/(EXP(-S95*O95/M95)) + Q95</f>
        <v>47.493014018951257</v>
      </c>
      <c r="W95" s="1">
        <f>(TBL_HST[[#This Row],[CH1]]-Q95)/(EXP(-T95*N95/M95)) + Q95</f>
        <v>45.433374674452111</v>
      </c>
      <c r="X95" s="1">
        <f t="shared" si="7"/>
        <v>44.827173144876326</v>
      </c>
      <c r="Y95" s="1">
        <f t="shared" si="8"/>
        <v>45.433374674452111</v>
      </c>
      <c r="Z95" s="1">
        <f t="shared" si="9"/>
        <v>45.433374674452111</v>
      </c>
      <c r="AB95" s="1">
        <f t="shared" si="10"/>
        <v>45.231307497926849</v>
      </c>
      <c r="AC95" s="1">
        <f>TBL_HST[[#This Row],[CH7]]</f>
        <v>46.17</v>
      </c>
      <c r="AD95" s="1">
        <f t="shared" si="11"/>
        <v>-0.93869250207315247</v>
      </c>
    </row>
    <row r="96" spans="1:30" ht="19.5" customHeight="1" x14ac:dyDescent="0.35">
      <c r="A96" s="27">
        <v>44775.663284270835</v>
      </c>
      <c r="B96" s="25">
        <v>45.35</v>
      </c>
      <c r="C96" s="25">
        <v>45.67</v>
      </c>
      <c r="D96" s="25">
        <v>45.13</v>
      </c>
      <c r="E96" s="25">
        <v>28.49</v>
      </c>
      <c r="F96" s="25">
        <v>28.91</v>
      </c>
      <c r="G96" s="25">
        <v>29.31</v>
      </c>
      <c r="H96" s="25">
        <v>46.73</v>
      </c>
      <c r="I96" s="25">
        <v>29.07</v>
      </c>
      <c r="J96" s="25"/>
      <c r="K96" s="25"/>
      <c r="M96" s="1">
        <f t="shared" si="6"/>
        <v>0.15</v>
      </c>
      <c r="N96" s="1">
        <v>0.3</v>
      </c>
      <c r="O96" s="1">
        <v>0.6</v>
      </c>
      <c r="P96" s="1">
        <v>0.88</v>
      </c>
      <c r="Q96" s="1">
        <f>AVERAGE(TBL_HST[[#This Row],[CH4]],TBL_HST[[#This Row],[CH5]],TBL_HST[[#This Row],[CH6]])</f>
        <v>28.903333333333332</v>
      </c>
      <c r="R96" s="1">
        <f>(M96/(O96-N96))*LN(((TBL_HST[[#This Row],[CH1]]-Q96)/(TBL_HST[[#This Row],[CH2]]-Q96)))</f>
        <v>-9.634983002241429E-3</v>
      </c>
      <c r="S96" s="1">
        <f>(M96/(P96-O96))*LN(((TBL_HST[[#This Row],[CH2]]-Q96)/(TBL_HST[[#This Row],[CH3]]-Q96)))</f>
        <v>1.7537576242696588E-2</v>
      </c>
      <c r="T96" s="1">
        <f>(M96/(P96-N96))*LN(((TBL_HST[[#This Row],[CH1]]-Q96)/(TBL_HST[[#This Row],[CH3]]-Q96)))</f>
        <v>3.4828042194527788E-3</v>
      </c>
      <c r="U96" s="1">
        <f>(TBL_HST[[#This Row],[CH1]]-Q96)/(EXP(-R96*N96/M96)) + Q96</f>
        <v>45.036107355864814</v>
      </c>
      <c r="V96" s="1">
        <f>(TBL_HST[[#This Row],[CH2]]-Q96)/(EXP(-S96*O96/M96)) + Q96</f>
        <v>46.888423551009794</v>
      </c>
      <c r="W96" s="1">
        <f>(TBL_HST[[#This Row],[CH1]]-Q96)/(EXP(-T96*N96/M96)) + Q96</f>
        <v>45.464960961825874</v>
      </c>
      <c r="X96" s="1">
        <f t="shared" si="7"/>
        <v>45.036107355864814</v>
      </c>
      <c r="Y96" s="1">
        <f t="shared" si="8"/>
        <v>45.464960961825874</v>
      </c>
      <c r="Z96" s="1">
        <f t="shared" si="9"/>
        <v>45.464960961825874</v>
      </c>
      <c r="AB96" s="1">
        <f t="shared" si="10"/>
        <v>45.322009759838856</v>
      </c>
      <c r="AC96" s="1">
        <f>TBL_HST[[#This Row],[CH7]]</f>
        <v>46.73</v>
      </c>
      <c r="AD96" s="1">
        <f t="shared" si="11"/>
        <v>-1.4079902401611406</v>
      </c>
    </row>
    <row r="97" spans="1:30" ht="19.5" customHeight="1" x14ac:dyDescent="0.35">
      <c r="A97" s="27">
        <v>44775.66329016204</v>
      </c>
      <c r="B97" s="25">
        <v>45.23</v>
      </c>
      <c r="C97" s="25">
        <v>45.13</v>
      </c>
      <c r="D97" s="25">
        <v>45.19</v>
      </c>
      <c r="E97" s="25">
        <v>28.49</v>
      </c>
      <c r="F97" s="25">
        <v>28.95</v>
      </c>
      <c r="G97" s="25">
        <v>29.31</v>
      </c>
      <c r="H97" s="25">
        <v>47.05</v>
      </c>
      <c r="I97" s="25">
        <v>29.05</v>
      </c>
      <c r="J97" s="25"/>
      <c r="K97" s="25"/>
      <c r="M97" s="1">
        <f t="shared" si="6"/>
        <v>0.15</v>
      </c>
      <c r="N97" s="1">
        <v>0.3</v>
      </c>
      <c r="O97" s="1">
        <v>0.6</v>
      </c>
      <c r="P97" s="1">
        <v>0.88</v>
      </c>
      <c r="Q97" s="1">
        <f>AVERAGE(TBL_HST[[#This Row],[CH4]],TBL_HST[[#This Row],[CH5]],TBL_HST[[#This Row],[CH6]])</f>
        <v>28.916666666666668</v>
      </c>
      <c r="R97" s="1">
        <f>(M97/(O97-N97))*LN(((TBL_HST[[#This Row],[CH1]]-Q97)/(TBL_HST[[#This Row],[CH2]]-Q97)))</f>
        <v>3.0744101783068845E-3</v>
      </c>
      <c r="S97" s="1">
        <f>(M97/(P97-O97))*LN(((TBL_HST[[#This Row],[CH2]]-Q97)/(TBL_HST[[#This Row],[CH3]]-Q97)))</f>
        <v>-1.9788360572690318E-3</v>
      </c>
      <c r="T97" s="1">
        <f>(M97/(P97-N97))*LN(((TBL_HST[[#This Row],[CH1]]-Q97)/(TBL_HST[[#This Row],[CH3]]-Q97)))</f>
        <v>6.3491199561508153E-4</v>
      </c>
      <c r="U97" s="1">
        <f>(TBL_HST[[#This Row],[CH1]]-Q97)/(EXP(-R97*N97/M97)) + Q97</f>
        <v>45.330616776315779</v>
      </c>
      <c r="V97" s="1">
        <f>(TBL_HST[[#This Row],[CH2]]-Q97)/(EXP(-S97*O97/M97)) + Q97</f>
        <v>45.002172452480316</v>
      </c>
      <c r="W97" s="1">
        <f>(TBL_HST[[#This Row],[CH1]]-Q97)/(EXP(-T97*N97/M97)) + Q97</f>
        <v>45.250728219853755</v>
      </c>
      <c r="X97" s="1">
        <f t="shared" si="7"/>
        <v>45.330616776315779</v>
      </c>
      <c r="Y97" s="1">
        <f t="shared" si="8"/>
        <v>45.250728219853755</v>
      </c>
      <c r="Z97" s="1">
        <f t="shared" si="9"/>
        <v>45.250728219853755</v>
      </c>
      <c r="AB97" s="1">
        <f t="shared" si="10"/>
        <v>45.277357738674425</v>
      </c>
      <c r="AC97" s="1">
        <f>TBL_HST[[#This Row],[CH7]]</f>
        <v>47.05</v>
      </c>
      <c r="AD97" s="1">
        <f t="shared" si="11"/>
        <v>-1.7726422613255721</v>
      </c>
    </row>
    <row r="98" spans="1:30" ht="19.5" customHeight="1" x14ac:dyDescent="0.35">
      <c r="A98" s="27">
        <v>44775.663296076389</v>
      </c>
      <c r="B98" s="25">
        <v>45.17</v>
      </c>
      <c r="C98" s="25">
        <v>44.75</v>
      </c>
      <c r="D98" s="25">
        <v>45.17</v>
      </c>
      <c r="E98" s="25">
        <v>28.49</v>
      </c>
      <c r="F98" s="25">
        <v>28.93</v>
      </c>
      <c r="G98" s="25">
        <v>29.31</v>
      </c>
      <c r="H98" s="25">
        <v>47.21</v>
      </c>
      <c r="I98" s="25">
        <v>29.09</v>
      </c>
      <c r="J98" s="25"/>
      <c r="K98" s="25"/>
      <c r="M98" s="1">
        <f t="shared" si="6"/>
        <v>0.15</v>
      </c>
      <c r="N98" s="1">
        <v>0.3</v>
      </c>
      <c r="O98" s="1">
        <v>0.6</v>
      </c>
      <c r="P98" s="1">
        <v>0.88</v>
      </c>
      <c r="Q98" s="1">
        <f>AVERAGE(TBL_HST[[#This Row],[CH4]],TBL_HST[[#This Row],[CH5]],TBL_HST[[#This Row],[CH6]])</f>
        <v>28.91</v>
      </c>
      <c r="R98" s="1">
        <f>(M98/(O98-N98))*LN(((TBL_HST[[#This Row],[CH1]]-Q98)/(TBL_HST[[#This Row],[CH2]]-Q98)))</f>
        <v>1.308485886669241E-2</v>
      </c>
      <c r="S98" s="1">
        <f>(M98/(P98-O98))*LN(((TBL_HST[[#This Row],[CH2]]-Q98)/(TBL_HST[[#This Row],[CH3]]-Q98)))</f>
        <v>-1.4019491642884732E-2</v>
      </c>
      <c r="T98" s="1">
        <f>(M98/(P98-N98))*LN(((TBL_HST[[#This Row],[CH1]]-Q98)/(TBL_HST[[#This Row],[CH3]]-Q98)))</f>
        <v>0</v>
      </c>
      <c r="U98" s="1">
        <f>(TBL_HST[[#This Row],[CH1]]-Q98)/(EXP(-R98*N98/M98)) + Q98</f>
        <v>45.601136363636371</v>
      </c>
      <c r="V98" s="1">
        <f>(TBL_HST[[#This Row],[CH2]]-Q98)/(EXP(-S98*O98/M98)) + Q98</f>
        <v>43.886172226180967</v>
      </c>
      <c r="W98" s="1">
        <f>(TBL_HST[[#This Row],[CH1]]-Q98)/(EXP(-T98*N98/M98)) + Q98</f>
        <v>45.17</v>
      </c>
      <c r="X98" s="1">
        <f t="shared" si="7"/>
        <v>45.601136363636371</v>
      </c>
      <c r="Y98" s="1">
        <f t="shared" si="8"/>
        <v>45.17</v>
      </c>
      <c r="Z98" s="1">
        <f t="shared" si="9"/>
        <v>45.17</v>
      </c>
      <c r="AB98" s="1">
        <f t="shared" si="10"/>
        <v>45.31371212121212</v>
      </c>
      <c r="AC98" s="1">
        <f>TBL_HST[[#This Row],[CH7]]</f>
        <v>47.21</v>
      </c>
      <c r="AD98" s="1">
        <f t="shared" si="11"/>
        <v>-1.8962878787878807</v>
      </c>
    </row>
    <row r="99" spans="1:30" ht="19.5" customHeight="1" x14ac:dyDescent="0.35">
      <c r="A99" s="27">
        <v>44775.663301956018</v>
      </c>
      <c r="B99" s="25">
        <v>45.29</v>
      </c>
      <c r="C99" s="25">
        <v>44.41</v>
      </c>
      <c r="D99" s="25">
        <v>44.93</v>
      </c>
      <c r="E99" s="25">
        <v>28.51</v>
      </c>
      <c r="F99" s="25">
        <v>28.95</v>
      </c>
      <c r="G99" s="25">
        <v>29.31</v>
      </c>
      <c r="H99" s="25">
        <v>47.77</v>
      </c>
      <c r="I99" s="25">
        <v>29.09</v>
      </c>
      <c r="J99" s="25"/>
      <c r="K99" s="25"/>
      <c r="M99" s="1">
        <f t="shared" si="6"/>
        <v>0.15</v>
      </c>
      <c r="N99" s="1">
        <v>0.3</v>
      </c>
      <c r="O99" s="1">
        <v>0.6</v>
      </c>
      <c r="P99" s="1">
        <v>0.88</v>
      </c>
      <c r="Q99" s="1">
        <f>AVERAGE(TBL_HST[[#This Row],[CH4]],TBL_HST[[#This Row],[CH5]],TBL_HST[[#This Row],[CH6]])</f>
        <v>28.923333333333332</v>
      </c>
      <c r="R99" s="1">
        <f>(M99/(O99-N99))*LN(((TBL_HST[[#This Row],[CH1]]-Q99)/(TBL_HST[[#This Row],[CH2]]-Q99)))</f>
        <v>2.763365372910602E-2</v>
      </c>
      <c r="S99" s="1">
        <f>(M99/(P99-O99))*LN(((TBL_HST[[#This Row],[CH2]]-Q99)/(TBL_HST[[#This Row],[CH3]]-Q99)))</f>
        <v>-1.7692426848666586E-2</v>
      </c>
      <c r="T99" s="1">
        <f>(M99/(P99-N99))*LN(((TBL_HST[[#This Row],[CH1]]-Q99)/(TBL_HST[[#This Row],[CH3]]-Q99)))</f>
        <v>5.7520975881123109E-3</v>
      </c>
      <c r="U99" s="1">
        <f>(TBL_HST[[#This Row],[CH1]]-Q99)/(EXP(-R99*N99/M99)) + Q99</f>
        <v>46.220004304778307</v>
      </c>
      <c r="V99" s="1">
        <f>(TBL_HST[[#This Row],[CH2]]-Q99)/(EXP(-S99*O99/M99)) + Q99</f>
        <v>43.351895578028774</v>
      </c>
      <c r="W99" s="1">
        <f>(TBL_HST[[#This Row],[CH1]]-Q99)/(EXP(-T99*N99/M99)) + Q99</f>
        <v>45.479372528420079</v>
      </c>
      <c r="X99" s="1">
        <f t="shared" si="7"/>
        <v>46.220004304778307</v>
      </c>
      <c r="Y99" s="1">
        <f t="shared" si="8"/>
        <v>45.479372528420079</v>
      </c>
      <c r="Z99" s="1">
        <f t="shared" si="9"/>
        <v>45.479372528420079</v>
      </c>
      <c r="AB99" s="1">
        <f t="shared" si="10"/>
        <v>45.72624978720615</v>
      </c>
      <c r="AC99" s="1">
        <f>TBL_HST[[#This Row],[CH7]]</f>
        <v>47.77</v>
      </c>
      <c r="AD99" s="1">
        <f t="shared" si="11"/>
        <v>-2.0437502127938529</v>
      </c>
    </row>
    <row r="100" spans="1:30" ht="19.5" customHeight="1" x14ac:dyDescent="0.35">
      <c r="A100" s="27">
        <v>44775.663307870367</v>
      </c>
      <c r="B100" s="25">
        <v>45.71</v>
      </c>
      <c r="C100" s="25">
        <v>44.51</v>
      </c>
      <c r="D100" s="25">
        <v>44.41</v>
      </c>
      <c r="E100" s="25">
        <v>28.51</v>
      </c>
      <c r="F100" s="25">
        <v>28.95</v>
      </c>
      <c r="G100" s="25">
        <v>29.35</v>
      </c>
      <c r="H100" s="25">
        <v>48.15</v>
      </c>
      <c r="I100" s="25">
        <v>29.07</v>
      </c>
      <c r="J100" s="25"/>
      <c r="K100" s="25"/>
      <c r="M100" s="1">
        <f t="shared" si="6"/>
        <v>0.15</v>
      </c>
      <c r="N100" s="1">
        <v>0.3</v>
      </c>
      <c r="O100" s="1">
        <v>0.6</v>
      </c>
      <c r="P100" s="1">
        <v>0.88</v>
      </c>
      <c r="Q100" s="1">
        <f>AVERAGE(TBL_HST[[#This Row],[CH4]],TBL_HST[[#This Row],[CH5]],TBL_HST[[#This Row],[CH6]])</f>
        <v>28.936666666666667</v>
      </c>
      <c r="R100" s="1">
        <f>(M100/(O100-N100))*LN(((TBL_HST[[#This Row],[CH1]]-Q100)/(TBL_HST[[#This Row],[CH2]]-Q100)))</f>
        <v>3.7115136936106852E-2</v>
      </c>
      <c r="S100" s="1">
        <f>(M100/(P100-O100))*LN(((TBL_HST[[#This Row],[CH2]]-Q100)/(TBL_HST[[#This Row],[CH3]]-Q100)))</f>
        <v>3.4510380394718425E-3</v>
      </c>
      <c r="T100" s="1">
        <f>(M100/(P100-N100))*LN(((TBL_HST[[#This Row],[CH1]]-Q100)/(TBL_HST[[#This Row],[CH3]]-Q100)))</f>
        <v>2.086350298600715E-2</v>
      </c>
      <c r="U100" s="1">
        <f>(TBL_HST[[#This Row],[CH1]]-Q100)/(EXP(-R100*N100/M100)) + Q100</f>
        <v>47.002465753424659</v>
      </c>
      <c r="V100" s="1">
        <f>(TBL_HST[[#This Row],[CH2]]-Q100)/(EXP(-S100*O100/M100)) + Q100</f>
        <v>44.726467299314614</v>
      </c>
      <c r="W100" s="1">
        <f>(TBL_HST[[#This Row],[CH1]]-Q100)/(EXP(-T100*N100/M100)) + Q100</f>
        <v>46.42470860752119</v>
      </c>
      <c r="X100" s="1">
        <f t="shared" si="7"/>
        <v>47.002465753424659</v>
      </c>
      <c r="Y100" s="1">
        <f t="shared" si="8"/>
        <v>46.42470860752119</v>
      </c>
      <c r="Z100" s="1">
        <f t="shared" si="9"/>
        <v>46.42470860752119</v>
      </c>
      <c r="AB100" s="1">
        <f t="shared" si="10"/>
        <v>46.617294322822346</v>
      </c>
      <c r="AC100" s="1">
        <f>TBL_HST[[#This Row],[CH7]]</f>
        <v>48.15</v>
      </c>
      <c r="AD100" s="1">
        <f t="shared" si="11"/>
        <v>-1.5327056771776526</v>
      </c>
    </row>
    <row r="101" spans="1:30" ht="19.5" customHeight="1" x14ac:dyDescent="0.35">
      <c r="A101" s="27">
        <v>44775.6633137963</v>
      </c>
      <c r="B101" s="25">
        <v>45.97</v>
      </c>
      <c r="C101" s="25">
        <v>44.19</v>
      </c>
      <c r="D101" s="25">
        <v>44.11</v>
      </c>
      <c r="E101" s="25">
        <v>28.51</v>
      </c>
      <c r="F101" s="25">
        <v>28.95</v>
      </c>
      <c r="G101" s="25">
        <v>29.33</v>
      </c>
      <c r="H101" s="25">
        <v>48.61</v>
      </c>
      <c r="I101" s="25">
        <v>29.11</v>
      </c>
      <c r="J101" s="25"/>
      <c r="K101" s="25"/>
      <c r="M101" s="1">
        <f t="shared" si="6"/>
        <v>0.15</v>
      </c>
      <c r="N101" s="1">
        <v>0.3</v>
      </c>
      <c r="O101" s="1">
        <v>0.6</v>
      </c>
      <c r="P101" s="1">
        <v>0.88</v>
      </c>
      <c r="Q101" s="1">
        <f>AVERAGE(TBL_HST[[#This Row],[CH4]],TBL_HST[[#This Row],[CH5]],TBL_HST[[#This Row],[CH6]])</f>
        <v>28.929999999999996</v>
      </c>
      <c r="R101" s="1">
        <f>(M101/(O101-N101))*LN(((TBL_HST[[#This Row],[CH1]]-Q101)/(TBL_HST[[#This Row],[CH2]]-Q101)))</f>
        <v>5.5164247772429419E-2</v>
      </c>
      <c r="S101" s="1">
        <f>(M101/(P101-O101))*LN(((TBL_HST[[#This Row],[CH2]]-Q101)/(TBL_HST[[#This Row],[CH3]]-Q101)))</f>
        <v>2.81585029758584E-3</v>
      </c>
      <c r="T101" s="1">
        <f>(M101/(P101-N101))*LN(((TBL_HST[[#This Row],[CH1]]-Q101)/(TBL_HST[[#This Row],[CH3]]-Q101)))</f>
        <v>2.9892607612160109E-2</v>
      </c>
      <c r="U101" s="1">
        <f>(TBL_HST[[#This Row],[CH1]]-Q101)/(EXP(-R101*N101/M101)) + Q101</f>
        <v>47.957627785058975</v>
      </c>
      <c r="V101" s="1">
        <f>(TBL_HST[[#This Row],[CH2]]-Q101)/(EXP(-S101*O101/M101)) + Q101</f>
        <v>44.362851120541912</v>
      </c>
      <c r="W101" s="1">
        <f>(TBL_HST[[#This Row],[CH1]]-Q101)/(EXP(-T101*N101/M101)) + Q101</f>
        <v>47.019808920287964</v>
      </c>
      <c r="X101" s="1">
        <f t="shared" si="7"/>
        <v>47.957627785058975</v>
      </c>
      <c r="Y101" s="1">
        <f t="shared" si="8"/>
        <v>47.019808920287964</v>
      </c>
      <c r="Z101" s="1">
        <f t="shared" si="9"/>
        <v>47.019808920287964</v>
      </c>
      <c r="AB101" s="1">
        <f t="shared" si="10"/>
        <v>47.332415208544973</v>
      </c>
      <c r="AC101" s="1">
        <f>TBL_HST[[#This Row],[CH7]]</f>
        <v>48.61</v>
      </c>
      <c r="AD101" s="1">
        <f t="shared" si="11"/>
        <v>-1.2775847914550269</v>
      </c>
    </row>
    <row r="102" spans="1:30" ht="19.5" customHeight="1" x14ac:dyDescent="0.35">
      <c r="A102" s="27">
        <v>44775.663319687497</v>
      </c>
      <c r="B102" s="25">
        <v>46.45</v>
      </c>
      <c r="C102" s="25">
        <v>44.11</v>
      </c>
      <c r="D102" s="25">
        <v>43.67</v>
      </c>
      <c r="E102" s="25">
        <v>28.51</v>
      </c>
      <c r="F102" s="25">
        <v>28.93</v>
      </c>
      <c r="G102" s="25">
        <v>29.35</v>
      </c>
      <c r="H102" s="25">
        <v>49.17</v>
      </c>
      <c r="I102" s="25">
        <v>29.07</v>
      </c>
      <c r="J102" s="25"/>
      <c r="K102" s="25"/>
      <c r="M102" s="1">
        <f t="shared" si="6"/>
        <v>0.15</v>
      </c>
      <c r="N102" s="1">
        <v>0.3</v>
      </c>
      <c r="O102" s="1">
        <v>0.6</v>
      </c>
      <c r="P102" s="1">
        <v>0.88</v>
      </c>
      <c r="Q102" s="1">
        <f>AVERAGE(TBL_HST[[#This Row],[CH4]],TBL_HST[[#This Row],[CH5]],TBL_HST[[#This Row],[CH6]])</f>
        <v>28.929999999999996</v>
      </c>
      <c r="R102" s="1">
        <f>(M102/(O102-N102))*LN(((TBL_HST[[#This Row],[CH1]]-Q102)/(TBL_HST[[#This Row],[CH2]]-Q102)))</f>
        <v>7.1682156770380853E-2</v>
      </c>
      <c r="S102" s="1">
        <f>(M102/(P102-O102))*LN(((TBL_HST[[#This Row],[CH2]]-Q102)/(TBL_HST[[#This Row],[CH3]]-Q102)))</f>
        <v>1.5757438503371354E-2</v>
      </c>
      <c r="T102" s="1">
        <f>(M102/(P102-N102))*LN(((TBL_HST[[#This Row],[CH1]]-Q102)/(TBL_HST[[#This Row],[CH3]]-Q102)))</f>
        <v>4.4684016917341744E-2</v>
      </c>
      <c r="U102" s="1">
        <f>(TBL_HST[[#This Row],[CH1]]-Q102)/(EXP(-R102*N102/M102)) + Q102</f>
        <v>49.150711462450602</v>
      </c>
      <c r="V102" s="1">
        <f>(TBL_HST[[#This Row],[CH2]]-Q102)/(EXP(-S102*O102/M102)) + Q102</f>
        <v>45.097588463019846</v>
      </c>
      <c r="W102" s="1">
        <f>(TBL_HST[[#This Row],[CH1]]-Q102)/(EXP(-T102*N102/M102)) + Q102</f>
        <v>48.08782252843276</v>
      </c>
      <c r="X102" s="1">
        <f t="shared" si="7"/>
        <v>49.150711462450602</v>
      </c>
      <c r="Y102" s="1">
        <f t="shared" si="8"/>
        <v>48.08782252843276</v>
      </c>
      <c r="Z102" s="1">
        <f t="shared" si="9"/>
        <v>48.08782252843276</v>
      </c>
      <c r="AB102" s="1">
        <f t="shared" si="10"/>
        <v>48.442118839772036</v>
      </c>
      <c r="AC102" s="1">
        <f>TBL_HST[[#This Row],[CH7]]</f>
        <v>49.17</v>
      </c>
      <c r="AD102" s="1">
        <f t="shared" si="11"/>
        <v>-0.72788116022796601</v>
      </c>
    </row>
    <row r="103" spans="1:30" ht="19.5" customHeight="1" x14ac:dyDescent="0.35">
      <c r="A103" s="27">
        <v>44775.663325601854</v>
      </c>
      <c r="B103" s="25">
        <v>47.03</v>
      </c>
      <c r="C103" s="25">
        <v>44.39</v>
      </c>
      <c r="D103" s="25">
        <v>43.41</v>
      </c>
      <c r="E103" s="25">
        <v>28.51</v>
      </c>
      <c r="F103" s="25">
        <v>28.95</v>
      </c>
      <c r="G103" s="25">
        <v>29.35</v>
      </c>
      <c r="H103" s="25">
        <v>48.61</v>
      </c>
      <c r="I103" s="25">
        <v>29.09</v>
      </c>
      <c r="J103" s="25"/>
      <c r="K103" s="25"/>
      <c r="M103" s="1">
        <f t="shared" si="6"/>
        <v>0.15</v>
      </c>
      <c r="N103" s="1">
        <v>0.3</v>
      </c>
      <c r="O103" s="1">
        <v>0.6</v>
      </c>
      <c r="P103" s="1">
        <v>0.88</v>
      </c>
      <c r="Q103" s="1">
        <f>AVERAGE(TBL_HST[[#This Row],[CH4]],TBL_HST[[#This Row],[CH5]],TBL_HST[[#This Row],[CH6]])</f>
        <v>28.936666666666667</v>
      </c>
      <c r="R103" s="1">
        <f>(M103/(O103-N103))*LN(((TBL_HST[[#This Row],[CH1]]-Q103)/(TBL_HST[[#This Row],[CH2]]-Q103)))</f>
        <v>7.8859408247558702E-2</v>
      </c>
      <c r="S103" s="1">
        <f>(M103/(P103-O103))*LN(((TBL_HST[[#This Row],[CH2]]-Q103)/(TBL_HST[[#This Row],[CH3]]-Q103)))</f>
        <v>3.5098314654324295E-2</v>
      </c>
      <c r="T103" s="1">
        <f>(M103/(P103-N103))*LN(((TBL_HST[[#This Row],[CH1]]-Q103)/(TBL_HST[[#This Row],[CH3]]-Q103)))</f>
        <v>5.7733363064617987E-2</v>
      </c>
      <c r="U103" s="1">
        <f>(TBL_HST[[#This Row],[CH1]]-Q103)/(EXP(-R103*N103/M103)) + Q103</f>
        <v>50.121009490940466</v>
      </c>
      <c r="V103" s="1">
        <f>(TBL_HST[[#This Row],[CH2]]-Q103)/(EXP(-S103*O103/M103)) + Q103</f>
        <v>46.719222873596237</v>
      </c>
      <c r="W103" s="1">
        <f>(TBL_HST[[#This Row],[CH1]]-Q103)/(EXP(-T103*N103/M103)) + Q103</f>
        <v>49.244572749342311</v>
      </c>
      <c r="X103" s="1">
        <f t="shared" si="7"/>
        <v>50.121009490940466</v>
      </c>
      <c r="Y103" s="1">
        <f t="shared" si="8"/>
        <v>49.244572749342311</v>
      </c>
      <c r="Z103" s="1">
        <f t="shared" si="9"/>
        <v>49.244572749342311</v>
      </c>
      <c r="AB103" s="1">
        <f t="shared" si="10"/>
        <v>49.536718329875022</v>
      </c>
      <c r="AC103" s="1">
        <f>TBL_HST[[#This Row],[CH7]]</f>
        <v>48.61</v>
      </c>
      <c r="AD103" s="1">
        <f t="shared" si="11"/>
        <v>0.92671832987502256</v>
      </c>
    </row>
    <row r="104" spans="1:30" ht="19.5" customHeight="1" x14ac:dyDescent="0.35">
      <c r="A104" s="27">
        <v>44775.663331481483</v>
      </c>
      <c r="B104" s="25">
        <v>47.53</v>
      </c>
      <c r="C104" s="25">
        <v>44.65</v>
      </c>
      <c r="D104" s="25">
        <v>43.29</v>
      </c>
      <c r="E104" s="25">
        <v>28.53</v>
      </c>
      <c r="F104" s="25">
        <v>28.97</v>
      </c>
      <c r="G104" s="25">
        <v>29.35</v>
      </c>
      <c r="H104" s="25">
        <v>48.79</v>
      </c>
      <c r="I104" s="25">
        <v>29.11</v>
      </c>
      <c r="J104" s="25"/>
      <c r="K104" s="25"/>
      <c r="M104" s="1">
        <f t="shared" si="6"/>
        <v>0.15</v>
      </c>
      <c r="N104" s="1">
        <v>0.3</v>
      </c>
      <c r="O104" s="1">
        <v>0.6</v>
      </c>
      <c r="P104" s="1">
        <v>0.88</v>
      </c>
      <c r="Q104" s="1">
        <f>AVERAGE(TBL_HST[[#This Row],[CH4]],TBL_HST[[#This Row],[CH5]],TBL_HST[[#This Row],[CH6]])</f>
        <v>28.95</v>
      </c>
      <c r="R104" s="1">
        <f>(M104/(O104-N104))*LN(((TBL_HST[[#This Row],[CH1]]-Q104)/(TBL_HST[[#This Row],[CH2]]-Q104)))</f>
        <v>8.4212510515715114E-2</v>
      </c>
      <c r="S104" s="1">
        <f>(M104/(P104-O104))*LN(((TBL_HST[[#This Row],[CH2]]-Q104)/(TBL_HST[[#This Row],[CH3]]-Q104)))</f>
        <v>4.8539934205065048E-2</v>
      </c>
      <c r="T104" s="1">
        <f>(M104/(P104-N104))*LN(((TBL_HST[[#This Row],[CH1]]-Q104)/(TBL_HST[[#This Row],[CH3]]-Q104)))</f>
        <v>6.6991266779539191E-2</v>
      </c>
      <c r="U104" s="1">
        <f>(TBL_HST[[#This Row],[CH1]]-Q104)/(EXP(-R104*N104/M104)) + Q104</f>
        <v>50.938305732484082</v>
      </c>
      <c r="V104" s="1">
        <f>(TBL_HST[[#This Row],[CH2]]-Q104)/(EXP(-S104*O104/M104)) + Q104</f>
        <v>48.01435667892035</v>
      </c>
      <c r="W104" s="1">
        <f>(TBL_HST[[#This Row],[CH1]]-Q104)/(EXP(-T104*N104/M104)) + Q104</f>
        <v>50.193867530999839</v>
      </c>
      <c r="X104" s="1">
        <f t="shared" si="7"/>
        <v>50.938305732484082</v>
      </c>
      <c r="Y104" s="1">
        <f t="shared" si="8"/>
        <v>50.193867530999839</v>
      </c>
      <c r="Z104" s="1">
        <f t="shared" si="9"/>
        <v>50.193867530999839</v>
      </c>
      <c r="AB104" s="1">
        <f t="shared" si="10"/>
        <v>50.442013598161253</v>
      </c>
      <c r="AC104" s="1">
        <f>TBL_HST[[#This Row],[CH7]]</f>
        <v>48.79</v>
      </c>
      <c r="AD104" s="1">
        <f t="shared" si="11"/>
        <v>1.652013598161254</v>
      </c>
    </row>
    <row r="105" spans="1:30" ht="19.5" customHeight="1" x14ac:dyDescent="0.35">
      <c r="A105" s="27">
        <v>44775.663337407408</v>
      </c>
      <c r="B105" s="25">
        <v>47.91</v>
      </c>
      <c r="C105" s="25">
        <v>45.07</v>
      </c>
      <c r="D105" s="25">
        <v>43.11</v>
      </c>
      <c r="E105" s="25">
        <v>28.53</v>
      </c>
      <c r="F105" s="25">
        <v>28.95</v>
      </c>
      <c r="G105" s="25">
        <v>29.39</v>
      </c>
      <c r="H105" s="25">
        <v>48.65</v>
      </c>
      <c r="I105" s="25">
        <v>29.09</v>
      </c>
      <c r="J105" s="25"/>
      <c r="K105" s="25"/>
      <c r="M105" s="1">
        <f t="shared" si="6"/>
        <v>0.15</v>
      </c>
      <c r="N105" s="1">
        <v>0.3</v>
      </c>
      <c r="O105" s="1">
        <v>0.6</v>
      </c>
      <c r="P105" s="1">
        <v>0.88</v>
      </c>
      <c r="Q105" s="1">
        <f>AVERAGE(TBL_HST[[#This Row],[CH4]],TBL_HST[[#This Row],[CH5]],TBL_HST[[#This Row],[CH6]])</f>
        <v>28.956666666666667</v>
      </c>
      <c r="R105" s="1">
        <f>(M105/(O105-N105))*LN(((TBL_HST[[#This Row],[CH1]]-Q105)/(TBL_HST[[#This Row],[CH2]]-Q105)))</f>
        <v>8.1166365473758328E-2</v>
      </c>
      <c r="S105" s="1">
        <f>(M105/(P105-O105))*LN(((TBL_HST[[#This Row],[CH2]]-Q105)/(TBL_HST[[#This Row],[CH3]]-Q105)))</f>
        <v>6.9480492321550152E-2</v>
      </c>
      <c r="T105" s="1">
        <f>(M105/(P105-N105))*LN(((TBL_HST[[#This Row],[CH1]]-Q105)/(TBL_HST[[#This Row],[CH3]]-Q105)))</f>
        <v>7.5524909469244006E-2</v>
      </c>
      <c r="U105" s="1">
        <f>(TBL_HST[[#This Row],[CH1]]-Q105)/(EXP(-R105*N105/M105)) + Q105</f>
        <v>51.250554406288785</v>
      </c>
      <c r="V105" s="1">
        <f>(TBL_HST[[#This Row],[CH2]]-Q105)/(EXP(-S105*O105/M105)) + Q105</f>
        <v>50.23244069575486</v>
      </c>
      <c r="W105" s="1">
        <f>(TBL_HST[[#This Row],[CH1]]-Q105)/(EXP(-T105*N105/M105)) + Q105</f>
        <v>51.000428162287051</v>
      </c>
      <c r="X105" s="1">
        <f t="shared" si="7"/>
        <v>51.250554406288785</v>
      </c>
      <c r="Y105" s="1">
        <f t="shared" si="8"/>
        <v>51.000428162287051</v>
      </c>
      <c r="Z105" s="1">
        <f t="shared" si="9"/>
        <v>51.000428162287051</v>
      </c>
      <c r="AB105" s="1">
        <f t="shared" si="10"/>
        <v>51.083803576954296</v>
      </c>
      <c r="AC105" s="1">
        <f>TBL_HST[[#This Row],[CH7]]</f>
        <v>48.65</v>
      </c>
      <c r="AD105" s="1">
        <f t="shared" si="11"/>
        <v>2.4338035769542969</v>
      </c>
    </row>
    <row r="106" spans="1:30" ht="19.5" customHeight="1" x14ac:dyDescent="0.35">
      <c r="A106" s="27">
        <v>44775.663343298613</v>
      </c>
      <c r="B106" s="25">
        <v>47.75</v>
      </c>
      <c r="C106" s="25">
        <v>45.27</v>
      </c>
      <c r="D106" s="25">
        <v>43.17</v>
      </c>
      <c r="E106" s="25">
        <v>28.51</v>
      </c>
      <c r="F106" s="25">
        <v>28.99</v>
      </c>
      <c r="G106" s="25">
        <v>29.35</v>
      </c>
      <c r="H106" s="25">
        <v>48.49</v>
      </c>
      <c r="I106" s="25">
        <v>29.09</v>
      </c>
      <c r="J106" s="25"/>
      <c r="K106" s="25"/>
      <c r="M106" s="1">
        <f t="shared" si="6"/>
        <v>0.15</v>
      </c>
      <c r="N106" s="1">
        <v>0.3</v>
      </c>
      <c r="O106" s="1">
        <v>0.6</v>
      </c>
      <c r="P106" s="1">
        <v>0.88</v>
      </c>
      <c r="Q106" s="1">
        <f>AVERAGE(TBL_HST[[#This Row],[CH4]],TBL_HST[[#This Row],[CH5]],TBL_HST[[#This Row],[CH6]])</f>
        <v>28.95</v>
      </c>
      <c r="R106" s="1">
        <f>(M106/(O106-N106))*LN(((TBL_HST[[#This Row],[CH1]]-Q106)/(TBL_HST[[#This Row],[CH2]]-Q106)))</f>
        <v>7.0732760149971152E-2</v>
      </c>
      <c r="S106" s="1">
        <f>(M106/(P106-O106))*LN(((TBL_HST[[#This Row],[CH2]]-Q106)/(TBL_HST[[#This Row],[CH3]]-Q106)))</f>
        <v>7.3790317050463988E-2</v>
      </c>
      <c r="T106" s="1">
        <f>(M106/(P106-N106))*LN(((TBL_HST[[#This Row],[CH1]]-Q106)/(TBL_HST[[#This Row],[CH3]]-Q106)))</f>
        <v>7.2208822101933245E-2</v>
      </c>
      <c r="U106" s="1">
        <f>(TBL_HST[[#This Row],[CH1]]-Q106)/(EXP(-R106*N106/M106)) + Q106</f>
        <v>50.606862745098034</v>
      </c>
      <c r="V106" s="1">
        <f>(TBL_HST[[#This Row],[CH2]]-Q106)/(EXP(-S106*O106/M106)) + Q106</f>
        <v>50.873357429121484</v>
      </c>
      <c r="W106" s="1">
        <f>(TBL_HST[[#This Row],[CH1]]-Q106)/(EXP(-T106*N106/M106)) + Q106</f>
        <v>50.670890950388852</v>
      </c>
      <c r="X106" s="1">
        <f t="shared" si="7"/>
        <v>50.606862745098034</v>
      </c>
      <c r="Y106" s="1">
        <f t="shared" si="8"/>
        <v>50.670890950388852</v>
      </c>
      <c r="Z106" s="1">
        <f t="shared" si="9"/>
        <v>50.670890950388852</v>
      </c>
      <c r="AB106" s="1">
        <f t="shared" si="10"/>
        <v>50.649548215291908</v>
      </c>
      <c r="AC106" s="1">
        <f>TBL_HST[[#This Row],[CH7]]</f>
        <v>48.49</v>
      </c>
      <c r="AD106" s="1">
        <f t="shared" si="11"/>
        <v>2.1595482152919061</v>
      </c>
    </row>
    <row r="107" spans="1:30" ht="19.5" customHeight="1" x14ac:dyDescent="0.35">
      <c r="A107" s="27">
        <v>44775.663349212962</v>
      </c>
      <c r="B107" s="25">
        <v>47.75</v>
      </c>
      <c r="C107" s="25">
        <v>45.81</v>
      </c>
      <c r="D107" s="25">
        <v>43.53</v>
      </c>
      <c r="E107" s="25">
        <v>28.53</v>
      </c>
      <c r="F107" s="25">
        <v>28.97</v>
      </c>
      <c r="G107" s="25">
        <v>29.41</v>
      </c>
      <c r="H107" s="25">
        <v>47.91</v>
      </c>
      <c r="I107" s="25">
        <v>29.11</v>
      </c>
      <c r="J107" s="25"/>
      <c r="K107" s="25"/>
      <c r="M107" s="1">
        <f t="shared" si="6"/>
        <v>0.15</v>
      </c>
      <c r="N107" s="1">
        <v>0.3</v>
      </c>
      <c r="O107" s="1">
        <v>0.6</v>
      </c>
      <c r="P107" s="1">
        <v>0.88</v>
      </c>
      <c r="Q107" s="1">
        <f>AVERAGE(TBL_HST[[#This Row],[CH4]],TBL_HST[[#This Row],[CH5]],TBL_HST[[#This Row],[CH6]])</f>
        <v>28.97</v>
      </c>
      <c r="R107" s="1">
        <f>(M107/(O107-N107))*LN(((TBL_HST[[#This Row],[CH1]]-Q107)/(TBL_HST[[#This Row],[CH2]]-Q107)))</f>
        <v>5.4517732482968012E-2</v>
      </c>
      <c r="S107" s="1">
        <f>(M107/(P107-O107))*LN(((TBL_HST[[#This Row],[CH2]]-Q107)/(TBL_HST[[#This Row],[CH3]]-Q107)))</f>
        <v>7.7935160381593302E-2</v>
      </c>
      <c r="T107" s="1">
        <f>(M107/(P107-N107))*LN(((TBL_HST[[#This Row],[CH1]]-Q107)/(TBL_HST[[#This Row],[CH3]]-Q107)))</f>
        <v>6.5822697675407799E-2</v>
      </c>
      <c r="U107" s="1">
        <f>(TBL_HST[[#This Row],[CH1]]-Q107)/(EXP(-R107*N107/M107)) + Q107</f>
        <v>49.913491686460802</v>
      </c>
      <c r="V107" s="1">
        <f>(TBL_HST[[#This Row],[CH2]]-Q107)/(EXP(-S107*O107/M107)) + Q107</f>
        <v>51.970078991597944</v>
      </c>
      <c r="W107" s="1">
        <f>(TBL_HST[[#This Row],[CH1]]-Q107)/(EXP(-T107*N107/M107)) + Q107</f>
        <v>50.392416400352069</v>
      </c>
      <c r="X107" s="1">
        <f t="shared" si="7"/>
        <v>49.913491686460802</v>
      </c>
      <c r="Y107" s="1">
        <f t="shared" si="8"/>
        <v>50.392416400352069</v>
      </c>
      <c r="Z107" s="1">
        <f t="shared" si="9"/>
        <v>50.392416400352069</v>
      </c>
      <c r="AB107" s="1">
        <f t="shared" si="10"/>
        <v>50.232774829054982</v>
      </c>
      <c r="AC107" s="1">
        <f>TBL_HST[[#This Row],[CH7]]</f>
        <v>47.91</v>
      </c>
      <c r="AD107" s="1">
        <f t="shared" si="11"/>
        <v>2.3227748290549854</v>
      </c>
    </row>
    <row r="108" spans="1:30" ht="19.5" customHeight="1" x14ac:dyDescent="0.35">
      <c r="A108" s="27">
        <v>44775.663355092591</v>
      </c>
      <c r="B108" s="25">
        <v>47.41</v>
      </c>
      <c r="C108" s="25">
        <v>46.45</v>
      </c>
      <c r="D108" s="25">
        <v>43.61</v>
      </c>
      <c r="E108" s="25">
        <v>28.53</v>
      </c>
      <c r="F108" s="25">
        <v>29.01</v>
      </c>
      <c r="G108" s="25">
        <v>29.41</v>
      </c>
      <c r="H108" s="25">
        <v>47.77</v>
      </c>
      <c r="I108" s="25">
        <v>29.15</v>
      </c>
      <c r="J108" s="25"/>
      <c r="K108" s="25"/>
      <c r="M108" s="1">
        <f t="shared" si="6"/>
        <v>0.15</v>
      </c>
      <c r="N108" s="1">
        <v>0.3</v>
      </c>
      <c r="O108" s="1">
        <v>0.6</v>
      </c>
      <c r="P108" s="1">
        <v>0.88</v>
      </c>
      <c r="Q108" s="1">
        <f>AVERAGE(TBL_HST[[#This Row],[CH4]],TBL_HST[[#This Row],[CH5]],TBL_HST[[#This Row],[CH6]])</f>
        <v>28.983333333333334</v>
      </c>
      <c r="R108" s="1">
        <f>(M108/(O108-N108))*LN(((TBL_HST[[#This Row],[CH1]]-Q108)/(TBL_HST[[#This Row],[CH2]]-Q108)))</f>
        <v>2.6752294066208802E-2</v>
      </c>
      <c r="S108" s="1">
        <f>(M108/(P108-O108))*LN(((TBL_HST[[#This Row],[CH2]]-Q108)/(TBL_HST[[#This Row],[CH3]]-Q108)))</f>
        <v>9.5061404957125242E-2</v>
      </c>
      <c r="T108" s="1">
        <f>(M108/(P108-N108))*LN(((TBL_HST[[#This Row],[CH1]]-Q108)/(TBL_HST[[#This Row],[CH3]]-Q108)))</f>
        <v>5.9729106220444327E-2</v>
      </c>
      <c r="U108" s="1">
        <f>(TBL_HST[[#This Row],[CH1]]-Q108)/(EXP(-R108*N108/M108)) + Q108</f>
        <v>48.42276335877861</v>
      </c>
      <c r="V108" s="1">
        <f>(TBL_HST[[#This Row],[CH2]]-Q108)/(EXP(-S108*O108/M108)) + Q108</f>
        <v>54.53084503366081</v>
      </c>
      <c r="W108" s="1">
        <f>(TBL_HST[[#This Row],[CH1]]-Q108)/(EXP(-T108*N108/M108)) + Q108</f>
        <v>49.748088850766464</v>
      </c>
      <c r="X108" s="1">
        <f t="shared" si="7"/>
        <v>48.42276335877861</v>
      </c>
      <c r="Y108" s="1">
        <f t="shared" si="8"/>
        <v>49.748088850766464</v>
      </c>
      <c r="Z108" s="1">
        <f t="shared" si="9"/>
        <v>49.748088850766464</v>
      </c>
      <c r="AB108" s="1">
        <f t="shared" si="10"/>
        <v>49.306313686770515</v>
      </c>
      <c r="AC108" s="1">
        <f>TBL_HST[[#This Row],[CH7]]</f>
        <v>47.77</v>
      </c>
      <c r="AD108" s="1">
        <f t="shared" si="11"/>
        <v>1.5363136867705123</v>
      </c>
    </row>
    <row r="109" spans="1:30" ht="19.5" customHeight="1" x14ac:dyDescent="0.35">
      <c r="A109" s="27">
        <v>44775.663361018516</v>
      </c>
      <c r="B109" s="25">
        <v>47.47</v>
      </c>
      <c r="C109" s="25">
        <v>46.59</v>
      </c>
      <c r="D109" s="25">
        <v>44.03</v>
      </c>
      <c r="E109" s="25">
        <v>28.53</v>
      </c>
      <c r="F109" s="25">
        <v>28.99</v>
      </c>
      <c r="G109" s="25">
        <v>29.39</v>
      </c>
      <c r="H109" s="25">
        <v>47.75</v>
      </c>
      <c r="I109" s="25">
        <v>29.15</v>
      </c>
      <c r="J109" s="25"/>
      <c r="K109" s="25"/>
      <c r="M109" s="1">
        <f t="shared" si="6"/>
        <v>0.15</v>
      </c>
      <c r="N109" s="1">
        <v>0.3</v>
      </c>
      <c r="O109" s="1">
        <v>0.6</v>
      </c>
      <c r="P109" s="1">
        <v>0.88</v>
      </c>
      <c r="Q109" s="1">
        <f>AVERAGE(TBL_HST[[#This Row],[CH4]],TBL_HST[[#This Row],[CH5]],TBL_HST[[#This Row],[CH6]])</f>
        <v>28.97</v>
      </c>
      <c r="R109" s="1">
        <f>(M109/(O109-N109))*LN(((TBL_HST[[#This Row],[CH1]]-Q109)/(TBL_HST[[#This Row],[CH2]]-Q109)))</f>
        <v>2.4368055788122685E-2</v>
      </c>
      <c r="S109" s="1">
        <f>(M109/(P109-O109))*LN(((TBL_HST[[#This Row],[CH2]]-Q109)/(TBL_HST[[#This Row],[CH3]]-Q109)))</f>
        <v>8.4103070430153207E-2</v>
      </c>
      <c r="T109" s="1">
        <f>(M109/(P109-N109))*LN(((TBL_HST[[#This Row],[CH1]]-Q109)/(TBL_HST[[#This Row],[CH3]]-Q109)))</f>
        <v>5.3205649063585714E-2</v>
      </c>
      <c r="U109" s="1">
        <f>(TBL_HST[[#This Row],[CH1]]-Q109)/(EXP(-R109*N109/M109)) + Q109</f>
        <v>48.393950056753681</v>
      </c>
      <c r="V109" s="1">
        <f>(TBL_HST[[#This Row],[CH2]]-Q109)/(EXP(-S109*O109/M109)) + Q109</f>
        <v>53.63652107684679</v>
      </c>
      <c r="W109" s="1">
        <f>(TBL_HST[[#This Row],[CH1]]-Q109)/(EXP(-T109*N109/M109)) + Q109</f>
        <v>49.547166325101429</v>
      </c>
      <c r="X109" s="1">
        <f t="shared" si="7"/>
        <v>48.393950056753681</v>
      </c>
      <c r="Y109" s="1">
        <f t="shared" si="8"/>
        <v>49.547166325101429</v>
      </c>
      <c r="Z109" s="1">
        <f t="shared" si="9"/>
        <v>49.547166325101429</v>
      </c>
      <c r="AB109" s="1">
        <f t="shared" si="10"/>
        <v>49.162760902318844</v>
      </c>
      <c r="AC109" s="1">
        <f>TBL_HST[[#This Row],[CH7]]</f>
        <v>47.75</v>
      </c>
      <c r="AD109" s="1">
        <f t="shared" si="11"/>
        <v>1.4127609023188441</v>
      </c>
    </row>
    <row r="110" spans="1:30" ht="19.5" customHeight="1" x14ac:dyDescent="0.35">
      <c r="A110" s="27">
        <v>44775.663366898145</v>
      </c>
      <c r="B110" s="25">
        <v>47.27</v>
      </c>
      <c r="C110" s="25">
        <v>46.69</v>
      </c>
      <c r="D110" s="25">
        <v>44.15</v>
      </c>
      <c r="E110" s="25">
        <v>28.51</v>
      </c>
      <c r="F110" s="25">
        <v>28.99</v>
      </c>
      <c r="G110" s="25">
        <v>29.41</v>
      </c>
      <c r="H110" s="25">
        <v>47.09</v>
      </c>
      <c r="I110" s="25">
        <v>29.15</v>
      </c>
      <c r="J110" s="25"/>
      <c r="K110" s="25"/>
      <c r="M110" s="1">
        <f t="shared" si="6"/>
        <v>0.15</v>
      </c>
      <c r="N110" s="1">
        <v>0.3</v>
      </c>
      <c r="O110" s="1">
        <v>0.6</v>
      </c>
      <c r="P110" s="1">
        <v>0.88</v>
      </c>
      <c r="Q110" s="1">
        <f>AVERAGE(TBL_HST[[#This Row],[CH4]],TBL_HST[[#This Row],[CH5]],TBL_HST[[#This Row],[CH6]])</f>
        <v>28.97</v>
      </c>
      <c r="R110" s="1">
        <f>(M110/(O110-N110))*LN(((TBL_HST[[#This Row],[CH1]]-Q110)/(TBL_HST[[#This Row],[CH2]]-Q110)))</f>
        <v>1.6103557335220325E-2</v>
      </c>
      <c r="S110" s="1">
        <f>(M110/(P110-O110))*LN(((TBL_HST[[#This Row],[CH2]]-Q110)/(TBL_HST[[#This Row],[CH3]]-Q110)))</f>
        <v>8.2883128505063047E-2</v>
      </c>
      <c r="T110" s="1">
        <f>(M110/(P110-N110))*LN(((TBL_HST[[#This Row],[CH1]]-Q110)/(TBL_HST[[#This Row],[CH3]]-Q110)))</f>
        <v>4.8341971003420255E-2</v>
      </c>
      <c r="U110" s="1">
        <f>(TBL_HST[[#This Row],[CH1]]-Q110)/(EXP(-R110*N110/M110)) + Q110</f>
        <v>47.868984198645606</v>
      </c>
      <c r="V110" s="1">
        <f>(TBL_HST[[#This Row],[CH2]]-Q110)/(EXP(-S110*O110/M110)) + Q110</f>
        <v>53.655757532224136</v>
      </c>
      <c r="W110" s="1">
        <f>(TBL_HST[[#This Row],[CH1]]-Q110)/(EXP(-T110*N110/M110)) + Q110</f>
        <v>49.127672836733147</v>
      </c>
      <c r="X110" s="1">
        <f t="shared" si="7"/>
        <v>47.868984198645606</v>
      </c>
      <c r="Y110" s="1">
        <f t="shared" si="8"/>
        <v>49.127672836733147</v>
      </c>
      <c r="Z110" s="1">
        <f t="shared" si="9"/>
        <v>49.127672836733147</v>
      </c>
      <c r="AB110" s="1">
        <f t="shared" si="10"/>
        <v>48.708109957370631</v>
      </c>
      <c r="AC110" s="1">
        <f>TBL_HST[[#This Row],[CH7]]</f>
        <v>47.09</v>
      </c>
      <c r="AD110" s="1">
        <f t="shared" si="11"/>
        <v>1.6181099573706277</v>
      </c>
    </row>
    <row r="111" spans="1:30" ht="19.5" customHeight="1" x14ac:dyDescent="0.35">
      <c r="A111" s="27">
        <v>44775.663372824078</v>
      </c>
      <c r="B111" s="25">
        <v>47.03</v>
      </c>
      <c r="C111" s="25">
        <v>46.41</v>
      </c>
      <c r="D111" s="25">
        <v>44.85</v>
      </c>
      <c r="E111" s="25">
        <v>28.53</v>
      </c>
      <c r="F111" s="25">
        <v>28.99</v>
      </c>
      <c r="G111" s="25">
        <v>29.39</v>
      </c>
      <c r="H111" s="25">
        <v>46.97</v>
      </c>
      <c r="I111" s="25">
        <v>29.15</v>
      </c>
      <c r="J111" s="25"/>
      <c r="K111" s="25"/>
      <c r="M111" s="1">
        <f t="shared" si="6"/>
        <v>0.15</v>
      </c>
      <c r="N111" s="1">
        <v>0.3</v>
      </c>
      <c r="O111" s="1">
        <v>0.6</v>
      </c>
      <c r="P111" s="1">
        <v>0.88</v>
      </c>
      <c r="Q111" s="1">
        <f>AVERAGE(TBL_HST[[#This Row],[CH4]],TBL_HST[[#This Row],[CH5]],TBL_HST[[#This Row],[CH6]])</f>
        <v>28.97</v>
      </c>
      <c r="R111" s="1">
        <f>(M111/(O111-N111))*LN(((TBL_HST[[#This Row],[CH1]]-Q111)/(TBL_HST[[#This Row],[CH2]]-Q111)))</f>
        <v>1.746656475400302E-2</v>
      </c>
      <c r="S111" s="1">
        <f>(M111/(P111-O111))*LN(((TBL_HST[[#This Row],[CH2]]-Q111)/(TBL_HST[[#This Row],[CH3]]-Q111)))</f>
        <v>5.0199622854559103E-2</v>
      </c>
      <c r="T111" s="1">
        <f>(M111/(P111-N111))*LN(((TBL_HST[[#This Row],[CH1]]-Q111)/(TBL_HST[[#This Row],[CH3]]-Q111)))</f>
        <v>3.326873073358181E-2</v>
      </c>
      <c r="U111" s="1">
        <f>(TBL_HST[[#This Row],[CH1]]-Q111)/(EXP(-R111*N111/M111)) + Q111</f>
        <v>47.672041284403676</v>
      </c>
      <c r="V111" s="1">
        <f>(TBL_HST[[#This Row],[CH2]]-Q111)/(EXP(-S111*O111/M111)) + Q111</f>
        <v>50.288279771425437</v>
      </c>
      <c r="W111" s="1">
        <f>(TBL_HST[[#This Row],[CH1]]-Q111)/(EXP(-T111*N111/M111)) + Q111</f>
        <v>48.27254609935045</v>
      </c>
      <c r="X111" s="1">
        <f t="shared" si="7"/>
        <v>47.672041284403676</v>
      </c>
      <c r="Y111" s="1">
        <f t="shared" si="8"/>
        <v>48.27254609935045</v>
      </c>
      <c r="Z111" s="1">
        <f t="shared" si="9"/>
        <v>48.27254609935045</v>
      </c>
      <c r="AB111" s="1">
        <f t="shared" si="10"/>
        <v>48.07237782770153</v>
      </c>
      <c r="AC111" s="1">
        <f>TBL_HST[[#This Row],[CH7]]</f>
        <v>46.97</v>
      </c>
      <c r="AD111" s="1">
        <f t="shared" si="11"/>
        <v>1.102377827701531</v>
      </c>
    </row>
    <row r="112" spans="1:30" ht="19.5" customHeight="1" x14ac:dyDescent="0.35">
      <c r="A112" s="27">
        <v>44775.663378703706</v>
      </c>
      <c r="B112" s="25">
        <v>46.59</v>
      </c>
      <c r="C112" s="25">
        <v>46.49</v>
      </c>
      <c r="D112" s="25">
        <v>45.35</v>
      </c>
      <c r="E112" s="25">
        <v>28.51</v>
      </c>
      <c r="F112" s="25">
        <v>28.97</v>
      </c>
      <c r="G112" s="25">
        <v>29.43</v>
      </c>
      <c r="H112" s="25">
        <v>46.83</v>
      </c>
      <c r="I112" s="25">
        <v>29.11</v>
      </c>
      <c r="J112" s="25"/>
      <c r="K112" s="25"/>
      <c r="M112" s="1">
        <f t="shared" si="6"/>
        <v>0.15</v>
      </c>
      <c r="N112" s="1">
        <v>0.3</v>
      </c>
      <c r="O112" s="1">
        <v>0.6</v>
      </c>
      <c r="P112" s="1">
        <v>0.88</v>
      </c>
      <c r="Q112" s="1">
        <f>AVERAGE(TBL_HST[[#This Row],[CH4]],TBL_HST[[#This Row],[CH5]],TBL_HST[[#This Row],[CH6]])</f>
        <v>28.97</v>
      </c>
      <c r="R112" s="1">
        <f>(M112/(O112-N112))*LN(((TBL_HST[[#This Row],[CH1]]-Q112)/(TBL_HST[[#This Row],[CH2]]-Q112)))</f>
        <v>2.8457674998940276E-3</v>
      </c>
      <c r="S112" s="1">
        <f>(M112/(P112-O112))*LN(((TBL_HST[[#This Row],[CH2]]-Q112)/(TBL_HST[[#This Row],[CH3]]-Q112)))</f>
        <v>3.6043932366065352E-2</v>
      </c>
      <c r="T112" s="1">
        <f>(M112/(P112-N112))*LN(((TBL_HST[[#This Row],[CH1]]-Q112)/(TBL_HST[[#This Row],[CH3]]-Q112)))</f>
        <v>1.8872467780114716E-2</v>
      </c>
      <c r="U112" s="1">
        <f>(TBL_HST[[#This Row],[CH1]]-Q112)/(EXP(-R112*N112/M112)) + Q112</f>
        <v>46.690570776255711</v>
      </c>
      <c r="V112" s="1">
        <f>(TBL_HST[[#This Row],[CH2]]-Q112)/(EXP(-S112*O112/M112)) + Q112</f>
        <v>49.207125528132281</v>
      </c>
      <c r="W112" s="1">
        <f>(TBL_HST[[#This Row],[CH1]]-Q112)/(EXP(-T112*N112/M112)) + Q112</f>
        <v>47.267776615919772</v>
      </c>
      <c r="X112" s="1">
        <f t="shared" si="7"/>
        <v>46.690570776255711</v>
      </c>
      <c r="Y112" s="1">
        <f t="shared" si="8"/>
        <v>47.267776615919772</v>
      </c>
      <c r="Z112" s="1">
        <f t="shared" si="9"/>
        <v>47.267776615919772</v>
      </c>
      <c r="AB112" s="1">
        <f t="shared" si="10"/>
        <v>47.07537466936509</v>
      </c>
      <c r="AC112" s="1">
        <f>TBL_HST[[#This Row],[CH7]]</f>
        <v>46.83</v>
      </c>
      <c r="AD112" s="1">
        <f t="shared" si="11"/>
        <v>0.24537466936509134</v>
      </c>
    </row>
    <row r="113" spans="1:30" ht="19.5" customHeight="1" x14ac:dyDescent="0.35">
      <c r="A113" s="27">
        <v>44775.663384629632</v>
      </c>
      <c r="B113" s="25">
        <v>46.57</v>
      </c>
      <c r="C113" s="25">
        <v>46.37</v>
      </c>
      <c r="D113" s="25">
        <v>45.53</v>
      </c>
      <c r="E113" s="25">
        <v>28.53</v>
      </c>
      <c r="F113" s="25">
        <v>28.99</v>
      </c>
      <c r="G113" s="25">
        <v>29.41</v>
      </c>
      <c r="H113" s="25">
        <v>46.75</v>
      </c>
      <c r="I113" s="25">
        <v>29.11</v>
      </c>
      <c r="J113" s="25"/>
      <c r="K113" s="25"/>
      <c r="M113" s="1">
        <f t="shared" si="6"/>
        <v>0.15</v>
      </c>
      <c r="N113" s="1">
        <v>0.3</v>
      </c>
      <c r="O113" s="1">
        <v>0.6</v>
      </c>
      <c r="P113" s="1">
        <v>0.88</v>
      </c>
      <c r="Q113" s="1">
        <f>AVERAGE(TBL_HST[[#This Row],[CH4]],TBL_HST[[#This Row],[CH5]],TBL_HST[[#This Row],[CH6]])</f>
        <v>28.976666666666663</v>
      </c>
      <c r="R113" s="1">
        <f>(M113/(O113-N113))*LN(((TBL_HST[[#This Row],[CH1]]-Q113)/(TBL_HST[[#This Row],[CH2]]-Q113)))</f>
        <v>5.7165256832979435E-3</v>
      </c>
      <c r="S113" s="1">
        <f>(M113/(P113-O113))*LN(((TBL_HST[[#This Row],[CH2]]-Q113)/(TBL_HST[[#This Row],[CH3]]-Q113)))</f>
        <v>2.651758908672942E-2</v>
      </c>
      <c r="T113" s="1">
        <f>(M113/(P113-N113))*LN(((TBL_HST[[#This Row],[CH1]]-Q113)/(TBL_HST[[#This Row],[CH3]]-Q113)))</f>
        <v>1.5758418360816543E-2</v>
      </c>
      <c r="U113" s="1">
        <f>(TBL_HST[[#This Row],[CH1]]-Q113)/(EXP(-R113*N113/M113)) + Q113</f>
        <v>46.77229973169797</v>
      </c>
      <c r="V113" s="1">
        <f>(TBL_HST[[#This Row],[CH2]]-Q113)/(EXP(-S113*O113/M113)) + Q113</f>
        <v>48.31631579123534</v>
      </c>
      <c r="W113" s="1">
        <f>(TBL_HST[[#This Row],[CH1]]-Q113)/(EXP(-T113*N113/M113)) + Q113</f>
        <v>47.133316563866046</v>
      </c>
      <c r="X113" s="1">
        <f t="shared" si="7"/>
        <v>46.77229973169797</v>
      </c>
      <c r="Y113" s="1">
        <f t="shared" si="8"/>
        <v>47.133316563866046</v>
      </c>
      <c r="Z113" s="1">
        <f t="shared" si="9"/>
        <v>47.133316563866046</v>
      </c>
      <c r="AB113" s="1">
        <f t="shared" si="10"/>
        <v>47.012977619810023</v>
      </c>
      <c r="AC113" s="1">
        <f>TBL_HST[[#This Row],[CH7]]</f>
        <v>46.75</v>
      </c>
      <c r="AD113" s="1">
        <f t="shared" si="11"/>
        <v>0.2629776198100231</v>
      </c>
    </row>
    <row r="114" spans="1:30" ht="19.5" customHeight="1" x14ac:dyDescent="0.35">
      <c r="A114" s="27">
        <v>44775.66339050926</v>
      </c>
      <c r="B114" s="25">
        <v>46.15</v>
      </c>
      <c r="C114" s="25">
        <v>46.11</v>
      </c>
      <c r="D114" s="25">
        <v>45.57</v>
      </c>
      <c r="E114" s="25">
        <v>28.57</v>
      </c>
      <c r="F114" s="25">
        <v>29.01</v>
      </c>
      <c r="G114" s="25">
        <v>29.41</v>
      </c>
      <c r="H114" s="25">
        <v>46.83</v>
      </c>
      <c r="I114" s="25">
        <v>29.15</v>
      </c>
      <c r="J114" s="25"/>
      <c r="K114" s="25"/>
      <c r="M114" s="1">
        <f t="shared" si="6"/>
        <v>0.15</v>
      </c>
      <c r="N114" s="1">
        <v>0.3</v>
      </c>
      <c r="O114" s="1">
        <v>0.6</v>
      </c>
      <c r="P114" s="1">
        <v>0.88</v>
      </c>
      <c r="Q114" s="1">
        <f>AVERAGE(TBL_HST[[#This Row],[CH4]],TBL_HST[[#This Row],[CH5]],TBL_HST[[#This Row],[CH6]])</f>
        <v>28.996666666666666</v>
      </c>
      <c r="R114" s="1">
        <f>(M114/(O114-N114))*LN(((TBL_HST[[#This Row],[CH1]]-Q114)/(TBL_HST[[#This Row],[CH2]]-Q114)))</f>
        <v>1.167315705301873E-3</v>
      </c>
      <c r="S114" s="1">
        <f>(M114/(P114-O114))*LN(((TBL_HST[[#This Row],[CH2]]-Q114)/(TBL_HST[[#This Row],[CH3]]-Q114)))</f>
        <v>1.7176558285973535E-2</v>
      </c>
      <c r="T114" s="1">
        <f>(M114/(P114-N114))*LN(((TBL_HST[[#This Row],[CH1]]-Q114)/(TBL_HST[[#This Row],[CH3]]-Q114)))</f>
        <v>8.8959155718330227E-3</v>
      </c>
      <c r="U114" s="1">
        <f>(TBL_HST[[#This Row],[CH1]]-Q114)/(EXP(-R114*N114/M114)) + Q114</f>
        <v>46.19009349435138</v>
      </c>
      <c r="V114" s="1">
        <f>(TBL_HST[[#This Row],[CH2]]-Q114)/(EXP(-S114*O114/M114)) + Q114</f>
        <v>47.327125986792616</v>
      </c>
      <c r="W114" s="1">
        <f>(TBL_HST[[#This Row],[CH1]]-Q114)/(EXP(-T114*N114/M114)) + Q114</f>
        <v>46.457920320774647</v>
      </c>
      <c r="X114" s="1">
        <f t="shared" si="7"/>
        <v>46.19009349435138</v>
      </c>
      <c r="Y114" s="1">
        <f t="shared" si="8"/>
        <v>46.457920320774647</v>
      </c>
      <c r="Z114" s="1">
        <f t="shared" si="9"/>
        <v>46.457920320774647</v>
      </c>
      <c r="AB114" s="1">
        <f t="shared" si="10"/>
        <v>46.368644711966887</v>
      </c>
      <c r="AC114" s="1">
        <f>TBL_HST[[#This Row],[CH7]]</f>
        <v>46.83</v>
      </c>
      <c r="AD114" s="1">
        <f t="shared" si="11"/>
        <v>-0.46135528803311132</v>
      </c>
    </row>
    <row r="115" spans="1:30" ht="19.5" customHeight="1" x14ac:dyDescent="0.35">
      <c r="A115" s="27">
        <v>44775.663396435186</v>
      </c>
      <c r="B115" s="25">
        <v>45.89</v>
      </c>
      <c r="C115" s="25">
        <v>45.81</v>
      </c>
      <c r="D115" s="25">
        <v>45.29</v>
      </c>
      <c r="E115" s="25">
        <v>28.53</v>
      </c>
      <c r="F115" s="25">
        <v>28.99</v>
      </c>
      <c r="G115" s="25">
        <v>29.45</v>
      </c>
      <c r="H115" s="25">
        <v>46.87</v>
      </c>
      <c r="I115" s="25">
        <v>29.15</v>
      </c>
      <c r="J115" s="25"/>
      <c r="K115" s="25"/>
      <c r="M115" s="1">
        <f t="shared" si="6"/>
        <v>0.15</v>
      </c>
      <c r="N115" s="1">
        <v>0.3</v>
      </c>
      <c r="O115" s="1">
        <v>0.6</v>
      </c>
      <c r="P115" s="1">
        <v>0.88</v>
      </c>
      <c r="Q115" s="1">
        <f>AVERAGE(TBL_HST[[#This Row],[CH4]],TBL_HST[[#This Row],[CH5]],TBL_HST[[#This Row],[CH6]])</f>
        <v>28.99</v>
      </c>
      <c r="R115" s="1">
        <f>(M115/(O115-N115))*LN(((TBL_HST[[#This Row],[CH1]]-Q115)/(TBL_HST[[#This Row],[CH2]]-Q115)))</f>
        <v>2.3724836921128665E-3</v>
      </c>
      <c r="S115" s="1">
        <f>(M115/(P115-O115))*LN(((TBL_HST[[#This Row],[CH2]]-Q115)/(TBL_HST[[#This Row],[CH3]]-Q115)))</f>
        <v>1.6823328606474428E-2</v>
      </c>
      <c r="T115" s="1">
        <f>(M115/(P115-N115))*LN(((TBL_HST[[#This Row],[CH1]]-Q115)/(TBL_HST[[#This Row],[CH3]]-Q115)))</f>
        <v>9.3487536507701231E-3</v>
      </c>
      <c r="U115" s="1">
        <f>(TBL_HST[[#This Row],[CH1]]-Q115)/(EXP(-R115*N115/M115)) + Q115</f>
        <v>45.970380499405465</v>
      </c>
      <c r="V115" s="1">
        <f>(TBL_HST[[#This Row],[CH2]]-Q115)/(EXP(-S115*O115/M115)) + Q115</f>
        <v>46.980826137906959</v>
      </c>
      <c r="W115" s="1">
        <f>(TBL_HST[[#This Row],[CH1]]-Q115)/(EXP(-T115*N115/M115)) + Q115</f>
        <v>46.208960463956124</v>
      </c>
      <c r="X115" s="1">
        <f t="shared" si="7"/>
        <v>45.970380499405465</v>
      </c>
      <c r="Y115" s="1">
        <f t="shared" si="8"/>
        <v>46.208960463956124</v>
      </c>
      <c r="Z115" s="1">
        <f t="shared" si="9"/>
        <v>46.208960463956124</v>
      </c>
      <c r="AB115" s="1">
        <f t="shared" si="10"/>
        <v>46.129433809105905</v>
      </c>
      <c r="AC115" s="1">
        <f>TBL_HST[[#This Row],[CH7]]</f>
        <v>46.87</v>
      </c>
      <c r="AD115" s="1">
        <f t="shared" si="11"/>
        <v>-0.74056619089409281</v>
      </c>
    </row>
    <row r="116" spans="1:30" ht="19.5" customHeight="1" x14ac:dyDescent="0.35">
      <c r="A116" s="27">
        <v>44775.663402314814</v>
      </c>
      <c r="B116" s="25">
        <v>45.71</v>
      </c>
      <c r="C116" s="25">
        <v>45.41</v>
      </c>
      <c r="D116" s="25">
        <v>45.19</v>
      </c>
      <c r="E116" s="25">
        <v>28.55</v>
      </c>
      <c r="F116" s="25">
        <v>29.01</v>
      </c>
      <c r="G116" s="25">
        <v>29.45</v>
      </c>
      <c r="H116" s="25">
        <v>46.63</v>
      </c>
      <c r="I116" s="25">
        <v>29.17</v>
      </c>
      <c r="J116" s="25"/>
      <c r="K116" s="25"/>
      <c r="M116" s="1">
        <f t="shared" si="6"/>
        <v>0.15</v>
      </c>
      <c r="N116" s="1">
        <v>0.3</v>
      </c>
      <c r="O116" s="1">
        <v>0.6</v>
      </c>
      <c r="P116" s="1">
        <v>0.88</v>
      </c>
      <c r="Q116" s="1">
        <f>AVERAGE(TBL_HST[[#This Row],[CH4]],TBL_HST[[#This Row],[CH5]],TBL_HST[[#This Row],[CH6]])</f>
        <v>29.003333333333334</v>
      </c>
      <c r="R116" s="1">
        <f>(M116/(O116-N116))*LN(((TBL_HST[[#This Row],[CH1]]-Q116)/(TBL_HST[[#This Row],[CH2]]-Q116)))</f>
        <v>9.0600425324790426E-3</v>
      </c>
      <c r="S116" s="1">
        <f>(M116/(P116-O116))*LN(((TBL_HST[[#This Row],[CH2]]-Q116)/(TBL_HST[[#This Row],[CH3]]-Q116)))</f>
        <v>7.2320883276787056E-3</v>
      </c>
      <c r="T116" s="1">
        <f>(M116/(P116-N116))*LN(((TBL_HST[[#This Row],[CH1]]-Q116)/(TBL_HST[[#This Row],[CH3]]-Q116)))</f>
        <v>8.1775818818857621E-3</v>
      </c>
      <c r="U116" s="1">
        <f>(TBL_HST[[#This Row],[CH1]]-Q116)/(EXP(-R116*N116/M116)) + Q116</f>
        <v>46.015485574969532</v>
      </c>
      <c r="V116" s="1">
        <f>(TBL_HST[[#This Row],[CH2]]-Q116)/(EXP(-S116*O116/M116)) + Q116</f>
        <v>45.891549485233355</v>
      </c>
      <c r="W116" s="1">
        <f>(TBL_HST[[#This Row],[CH1]]-Q116)/(EXP(-T116*N116/M116)) + Q116</f>
        <v>45.985486945496334</v>
      </c>
      <c r="X116" s="1">
        <f t="shared" si="7"/>
        <v>46.015485574969532</v>
      </c>
      <c r="Y116" s="1">
        <f t="shared" si="8"/>
        <v>45.985486945496334</v>
      </c>
      <c r="Z116" s="1">
        <f t="shared" si="9"/>
        <v>45.985486945496334</v>
      </c>
      <c r="AB116" s="1">
        <f t="shared" si="10"/>
        <v>45.995486488654059</v>
      </c>
      <c r="AC116" s="1">
        <f>TBL_HST[[#This Row],[CH7]]</f>
        <v>46.63</v>
      </c>
      <c r="AD116" s="1">
        <f t="shared" si="11"/>
        <v>-0.63451351134594347</v>
      </c>
    </row>
    <row r="117" spans="1:30" ht="19.5" customHeight="1" x14ac:dyDescent="0.35">
      <c r="A117" s="27">
        <v>44775.66340824074</v>
      </c>
      <c r="B117" s="25">
        <v>45.83</v>
      </c>
      <c r="C117" s="25">
        <v>45.15</v>
      </c>
      <c r="D117" s="25">
        <v>45.15</v>
      </c>
      <c r="E117" s="25">
        <v>28.55</v>
      </c>
      <c r="F117" s="25">
        <v>29.01</v>
      </c>
      <c r="G117" s="25">
        <v>29.43</v>
      </c>
      <c r="H117" s="25">
        <v>47.23</v>
      </c>
      <c r="I117" s="25">
        <v>29.15</v>
      </c>
      <c r="J117" s="25"/>
      <c r="K117" s="25"/>
      <c r="M117" s="1">
        <f t="shared" si="6"/>
        <v>0.15</v>
      </c>
      <c r="N117" s="1">
        <v>0.3</v>
      </c>
      <c r="O117" s="1">
        <v>0.6</v>
      </c>
      <c r="P117" s="1">
        <v>0.88</v>
      </c>
      <c r="Q117" s="1">
        <f>AVERAGE(TBL_HST[[#This Row],[CH4]],TBL_HST[[#This Row],[CH5]],TBL_HST[[#This Row],[CH6]])</f>
        <v>28.99666666666667</v>
      </c>
      <c r="R117" s="1">
        <f>(M117/(O117-N117))*LN(((TBL_HST[[#This Row],[CH1]]-Q117)/(TBL_HST[[#This Row],[CH2]]-Q117)))</f>
        <v>2.0617310446467231E-2</v>
      </c>
      <c r="S117" s="1">
        <f>(M117/(P117-O117))*LN(((TBL_HST[[#This Row],[CH2]]-Q117)/(TBL_HST[[#This Row],[CH3]]-Q117)))</f>
        <v>0</v>
      </c>
      <c r="T117" s="1">
        <f>(M117/(P117-N117))*LN(((TBL_HST[[#This Row],[CH1]]-Q117)/(TBL_HST[[#This Row],[CH3]]-Q117)))</f>
        <v>1.0664126093000291E-2</v>
      </c>
      <c r="U117" s="1">
        <f>(TBL_HST[[#This Row],[CH1]]-Q117)/(EXP(-R117*N117/M117)) + Q117</f>
        <v>46.538625670656209</v>
      </c>
      <c r="V117" s="1">
        <f>(TBL_HST[[#This Row],[CH2]]-Q117)/(EXP(-S117*O117/M117)) + Q117</f>
        <v>45.15</v>
      </c>
      <c r="W117" s="1">
        <f>(TBL_HST[[#This Row],[CH1]]-Q117)/(EXP(-T117*N117/M117)) + Q117</f>
        <v>46.192881638046622</v>
      </c>
      <c r="X117" s="1">
        <f t="shared" si="7"/>
        <v>46.538625670656209</v>
      </c>
      <c r="Y117" s="1">
        <f t="shared" si="8"/>
        <v>46.192881638046622</v>
      </c>
      <c r="Z117" s="1">
        <f t="shared" si="9"/>
        <v>46.192881638046622</v>
      </c>
      <c r="AB117" s="1">
        <f t="shared" si="10"/>
        <v>46.308129648916484</v>
      </c>
      <c r="AC117" s="1">
        <f>TBL_HST[[#This Row],[CH7]]</f>
        <v>47.23</v>
      </c>
      <c r="AD117" s="1">
        <f t="shared" si="11"/>
        <v>-0.92187035108351267</v>
      </c>
    </row>
    <row r="118" spans="1:30" ht="19.5" customHeight="1" x14ac:dyDescent="0.35">
      <c r="A118" s="27">
        <v>44775.663414131945</v>
      </c>
      <c r="B118" s="25">
        <v>45.73</v>
      </c>
      <c r="C118" s="25">
        <v>45.07</v>
      </c>
      <c r="D118" s="25">
        <v>45.07</v>
      </c>
      <c r="E118" s="25">
        <v>28.55</v>
      </c>
      <c r="F118" s="25">
        <v>29.01</v>
      </c>
      <c r="G118" s="25">
        <v>29.45</v>
      </c>
      <c r="H118" s="25">
        <v>47.27</v>
      </c>
      <c r="I118" s="25">
        <v>29.17</v>
      </c>
      <c r="J118" s="25"/>
      <c r="K118" s="25"/>
      <c r="M118" s="1">
        <f t="shared" si="6"/>
        <v>0.15</v>
      </c>
      <c r="N118" s="1">
        <v>0.3</v>
      </c>
      <c r="O118" s="1">
        <v>0.6</v>
      </c>
      <c r="P118" s="1">
        <v>0.88</v>
      </c>
      <c r="Q118" s="1">
        <f>AVERAGE(TBL_HST[[#This Row],[CH4]],TBL_HST[[#This Row],[CH5]],TBL_HST[[#This Row],[CH6]])</f>
        <v>29.003333333333334</v>
      </c>
      <c r="R118" s="1">
        <f>(M118/(O118-N118))*LN(((TBL_HST[[#This Row],[CH1]]-Q118)/(TBL_HST[[#This Row],[CH2]]-Q118)))</f>
        <v>2.0128759940860733E-2</v>
      </c>
      <c r="S118" s="1">
        <f>(M118/(P118-O118))*LN(((TBL_HST[[#This Row],[CH2]]-Q118)/(TBL_HST[[#This Row],[CH3]]-Q118)))</f>
        <v>0</v>
      </c>
      <c r="T118" s="1">
        <f>(M118/(P118-N118))*LN(((TBL_HST[[#This Row],[CH1]]-Q118)/(TBL_HST[[#This Row],[CH3]]-Q118)))</f>
        <v>1.0411427555617619E-2</v>
      </c>
      <c r="U118" s="1">
        <f>(TBL_HST[[#This Row],[CH1]]-Q118)/(EXP(-R118*N118/M118)) + Q118</f>
        <v>46.417112033195011</v>
      </c>
      <c r="V118" s="1">
        <f>(TBL_HST[[#This Row],[CH2]]-Q118)/(EXP(-S118*O118/M118)) + Q118</f>
        <v>45.07</v>
      </c>
      <c r="W118" s="1">
        <f>(TBL_HST[[#This Row],[CH1]]-Q118)/(EXP(-T118*N118/M118)) + Q118</f>
        <v>46.081948526353145</v>
      </c>
      <c r="X118" s="1">
        <f t="shared" si="7"/>
        <v>46.417112033195011</v>
      </c>
      <c r="Y118" s="1">
        <f t="shared" si="8"/>
        <v>46.081948526353145</v>
      </c>
      <c r="Z118" s="1">
        <f t="shared" si="9"/>
        <v>46.081948526353145</v>
      </c>
      <c r="AB118" s="1">
        <f t="shared" si="10"/>
        <v>46.193669695300436</v>
      </c>
      <c r="AC118" s="1">
        <f>TBL_HST[[#This Row],[CH7]]</f>
        <v>47.27</v>
      </c>
      <c r="AD118" s="1">
        <f t="shared" si="11"/>
        <v>-1.0763303046995674</v>
      </c>
    </row>
    <row r="119" spans="1:30" ht="19.5" customHeight="1" x14ac:dyDescent="0.35">
      <c r="A119" s="27">
        <v>44775.663420046294</v>
      </c>
      <c r="B119" s="25">
        <v>45.79</v>
      </c>
      <c r="C119" s="25">
        <v>44.75</v>
      </c>
      <c r="D119" s="25">
        <v>44.77</v>
      </c>
      <c r="E119" s="25">
        <v>28.57</v>
      </c>
      <c r="F119" s="25">
        <v>28.99</v>
      </c>
      <c r="G119" s="25">
        <v>29.45</v>
      </c>
      <c r="H119" s="25">
        <v>47.63</v>
      </c>
      <c r="I119" s="25">
        <v>29.11</v>
      </c>
      <c r="J119" s="25"/>
      <c r="K119" s="25"/>
      <c r="M119" s="1">
        <f t="shared" si="6"/>
        <v>0.15</v>
      </c>
      <c r="N119" s="1">
        <v>0.3</v>
      </c>
      <c r="O119" s="1">
        <v>0.6</v>
      </c>
      <c r="P119" s="1">
        <v>0.88</v>
      </c>
      <c r="Q119" s="1">
        <f>AVERAGE(TBL_HST[[#This Row],[CH4]],TBL_HST[[#This Row],[CH5]],TBL_HST[[#This Row],[CH6]])</f>
        <v>29.003333333333334</v>
      </c>
      <c r="R119" s="1">
        <f>(M119/(O119-N119))*LN(((TBL_HST[[#This Row],[CH1]]-Q119)/(TBL_HST[[#This Row],[CH2]]-Q119)))</f>
        <v>3.1978108923492433E-2</v>
      </c>
      <c r="S119" s="1">
        <f>(M119/(P119-O119))*LN(((TBL_HST[[#This Row],[CH2]]-Q119)/(TBL_HST[[#This Row],[CH3]]-Q119)))</f>
        <v>-6.7998437610314755E-4</v>
      </c>
      <c r="T119" s="1">
        <f>(M119/(P119-N119))*LN(((TBL_HST[[#This Row],[CH1]]-Q119)/(TBL_HST[[#This Row],[CH3]]-Q119)))</f>
        <v>1.6212132847825578E-2</v>
      </c>
      <c r="U119" s="1">
        <f>(TBL_HST[[#This Row],[CH1]]-Q119)/(EXP(-R119*N119/M119)) + Q119</f>
        <v>46.898687552921253</v>
      </c>
      <c r="V119" s="1">
        <f>(TBL_HST[[#This Row],[CH2]]-Q119)/(EXP(-S119*O119/M119)) + Q119</f>
        <v>44.707228245382602</v>
      </c>
      <c r="W119" s="1">
        <f>(TBL_HST[[#This Row],[CH1]]-Q119)/(EXP(-T119*N119/M119)) + Q119</f>
        <v>46.343215679253888</v>
      </c>
      <c r="X119" s="1">
        <f t="shared" si="7"/>
        <v>46.898687552921253</v>
      </c>
      <c r="Y119" s="1">
        <f t="shared" si="8"/>
        <v>46.343215679253888</v>
      </c>
      <c r="Z119" s="1">
        <f t="shared" si="9"/>
        <v>46.343215679253888</v>
      </c>
      <c r="AB119" s="1">
        <f t="shared" si="10"/>
        <v>46.52837297047634</v>
      </c>
      <c r="AC119" s="1">
        <f>TBL_HST[[#This Row],[CH7]]</f>
        <v>47.63</v>
      </c>
      <c r="AD119" s="1">
        <f t="shared" si="11"/>
        <v>-1.1016270295236623</v>
      </c>
    </row>
    <row r="120" spans="1:30" ht="19.5" customHeight="1" x14ac:dyDescent="0.35">
      <c r="A120" s="27">
        <v>44775.663425914354</v>
      </c>
      <c r="B120" s="25">
        <v>46.03</v>
      </c>
      <c r="C120" s="25">
        <v>44.43</v>
      </c>
      <c r="D120" s="25">
        <v>44.71</v>
      </c>
      <c r="E120" s="25">
        <v>28.57</v>
      </c>
      <c r="F120" s="25">
        <v>29.03</v>
      </c>
      <c r="G120" s="25">
        <v>29.43</v>
      </c>
      <c r="H120" s="25">
        <v>48.31</v>
      </c>
      <c r="I120" s="25">
        <v>29.15</v>
      </c>
      <c r="J120" s="25"/>
      <c r="K120" s="25"/>
      <c r="M120" s="1">
        <f t="shared" si="6"/>
        <v>0.15</v>
      </c>
      <c r="N120" s="1">
        <v>0.3</v>
      </c>
      <c r="O120" s="1">
        <v>0.6</v>
      </c>
      <c r="P120" s="1">
        <v>0.88</v>
      </c>
      <c r="Q120" s="1">
        <f>AVERAGE(TBL_HST[[#This Row],[CH4]],TBL_HST[[#This Row],[CH5]],TBL_HST[[#This Row],[CH6]])</f>
        <v>29.01</v>
      </c>
      <c r="R120" s="1">
        <f>(M120/(O120-N120))*LN(((TBL_HST[[#This Row],[CH1]]-Q120)/(TBL_HST[[#This Row],[CH2]]-Q120)))</f>
        <v>4.9361877505022356E-2</v>
      </c>
      <c r="S120" s="1">
        <f>(M120/(P120-O120))*LN(((TBL_HST[[#This Row],[CH2]]-Q120)/(TBL_HST[[#This Row],[CH3]]-Q120)))</f>
        <v>-9.6403629745066329E-3</v>
      </c>
      <c r="T120" s="1">
        <f>(M120/(P120-N120))*LN(((TBL_HST[[#This Row],[CH1]]-Q120)/(TBL_HST[[#This Row],[CH3]]-Q120)))</f>
        <v>2.0878037273525604E-2</v>
      </c>
      <c r="U120" s="1">
        <f>(TBL_HST[[#This Row],[CH1]]-Q120)/(EXP(-R120*N120/M120)) + Q120</f>
        <v>47.796018158236059</v>
      </c>
      <c r="V120" s="1">
        <f>(TBL_HST[[#This Row],[CH2]]-Q120)/(EXP(-S120*O120/M120)) + Q120</f>
        <v>43.846701115629223</v>
      </c>
      <c r="W120" s="1">
        <f>(TBL_HST[[#This Row],[CH1]]-Q120)/(EXP(-T120*N120/M120)) + Q120</f>
        <v>46.755734863948163</v>
      </c>
      <c r="X120" s="1">
        <f t="shared" si="7"/>
        <v>47.796018158236059</v>
      </c>
      <c r="Y120" s="1">
        <f t="shared" si="8"/>
        <v>46.755734863948163</v>
      </c>
      <c r="Z120" s="1">
        <f t="shared" si="9"/>
        <v>46.755734863948163</v>
      </c>
      <c r="AB120" s="1">
        <f t="shared" si="10"/>
        <v>47.102495962044124</v>
      </c>
      <c r="AC120" s="1">
        <f>TBL_HST[[#This Row],[CH7]]</f>
        <v>48.31</v>
      </c>
      <c r="AD120" s="1">
        <f t="shared" si="11"/>
        <v>-1.2075040379558786</v>
      </c>
    </row>
    <row r="121" spans="1:30" ht="19.5" customHeight="1" x14ac:dyDescent="0.35">
      <c r="A121" s="27">
        <v>44775.663431840279</v>
      </c>
      <c r="B121" s="25">
        <v>46.29</v>
      </c>
      <c r="C121" s="25">
        <v>44.67</v>
      </c>
      <c r="D121" s="25">
        <v>44.39</v>
      </c>
      <c r="E121" s="25">
        <v>28.59</v>
      </c>
      <c r="F121" s="25">
        <v>28.99</v>
      </c>
      <c r="G121" s="25">
        <v>29.45</v>
      </c>
      <c r="H121" s="25">
        <v>48.85</v>
      </c>
      <c r="I121" s="25">
        <v>29.17</v>
      </c>
      <c r="J121" s="25"/>
      <c r="K121" s="25"/>
      <c r="M121" s="1">
        <f t="shared" si="6"/>
        <v>0.15</v>
      </c>
      <c r="N121" s="1">
        <v>0.3</v>
      </c>
      <c r="O121" s="1">
        <v>0.6</v>
      </c>
      <c r="P121" s="1">
        <v>0.88</v>
      </c>
      <c r="Q121" s="1">
        <f>AVERAGE(TBL_HST[[#This Row],[CH4]],TBL_HST[[#This Row],[CH5]],TBL_HST[[#This Row],[CH6]])</f>
        <v>29.01</v>
      </c>
      <c r="R121" s="1">
        <f>(M121/(O121-N121))*LN(((TBL_HST[[#This Row],[CH1]]-Q121)/(TBL_HST[[#This Row],[CH2]]-Q121)))</f>
        <v>4.9220036406626151E-2</v>
      </c>
      <c r="S121" s="1">
        <f>(M121/(P121-O121))*LN(((TBL_HST[[#This Row],[CH2]]-Q121)/(TBL_HST[[#This Row],[CH3]]-Q121)))</f>
        <v>9.6652106170496046E-3</v>
      </c>
      <c r="T121" s="1">
        <f>(M121/(P121-N121))*LN(((TBL_HST[[#This Row],[CH1]]-Q121)/(TBL_HST[[#This Row],[CH3]]-Q121)))</f>
        <v>3.0124603266830596E-2</v>
      </c>
      <c r="U121" s="1">
        <f>(TBL_HST[[#This Row],[CH1]]-Q121)/(EXP(-R121*N121/M121)) + Q121</f>
        <v>48.077586206896541</v>
      </c>
      <c r="V121" s="1">
        <f>(TBL_HST[[#This Row],[CH2]]-Q121)/(EXP(-S121*O121/M121)) + Q121</f>
        <v>45.287284274126428</v>
      </c>
      <c r="W121" s="1">
        <f>(TBL_HST[[#This Row],[CH1]]-Q121)/(EXP(-T121*N121/M121)) + Q121</f>
        <v>47.363108669044692</v>
      </c>
      <c r="X121" s="1">
        <f t="shared" si="7"/>
        <v>48.077586206896541</v>
      </c>
      <c r="Y121" s="1">
        <f t="shared" si="8"/>
        <v>47.363108669044692</v>
      </c>
      <c r="Z121" s="1">
        <f t="shared" si="9"/>
        <v>47.363108669044692</v>
      </c>
      <c r="AB121" s="1">
        <f t="shared" si="10"/>
        <v>47.601267848328639</v>
      </c>
      <c r="AC121" s="1">
        <f>TBL_HST[[#This Row],[CH7]]</f>
        <v>48.85</v>
      </c>
      <c r="AD121" s="1">
        <f t="shared" si="11"/>
        <v>-1.2487321516713621</v>
      </c>
    </row>
    <row r="122" spans="1:30" ht="19.5" customHeight="1" x14ac:dyDescent="0.35">
      <c r="A122" s="27">
        <v>44775.663437754629</v>
      </c>
      <c r="B122" s="25">
        <v>46.37</v>
      </c>
      <c r="C122" s="25">
        <v>44.61</v>
      </c>
      <c r="D122" s="25">
        <v>43.91</v>
      </c>
      <c r="E122" s="25">
        <v>28.59</v>
      </c>
      <c r="F122" s="25">
        <v>29.03</v>
      </c>
      <c r="G122" s="25">
        <v>29.43</v>
      </c>
      <c r="H122" s="25">
        <v>48.91</v>
      </c>
      <c r="I122" s="25">
        <v>29.17</v>
      </c>
      <c r="J122" s="25"/>
      <c r="K122" s="25"/>
      <c r="M122" s="1">
        <f t="shared" si="6"/>
        <v>0.15</v>
      </c>
      <c r="N122" s="1">
        <v>0.3</v>
      </c>
      <c r="O122" s="1">
        <v>0.6</v>
      </c>
      <c r="P122" s="1">
        <v>0.88</v>
      </c>
      <c r="Q122" s="1">
        <f>AVERAGE(TBL_HST[[#This Row],[CH4]],TBL_HST[[#This Row],[CH5]],TBL_HST[[#This Row],[CH6]])</f>
        <v>29.016666666666669</v>
      </c>
      <c r="R122" s="1">
        <f>(M122/(O122-N122))*LN(((TBL_HST[[#This Row],[CH1]]-Q122)/(TBL_HST[[#This Row],[CH2]]-Q122)))</f>
        <v>5.3470569205193094E-2</v>
      </c>
      <c r="S122" s="1">
        <f>(M122/(P122-O122))*LN(((TBL_HST[[#This Row],[CH2]]-Q122)/(TBL_HST[[#This Row],[CH3]]-Q122)))</f>
        <v>2.4605243011624943E-2</v>
      </c>
      <c r="T122" s="1">
        <f>(M122/(P122-N122))*LN(((TBL_HST[[#This Row],[CH1]]-Q122)/(TBL_HST[[#This Row],[CH3]]-Q122)))</f>
        <v>3.9535584146229159E-2</v>
      </c>
      <c r="U122" s="1">
        <f>(TBL_HST[[#This Row],[CH1]]-Q122)/(EXP(-R122*N122/M122)) + Q122</f>
        <v>48.328648995297129</v>
      </c>
      <c r="V122" s="1">
        <f>(TBL_HST[[#This Row],[CH2]]-Q122)/(EXP(-S122*O122/M122)) + Q122</f>
        <v>46.222774795279022</v>
      </c>
      <c r="W122" s="1">
        <f>(TBL_HST[[#This Row],[CH1]]-Q122)/(EXP(-T122*N122/M122)) + Q122</f>
        <v>47.797855579910618</v>
      </c>
      <c r="X122" s="1">
        <f t="shared" si="7"/>
        <v>48.328648995297129</v>
      </c>
      <c r="Y122" s="1">
        <f t="shared" si="8"/>
        <v>47.797855579910618</v>
      </c>
      <c r="Z122" s="1">
        <f t="shared" si="9"/>
        <v>47.797855579910618</v>
      </c>
      <c r="AB122" s="1">
        <f t="shared" si="10"/>
        <v>47.974786718372791</v>
      </c>
      <c r="AC122" s="1">
        <f>TBL_HST[[#This Row],[CH7]]</f>
        <v>48.91</v>
      </c>
      <c r="AD122" s="1">
        <f t="shared" si="11"/>
        <v>-0.93521328162720607</v>
      </c>
    </row>
    <row r="123" spans="1:30" ht="19.5" customHeight="1" x14ac:dyDescent="0.35">
      <c r="A123" s="27">
        <v>44775.663443645833</v>
      </c>
      <c r="B123" s="25">
        <v>46.79</v>
      </c>
      <c r="C123" s="25">
        <v>44.67</v>
      </c>
      <c r="D123" s="25">
        <v>43.59</v>
      </c>
      <c r="E123" s="25">
        <v>28.59</v>
      </c>
      <c r="F123" s="25">
        <v>29.03</v>
      </c>
      <c r="G123" s="25">
        <v>29.45</v>
      </c>
      <c r="H123" s="25">
        <v>49.01</v>
      </c>
      <c r="I123" s="25">
        <v>29.19</v>
      </c>
      <c r="J123" s="25"/>
      <c r="K123" s="25"/>
      <c r="M123" s="1">
        <f t="shared" si="6"/>
        <v>0.15</v>
      </c>
      <c r="N123" s="1">
        <v>0.3</v>
      </c>
      <c r="O123" s="1">
        <v>0.6</v>
      </c>
      <c r="P123" s="1">
        <v>0.88</v>
      </c>
      <c r="Q123" s="1">
        <f>AVERAGE(TBL_HST[[#This Row],[CH4]],TBL_HST[[#This Row],[CH5]],TBL_HST[[#This Row],[CH6]])</f>
        <v>29.023333333333337</v>
      </c>
      <c r="R123" s="1">
        <f>(M123/(O123-N123))*LN(((TBL_HST[[#This Row],[CH1]]-Q123)/(TBL_HST[[#This Row],[CH2]]-Q123)))</f>
        <v>6.3533070374460654E-2</v>
      </c>
      <c r="S123" s="1">
        <f>(M123/(P123-O123))*LN(((TBL_HST[[#This Row],[CH2]]-Q123)/(TBL_HST[[#This Row],[CH3]]-Q123)))</f>
        <v>3.8315404457856861E-2</v>
      </c>
      <c r="T123" s="1">
        <f>(M123/(P123-N123))*LN(((TBL_HST[[#This Row],[CH1]]-Q123)/(TBL_HST[[#This Row],[CH3]]-Q123)))</f>
        <v>5.1359024759548483E-2</v>
      </c>
      <c r="U123" s="1">
        <f>(TBL_HST[[#This Row],[CH1]]-Q123)/(EXP(-R123*N123/M123)) + Q123</f>
        <v>49.19724328930549</v>
      </c>
      <c r="V123" s="1">
        <f>(TBL_HST[[#This Row],[CH2]]-Q123)/(EXP(-S123*O123/M123)) + Q123</f>
        <v>47.261555657271174</v>
      </c>
      <c r="W123" s="1">
        <f>(TBL_HST[[#This Row],[CH1]]-Q123)/(EXP(-T123*N123/M123)) + Q123</f>
        <v>48.71197869556363</v>
      </c>
      <c r="X123" s="1">
        <f t="shared" si="7"/>
        <v>49.19724328930549</v>
      </c>
      <c r="Y123" s="1">
        <f t="shared" si="8"/>
        <v>48.71197869556363</v>
      </c>
      <c r="Z123" s="1">
        <f t="shared" si="9"/>
        <v>48.71197869556363</v>
      </c>
      <c r="AB123" s="1">
        <f t="shared" si="10"/>
        <v>48.873733560144252</v>
      </c>
      <c r="AC123" s="1">
        <f>TBL_HST[[#This Row],[CH7]]</f>
        <v>49.01</v>
      </c>
      <c r="AD123" s="1">
        <f t="shared" si="11"/>
        <v>-0.1362664398557456</v>
      </c>
    </row>
    <row r="124" spans="1:30" ht="19.5" customHeight="1" x14ac:dyDescent="0.35">
      <c r="A124" s="27">
        <v>44775.663449548614</v>
      </c>
      <c r="B124" s="25">
        <v>47.53</v>
      </c>
      <c r="C124" s="25">
        <v>44.83</v>
      </c>
      <c r="D124" s="25">
        <v>43.67</v>
      </c>
      <c r="E124" s="25">
        <v>28.57</v>
      </c>
      <c r="F124" s="25">
        <v>29.03</v>
      </c>
      <c r="G124" s="25">
        <v>29.45</v>
      </c>
      <c r="H124" s="25">
        <v>49.37</v>
      </c>
      <c r="I124" s="25">
        <v>29.19</v>
      </c>
      <c r="J124" s="25"/>
      <c r="K124" s="25"/>
      <c r="M124" s="1">
        <f t="shared" si="6"/>
        <v>0.15</v>
      </c>
      <c r="N124" s="1">
        <v>0.3</v>
      </c>
      <c r="O124" s="1">
        <v>0.6</v>
      </c>
      <c r="P124" s="1">
        <v>0.88</v>
      </c>
      <c r="Q124" s="1">
        <f>AVERAGE(TBL_HST[[#This Row],[CH4]],TBL_HST[[#This Row],[CH5]],TBL_HST[[#This Row],[CH6]])</f>
        <v>29.016666666666666</v>
      </c>
      <c r="R124" s="1">
        <f>(M124/(O124-N124))*LN(((TBL_HST[[#This Row],[CH1]]-Q124)/(TBL_HST[[#This Row],[CH2]]-Q124)))</f>
        <v>7.8818863594591865E-2</v>
      </c>
      <c r="S124" s="1">
        <f>(M124/(P124-O124))*LN(((TBL_HST[[#This Row],[CH2]]-Q124)/(TBL_HST[[#This Row],[CH3]]-Q124)))</f>
        <v>4.0813727761097755E-2</v>
      </c>
      <c r="T124" s="1">
        <f>(M124/(P124-N124))*LN(((TBL_HST[[#This Row],[CH1]]-Q124)/(TBL_HST[[#This Row],[CH3]]-Q124)))</f>
        <v>6.0471556640491253E-2</v>
      </c>
      <c r="U124" s="1">
        <f>(TBL_HST[[#This Row],[CH1]]-Q124)/(EXP(-R124*N124/M124)) + Q124</f>
        <v>50.691003372681287</v>
      </c>
      <c r="V124" s="1">
        <f>(TBL_HST[[#This Row],[CH2]]-Q124)/(EXP(-S124*O124/M124)) + Q124</f>
        <v>47.63428541808193</v>
      </c>
      <c r="W124" s="1">
        <f>(TBL_HST[[#This Row],[CH1]]-Q124)/(EXP(-T124*N124/M124)) + Q124</f>
        <v>49.910087285672134</v>
      </c>
      <c r="X124" s="1">
        <f t="shared" si="7"/>
        <v>50.691003372681287</v>
      </c>
      <c r="Y124" s="1">
        <f t="shared" si="8"/>
        <v>49.910087285672134</v>
      </c>
      <c r="Z124" s="1">
        <f t="shared" si="9"/>
        <v>49.910087285672134</v>
      </c>
      <c r="AB124" s="1">
        <f t="shared" si="10"/>
        <v>50.170392648008523</v>
      </c>
      <c r="AC124" s="1">
        <f>TBL_HST[[#This Row],[CH7]]</f>
        <v>49.37</v>
      </c>
      <c r="AD124" s="1">
        <f t="shared" si="11"/>
        <v>0.8003926480085255</v>
      </c>
    </row>
    <row r="125" spans="1:30" ht="19.5" customHeight="1" x14ac:dyDescent="0.35">
      <c r="A125" s="27">
        <v>44775.663455578702</v>
      </c>
      <c r="B125" s="25">
        <v>47.67</v>
      </c>
      <c r="C125" s="25">
        <v>45.15</v>
      </c>
      <c r="D125" s="25">
        <v>43.73</v>
      </c>
      <c r="E125" s="25">
        <v>28.59</v>
      </c>
      <c r="F125" s="25">
        <v>29.01</v>
      </c>
      <c r="G125" s="25">
        <v>29.43</v>
      </c>
      <c r="H125" s="25">
        <v>49.37</v>
      </c>
      <c r="I125" s="25">
        <v>29.19</v>
      </c>
      <c r="J125" s="25"/>
      <c r="K125" s="25"/>
      <c r="M125" s="1">
        <f t="shared" si="6"/>
        <v>0.15</v>
      </c>
      <c r="N125" s="1">
        <v>0.3</v>
      </c>
      <c r="O125" s="1">
        <v>0.6</v>
      </c>
      <c r="P125" s="1">
        <v>0.88</v>
      </c>
      <c r="Q125" s="1">
        <f>AVERAGE(TBL_HST[[#This Row],[CH4]],TBL_HST[[#This Row],[CH5]],TBL_HST[[#This Row],[CH6]])</f>
        <v>29.01</v>
      </c>
      <c r="R125" s="1">
        <f>(M125/(O125-N125))*LN(((TBL_HST[[#This Row],[CH1]]-Q125)/(TBL_HST[[#This Row],[CH2]]-Q125)))</f>
        <v>7.2540766288697642E-2</v>
      </c>
      <c r="S125" s="1">
        <f>(M125/(P125-O125))*LN(((TBL_HST[[#This Row],[CH2]]-Q125)/(TBL_HST[[#This Row],[CH3]]-Q125)))</f>
        <v>4.9335830111288906E-2</v>
      </c>
      <c r="T125" s="1">
        <f>(M125/(P125-N125))*LN(((TBL_HST[[#This Row],[CH1]]-Q125)/(TBL_HST[[#This Row],[CH3]]-Q125)))</f>
        <v>6.1338383306500301E-2</v>
      </c>
      <c r="U125" s="1">
        <f>(TBL_HST[[#This Row],[CH1]]-Q125)/(EXP(-R125*N125/M125)) + Q125</f>
        <v>50.583457249070634</v>
      </c>
      <c r="V125" s="1">
        <f>(TBL_HST[[#This Row],[CH2]]-Q125)/(EXP(-S125*O125/M125)) + Q125</f>
        <v>48.671137728964709</v>
      </c>
      <c r="W125" s="1">
        <f>(TBL_HST[[#This Row],[CH1]]-Q125)/(EXP(-T125*N125/M125)) + Q125</f>
        <v>50.105483428176342</v>
      </c>
      <c r="X125" s="1">
        <f t="shared" si="7"/>
        <v>50.583457249070634</v>
      </c>
      <c r="Y125" s="1">
        <f t="shared" si="8"/>
        <v>50.105483428176342</v>
      </c>
      <c r="Z125" s="1">
        <f t="shared" si="9"/>
        <v>50.105483428176342</v>
      </c>
      <c r="AB125" s="1">
        <f t="shared" si="10"/>
        <v>50.264808035141108</v>
      </c>
      <c r="AC125" s="1">
        <f>TBL_HST[[#This Row],[CH7]]</f>
        <v>49.37</v>
      </c>
      <c r="AD125" s="1">
        <f t="shared" si="11"/>
        <v>0.89480803514111074</v>
      </c>
    </row>
    <row r="126" spans="1:30" ht="19.5" customHeight="1" x14ac:dyDescent="0.35">
      <c r="A126" s="27">
        <v>44775.663461331016</v>
      </c>
      <c r="B126" s="25">
        <v>47.93</v>
      </c>
      <c r="C126" s="25">
        <v>45.23</v>
      </c>
      <c r="D126" s="25">
        <v>43.71</v>
      </c>
      <c r="E126" s="25">
        <v>28.57</v>
      </c>
      <c r="F126" s="25">
        <v>29.01</v>
      </c>
      <c r="G126" s="25">
        <v>29.45</v>
      </c>
      <c r="H126" s="25">
        <v>49.53</v>
      </c>
      <c r="I126" s="25">
        <v>29.19</v>
      </c>
      <c r="J126" s="25"/>
      <c r="K126" s="25"/>
      <c r="M126" s="1">
        <f t="shared" si="6"/>
        <v>0.15</v>
      </c>
      <c r="N126" s="1">
        <v>0.3</v>
      </c>
      <c r="O126" s="1">
        <v>0.6</v>
      </c>
      <c r="P126" s="1">
        <v>0.88</v>
      </c>
      <c r="Q126" s="1">
        <f>AVERAGE(TBL_HST[[#This Row],[CH4]],TBL_HST[[#This Row],[CH5]],TBL_HST[[#This Row],[CH6]])</f>
        <v>29.01</v>
      </c>
      <c r="R126" s="1">
        <f>(M126/(O126-N126))*LN(((TBL_HST[[#This Row],[CH1]]-Q126)/(TBL_HST[[#This Row],[CH2]]-Q126)))</f>
        <v>7.6987257468232748E-2</v>
      </c>
      <c r="S126" s="1">
        <f>(M126/(P126-O126))*LN(((TBL_HST[[#This Row],[CH2]]-Q126)/(TBL_HST[[#This Row],[CH3]]-Q126)))</f>
        <v>5.2712975840665727E-2</v>
      </c>
      <c r="T126" s="1">
        <f>(M126/(P126-N126))*LN(((TBL_HST[[#This Row],[CH1]]-Q126)/(TBL_HST[[#This Row],[CH3]]-Q126)))</f>
        <v>6.526863875147626E-2</v>
      </c>
      <c r="U126" s="1">
        <f>(TBL_HST[[#This Row],[CH1]]-Q126)/(EXP(-R126*N126/M126)) + Q126</f>
        <v>51.079445129469789</v>
      </c>
      <c r="V126" s="1">
        <f>(TBL_HST[[#This Row],[CH2]]-Q126)/(EXP(-S126*O126/M126)) + Q126</f>
        <v>49.037312201867323</v>
      </c>
      <c r="W126" s="1">
        <f>(TBL_HST[[#This Row],[CH1]]-Q126)/(EXP(-T126*N126/M126)) + Q126</f>
        <v>50.568212644143067</v>
      </c>
      <c r="X126" s="1">
        <f t="shared" si="7"/>
        <v>51.079445129469789</v>
      </c>
      <c r="Y126" s="1">
        <f t="shared" si="8"/>
        <v>50.568212644143067</v>
      </c>
      <c r="Z126" s="1">
        <f t="shared" si="9"/>
        <v>50.568212644143067</v>
      </c>
      <c r="AB126" s="1">
        <f t="shared" si="10"/>
        <v>50.73862347258531</v>
      </c>
      <c r="AC126" s="1">
        <f>TBL_HST[[#This Row],[CH7]]</f>
        <v>49.53</v>
      </c>
      <c r="AD126" s="1">
        <f t="shared" si="11"/>
        <v>1.2086234725853089</v>
      </c>
    </row>
    <row r="127" spans="1:30" ht="19.5" customHeight="1" x14ac:dyDescent="0.35">
      <c r="A127" s="28">
        <v>44775.663467256942</v>
      </c>
      <c r="B127" s="29">
        <v>48.01</v>
      </c>
      <c r="C127" s="29">
        <v>45.79</v>
      </c>
      <c r="D127" s="29">
        <v>43.89</v>
      </c>
      <c r="E127" s="29">
        <v>28.61</v>
      </c>
      <c r="F127" s="29">
        <v>29.03</v>
      </c>
      <c r="G127" s="29">
        <v>29.45</v>
      </c>
      <c r="H127" s="29">
        <v>49.05</v>
      </c>
      <c r="I127" s="29">
        <v>29.19</v>
      </c>
      <c r="J127" s="29"/>
      <c r="K127" s="29"/>
      <c r="M127" s="1">
        <f t="shared" si="6"/>
        <v>0.15</v>
      </c>
      <c r="N127" s="1">
        <v>0.3</v>
      </c>
      <c r="O127" s="1">
        <v>0.6</v>
      </c>
      <c r="P127" s="1">
        <v>0.88</v>
      </c>
      <c r="Q127" s="1">
        <f>AVERAGE(TBL_HST[[#This Row],[CH4]],TBL_HST[[#This Row],[CH5]],TBL_HST[[#This Row],[CH6]])</f>
        <v>29.03</v>
      </c>
      <c r="R127" s="1">
        <f>(M127/(O127-N127))*LN(((TBL_HST[[#This Row],[CH1]]-Q127)/(TBL_HST[[#This Row],[CH2]]-Q127)))</f>
        <v>6.2195349063922378E-2</v>
      </c>
      <c r="S127" s="1">
        <f>(M127/(P127-O127))*LN(((TBL_HST[[#This Row],[CH2]]-Q127)/(TBL_HST[[#This Row],[CH3]]-Q127)))</f>
        <v>6.4458244159459124E-2</v>
      </c>
      <c r="T127" s="1">
        <f>(M127/(P127-N127))*LN(((TBL_HST[[#This Row],[CH1]]-Q127)/(TBL_HST[[#This Row],[CH3]]-Q127)))</f>
        <v>6.3287781179009087E-2</v>
      </c>
      <c r="U127" s="1">
        <f>(TBL_HST[[#This Row],[CH1]]-Q127)/(EXP(-R127*N127/M127)) + Q127</f>
        <v>50.524057279236274</v>
      </c>
      <c r="V127" s="1">
        <f>(TBL_HST[[#This Row],[CH2]]-Q127)/(EXP(-S127*O127/M127)) + Q127</f>
        <v>50.719495645105305</v>
      </c>
      <c r="W127" s="1">
        <f>(TBL_HST[[#This Row],[CH1]]-Q127)/(EXP(-T127*N127/M127)) + Q127</f>
        <v>50.571070215886934</v>
      </c>
      <c r="X127" s="1">
        <f t="shared" si="7"/>
        <v>50.524057279236274</v>
      </c>
      <c r="Y127" s="1">
        <f t="shared" si="8"/>
        <v>50.571070215886934</v>
      </c>
      <c r="Z127" s="1">
        <f t="shared" si="9"/>
        <v>50.571070215886934</v>
      </c>
      <c r="AB127" s="1">
        <f t="shared" si="10"/>
        <v>50.555399237003378</v>
      </c>
      <c r="AC127" s="1">
        <f>TBL_HST[[#This Row],[CH7]]</f>
        <v>49.05</v>
      </c>
      <c r="AD127" s="1">
        <f t="shared" si="11"/>
        <v>1.5053992370033811</v>
      </c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352BAD14-8850-4A89-8AEC-10F6A917EEEA}"/>
    <dataValidation allowBlank="1" showInputMessage="1" showErrorMessage="1" prompt="TBL_CUR[CH1]" sqref="B5" xr:uid="{030EAFF5-D893-4CBA-BDF4-0190D604BFFE}"/>
    <dataValidation allowBlank="1" showInputMessage="1" showErrorMessage="1" prompt="TBL_CUR[CH2]" sqref="C5" xr:uid="{C3E7E8EB-4E3B-4E3D-9B40-8B3370BAF158}"/>
    <dataValidation allowBlank="1" showInputMessage="1" showErrorMessage="1" prompt="TBL_CUR[CH3]" sqref="D5" xr:uid="{C7203D24-DF5F-484D-AFDA-E1BF21AE8D0D}"/>
    <dataValidation allowBlank="1" showInputMessage="1" showErrorMessage="1" prompt="TBL_CUR[CH4]" sqref="E5" xr:uid="{1B5E575D-2043-4849-8A8C-2E81877A15AC}"/>
    <dataValidation allowBlank="1" showInputMessage="1" showErrorMessage="1" prompt="TBL_CUR[CH5]" sqref="F5" xr:uid="{E789DE82-D40E-4305-8BFB-19EB69845376}"/>
    <dataValidation allowBlank="1" showInputMessage="1" showErrorMessage="1" prompt="TBL_CUR[CH6]" sqref="G5" xr:uid="{00B047E6-8CEE-40D4-866E-1597AB97FED9}"/>
    <dataValidation allowBlank="1" showInputMessage="1" showErrorMessage="1" prompt="TBL_CUR[CH7]" sqref="H5" xr:uid="{B6E30115-FBFF-4560-9DD1-EE31AF2254CE}"/>
    <dataValidation allowBlank="1" showInputMessage="1" showErrorMessage="1" prompt="TBL_CUR[CH8]" sqref="I5" xr:uid="{0F1987F2-2A32-4839-9F97-7A6865A6A154}"/>
    <dataValidation allowBlank="1" showInputMessage="1" showErrorMessage="1" prompt="TBL_CUR[CH9]" sqref="J5" xr:uid="{A9E96832-5AB3-461E-89F1-F1C0B6A81A8E}"/>
    <dataValidation allowBlank="1" showInputMessage="1" showErrorMessage="1" prompt="TBL_CUR[CH10]" sqref="K5" xr:uid="{9F03A3D7-57B0-4F50-B2AA-C75F805EAA05}"/>
    <dataValidation allowBlank="1" showInputMessage="1" showErrorMessage="1" prompt="Time_x000d__x000a__x000d__x000a_TBL_HST[TIME]" sqref="A8:A127" xr:uid="{2F4A65B4-8CAF-4900-B736-2BBA23A3B409}"/>
    <dataValidation allowBlank="1" showInputMessage="1" showErrorMessage="1" prompt="TBL_HST[CH1]" sqref="B8:B127" xr:uid="{C6E914A5-B7AE-4045-80D2-C79F320728F4}"/>
    <dataValidation allowBlank="1" showInputMessage="1" showErrorMessage="1" prompt="TBL_HST[CH2]" sqref="C8:C127" xr:uid="{ECDA562B-B962-4BC2-A2EF-10BA039B138F}"/>
    <dataValidation allowBlank="1" showInputMessage="1" showErrorMessage="1" prompt="TBL_HST[CH3]" sqref="D8:D127" xr:uid="{89024CA3-8299-42FF-A93E-AED9521F1307}"/>
    <dataValidation allowBlank="1" showInputMessage="1" showErrorMessage="1" prompt="TBL_HST[CH4]" sqref="E8:E127" xr:uid="{63687FB3-2BE8-4A03-B680-6FBAB138E43D}"/>
    <dataValidation allowBlank="1" showInputMessage="1" showErrorMessage="1" prompt="TBL_HST[CH5]" sqref="F8:F127" xr:uid="{0753A7D9-9189-4BD5-9849-3C95B6B2A683}"/>
    <dataValidation allowBlank="1" showInputMessage="1" showErrorMessage="1" prompt="TBL_HST[CH6]" sqref="G8:G127" xr:uid="{0CA48114-7D5D-46D7-9AA3-279C8D4173AB}"/>
    <dataValidation allowBlank="1" showInputMessage="1" showErrorMessage="1" prompt="TBL_HST[CH7]" sqref="H8:H127" xr:uid="{E021A08C-99FF-4C6C-B5B6-EE39820056C1}"/>
    <dataValidation allowBlank="1" showInputMessage="1" showErrorMessage="1" prompt="TBL_HST[CH8]" sqref="I8:I127" xr:uid="{F95C07E0-DD67-4464-9A20-996ACC55F0F3}"/>
    <dataValidation allowBlank="1" showInputMessage="1" showErrorMessage="1" prompt="TBL_HST[CH9]" sqref="J8:J127" xr:uid="{00727AE2-D879-47B1-A955-364222A613D1}"/>
    <dataValidation allowBlank="1" showInputMessage="1" showErrorMessage="1" prompt="TBL_HST[CH10]" sqref="K8:K127" xr:uid="{40C2DFDD-6E7E-4F6B-BDBD-6D684767BFF2}"/>
  </dataValidations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CC35-03C0-47D4-88EB-05F91A54FF65}">
  <dimension ref="A1:J5"/>
  <sheetViews>
    <sheetView topLeftCell="A28"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5" t="s">
        <v>30</v>
      </c>
      <c r="B1" s="35"/>
      <c r="C1" s="35"/>
      <c r="D1" s="35"/>
      <c r="E1" s="35"/>
      <c r="F1" s="35"/>
      <c r="G1" s="35"/>
      <c r="H1" s="35"/>
    </row>
    <row r="2" spans="1:10" ht="16.5" x14ac:dyDescent="0.35">
      <c r="A2" s="36" t="s">
        <v>31</v>
      </c>
      <c r="B2" s="36"/>
      <c r="C2" s="36"/>
      <c r="D2" s="36"/>
      <c r="E2" s="36"/>
      <c r="F2" s="36"/>
      <c r="G2" s="36"/>
      <c r="H2" s="36"/>
    </row>
    <row r="3" spans="1:10" ht="17.5" customHeight="1" x14ac:dyDescent="0.35"/>
    <row r="4" spans="1:10" ht="19.5" customHeight="1" x14ac:dyDescent="0.3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3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2191-C820-4A2B-896B-1A9616BEDB13}">
  <dimension ref="A1:E13"/>
  <sheetViews>
    <sheetView workbookViewId="0">
      <selection activeCell="C7" sqref="C7"/>
    </sheetView>
  </sheetViews>
  <sheetFormatPr defaultRowHeight="14.5" x14ac:dyDescent="0.35"/>
  <cols>
    <col min="1" max="1" width="30.6328125" style="14" customWidth="1"/>
    <col min="2" max="2" width="0.1796875" style="14" customWidth="1"/>
    <col min="3" max="3" width="30.6328125" style="14" customWidth="1"/>
    <col min="4" max="16384" width="8.7265625" style="14"/>
  </cols>
  <sheetData>
    <row r="1" spans="1:5" ht="29" x14ac:dyDescent="0.75">
      <c r="A1" s="37" t="s">
        <v>22</v>
      </c>
      <c r="B1" s="37"/>
      <c r="C1" s="37"/>
      <c r="D1" s="37"/>
      <c r="E1" s="37"/>
    </row>
    <row r="2" spans="1:5" ht="50" customHeight="1" x14ac:dyDescent="0.35">
      <c r="A2" s="38" t="s">
        <v>23</v>
      </c>
      <c r="B2" s="38"/>
      <c r="C2" s="38"/>
      <c r="D2" s="38"/>
      <c r="E2" s="38"/>
    </row>
    <row r="3" spans="1:5" ht="4.5" customHeight="1" x14ac:dyDescent="0.35"/>
    <row r="4" spans="1:5" ht="24" customHeight="1" x14ac:dyDescent="0.35">
      <c r="A4" s="15" t="s">
        <v>24</v>
      </c>
      <c r="B4" s="16">
        <v>150</v>
      </c>
      <c r="C4" s="17">
        <v>150</v>
      </c>
    </row>
    <row r="5" spans="1:5" ht="4.5" customHeight="1" x14ac:dyDescent="0.35"/>
    <row r="6" spans="1:5" ht="24" customHeight="1" x14ac:dyDescent="0.35">
      <c r="A6" s="15" t="s">
        <v>25</v>
      </c>
      <c r="B6" s="16">
        <v>15</v>
      </c>
      <c r="C6" s="17">
        <v>120</v>
      </c>
    </row>
    <row r="7" spans="1:5" ht="4.5" customHeight="1" x14ac:dyDescent="0.35"/>
    <row r="8" spans="1:5" ht="24" customHeight="1" x14ac:dyDescent="0.35">
      <c r="A8" s="15" t="s">
        <v>26</v>
      </c>
      <c r="B8" s="16">
        <v>10</v>
      </c>
      <c r="C8" s="17">
        <v>10</v>
      </c>
    </row>
    <row r="9" spans="1:5" ht="4.5" customHeight="1" x14ac:dyDescent="0.35"/>
    <row r="10" spans="1:5" ht="24" customHeight="1" x14ac:dyDescent="0.35">
      <c r="A10" s="15" t="s">
        <v>27</v>
      </c>
      <c r="B10" s="16" t="s">
        <v>28</v>
      </c>
      <c r="C10" s="17" t="s">
        <v>28</v>
      </c>
    </row>
    <row r="13" spans="1:5" ht="50" customHeight="1" x14ac:dyDescent="0.35">
      <c r="A13" s="39" t="s">
        <v>29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06CF4F19-F77D-4BCC-A35E-6919B845D51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383FC04B-C463-4303-B190-15845678D080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83E59B44-4B9F-4B59-A054-B3229856D765}">
      <formula1>1</formula1>
      <formula2>1000</formula2>
    </dataValidation>
    <dataValidation type="list" errorStyle="information" allowBlank="1" showInputMessage="1" sqref="C10" xr:uid="{6D1296E9-8024-4D33-B0A7-971424322741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672-43CE-468F-B11F-E69D3862064F}">
  <dimension ref="A1:K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1" ht="29" x14ac:dyDescent="0.75">
      <c r="A1" s="42" t="s">
        <v>4</v>
      </c>
      <c r="B1" s="42"/>
      <c r="C1" s="42"/>
      <c r="D1" s="42"/>
      <c r="E1" s="42"/>
      <c r="F1" s="42"/>
      <c r="G1" s="42"/>
    </row>
    <row r="2" spans="1:11" ht="48" customHeight="1" x14ac:dyDescent="0.35">
      <c r="A2" s="43" t="s">
        <v>5</v>
      </c>
      <c r="B2" s="43"/>
      <c r="C2" s="43"/>
      <c r="D2" s="43"/>
      <c r="E2" s="43"/>
      <c r="F2" s="43"/>
      <c r="G2" s="43"/>
    </row>
    <row r="3" spans="1:11" ht="26" customHeight="1" x14ac:dyDescent="0.7">
      <c r="B3" s="47" t="s">
        <v>0</v>
      </c>
      <c r="C3" s="47"/>
      <c r="D3" s="47"/>
      <c r="E3" s="47"/>
      <c r="F3" s="47"/>
      <c r="G3" s="47"/>
      <c r="H3" s="47"/>
    </row>
    <row r="4" spans="1:11" ht="26" customHeight="1" x14ac:dyDescent="0.45">
      <c r="B4" s="44"/>
      <c r="C4" s="44"/>
      <c r="D4" s="44"/>
      <c r="E4" s="44"/>
      <c r="F4" s="44"/>
      <c r="G4" s="44"/>
      <c r="I4" s="40" t="s">
        <v>1</v>
      </c>
      <c r="J4" s="40"/>
    </row>
    <row r="5" spans="1:11" ht="24" customHeight="1" x14ac:dyDescent="0.35">
      <c r="B5" s="45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1" t="s">
        <v>53</v>
      </c>
      <c r="J5" s="41"/>
      <c r="K5" s="3">
        <v>1</v>
      </c>
    </row>
    <row r="6" spans="1:11" ht="24" customHeight="1" x14ac:dyDescent="0.45">
      <c r="B6" s="45"/>
      <c r="C6" s="6" t="s">
        <v>11</v>
      </c>
      <c r="D6" s="7" t="s">
        <v>11</v>
      </c>
      <c r="E6" s="7"/>
      <c r="F6" s="7"/>
      <c r="G6" s="5" t="s">
        <v>12</v>
      </c>
      <c r="I6" s="40" t="s">
        <v>2</v>
      </c>
      <c r="J6" s="40"/>
    </row>
    <row r="7" spans="1:11" ht="24" customHeight="1" x14ac:dyDescent="0.35">
      <c r="B7" s="45"/>
      <c r="C7" s="9" t="s">
        <v>13</v>
      </c>
      <c r="D7" s="10" t="s">
        <v>13</v>
      </c>
      <c r="E7" s="10"/>
      <c r="F7" s="10"/>
      <c r="G7" s="8" t="s">
        <v>12</v>
      </c>
      <c r="I7" s="30">
        <v>150</v>
      </c>
    </row>
    <row r="8" spans="1:11" ht="24" customHeight="1" x14ac:dyDescent="0.45">
      <c r="B8" s="45"/>
      <c r="C8" s="9" t="s">
        <v>14</v>
      </c>
      <c r="D8" s="10" t="s">
        <v>14</v>
      </c>
      <c r="E8" s="10"/>
      <c r="F8" s="10"/>
      <c r="G8" s="8" t="s">
        <v>12</v>
      </c>
      <c r="I8" s="40" t="s">
        <v>3</v>
      </c>
      <c r="J8" s="40"/>
    </row>
    <row r="9" spans="1:11" ht="24" customHeight="1" x14ac:dyDescent="0.35">
      <c r="B9" s="45"/>
      <c r="C9" s="9" t="s">
        <v>15</v>
      </c>
      <c r="D9" s="10" t="s">
        <v>15</v>
      </c>
      <c r="E9" s="10"/>
      <c r="F9" s="10"/>
      <c r="G9" s="8" t="s">
        <v>12</v>
      </c>
      <c r="I9" s="30">
        <v>115200</v>
      </c>
    </row>
    <row r="10" spans="1:11" ht="24" customHeight="1" x14ac:dyDescent="0.35">
      <c r="B10" s="45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35">
      <c r="B11" s="45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35">
      <c r="B12" s="45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35">
      <c r="B13" s="45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35">
      <c r="B14" s="45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4">
      <c r="B15" s="46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" thickTop="1" x14ac:dyDescent="0.3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</dc:creator>
  <cp:lastModifiedBy>Student2</cp:lastModifiedBy>
  <dcterms:created xsi:type="dcterms:W3CDTF">2022-07-14T12:45:59Z</dcterms:created>
  <dcterms:modified xsi:type="dcterms:W3CDTF">2022-08-03T09:33:33Z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e5801d33-bce0-408d-ab9f-34c2c8be138d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