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330"/>
  </bookViews>
  <sheets>
    <sheet name="Лист1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AJ13" i="1" l="1"/>
  <c r="AI15" i="1" s="1"/>
  <c r="F13" i="1"/>
  <c r="G15" i="1" s="1"/>
  <c r="E6" i="1"/>
  <c r="C4" i="1"/>
  <c r="AE15" i="1" s="1"/>
  <c r="N15" i="1" l="1"/>
  <c r="Z15" i="1"/>
  <c r="N2" i="1"/>
  <c r="H15" i="1"/>
  <c r="L15" i="1"/>
  <c r="P15" i="1"/>
  <c r="T15" i="1"/>
  <c r="X15" i="1"/>
  <c r="AB15" i="1"/>
  <c r="AF15" i="1"/>
  <c r="I15" i="1"/>
  <c r="M15" i="1"/>
  <c r="Q15" i="1"/>
  <c r="U15" i="1"/>
  <c r="Y15" i="1"/>
  <c r="AC15" i="1"/>
  <c r="AG15" i="1"/>
  <c r="R15" i="1"/>
  <c r="AD15" i="1"/>
  <c r="AH15" i="1"/>
  <c r="J15" i="1"/>
  <c r="V15" i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K15" i="1"/>
  <c r="O15" i="1"/>
  <c r="S15" i="1"/>
  <c r="W15" i="1"/>
  <c r="AA15" i="1"/>
</calcChain>
</file>

<file path=xl/sharedStrings.xml><?xml version="1.0" encoding="utf-8"?>
<sst xmlns="http://schemas.openxmlformats.org/spreadsheetml/2006/main" count="13" uniqueCount="11">
  <si>
    <t>T_iter</t>
  </si>
  <si>
    <t>L</t>
  </si>
  <si>
    <t>dx</t>
  </si>
  <si>
    <t>dt</t>
  </si>
  <si>
    <t>t</t>
  </si>
  <si>
    <t>Cp</t>
  </si>
  <si>
    <t>ro</t>
  </si>
  <si>
    <t>lamda</t>
  </si>
  <si>
    <t>T_start</t>
  </si>
  <si>
    <t>T_end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</si>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</sst>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"/>
    <numFmt numFmtId="169" formatCode="0.0000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169" fontId="1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169" fontId="1" fillId="0" borderId="1" xfId="0" applyNumberFormat="1" applyFont="1" applyFill="1" applyBorder="1" applyAlignment="1"/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40856672158199"/>
          <c:y val="6.3813229571984403E-2"/>
          <c:w val="0.83148682042833599"/>
          <c:h val="0.8904902723735409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'[1]Явная схема'!$F$12:$AJ$12</c:f>
              <c:numCache>
                <c:formatCode>General</c:formatCode>
                <c:ptCount val="31"/>
                <c:pt idx="0">
                  <c:v>0</c:v>
                </c:pt>
                <c:pt idx="1">
                  <c:v>3.3333333333333301E-3</c:v>
                </c:pt>
                <c:pt idx="2">
                  <c:v>6.6666666666666697E-3</c:v>
                </c:pt>
                <c:pt idx="3">
                  <c:v>0.01</c:v>
                </c:pt>
                <c:pt idx="4">
                  <c:v>1.3333333333333299E-2</c:v>
                </c:pt>
                <c:pt idx="5">
                  <c:v>1.6666666666666701E-2</c:v>
                </c:pt>
                <c:pt idx="6">
                  <c:v>0.02</c:v>
                </c:pt>
                <c:pt idx="7">
                  <c:v>2.33333333333333E-2</c:v>
                </c:pt>
                <c:pt idx="8">
                  <c:v>2.66666666666667E-2</c:v>
                </c:pt>
                <c:pt idx="9">
                  <c:v>0.03</c:v>
                </c:pt>
                <c:pt idx="10">
                  <c:v>3.3333333333333298E-2</c:v>
                </c:pt>
                <c:pt idx="11">
                  <c:v>3.6666666666666702E-2</c:v>
                </c:pt>
                <c:pt idx="12">
                  <c:v>0.04</c:v>
                </c:pt>
                <c:pt idx="13">
                  <c:v>4.33333333333333E-2</c:v>
                </c:pt>
                <c:pt idx="14">
                  <c:v>4.6666666666666697E-2</c:v>
                </c:pt>
                <c:pt idx="15">
                  <c:v>0.05</c:v>
                </c:pt>
                <c:pt idx="16">
                  <c:v>5.3333333333333302E-2</c:v>
                </c:pt>
                <c:pt idx="17">
                  <c:v>5.6666666666666698E-2</c:v>
                </c:pt>
                <c:pt idx="18">
                  <c:v>0.06</c:v>
                </c:pt>
                <c:pt idx="19">
                  <c:v>6.3333333333333297E-2</c:v>
                </c:pt>
                <c:pt idx="20">
                  <c:v>6.6666666666666693E-2</c:v>
                </c:pt>
                <c:pt idx="21">
                  <c:v>7.0000000000000007E-2</c:v>
                </c:pt>
                <c:pt idx="22">
                  <c:v>7.3333333333333306E-2</c:v>
                </c:pt>
                <c:pt idx="23">
                  <c:v>7.6666666666666605E-2</c:v>
                </c:pt>
                <c:pt idx="24">
                  <c:v>0.08</c:v>
                </c:pt>
                <c:pt idx="25">
                  <c:v>8.3333333333333301E-2</c:v>
                </c:pt>
                <c:pt idx="26">
                  <c:v>8.66666666666666E-2</c:v>
                </c:pt>
                <c:pt idx="27">
                  <c:v>0.09</c:v>
                </c:pt>
                <c:pt idx="28">
                  <c:v>9.3333333333333296E-2</c:v>
                </c:pt>
                <c:pt idx="29">
                  <c:v>9.6666666666666595E-2</c:v>
                </c:pt>
                <c:pt idx="30">
                  <c:v>9.9999999999999895E-2</c:v>
                </c:pt>
              </c:numCache>
            </c:numRef>
          </c:xVal>
          <c:yVal>
            <c:numRef>
              <c:f>'[1]Явная схема'!$F$13:$AJ$13</c:f>
              <c:numCache>
                <c:formatCode>General</c:formatCode>
                <c:ptCount val="31"/>
                <c:pt idx="0">
                  <c:v>300</c:v>
                </c:pt>
                <c:pt idx="1">
                  <c:v>280.293219109277</c:v>
                </c:pt>
                <c:pt idx="2">
                  <c:v>260.76992620624497</c:v>
                </c:pt>
                <c:pt idx="3">
                  <c:v>241.537145515812</c:v>
                </c:pt>
                <c:pt idx="4">
                  <c:v>222.84207649919699</c:v>
                </c:pt>
                <c:pt idx="5">
                  <c:v>204.70791238466299</c:v>
                </c:pt>
                <c:pt idx="6">
                  <c:v>187.428991516455</c:v>
                </c:pt>
                <c:pt idx="7">
                  <c:v>170.94358487196601</c:v>
                </c:pt>
                <c:pt idx="8">
                  <c:v>155.57469985957201</c:v>
                </c:pt>
                <c:pt idx="9">
                  <c:v>141.18090966932499</c:v>
                </c:pt>
                <c:pt idx="10">
                  <c:v>128.09543631075601</c:v>
                </c:pt>
                <c:pt idx="11">
                  <c:v>116.107891947632</c:v>
                </c:pt>
                <c:pt idx="12">
                  <c:v>105.54484942154799</c:v>
                </c:pt>
                <c:pt idx="13">
                  <c:v>96.141750367640597</c:v>
                </c:pt>
                <c:pt idx="14">
                  <c:v>88.204275016251799</c:v>
                </c:pt>
                <c:pt idx="15">
                  <c:v>81.430737487071099</c:v>
                </c:pt>
                <c:pt idx="16">
                  <c:v>76.0947315135884</c:v>
                </c:pt>
                <c:pt idx="17">
                  <c:v>71.874945509610797</c:v>
                </c:pt>
                <c:pt idx="18">
                  <c:v>69.004658243588096</c:v>
                </c:pt>
                <c:pt idx="19">
                  <c:v>67.159404857464096</c:v>
                </c:pt>
                <c:pt idx="20">
                  <c:v>66.526467285105795</c:v>
                </c:pt>
                <c:pt idx="21">
                  <c:v>66.792668372921099</c:v>
                </c:pt>
                <c:pt idx="22">
                  <c:v>68.095607819509297</c:v>
                </c:pt>
                <c:pt idx="23">
                  <c:v>70.145329006594196</c:v>
                </c:pt>
                <c:pt idx="24">
                  <c:v>73.0275473012872</c:v>
                </c:pt>
                <c:pt idx="25">
                  <c:v>76.484917878539207</c:v>
                </c:pt>
                <c:pt idx="26">
                  <c:v>80.550175786705097</c:v>
                </c:pt>
                <c:pt idx="27">
                  <c:v>85.005694508489398</c:v>
                </c:pt>
                <c:pt idx="28">
                  <c:v>89.831025344161702</c:v>
                </c:pt>
                <c:pt idx="29">
                  <c:v>94.853464903053293</c:v>
                </c:pt>
                <c:pt idx="30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67136"/>
        <c:axId val="138668672"/>
      </c:scatterChart>
      <c:valAx>
        <c:axId val="138667136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68672"/>
        <c:crosses val="autoZero"/>
        <c:crossBetween val="midCat"/>
      </c:valAx>
      <c:valAx>
        <c:axId val="138668672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T, [C]</a:t>
                </a:r>
                <a:endParaRPr lang="ru-RU" sz="1800"/>
              </a:p>
            </c:rich>
          </c:tx>
          <c:layout>
            <c:manualLayout>
              <c:xMode val="edge"/>
              <c:yMode val="edge"/>
              <c:x val="1.8915888130632101E-2"/>
              <c:y val="6.1891283197443497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6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495935</xdr:colOff>
      <xdr:row>18</xdr:row>
      <xdr:rowOff>84455</xdr:rowOff>
    </xdr:from>
    <xdr:to>
      <xdr:col>10</xdr:col>
      <xdr:colOff>567690</xdr:colOff>
      <xdr:row>40</xdr:row>
      <xdr:rowOff>141605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72;&#1089;&#1090;&#1072;&#1089;&#1080;&#1103;\Downloads\MSS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Явная схема"/>
      <sheetName val="Неявная схема"/>
    </sheetNames>
    <sheetDataSet>
      <sheetData sheetId="0">
        <row r="12">
          <cell r="F12">
            <v>0</v>
          </cell>
          <cell r="G12">
            <v>3.3333333333333301E-3</v>
          </cell>
          <cell r="H12">
            <v>6.6666666666666697E-3</v>
          </cell>
          <cell r="I12">
            <v>0.01</v>
          </cell>
          <cell r="J12">
            <v>1.3333333333333299E-2</v>
          </cell>
          <cell r="K12">
            <v>1.6666666666666701E-2</v>
          </cell>
          <cell r="L12">
            <v>0.02</v>
          </cell>
          <cell r="M12">
            <v>2.33333333333333E-2</v>
          </cell>
          <cell r="N12">
            <v>2.66666666666667E-2</v>
          </cell>
          <cell r="O12">
            <v>0.03</v>
          </cell>
          <cell r="P12">
            <v>3.3333333333333298E-2</v>
          </cell>
          <cell r="Q12">
            <v>3.6666666666666702E-2</v>
          </cell>
          <cell r="R12">
            <v>0.04</v>
          </cell>
          <cell r="S12">
            <v>4.33333333333333E-2</v>
          </cell>
          <cell r="T12">
            <v>4.6666666666666697E-2</v>
          </cell>
          <cell r="U12">
            <v>0.05</v>
          </cell>
          <cell r="V12">
            <v>5.3333333333333302E-2</v>
          </cell>
          <cell r="W12">
            <v>5.6666666666666698E-2</v>
          </cell>
          <cell r="X12">
            <v>0.06</v>
          </cell>
          <cell r="Y12">
            <v>6.3333333333333297E-2</v>
          </cell>
          <cell r="Z12">
            <v>6.6666666666666693E-2</v>
          </cell>
          <cell r="AA12">
            <v>7.0000000000000007E-2</v>
          </cell>
          <cell r="AB12">
            <v>7.3333333333333306E-2</v>
          </cell>
          <cell r="AC12">
            <v>7.6666666666666605E-2</v>
          </cell>
          <cell r="AD12">
            <v>0.08</v>
          </cell>
          <cell r="AE12">
            <v>8.3333333333333301E-2</v>
          </cell>
          <cell r="AF12">
            <v>8.66666666666666E-2</v>
          </cell>
          <cell r="AG12">
            <v>0.09</v>
          </cell>
          <cell r="AH12">
            <v>9.3333333333333296E-2</v>
          </cell>
          <cell r="AI12">
            <v>9.6666666666666595E-2</v>
          </cell>
          <cell r="AJ12">
            <v>9.9999999999999895E-2</v>
          </cell>
        </row>
        <row r="13">
          <cell r="F13">
            <v>300</v>
          </cell>
          <cell r="G13">
            <v>280.293219109277</v>
          </cell>
          <cell r="H13">
            <v>260.76992620624497</v>
          </cell>
          <cell r="I13">
            <v>241.537145515812</v>
          </cell>
          <cell r="J13">
            <v>222.84207649919699</v>
          </cell>
          <cell r="K13">
            <v>204.70791238466299</v>
          </cell>
          <cell r="L13">
            <v>187.428991516455</v>
          </cell>
          <cell r="M13">
            <v>170.94358487196601</v>
          </cell>
          <cell r="N13">
            <v>155.57469985957201</v>
          </cell>
          <cell r="O13">
            <v>141.18090966932499</v>
          </cell>
          <cell r="P13">
            <v>128.09543631075601</v>
          </cell>
          <cell r="Q13">
            <v>116.107891947632</v>
          </cell>
          <cell r="R13">
            <v>105.54484942154799</v>
          </cell>
          <cell r="S13">
            <v>96.141750367640597</v>
          </cell>
          <cell r="T13">
            <v>88.204275016251799</v>
          </cell>
          <cell r="U13">
            <v>81.430737487071099</v>
          </cell>
          <cell r="V13">
            <v>76.0947315135884</v>
          </cell>
          <cell r="W13">
            <v>71.874945509610797</v>
          </cell>
          <cell r="X13">
            <v>69.004658243588096</v>
          </cell>
          <cell r="Y13">
            <v>67.159404857464096</v>
          </cell>
          <cell r="Z13">
            <v>66.526467285105795</v>
          </cell>
          <cell r="AA13">
            <v>66.792668372921099</v>
          </cell>
          <cell r="AB13">
            <v>68.095607819509297</v>
          </cell>
          <cell r="AC13">
            <v>70.145329006594196</v>
          </cell>
          <cell r="AD13">
            <v>73.0275473012872</v>
          </cell>
          <cell r="AE13">
            <v>76.484917878539207</v>
          </cell>
          <cell r="AF13">
            <v>80.550175786705097</v>
          </cell>
          <cell r="AG13">
            <v>85.005694508489398</v>
          </cell>
          <cell r="AH13">
            <v>89.831025344161702</v>
          </cell>
          <cell r="AI13">
            <v>94.853464903053293</v>
          </cell>
          <cell r="AJ13">
            <v>100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5"/>
  <sheetViews>
    <sheetView tabSelected="1" workbookViewId="0">
      <selection activeCell="N26" sqref="N26"/>
    </sheetView>
  </sheetViews>
  <sheetFormatPr defaultColWidth="8.85546875" defaultRowHeight="15"/>
  <sheetData>
    <row r="1" spans="2:36">
      <c r="E1" t="s">
        <v>0</v>
      </c>
    </row>
    <row r="2" spans="2:36">
      <c r="N2" s="4">
        <f>(C9*C8*C4^2)/(2*C10)</f>
        <v>0.4333333333333334</v>
      </c>
    </row>
    <row r="3" spans="2:36">
      <c r="B3" s="1" t="s">
        <v>1</v>
      </c>
      <c r="C3" s="1">
        <v>0.1</v>
      </c>
    </row>
    <row r="4" spans="2:36">
      <c r="B4" s="1" t="s">
        <v>2</v>
      </c>
      <c r="C4" s="2">
        <f>C3/30</f>
        <v>3.3333333333333335E-3</v>
      </c>
    </row>
    <row r="5" spans="2:36">
      <c r="B5" s="1" t="s">
        <v>3</v>
      </c>
      <c r="C5" s="3">
        <v>0.43</v>
      </c>
    </row>
    <row r="6" spans="2:36">
      <c r="B6" s="1" t="s">
        <v>4</v>
      </c>
      <c r="C6" s="1">
        <v>60</v>
      </c>
      <c r="D6" s="4">
        <v>60.2</v>
      </c>
      <c r="E6" s="4">
        <f>C6/C5</f>
        <v>139.53488372093022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2:36"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2:36">
      <c r="B8" s="1" t="s">
        <v>5</v>
      </c>
      <c r="C8" s="1">
        <v>460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2:36">
      <c r="B9" s="1" t="s">
        <v>6</v>
      </c>
      <c r="C9" s="1">
        <v>7800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2:36">
      <c r="B10" s="1" t="s">
        <v>7</v>
      </c>
      <c r="C10" s="1">
        <v>46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2:36">
      <c r="B11" s="1"/>
      <c r="C11" s="1"/>
      <c r="D11" s="4"/>
      <c r="E11" s="4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5">
        <v>7</v>
      </c>
      <c r="M11" s="5">
        <v>8</v>
      </c>
      <c r="N11" s="5">
        <v>9</v>
      </c>
      <c r="O11" s="5">
        <v>10</v>
      </c>
      <c r="P11" s="5">
        <v>11</v>
      </c>
      <c r="Q11" s="5">
        <v>12</v>
      </c>
      <c r="R11" s="5">
        <v>13</v>
      </c>
      <c r="S11" s="5">
        <v>14</v>
      </c>
      <c r="T11" s="5">
        <v>15</v>
      </c>
      <c r="U11" s="5">
        <v>16</v>
      </c>
      <c r="V11" s="5">
        <v>17</v>
      </c>
      <c r="W11" s="5">
        <v>18</v>
      </c>
      <c r="X11" s="5">
        <v>19</v>
      </c>
      <c r="Y11" s="5">
        <v>20</v>
      </c>
      <c r="Z11" s="5">
        <v>21</v>
      </c>
      <c r="AA11" s="5">
        <v>22</v>
      </c>
      <c r="AB11" s="5">
        <v>23</v>
      </c>
      <c r="AC11" s="5">
        <v>24</v>
      </c>
      <c r="AD11" s="5">
        <v>25</v>
      </c>
      <c r="AE11" s="5">
        <v>26</v>
      </c>
      <c r="AF11" s="5">
        <v>27</v>
      </c>
      <c r="AG11" s="5">
        <v>28</v>
      </c>
      <c r="AH11" s="5">
        <v>29</v>
      </c>
      <c r="AI11" s="5">
        <v>30</v>
      </c>
      <c r="AJ11" s="5">
        <v>31</v>
      </c>
    </row>
    <row r="12" spans="2:36">
      <c r="B12" s="1" t="s">
        <v>8</v>
      </c>
      <c r="C12" s="1">
        <v>300</v>
      </c>
      <c r="D12" s="4"/>
      <c r="E12" s="4" t="s">
        <v>1</v>
      </c>
      <c r="F12" s="6">
        <v>0</v>
      </c>
      <c r="G12" s="6">
        <f t="shared" ref="G12:AJ12" si="0">F12+$C$4</f>
        <v>3.3333333333333335E-3</v>
      </c>
      <c r="H12" s="6">
        <f t="shared" si="0"/>
        <v>6.6666666666666671E-3</v>
      </c>
      <c r="I12" s="6">
        <f t="shared" si="0"/>
        <v>0.01</v>
      </c>
      <c r="J12" s="6">
        <f t="shared" si="0"/>
        <v>1.3333333333333334E-2</v>
      </c>
      <c r="K12" s="6">
        <f t="shared" si="0"/>
        <v>1.6666666666666666E-2</v>
      </c>
      <c r="L12" s="6">
        <f t="shared" si="0"/>
        <v>0.02</v>
      </c>
      <c r="M12" s="6">
        <f t="shared" si="0"/>
        <v>2.3333333333333334E-2</v>
      </c>
      <c r="N12" s="6">
        <f t="shared" si="0"/>
        <v>2.6666666666666668E-2</v>
      </c>
      <c r="O12" s="6">
        <f t="shared" si="0"/>
        <v>3.0000000000000002E-2</v>
      </c>
      <c r="P12" s="6">
        <f t="shared" si="0"/>
        <v>3.3333333333333333E-2</v>
      </c>
      <c r="Q12" s="6">
        <f t="shared" si="0"/>
        <v>3.6666666666666667E-2</v>
      </c>
      <c r="R12" s="6">
        <f t="shared" si="0"/>
        <v>0.04</v>
      </c>
      <c r="S12" s="6">
        <f t="shared" si="0"/>
        <v>4.3333333333333335E-2</v>
      </c>
      <c r="T12" s="6">
        <f t="shared" si="0"/>
        <v>4.6666666666666669E-2</v>
      </c>
      <c r="U12" s="6">
        <f t="shared" si="0"/>
        <v>0.05</v>
      </c>
      <c r="V12" s="6">
        <f t="shared" si="0"/>
        <v>5.3333333333333337E-2</v>
      </c>
      <c r="W12" s="6">
        <f t="shared" si="0"/>
        <v>5.6666666666666671E-2</v>
      </c>
      <c r="X12" s="6">
        <f t="shared" si="0"/>
        <v>6.0000000000000005E-2</v>
      </c>
      <c r="Y12" s="6">
        <f t="shared" si="0"/>
        <v>6.3333333333333339E-2</v>
      </c>
      <c r="Z12" s="6">
        <f t="shared" si="0"/>
        <v>6.6666666666666666E-2</v>
      </c>
      <c r="AA12" s="6">
        <f t="shared" si="0"/>
        <v>6.9999999999999993E-2</v>
      </c>
      <c r="AB12" s="6">
        <f t="shared" si="0"/>
        <v>7.333333333333332E-2</v>
      </c>
      <c r="AC12" s="6">
        <f t="shared" si="0"/>
        <v>7.6666666666666647E-2</v>
      </c>
      <c r="AD12" s="6">
        <f t="shared" si="0"/>
        <v>7.9999999999999974E-2</v>
      </c>
      <c r="AE12" s="6">
        <f t="shared" si="0"/>
        <v>8.3333333333333301E-2</v>
      </c>
      <c r="AF12" s="6">
        <f t="shared" si="0"/>
        <v>8.6666666666666628E-2</v>
      </c>
      <c r="AG12" s="6">
        <f t="shared" si="0"/>
        <v>8.9999999999999955E-2</v>
      </c>
      <c r="AH12" s="6">
        <f t="shared" si="0"/>
        <v>9.3333333333333282E-2</v>
      </c>
      <c r="AI12" s="6">
        <f t="shared" si="0"/>
        <v>9.6666666666666609E-2</v>
      </c>
      <c r="AJ12" s="6">
        <f t="shared" si="0"/>
        <v>9.9999999999999936E-2</v>
      </c>
    </row>
    <row r="13" spans="2:36">
      <c r="B13" s="1" t="s">
        <v>9</v>
      </c>
      <c r="C13" s="1">
        <v>100</v>
      </c>
      <c r="D13" s="4"/>
      <c r="E13" s="4" t="s">
        <v>10</v>
      </c>
      <c r="F13" s="7">
        <f>C12</f>
        <v>300</v>
      </c>
      <c r="G13" s="7">
        <v>280.293219109277</v>
      </c>
      <c r="H13" s="7">
        <v>260.76992620624497</v>
      </c>
      <c r="I13" s="7">
        <v>241.537145515812</v>
      </c>
      <c r="J13" s="7">
        <v>222.84207649919699</v>
      </c>
      <c r="K13" s="7">
        <v>204.70791238466299</v>
      </c>
      <c r="L13" s="7">
        <v>187.428991516455</v>
      </c>
      <c r="M13" s="7">
        <v>170.94358487196601</v>
      </c>
      <c r="N13" s="7">
        <v>155.57469985957201</v>
      </c>
      <c r="O13" s="7">
        <v>141.18090966932499</v>
      </c>
      <c r="P13" s="7">
        <v>128.09543631075601</v>
      </c>
      <c r="Q13" s="7">
        <v>116.107891947632</v>
      </c>
      <c r="R13" s="7">
        <v>105.54484942154799</v>
      </c>
      <c r="S13" s="7">
        <v>96.141750367640597</v>
      </c>
      <c r="T13" s="7">
        <v>88.204275016251799</v>
      </c>
      <c r="U13" s="7">
        <v>81.430737487071099</v>
      </c>
      <c r="V13" s="7">
        <v>76.0947315135884</v>
      </c>
      <c r="W13" s="7">
        <v>71.874945509610797</v>
      </c>
      <c r="X13" s="7">
        <v>69.004658243588096</v>
      </c>
      <c r="Y13" s="7">
        <v>67.159404857464096</v>
      </c>
      <c r="Z13" s="7">
        <v>66.526467285105795</v>
      </c>
      <c r="AA13" s="7">
        <v>66.792668372921099</v>
      </c>
      <c r="AB13" s="7">
        <v>68.095607819509297</v>
      </c>
      <c r="AC13" s="7">
        <v>70.145329006594196</v>
      </c>
      <c r="AD13" s="7">
        <v>73.0275473012872</v>
      </c>
      <c r="AE13" s="7">
        <v>76.484917878539207</v>
      </c>
      <c r="AF13" s="7">
        <v>80.550175786705097</v>
      </c>
      <c r="AG13" s="7">
        <v>85.005694508489398</v>
      </c>
      <c r="AH13" s="7">
        <v>89.831025344161702</v>
      </c>
      <c r="AI13" s="7">
        <v>94.853464903053293</v>
      </c>
      <c r="AJ13" s="7">
        <f>C13</f>
        <v>100</v>
      </c>
    </row>
    <row r="14" spans="2:36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2:36">
      <c r="D15" s="4"/>
      <c r="E15" s="4" t="s">
        <v>0</v>
      </c>
      <c r="F15" s="4"/>
      <c r="G15" s="4">
        <f t="shared" ref="G15:AI15" si="1">G13+(($C$10*$C$5)/($C$9*$C$8))*((H13-2*G13+F13)/($C$4^2))</f>
        <v>280.38425738009289</v>
      </c>
      <c r="H15" s="4">
        <f t="shared" si="1"/>
        <v>260.91406495788067</v>
      </c>
      <c r="I15" s="4">
        <f t="shared" si="1"/>
        <v>241.80393323089859</v>
      </c>
      <c r="J15" s="4">
        <f t="shared" si="1"/>
        <v>223.12037162369103</v>
      </c>
      <c r="K15" s="4">
        <f t="shared" si="1"/>
        <v>205.13224461072474</v>
      </c>
      <c r="L15" s="4">
        <f t="shared" si="1"/>
        <v>187.82269665053096</v>
      </c>
      <c r="M15" s="4">
        <f t="shared" si="1"/>
        <v>171.49755137404389</v>
      </c>
      <c r="N15" s="4">
        <f t="shared" si="1"/>
        <v>156.05849690594493</v>
      </c>
      <c r="O15" s="4">
        <f t="shared" si="1"/>
        <v>141.83003609734988</v>
      </c>
      <c r="P15" s="4">
        <f t="shared" si="1"/>
        <v>128.64017800464987</v>
      </c>
      <c r="Q15" s="4">
        <f t="shared" si="1"/>
        <v>116.81466401293262</v>
      </c>
      <c r="R15" s="4">
        <f t="shared" si="1"/>
        <v>106.12035983658946</v>
      </c>
      <c r="S15" s="4">
        <f t="shared" si="1"/>
        <v>96.868925204659433</v>
      </c>
      <c r="T15" s="4">
        <f t="shared" si="1"/>
        <v>88.781767243424284</v>
      </c>
      <c r="U15" s="4">
        <f t="shared" si="1"/>
        <v>82.143974297398188</v>
      </c>
      <c r="V15" s="4">
        <f t="shared" si="1"/>
        <v>76.648548344612081</v>
      </c>
      <c r="W15" s="4">
        <f t="shared" si="1"/>
        <v>72.544504498826882</v>
      </c>
      <c r="X15" s="4">
        <f t="shared" si="1"/>
        <v>69.513232745537834</v>
      </c>
      <c r="Y15" s="4">
        <f t="shared" si="1"/>
        <v>67.760900011217075</v>
      </c>
      <c r="Z15" s="4">
        <f t="shared" si="1"/>
        <v>66.97257838957654</v>
      </c>
      <c r="AA15" s="4">
        <f t="shared" si="1"/>
        <v>67.3070500970815</v>
      </c>
      <c r="AB15" s="4">
        <f t="shared" si="1"/>
        <v>68.466126452294205</v>
      </c>
      <c r="AC15" s="4">
        <f t="shared" si="1"/>
        <v>70.558375648445903</v>
      </c>
      <c r="AD15" s="4">
        <f t="shared" si="1"/>
        <v>73.31291131840301</v>
      </c>
      <c r="AE15" s="4">
        <f t="shared" si="1"/>
        <v>76.786523515800326</v>
      </c>
      <c r="AF15" s="4">
        <f t="shared" si="1"/>
        <v>80.743805190385004</v>
      </c>
      <c r="AG15" s="4">
        <f t="shared" si="1"/>
        <v>85.189178211149212</v>
      </c>
      <c r="AH15" s="4">
        <f t="shared" si="1"/>
        <v>89.928821595297421</v>
      </c>
      <c r="AI15" s="4">
        <f t="shared" si="1"/>
        <v>94.91503538154987</v>
      </c>
      <c r="AJ15" s="4"/>
    </row>
  </sheetData>
  <conditionalFormatting sqref="F13:AJ13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1К1</cp:lastModifiedBy>
  <dcterms:created xsi:type="dcterms:W3CDTF">2021-05-19T14:02:02Z</dcterms:created>
  <dcterms:modified xsi:type="dcterms:W3CDTF">2021-05-19T14:18:02Z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