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7EA4E3A-77C9-423D-8F1F-491EF58ECCB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1" l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G68" i="1"/>
  <c r="H68" i="1" s="1"/>
  <c r="I68" i="1" s="1"/>
  <c r="E66" i="1"/>
  <c r="E65" i="1"/>
  <c r="E64" i="1"/>
  <c r="E63" i="1" s="1"/>
  <c r="E62" i="1" s="1"/>
  <c r="E61" i="1" s="1"/>
  <c r="E60" i="1" s="1"/>
  <c r="E59" i="1" s="1"/>
  <c r="E58" i="1" s="1"/>
  <c r="E57" i="1" s="1"/>
  <c r="I55" i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H55" i="1"/>
  <c r="G55" i="1"/>
  <c r="T54" i="1"/>
  <c r="S54" i="1"/>
  <c r="R54" i="1"/>
  <c r="Q54" i="1"/>
  <c r="P54" i="1"/>
  <c r="O54" i="1"/>
  <c r="E53" i="1"/>
  <c r="E52" i="1" s="1"/>
  <c r="E51" i="1" s="1"/>
  <c r="E50" i="1" s="1"/>
  <c r="E49" i="1" s="1"/>
  <c r="E48" i="1" s="1"/>
  <c r="E47" i="1" s="1"/>
  <c r="E46" i="1" s="1"/>
  <c r="E45" i="1" s="1"/>
  <c r="E44" i="1" s="1"/>
  <c r="I49" i="1"/>
  <c r="H49" i="1"/>
  <c r="G49" i="1"/>
  <c r="F49" i="1"/>
  <c r="G42" i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E40" i="1"/>
  <c r="E39" i="1" s="1"/>
  <c r="E38" i="1" s="1"/>
  <c r="E37" i="1"/>
  <c r="E36" i="1"/>
  <c r="E35" i="1" s="1"/>
  <c r="E34" i="1" s="1"/>
  <c r="E33" i="1" s="1"/>
  <c r="E32" i="1" s="1"/>
  <c r="E31" i="1" s="1"/>
  <c r="H29" i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G29" i="1"/>
  <c r="E27" i="1"/>
  <c r="E26" i="1"/>
  <c r="E25" i="1"/>
  <c r="E24" i="1" s="1"/>
  <c r="E23" i="1" s="1"/>
  <c r="E22" i="1" s="1"/>
  <c r="E21" i="1" s="1"/>
  <c r="E20" i="1" s="1"/>
  <c r="E19" i="1" s="1"/>
  <c r="E18" i="1" s="1"/>
  <c r="Y16" i="1"/>
  <c r="X16" i="1"/>
  <c r="I15" i="1"/>
  <c r="G15" i="1"/>
  <c r="H15" i="1" s="1"/>
  <c r="Z16" i="1" s="1"/>
  <c r="T13" i="1"/>
  <c r="S13" i="1"/>
  <c r="R13" i="1"/>
  <c r="Q13" i="1"/>
  <c r="P13" i="1"/>
  <c r="O13" i="1"/>
  <c r="E13" i="1"/>
  <c r="S12" i="1"/>
  <c r="R12" i="1"/>
  <c r="Q12" i="1"/>
  <c r="Q40" i="1" s="1"/>
  <c r="P12" i="1"/>
  <c r="O12" i="1"/>
  <c r="N12" i="1"/>
  <c r="E12" i="1"/>
  <c r="S11" i="1"/>
  <c r="R11" i="1"/>
  <c r="Q11" i="1"/>
  <c r="P11" i="1"/>
  <c r="O11" i="1"/>
  <c r="N11" i="1"/>
  <c r="M11" i="1"/>
  <c r="E11" i="1"/>
  <c r="AE76" i="1" s="1"/>
  <c r="X10" i="1"/>
  <c r="S10" i="1"/>
  <c r="R10" i="1"/>
  <c r="Q10" i="1"/>
  <c r="P10" i="1"/>
  <c r="O10" i="1"/>
  <c r="N10" i="1"/>
  <c r="M10" i="1"/>
  <c r="L10" i="1"/>
  <c r="K50" i="1" s="1"/>
  <c r="AC8" i="1" s="1"/>
  <c r="E10" i="1"/>
  <c r="AD76" i="1" s="1"/>
  <c r="S9" i="1"/>
  <c r="R9" i="1"/>
  <c r="Q9" i="1"/>
  <c r="P9" i="1"/>
  <c r="O9" i="1"/>
  <c r="N9" i="1"/>
  <c r="M9" i="1"/>
  <c r="L9" i="1"/>
  <c r="K9" i="1"/>
  <c r="E9" i="1"/>
  <c r="Y6" i="1" s="1"/>
  <c r="AL8" i="1"/>
  <c r="AK8" i="1"/>
  <c r="AJ8" i="1"/>
  <c r="AI8" i="1"/>
  <c r="AH8" i="1"/>
  <c r="AG8" i="1"/>
  <c r="AA8" i="1"/>
  <c r="Z8" i="1"/>
  <c r="Y8" i="1"/>
  <c r="X8" i="1"/>
  <c r="S8" i="1"/>
  <c r="R8" i="1"/>
  <c r="Q8" i="1"/>
  <c r="P8" i="1"/>
  <c r="O8" i="1"/>
  <c r="N8" i="1"/>
  <c r="M8" i="1"/>
  <c r="L8" i="1"/>
  <c r="K8" i="1"/>
  <c r="K36" i="1" s="1"/>
  <c r="J8" i="1"/>
  <c r="I8" i="1"/>
  <c r="H8" i="1"/>
  <c r="G8" i="1"/>
  <c r="F8" i="1"/>
  <c r="S7" i="1"/>
  <c r="R7" i="1"/>
  <c r="Q7" i="1"/>
  <c r="P7" i="1"/>
  <c r="O7" i="1"/>
  <c r="N7" i="1"/>
  <c r="M7" i="1"/>
  <c r="L7" i="1"/>
  <c r="K7" i="1"/>
  <c r="J7" i="1"/>
  <c r="I7" i="1"/>
  <c r="H7" i="1"/>
  <c r="G7" i="1"/>
  <c r="AL6" i="1"/>
  <c r="AK6" i="1"/>
  <c r="AJ6" i="1"/>
  <c r="AI6" i="1"/>
  <c r="AH6" i="1"/>
  <c r="AG6" i="1"/>
  <c r="AF6" i="1"/>
  <c r="AE6" i="1"/>
  <c r="AD6" i="1"/>
  <c r="AC6" i="1"/>
  <c r="AA6" i="1"/>
  <c r="S6" i="1"/>
  <c r="R6" i="1"/>
  <c r="Q6" i="1"/>
  <c r="P6" i="1"/>
  <c r="O6" i="1"/>
  <c r="N6" i="1"/>
  <c r="M6" i="1"/>
  <c r="L6" i="1"/>
  <c r="K6" i="1"/>
  <c r="J6" i="1"/>
  <c r="I6" i="1"/>
  <c r="H6" i="1"/>
  <c r="G6" i="1"/>
  <c r="Z5" i="1"/>
  <c r="Y5" i="1"/>
  <c r="X5" i="1"/>
  <c r="S5" i="1"/>
  <c r="R5" i="1"/>
  <c r="Q5" i="1"/>
  <c r="P5" i="1"/>
  <c r="O5" i="1"/>
  <c r="N5" i="1"/>
  <c r="M5" i="1"/>
  <c r="L5" i="1"/>
  <c r="L33" i="1" s="1"/>
  <c r="K5" i="1"/>
  <c r="J5" i="1"/>
  <c r="I5" i="1"/>
  <c r="H5" i="1"/>
  <c r="H33" i="1" s="1"/>
  <c r="G5" i="1"/>
  <c r="B5" i="1"/>
  <c r="O39" i="1" l="1"/>
  <c r="J46" i="1"/>
  <c r="O45" i="1"/>
  <c r="I34" i="1"/>
  <c r="M34" i="1"/>
  <c r="P38" i="1"/>
  <c r="P35" i="1"/>
  <c r="O37" i="1"/>
  <c r="K34" i="1"/>
  <c r="H47" i="1"/>
  <c r="P47" i="1"/>
  <c r="L47" i="1"/>
  <c r="L45" i="1"/>
  <c r="G45" i="1"/>
  <c r="G46" i="1"/>
  <c r="AA5" i="1"/>
  <c r="AA16" i="1"/>
  <c r="J15" i="1"/>
  <c r="H34" i="1"/>
  <c r="G33" i="1"/>
  <c r="J45" i="1"/>
  <c r="K33" i="1"/>
  <c r="N45" i="1"/>
  <c r="O33" i="1"/>
  <c r="R45" i="1"/>
  <c r="H36" i="1"/>
  <c r="Z7" i="1" s="1"/>
  <c r="G48" i="1"/>
  <c r="L36" i="1"/>
  <c r="K48" i="1"/>
  <c r="P36" i="1"/>
  <c r="O48" i="1"/>
  <c r="X21" i="1"/>
  <c r="X11" i="1"/>
  <c r="O41" i="1"/>
  <c r="AG7" i="1" s="1"/>
  <c r="N53" i="1"/>
  <c r="S41" i="1"/>
  <c r="AK7" i="1" s="1"/>
  <c r="R53" i="1"/>
  <c r="I45" i="1"/>
  <c r="J33" i="1"/>
  <c r="Q45" i="1"/>
  <c r="R33" i="1"/>
  <c r="L34" i="1"/>
  <c r="K46" i="1"/>
  <c r="I46" i="1"/>
  <c r="J34" i="1"/>
  <c r="Q46" i="1"/>
  <c r="R34" i="1"/>
  <c r="G35" i="1"/>
  <c r="N47" i="1"/>
  <c r="O35" i="1"/>
  <c r="R47" i="1"/>
  <c r="S35" i="1"/>
  <c r="AC76" i="1"/>
  <c r="AB6" i="1"/>
  <c r="X6" i="1"/>
  <c r="E8" i="1"/>
  <c r="Z6" i="1"/>
  <c r="M49" i="1"/>
  <c r="N37" i="1"/>
  <c r="Q49" i="1"/>
  <c r="R37" i="1"/>
  <c r="L50" i="1"/>
  <c r="M38" i="1"/>
  <c r="P50" i="1"/>
  <c r="Q38" i="1"/>
  <c r="L51" i="1"/>
  <c r="M39" i="1"/>
  <c r="AE7" i="1" s="1"/>
  <c r="P51" i="1"/>
  <c r="Q39" i="1"/>
  <c r="N40" i="1"/>
  <c r="AF7" i="1" s="1"/>
  <c r="M52" i="1"/>
  <c r="R40" i="1"/>
  <c r="Q52" i="1"/>
  <c r="M33" i="1"/>
  <c r="O47" i="1"/>
  <c r="M45" i="1"/>
  <c r="N33" i="1"/>
  <c r="P34" i="1"/>
  <c r="O46" i="1"/>
  <c r="M46" i="1"/>
  <c r="N34" i="1"/>
  <c r="K35" i="1"/>
  <c r="J47" i="1"/>
  <c r="H45" i="1"/>
  <c r="I33" i="1"/>
  <c r="P45" i="1"/>
  <c r="Q33" i="1"/>
  <c r="G34" i="1"/>
  <c r="S33" i="1"/>
  <c r="N46" i="1"/>
  <c r="O34" i="1"/>
  <c r="R46" i="1"/>
  <c r="S34" i="1"/>
  <c r="H35" i="1"/>
  <c r="G47" i="1"/>
  <c r="L35" i="1"/>
  <c r="K47" i="1"/>
  <c r="H48" i="1"/>
  <c r="L48" i="1"/>
  <c r="P48" i="1"/>
  <c r="J49" i="1"/>
  <c r="K37" i="1"/>
  <c r="AC7" i="1" s="1"/>
  <c r="R49" i="1"/>
  <c r="S37" i="1"/>
  <c r="N38" i="1"/>
  <c r="Q50" i="1"/>
  <c r="R38" i="1"/>
  <c r="M51" i="1"/>
  <c r="N39" i="1"/>
  <c r="R39" i="1"/>
  <c r="Q51" i="1"/>
  <c r="N52" i="1"/>
  <c r="R52" i="1"/>
  <c r="O53" i="1"/>
  <c r="P41" i="1"/>
  <c r="AH7" i="1" s="1"/>
  <c r="S53" i="1"/>
  <c r="T41" i="1"/>
  <c r="T53" i="1"/>
  <c r="T66" i="1" s="1"/>
  <c r="T40" i="1"/>
  <c r="I35" i="1"/>
  <c r="I36" i="1"/>
  <c r="O40" i="1"/>
  <c r="K45" i="1"/>
  <c r="N49" i="1"/>
  <c r="N51" i="1"/>
  <c r="F36" i="1"/>
  <c r="X7" i="1" s="1"/>
  <c r="F35" i="1"/>
  <c r="I48" i="1"/>
  <c r="J36" i="1"/>
  <c r="AB7" i="1" s="1"/>
  <c r="M48" i="1"/>
  <c r="N36" i="1"/>
  <c r="Q48" i="1"/>
  <c r="R36" i="1"/>
  <c r="K49" i="1"/>
  <c r="K62" i="1" s="1"/>
  <c r="L37" i="1"/>
  <c r="P37" i="1"/>
  <c r="O49" i="1"/>
  <c r="N50" i="1"/>
  <c r="O38" i="1"/>
  <c r="R50" i="1"/>
  <c r="S38" i="1"/>
  <c r="R51" i="1"/>
  <c r="O52" i="1"/>
  <c r="P40" i="1"/>
  <c r="T12" i="1"/>
  <c r="P53" i="1"/>
  <c r="P33" i="1"/>
  <c r="M35" i="1"/>
  <c r="M36" i="1"/>
  <c r="S40" i="1"/>
  <c r="J48" i="1"/>
  <c r="H46" i="1"/>
  <c r="H59" i="1" s="1"/>
  <c r="L46" i="1"/>
  <c r="L59" i="1" s="1"/>
  <c r="P46" i="1"/>
  <c r="F7" i="1"/>
  <c r="I47" i="1"/>
  <c r="J35" i="1"/>
  <c r="M47" i="1"/>
  <c r="N35" i="1"/>
  <c r="Q47" i="1"/>
  <c r="R35" i="1"/>
  <c r="G36" i="1"/>
  <c r="Y7" i="1" s="1"/>
  <c r="F48" i="1"/>
  <c r="F61" i="1" s="1"/>
  <c r="N48" i="1"/>
  <c r="O36" i="1"/>
  <c r="R48" i="1"/>
  <c r="S36" i="1"/>
  <c r="L49" i="1"/>
  <c r="L62" i="1" s="1"/>
  <c r="M37" i="1"/>
  <c r="Q37" i="1"/>
  <c r="P49" i="1"/>
  <c r="O50" i="1"/>
  <c r="O63" i="1" s="1"/>
  <c r="O51" i="1"/>
  <c r="P39" i="1"/>
  <c r="AF76" i="1"/>
  <c r="AG76" i="1"/>
  <c r="AL76" i="1"/>
  <c r="AK76" i="1"/>
  <c r="AJ76" i="1"/>
  <c r="AI76" i="1"/>
  <c r="AH76" i="1"/>
  <c r="Q53" i="1"/>
  <c r="Q66" i="1" s="1"/>
  <c r="R41" i="1"/>
  <c r="AJ7" i="1" s="1"/>
  <c r="Q34" i="1"/>
  <c r="Q35" i="1"/>
  <c r="Q36" i="1"/>
  <c r="L38" i="1"/>
  <c r="AD7" i="1" s="1"/>
  <c r="S39" i="1"/>
  <c r="Q41" i="1"/>
  <c r="M50" i="1"/>
  <c r="P52" i="1"/>
  <c r="F62" i="1"/>
  <c r="X9" i="1" s="1"/>
  <c r="I61" i="1" l="1"/>
  <c r="N64" i="1"/>
  <c r="I60" i="1"/>
  <c r="O65" i="1"/>
  <c r="J59" i="1"/>
  <c r="K60" i="1"/>
  <c r="M60" i="1"/>
  <c r="Q65" i="1"/>
  <c r="P61" i="1"/>
  <c r="G59" i="1"/>
  <c r="H61" i="1"/>
  <c r="R66" i="1"/>
  <c r="P64" i="1"/>
  <c r="K63" i="1"/>
  <c r="AC9" i="1" s="1"/>
  <c r="S67" i="1"/>
  <c r="AK9" i="1" s="1"/>
  <c r="R67" i="1"/>
  <c r="AJ9" i="1" s="1"/>
  <c r="O67" i="1"/>
  <c r="AG9" i="1" s="1"/>
  <c r="R63" i="1"/>
  <c r="R65" i="1"/>
  <c r="M63" i="1"/>
  <c r="Q64" i="1"/>
  <c r="Q63" i="1"/>
  <c r="G62" i="1"/>
  <c r="Y9" i="1" s="1"/>
  <c r="Y10" i="1" s="1"/>
  <c r="Y11" i="1" s="1"/>
  <c r="Q61" i="1"/>
  <c r="M59" i="1"/>
  <c r="H62" i="1"/>
  <c r="Z9" i="1" s="1"/>
  <c r="P62" i="1"/>
  <c r="J61" i="1"/>
  <c r="O61" i="1"/>
  <c r="H60" i="1"/>
  <c r="P60" i="1"/>
  <c r="L61" i="1"/>
  <c r="J60" i="1"/>
  <c r="L60" i="1"/>
  <c r="O60" i="1"/>
  <c r="O59" i="1"/>
  <c r="R60" i="1"/>
  <c r="I59" i="1"/>
  <c r="N59" i="1"/>
  <c r="G60" i="1"/>
  <c r="T67" i="1"/>
  <c r="AL9" i="1" s="1"/>
  <c r="AL7" i="1"/>
  <c r="M65" i="1"/>
  <c r="AE9" i="1" s="1"/>
  <c r="AE8" i="1"/>
  <c r="P67" i="1"/>
  <c r="AH9" i="1" s="1"/>
  <c r="Q67" i="1"/>
  <c r="AI9" i="1" s="1"/>
  <c r="AI7" i="1"/>
  <c r="O64" i="1"/>
  <c r="R61" i="1"/>
  <c r="P59" i="1"/>
  <c r="P66" i="1"/>
  <c r="R64" i="1"/>
  <c r="N63" i="1"/>
  <c r="M61" i="1"/>
  <c r="N62" i="1"/>
  <c r="S66" i="1"/>
  <c r="N65" i="1"/>
  <c r="M64" i="1"/>
  <c r="R59" i="1"/>
  <c r="L64" i="1"/>
  <c r="AD9" i="1" s="1"/>
  <c r="AD8" i="1"/>
  <c r="L63" i="1"/>
  <c r="M62" i="1"/>
  <c r="K61" i="1"/>
  <c r="F34" i="1"/>
  <c r="F6" i="1"/>
  <c r="I62" i="1"/>
  <c r="AA9" i="1" s="1"/>
  <c r="AA7" i="1"/>
  <c r="J62" i="1"/>
  <c r="AB9" i="1" s="1"/>
  <c r="AB8" i="1"/>
  <c r="P65" i="1"/>
  <c r="S52" i="1"/>
  <c r="S65" i="1" s="1"/>
  <c r="T52" i="1"/>
  <c r="T39" i="1"/>
  <c r="T11" i="1"/>
  <c r="O62" i="1"/>
  <c r="R62" i="1"/>
  <c r="N60" i="1"/>
  <c r="Q59" i="1"/>
  <c r="K59" i="1"/>
  <c r="N66" i="1"/>
  <c r="AF9" i="1" s="1"/>
  <c r="AF8" i="1"/>
  <c r="X22" i="1"/>
  <c r="AB16" i="1"/>
  <c r="K15" i="1"/>
  <c r="AB5" i="1"/>
  <c r="N61" i="1"/>
  <c r="Q60" i="1"/>
  <c r="O66" i="1"/>
  <c r="P63" i="1"/>
  <c r="Q62" i="1"/>
  <c r="AB76" i="1"/>
  <c r="X76" i="1"/>
  <c r="AA76" i="1"/>
  <c r="Z76" i="1"/>
  <c r="Y76" i="1"/>
  <c r="E7" i="1"/>
  <c r="F47" i="1"/>
  <c r="F60" i="1" s="1"/>
  <c r="G61" i="1"/>
  <c r="Z10" i="1" l="1"/>
  <c r="Z11" i="1" s="1"/>
  <c r="F33" i="1"/>
  <c r="F5" i="1"/>
  <c r="F46" i="1"/>
  <c r="AI75" i="1"/>
  <c r="AE75" i="1"/>
  <c r="AA75" i="1"/>
  <c r="AL75" i="1"/>
  <c r="AH75" i="1"/>
  <c r="AD75" i="1"/>
  <c r="Z75" i="1"/>
  <c r="AG75" i="1"/>
  <c r="Y75" i="1"/>
  <c r="AF75" i="1"/>
  <c r="X75" i="1"/>
  <c r="AK75" i="1"/>
  <c r="AC75" i="1"/>
  <c r="E6" i="1"/>
  <c r="AJ75" i="1"/>
  <c r="AB75" i="1"/>
  <c r="T65" i="1"/>
  <c r="L15" i="1"/>
  <c r="AC5" i="1"/>
  <c r="AC16" i="1"/>
  <c r="T51" i="1"/>
  <c r="T64" i="1" s="1"/>
  <c r="T10" i="1"/>
  <c r="S51" i="1"/>
  <c r="S64" i="1" s="1"/>
  <c r="T38" i="1"/>
  <c r="AA10" i="1"/>
  <c r="T37" i="1" l="1"/>
  <c r="T50" i="1"/>
  <c r="T63" i="1" s="1"/>
  <c r="T9" i="1"/>
  <c r="S50" i="1"/>
  <c r="S63" i="1" s="1"/>
  <c r="AL74" i="1"/>
  <c r="AH74" i="1"/>
  <c r="AD74" i="1"/>
  <c r="Z74" i="1"/>
  <c r="AK74" i="1"/>
  <c r="AG74" i="1"/>
  <c r="AC74" i="1"/>
  <c r="Y74" i="1"/>
  <c r="AF74" i="1"/>
  <c r="X74" i="1"/>
  <c r="AE74" i="1"/>
  <c r="AJ74" i="1"/>
  <c r="AB74" i="1"/>
  <c r="AA74" i="1"/>
  <c r="AI74" i="1"/>
  <c r="E5" i="1"/>
  <c r="F59" i="1"/>
  <c r="AD16" i="1"/>
  <c r="AD5" i="1"/>
  <c r="M15" i="1"/>
  <c r="AA11" i="1"/>
  <c r="AB10" i="1"/>
  <c r="F32" i="1"/>
  <c r="F4" i="1"/>
  <c r="F45" i="1"/>
  <c r="T36" i="1" l="1"/>
  <c r="T49" i="1"/>
  <c r="T62" i="1" s="1"/>
  <c r="S49" i="1"/>
  <c r="S62" i="1" s="1"/>
  <c r="T8" i="1"/>
  <c r="AE5" i="1"/>
  <c r="AE16" i="1"/>
  <c r="N15" i="1"/>
  <c r="AC10" i="1"/>
  <c r="AB11" i="1"/>
  <c r="F31" i="1"/>
  <c r="X18" i="1" s="1"/>
  <c r="Q4" i="1"/>
  <c r="M4" i="1"/>
  <c r="I4" i="1"/>
  <c r="X15" i="1"/>
  <c r="R4" i="1"/>
  <c r="L4" i="1"/>
  <c r="G4" i="1"/>
  <c r="P4" i="1"/>
  <c r="S4" i="1"/>
  <c r="H4" i="1"/>
  <c r="K4" i="1"/>
  <c r="N4" i="1"/>
  <c r="O4" i="1"/>
  <c r="J4" i="1"/>
  <c r="AK73" i="1"/>
  <c r="AG73" i="1"/>
  <c r="AC73" i="1"/>
  <c r="Y73" i="1"/>
  <c r="AJ73" i="1"/>
  <c r="AF73" i="1"/>
  <c r="AB73" i="1"/>
  <c r="X73" i="1"/>
  <c r="AE73" i="1"/>
  <c r="AL73" i="1"/>
  <c r="AD73" i="1"/>
  <c r="AI73" i="1"/>
  <c r="AA73" i="1"/>
  <c r="E4" i="1"/>
  <c r="AH73" i="1"/>
  <c r="Z73" i="1"/>
  <c r="F58" i="1"/>
  <c r="I44" i="1" l="1"/>
  <c r="J32" i="1"/>
  <c r="J58" i="1" s="1"/>
  <c r="J31" i="1"/>
  <c r="AB18" i="1" s="1"/>
  <c r="AB15" i="1"/>
  <c r="L32" i="1"/>
  <c r="L58" i="1" s="1"/>
  <c r="L31" i="1"/>
  <c r="AD18" i="1" s="1"/>
  <c r="K44" i="1"/>
  <c r="AD15" i="1"/>
  <c r="S48" i="1"/>
  <c r="S61" i="1" s="1"/>
  <c r="T35" i="1"/>
  <c r="T7" i="1"/>
  <c r="T48" i="1"/>
  <c r="T61" i="1" s="1"/>
  <c r="N44" i="1"/>
  <c r="AG15" i="1"/>
  <c r="O32" i="1"/>
  <c r="O58" i="1" s="1"/>
  <c r="O31" i="1"/>
  <c r="AG18" i="1" s="1"/>
  <c r="R44" i="1"/>
  <c r="AK15" i="1"/>
  <c r="S31" i="1"/>
  <c r="AK18" i="1" s="1"/>
  <c r="S32" i="1"/>
  <c r="Q44" i="1"/>
  <c r="R32" i="1"/>
  <c r="R58" i="1" s="1"/>
  <c r="R31" i="1"/>
  <c r="AJ18" i="1" s="1"/>
  <c r="AJ15" i="1"/>
  <c r="P44" i="1"/>
  <c r="Q32" i="1"/>
  <c r="Q58" i="1" s="1"/>
  <c r="Q31" i="1"/>
  <c r="AI18" i="1" s="1"/>
  <c r="AI15" i="1"/>
  <c r="AF16" i="1"/>
  <c r="O15" i="1"/>
  <c r="AF5" i="1"/>
  <c r="Z15" i="1"/>
  <c r="G44" i="1"/>
  <c r="H31" i="1"/>
  <c r="Z18" i="1" s="1"/>
  <c r="H32" i="1"/>
  <c r="H58" i="1" s="1"/>
  <c r="AD10" i="1"/>
  <c r="AC11" i="1"/>
  <c r="AJ72" i="1"/>
  <c r="AF72" i="1"/>
  <c r="AB72" i="1"/>
  <c r="X72" i="1"/>
  <c r="AI72" i="1"/>
  <c r="AE72" i="1"/>
  <c r="AA72" i="1"/>
  <c r="AL72" i="1"/>
  <c r="AD72" i="1"/>
  <c r="AK72" i="1"/>
  <c r="AC72" i="1"/>
  <c r="AH72" i="1"/>
  <c r="Z72" i="1"/>
  <c r="AI17" i="1"/>
  <c r="AE17" i="1"/>
  <c r="AA17" i="1"/>
  <c r="Y72" i="1"/>
  <c r="AH17" i="1"/>
  <c r="AC17" i="1"/>
  <c r="X17" i="1"/>
  <c r="AL17" i="1"/>
  <c r="AG17" i="1"/>
  <c r="AB17" i="1"/>
  <c r="AK17" i="1"/>
  <c r="AF17" i="1"/>
  <c r="Z17" i="1"/>
  <c r="AD17" i="1"/>
  <c r="AG72" i="1"/>
  <c r="Y17" i="1"/>
  <c r="AJ17" i="1"/>
  <c r="M44" i="1"/>
  <c r="N32" i="1"/>
  <c r="N58" i="1" s="1"/>
  <c r="N31" i="1"/>
  <c r="AF18" i="1" s="1"/>
  <c r="AF15" i="1"/>
  <c r="O44" i="1"/>
  <c r="P32" i="1"/>
  <c r="P58" i="1" s="1"/>
  <c r="P31" i="1"/>
  <c r="AH18" i="1" s="1"/>
  <c r="AH15" i="1"/>
  <c r="L44" i="1"/>
  <c r="AE15" i="1"/>
  <c r="M32" i="1"/>
  <c r="M58" i="1" s="1"/>
  <c r="M31" i="1"/>
  <c r="AE18" i="1" s="1"/>
  <c r="J44" i="1"/>
  <c r="AC15" i="1"/>
  <c r="K32" i="1"/>
  <c r="K58" i="1" s="1"/>
  <c r="K31" i="1"/>
  <c r="AC18" i="1" s="1"/>
  <c r="F44" i="1"/>
  <c r="G32" i="1"/>
  <c r="G58" i="1" s="1"/>
  <c r="G31" i="1"/>
  <c r="Y18" i="1" s="1"/>
  <c r="Y15" i="1"/>
  <c r="H44" i="1"/>
  <c r="AA15" i="1"/>
  <c r="I32" i="1"/>
  <c r="I58" i="1" s="1"/>
  <c r="I31" i="1"/>
  <c r="AA18" i="1" s="1"/>
  <c r="J57" i="1" l="1"/>
  <c r="AB20" i="1" s="1"/>
  <c r="AB19" i="1"/>
  <c r="M57" i="1"/>
  <c r="AE20" i="1" s="1"/>
  <c r="AE19" i="1"/>
  <c r="S47" i="1"/>
  <c r="S60" i="1" s="1"/>
  <c r="T34" i="1"/>
  <c r="T47" i="1"/>
  <c r="T60" i="1" s="1"/>
  <c r="T6" i="1"/>
  <c r="K57" i="1"/>
  <c r="AC20" i="1" s="1"/>
  <c r="AC19" i="1"/>
  <c r="X19" i="1"/>
  <c r="F57" i="1"/>
  <c r="X20" i="1" s="1"/>
  <c r="O57" i="1"/>
  <c r="AG20" i="1" s="1"/>
  <c r="AG19" i="1"/>
  <c r="AG16" i="1"/>
  <c r="P15" i="1"/>
  <c r="AG5" i="1"/>
  <c r="H57" i="1"/>
  <c r="Z20" i="1" s="1"/>
  <c r="Z19" i="1"/>
  <c r="L57" i="1"/>
  <c r="AD20" i="1" s="1"/>
  <c r="AD19" i="1"/>
  <c r="AE10" i="1"/>
  <c r="AD11" i="1"/>
  <c r="G57" i="1"/>
  <c r="Y20" i="1" s="1"/>
  <c r="Y19" i="1"/>
  <c r="P57" i="1"/>
  <c r="AH20" i="1" s="1"/>
  <c r="AH19" i="1"/>
  <c r="AI19" i="1"/>
  <c r="Q57" i="1"/>
  <c r="AI20" i="1" s="1"/>
  <c r="R57" i="1"/>
  <c r="AJ20" i="1" s="1"/>
  <c r="AJ19" i="1"/>
  <c r="N57" i="1"/>
  <c r="AF20" i="1" s="1"/>
  <c r="AF19" i="1"/>
  <c r="I57" i="1"/>
  <c r="AA20" i="1" s="1"/>
  <c r="AA19" i="1"/>
  <c r="Y21" i="1" l="1"/>
  <c r="AH16" i="1"/>
  <c r="AH5" i="1"/>
  <c r="Q15" i="1"/>
  <c r="AE11" i="1"/>
  <c r="AF10" i="1"/>
  <c r="S46" i="1"/>
  <c r="S59" i="1" s="1"/>
  <c r="T5" i="1"/>
  <c r="T46" i="1"/>
  <c r="T59" i="1" s="1"/>
  <c r="T33" i="1"/>
  <c r="AI5" i="1" l="1"/>
  <c r="R15" i="1"/>
  <c r="AI16" i="1"/>
  <c r="S45" i="1"/>
  <c r="S58" i="1" s="1"/>
  <c r="T45" i="1"/>
  <c r="T32" i="1"/>
  <c r="T4" i="1"/>
  <c r="AG10" i="1"/>
  <c r="AF11" i="1"/>
  <c r="Z21" i="1"/>
  <c r="Y22" i="1"/>
  <c r="AA21" i="1" l="1"/>
  <c r="Z22" i="1"/>
  <c r="S15" i="1"/>
  <c r="AJ16" i="1"/>
  <c r="AJ5" i="1"/>
  <c r="T58" i="1"/>
  <c r="AH10" i="1"/>
  <c r="AG11" i="1"/>
  <c r="T44" i="1"/>
  <c r="S44" i="1"/>
  <c r="AL15" i="1"/>
  <c r="T31" i="1"/>
  <c r="AL18" i="1" s="1"/>
  <c r="AI10" i="1" l="1"/>
  <c r="AH11" i="1"/>
  <c r="T15" i="1"/>
  <c r="AK16" i="1"/>
  <c r="AK5" i="1"/>
  <c r="S57" i="1"/>
  <c r="AK20" i="1" s="1"/>
  <c r="AK19" i="1"/>
  <c r="T57" i="1"/>
  <c r="AL20" i="1" s="1"/>
  <c r="AL19" i="1"/>
  <c r="AA22" i="1"/>
  <c r="AB21" i="1"/>
  <c r="AC21" i="1" l="1"/>
  <c r="AB22" i="1"/>
  <c r="AL16" i="1"/>
  <c r="AL5" i="1"/>
  <c r="AI11" i="1"/>
  <c r="AJ10" i="1"/>
  <c r="AK10" i="1" l="1"/>
  <c r="AJ11" i="1"/>
  <c r="AC22" i="1"/>
  <c r="AD21" i="1"/>
  <c r="AE21" i="1" l="1"/>
  <c r="AD22" i="1"/>
  <c r="AL10" i="1"/>
  <c r="AL11" i="1" s="1"/>
  <c r="AK11" i="1"/>
  <c r="AE22" i="1" l="1"/>
  <c r="AF21" i="1"/>
  <c r="AG21" i="1" l="1"/>
  <c r="AF22" i="1"/>
  <c r="AH21" i="1" l="1"/>
  <c r="AG22" i="1"/>
  <c r="AI21" i="1" l="1"/>
  <c r="AH22" i="1"/>
  <c r="AI22" i="1" l="1"/>
  <c r="AJ21" i="1"/>
  <c r="AK21" i="1" l="1"/>
  <c r="AJ22" i="1"/>
  <c r="AL21" i="1" l="1"/>
  <c r="AL22" i="1" s="1"/>
  <c r="AK22" i="1"/>
</calcChain>
</file>

<file path=xl/sharedStrings.xml><?xml version="1.0" encoding="utf-8"?>
<sst xmlns="http://schemas.openxmlformats.org/spreadsheetml/2006/main" count="34" uniqueCount="22">
  <si>
    <t>dx=dy</t>
  </si>
  <si>
    <t>V_in</t>
  </si>
  <si>
    <t>p_in</t>
  </si>
  <si>
    <t>fi</t>
  </si>
  <si>
    <t>V_out</t>
  </si>
  <si>
    <t>x</t>
  </si>
  <si>
    <t>А_inlet</t>
  </si>
  <si>
    <t>y</t>
  </si>
  <si>
    <t>А_outlet</t>
  </si>
  <si>
    <t>u</t>
  </si>
  <si>
    <t>n_iter</t>
  </si>
  <si>
    <t>v</t>
  </si>
  <si>
    <t>vel</t>
  </si>
  <si>
    <t>p</t>
  </si>
  <si>
    <t>Cp</t>
  </si>
  <si>
    <t>N_L</t>
  </si>
  <si>
    <t>N_M</t>
  </si>
  <si>
    <t>start_Row</t>
  </si>
  <si>
    <t>start_Columr</t>
  </si>
  <si>
    <t>psi</t>
  </si>
  <si>
    <t>Ψ</t>
  </si>
  <si>
    <t>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</si>
</sst>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20"/>
      <color rgb="FF000000"/>
      <name val="Calibri"/>
      <family val="2"/>
      <charset val="204"/>
    </font>
    <font>
      <sz val="28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03EBC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AFE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9F9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EF8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3C247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1">
      <alignment horizontal="center" vertical="center"/>
    </xf>
    <xf numFmtId="0" fontId="1" fillId="4" borderId="1"/>
    <xf numFmtId="0" fontId="1" fillId="6" borderId="1">
      <alignment horizontal="center" vertical="center"/>
    </xf>
    <xf numFmtId="2" fontId="1" fillId="8" borderId="1">
      <alignment horizontal="center" vertical="center"/>
    </xf>
    <xf numFmtId="0" fontId="5" fillId="10" borderId="1">
      <alignment horizontal="center" vertical="center"/>
    </xf>
  </cellStyleXfs>
  <cellXfs count="26">
    <xf numFmtId="0" fontId="0" fillId="0" borderId="0" xfId="0"/>
    <xf numFmtId="0" fontId="1" fillId="3" borderId="1" xfId="1" applyFill="1">
      <alignment horizontal="center" vertical="center"/>
    </xf>
    <xf numFmtId="0" fontId="1" fillId="3" borderId="1" xfId="2" applyFill="1"/>
    <xf numFmtId="0" fontId="0" fillId="3" borderId="1" xfId="0" applyFill="1" applyBorder="1"/>
    <xf numFmtId="0" fontId="2" fillId="3" borderId="0" xfId="0" applyFont="1" applyFill="1"/>
    <xf numFmtId="0" fontId="0" fillId="0" borderId="0" xfId="0" applyAlignment="1">
      <alignment horizontal="center" vertical="center"/>
    </xf>
    <xf numFmtId="0" fontId="1" fillId="5" borderId="1" xfId="1" applyFill="1">
      <alignment horizontal="center" vertical="center"/>
    </xf>
    <xf numFmtId="0" fontId="1" fillId="7" borderId="1" xfId="3" applyFill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1" fillId="9" borderId="1" xfId="4" applyFill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5" fillId="5" borderId="1" xfId="5" applyFill="1">
      <alignment horizontal="center" vertical="center"/>
    </xf>
    <xf numFmtId="0" fontId="6" fillId="0" borderId="0" xfId="0" applyFont="1"/>
    <xf numFmtId="2" fontId="0" fillId="0" borderId="0" xfId="0" applyNumberFormat="1"/>
    <xf numFmtId="0" fontId="1" fillId="11" borderId="1" xfId="2" applyFill="1"/>
    <xf numFmtId="0" fontId="7" fillId="0" borderId="1" xfId="0" applyFont="1" applyBorder="1"/>
    <xf numFmtId="2" fontId="0" fillId="0" borderId="1" xfId="0" applyNumberFormat="1" applyBorder="1" applyAlignment="1">
      <alignment horizontal="center" vertical="center"/>
    </xf>
    <xf numFmtId="0" fontId="0" fillId="3" borderId="0" xfId="0" applyFill="1"/>
    <xf numFmtId="2" fontId="7" fillId="0" borderId="1" xfId="0" applyNumberFormat="1" applyFont="1" applyBorder="1"/>
    <xf numFmtId="2" fontId="0" fillId="0" borderId="0" xfId="0" applyNumberFormat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0" fontId="1" fillId="9" borderId="1" xfId="2" applyFill="1"/>
    <xf numFmtId="2" fontId="0" fillId="0" borderId="1" xfId="0" applyNumberFormat="1" applyBorder="1"/>
  </cellXfs>
  <cellStyles count="6">
    <cellStyle name="Обычный" xfId="0" builtinId="0"/>
    <cellStyle name="Стиль 1" xfId="2" xr:uid="{CBE043B4-489C-467D-8663-9D6E6EDFF8E2}"/>
    <cellStyle name="Стиль 2" xfId="1" xr:uid="{E2EF687A-A838-4AA7-8CC6-A56B5396776C}"/>
    <cellStyle name="Стиль 3" xfId="3" xr:uid="{DD1565E2-7B9F-4379-92F2-016D572D9334}"/>
    <cellStyle name="Стиль 4" xfId="4" xr:uid="{0D0C322C-EE92-4CA3-B391-B0EF3D122E46}"/>
    <cellStyle name="Стиль 5" xfId="5" xr:uid="{CE2553BB-8745-443A-9E3B-B3EA50F340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нижняя граница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[1]Лист1!$X$16:$AL$16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</c:numCache>
            </c:numRef>
          </c:xVal>
          <c:yVal>
            <c:numRef>
              <c:f>[1]Лист1!$X$22:$AL$22</c:f>
              <c:numCache>
                <c:formatCode>0.00</c:formatCode>
                <c:ptCount val="15"/>
                <c:pt idx="0">
                  <c:v>0</c:v>
                </c:pt>
                <c:pt idx="1">
                  <c:v>2.8143798764795065E-2</c:v>
                </c:pt>
                <c:pt idx="2">
                  <c:v>6.3816200783476232E-2</c:v>
                </c:pt>
                <c:pt idx="3">
                  <c:v>0.11458771844714648</c:v>
                </c:pt>
                <c:pt idx="4">
                  <c:v>0.18568977058166639</c:v>
                </c:pt>
                <c:pt idx="5">
                  <c:v>0.27485152250505052</c:v>
                </c:pt>
                <c:pt idx="6">
                  <c:v>0.3682061283598887</c:v>
                </c:pt>
                <c:pt idx="7">
                  <c:v>0.45398921744170367</c:v>
                </c:pt>
                <c:pt idx="8">
                  <c:v>0.5267868516943417</c:v>
                </c:pt>
                <c:pt idx="9">
                  <c:v>0.58591190910083246</c:v>
                </c:pt>
                <c:pt idx="10">
                  <c:v>0.63302386097289853</c:v>
                </c:pt>
                <c:pt idx="11">
                  <c:v>0.67058630912244555</c:v>
                </c:pt>
                <c:pt idx="12">
                  <c:v>0.70112120069883532</c:v>
                </c:pt>
                <c:pt idx="13">
                  <c:v>0.72692520528624305</c:v>
                </c:pt>
                <c:pt idx="14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B3-4AD8-A10F-2EBCF989FA75}"/>
            </c:ext>
          </c:extLst>
        </c:ser>
        <c:ser>
          <c:idx val="2"/>
          <c:order val="1"/>
          <c:tx>
            <c:v>верхняя граница</c:v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[1]Лист1!$X$5:$AL$5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</c:numCache>
            </c:numRef>
          </c:xVal>
          <c:yVal>
            <c:numRef>
              <c:f>[1]Лист1!$X$11:$AL$11</c:f>
              <c:numCache>
                <c:formatCode>0.00</c:formatCode>
                <c:ptCount val="15"/>
                <c:pt idx="0">
                  <c:v>0</c:v>
                </c:pt>
                <c:pt idx="1">
                  <c:v>-3.5737088362511715E-2</c:v>
                </c:pt>
                <c:pt idx="2">
                  <c:v>-9.103395513782743E-2</c:v>
                </c:pt>
                <c:pt idx="3">
                  <c:v>-0.20357095134590053</c:v>
                </c:pt>
                <c:pt idx="4">
                  <c:v>-0.92373143259203061</c:v>
                </c:pt>
                <c:pt idx="5">
                  <c:v>0.30864054344332542</c:v>
                </c:pt>
                <c:pt idx="6">
                  <c:v>0.58970050927455309</c:v>
                </c:pt>
                <c:pt idx="7">
                  <c:v>0.74184411465015732</c:v>
                </c:pt>
                <c:pt idx="8">
                  <c:v>0.85363224091590384</c:v>
                </c:pt>
                <c:pt idx="9">
                  <c:v>0.95233496326050959</c:v>
                </c:pt>
                <c:pt idx="10">
                  <c:v>0.89241443206032267</c:v>
                </c:pt>
                <c:pt idx="11">
                  <c:v>0.84549089981883296</c:v>
                </c:pt>
                <c:pt idx="12">
                  <c:v>0.80891509127744943</c:v>
                </c:pt>
                <c:pt idx="13">
                  <c:v>0.77836959758045854</c:v>
                </c:pt>
                <c:pt idx="14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B3-4AD8-A10F-2EBCF989F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94080"/>
        <c:axId val="66904064"/>
      </c:scatterChart>
      <c:valAx>
        <c:axId val="66894080"/>
        <c:scaling>
          <c:orientation val="minMax"/>
          <c:max val="2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904064"/>
        <c:crosses val="autoZero"/>
        <c:crossBetween val="midCat"/>
        <c:majorUnit val="0.2"/>
      </c:valAx>
      <c:valAx>
        <c:axId val="6690406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94080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72484894690922E-2"/>
          <c:y val="2.2139941113733699E-2"/>
          <c:w val="0.92176683192132958"/>
          <c:h val="0.89736024856337671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[1]Лист1!$X$78:$AL$78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</c:numCache>
            </c:numRef>
          </c:xVal>
          <c:yVal>
            <c:numRef>
              <c:f>[1]Лист1!$X$77:$AL$77</c:f>
              <c:numCache>
                <c:formatCode>0.00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0.6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4-486D-9E94-55DE5976F01B}"/>
            </c:ext>
          </c:extLst>
        </c:ser>
        <c:ser>
          <c:idx val="1"/>
          <c:order val="1"/>
          <c:tx>
            <c:v>2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[1]Лист1!$X$78:$AL$78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</c:numCache>
            </c:numRef>
          </c:xVal>
          <c:yVal>
            <c:numRef>
              <c:f>[1]Лист1!$X$71:$AL$71</c:f>
              <c:numCache>
                <c:formatCode>0.00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94-486D-9E94-55DE5976F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9232"/>
        <c:axId val="67486080"/>
      </c:scatterChart>
      <c:scatterChart>
        <c:scatterStyle val="smoothMarker"/>
        <c:varyColors val="0"/>
        <c:ser>
          <c:idx val="2"/>
          <c:order val="2"/>
          <c:tx>
            <c:v>3</c:v>
          </c:tx>
          <c:spPr>
            <a:ln w="444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[1]Лист1!$X$78:$AL$78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</c:numCache>
            </c:numRef>
          </c:xVal>
          <c:yVal>
            <c:numRef>
              <c:f>[1]Лист1!$X$72:$AL$72</c:f>
              <c:numCache>
                <c:formatCode>0.00</c:formatCode>
                <c:ptCount val="15"/>
                <c:pt idx="0">
                  <c:v>1.9499999999999997</c:v>
                </c:pt>
                <c:pt idx="1">
                  <c:v>1.9492811965421892</c:v>
                </c:pt>
                <c:pt idx="2">
                  <c:v>1.9483239340676377</c:v>
                </c:pt>
                <c:pt idx="3">
                  <c:v>1.9468629752842386</c:v>
                </c:pt>
                <c:pt idx="4">
                  <c:v>1.9445916702133432</c:v>
                </c:pt>
                <c:pt idx="5">
                  <c:v>1.9412839901587029</c:v>
                </c:pt>
                <c:pt idx="6">
                  <c:v>1.9370954152423128</c:v>
                </c:pt>
                <c:pt idx="7">
                  <c:v>1.9323341728933043</c:v>
                </c:pt>
                <c:pt idx="8">
                  <c:v>1.9273155342172987</c:v>
                </c:pt>
                <c:pt idx="9">
                  <c:v>1.9222995320911176</c:v>
                </c:pt>
                <c:pt idx="10">
                  <c:v>1.9174625417172841</c:v>
                </c:pt>
                <c:pt idx="11">
                  <c:v>1.9128837481427268</c:v>
                </c:pt>
                <c:pt idx="12">
                  <c:v>1.9085418421837039</c:v>
                </c:pt>
                <c:pt idx="13">
                  <c:v>1.9043182309340061</c:v>
                </c:pt>
                <c:pt idx="14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94-486D-9E94-55DE5976F01B}"/>
            </c:ext>
          </c:extLst>
        </c:ser>
        <c:ser>
          <c:idx val="3"/>
          <c:order val="3"/>
          <c:tx>
            <c:v>4</c:v>
          </c:tx>
          <c:spPr>
            <a:ln w="444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[1]Лист1!$X$78:$AL$78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</c:numCache>
            </c:numRef>
          </c:xVal>
          <c:yVal>
            <c:numRef>
              <c:f>[1]Лист1!$X$73:$AL$73</c:f>
              <c:numCache>
                <c:formatCode>0.00</c:formatCode>
                <c:ptCount val="15"/>
                <c:pt idx="0">
                  <c:v>1.7499999999999998</c:v>
                </c:pt>
                <c:pt idx="1">
                  <c:v>1.7466273841530693</c:v>
                </c:pt>
                <c:pt idx="2">
                  <c:v>1.7421186228944288</c:v>
                </c:pt>
                <c:pt idx="3">
                  <c:v>1.7351399382151278</c:v>
                </c:pt>
                <c:pt idx="4">
                  <c:v>1.7239912511675726</c:v>
                </c:pt>
                <c:pt idx="5">
                  <c:v>1.7070602796625387</c:v>
                </c:pt>
                <c:pt idx="6">
                  <c:v>1.6853656397256891</c:v>
                </c:pt>
                <c:pt idx="7">
                  <c:v>1.6607458005826536</c:v>
                </c:pt>
                <c:pt idx="8">
                  <c:v>1.6349915486193265</c:v>
                </c:pt>
                <c:pt idx="9">
                  <c:v>1.6095152724480895</c:v>
                </c:pt>
                <c:pt idx="10">
                  <c:v>1.5852311313683405</c:v>
                </c:pt>
                <c:pt idx="11">
                  <c:v>1.5625186269674396</c:v>
                </c:pt>
                <c:pt idx="12">
                  <c:v>1.5412347434723372</c:v>
                </c:pt>
                <c:pt idx="13">
                  <c:v>1.520753836572603</c:v>
                </c:pt>
                <c:pt idx="14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94-486D-9E94-55DE5976F01B}"/>
            </c:ext>
          </c:extLst>
        </c:ser>
        <c:ser>
          <c:idx val="4"/>
          <c:order val="4"/>
          <c:tx>
            <c:v>5</c:v>
          </c:tx>
          <c:spPr>
            <a:ln w="444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[1]Лист1!$X$78:$AL$78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</c:numCache>
            </c:numRef>
          </c:xVal>
          <c:yVal>
            <c:numRef>
              <c:f>[1]Лист1!$X$74:$AL$74</c:f>
              <c:numCache>
                <c:formatCode>0.00</c:formatCode>
                <c:ptCount val="15"/>
                <c:pt idx="0">
                  <c:v>1.5</c:v>
                </c:pt>
                <c:pt idx="1">
                  <c:v>1.4949319018966039</c:v>
                </c:pt>
                <c:pt idx="2">
                  <c:v>1.4879335883520706</c:v>
                </c:pt>
                <c:pt idx="3">
                  <c:v>1.4763317243732956</c:v>
                </c:pt>
                <c:pt idx="4">
                  <c:v>1.4555921401565548</c:v>
                </c:pt>
                <c:pt idx="5">
                  <c:v>1.4180311011273543</c:v>
                </c:pt>
                <c:pt idx="6">
                  <c:v>1.3693606346726961</c:v>
                </c:pt>
                <c:pt idx="7">
                  <c:v>1.3154046603021752</c:v>
                </c:pt>
                <c:pt idx="8">
                  <c:v>1.2606481668578995</c:v>
                </c:pt>
                <c:pt idx="9">
                  <c:v>1.2081248868627559</c:v>
                </c:pt>
                <c:pt idx="10">
                  <c:v>1.1595504109982147</c:v>
                </c:pt>
                <c:pt idx="11">
                  <c:v>1.1154391208705172</c:v>
                </c:pt>
                <c:pt idx="12">
                  <c:v>1.0752401162640728</c:v>
                </c:pt>
                <c:pt idx="13">
                  <c:v>1.03750256023679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94-486D-9E94-55DE5976F01B}"/>
            </c:ext>
          </c:extLst>
        </c:ser>
        <c:ser>
          <c:idx val="5"/>
          <c:order val="5"/>
          <c:tx>
            <c:v>6</c:v>
          </c:tx>
          <c:spPr>
            <a:ln w="444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[1]Лист1!$X$78:$AL$78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</c:numCache>
            </c:numRef>
          </c:xVal>
          <c:yVal>
            <c:numRef>
              <c:f>[1]Лист1!$X$75:$AL$75</c:f>
              <c:numCache>
                <c:formatCode>0.00</c:formatCode>
                <c:ptCount val="15"/>
                <c:pt idx="0">
                  <c:v>1.25</c:v>
                </c:pt>
                <c:pt idx="1">
                  <c:v>1.246061104555978</c:v>
                </c:pt>
                <c:pt idx="2">
                  <c:v>1.2403368633702156</c:v>
                </c:pt>
                <c:pt idx="3">
                  <c:v>1.2297284275782707</c:v>
                </c:pt>
                <c:pt idx="4">
                  <c:v>1.2063039925172792</c:v>
                </c:pt>
                <c:pt idx="5">
                  <c:v>1.1350118764055963</c:v>
                </c:pt>
                <c:pt idx="6">
                  <c:v>1.0461314248111251</c:v>
                </c:pt>
                <c:pt idx="7">
                  <c:v>0.95344336825120468</c:v>
                </c:pt>
                <c:pt idx="8">
                  <c:v>0.86446382826155621</c:v>
                </c:pt>
                <c:pt idx="9">
                  <c:v>0.7832545014035599</c:v>
                </c:pt>
                <c:pt idx="10">
                  <c:v>0.71165600768384252</c:v>
                </c:pt>
                <c:pt idx="11">
                  <c:v>0.64963919008822413</c:v>
                </c:pt>
                <c:pt idx="12">
                  <c:v>0.59562862918019466</c:v>
                </c:pt>
                <c:pt idx="13">
                  <c:v>0.54692246098021535</c:v>
                </c:pt>
                <c:pt idx="14">
                  <c:v>0.50000000000000011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94-486D-9E94-55DE5976F01B}"/>
            </c:ext>
          </c:extLst>
        </c:ser>
        <c:ser>
          <c:idx val="6"/>
          <c:order val="6"/>
          <c:tx>
            <c:v>7</c:v>
          </c:tx>
          <c:spPr>
            <a:ln w="444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[1]Лист1!$X$78:$AL$78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</c:numCache>
            </c:numRef>
          </c:xVal>
          <c:yVal>
            <c:numRef>
              <c:f>[1]Лист1!$X$76:$AL$76</c:f>
              <c:numCache>
                <c:formatCode>0.00</c:formatCode>
                <c:ptCount val="15"/>
                <c:pt idx="0">
                  <c:v>1.05</c:v>
                </c:pt>
                <c:pt idx="1">
                  <c:v>1.0491298276172885</c:v>
                </c:pt>
                <c:pt idx="2">
                  <c:v>1.0478686159722068</c:v>
                </c:pt>
                <c:pt idx="3">
                  <c:v>1.0455757847866467</c:v>
                </c:pt>
                <c:pt idx="4">
                  <c:v>1.0410551332660176</c:v>
                </c:pt>
                <c:pt idx="5">
                  <c:v>0.87533392166264212</c:v>
                </c:pt>
                <c:pt idx="6">
                  <c:v>0.69983116300954595</c:v>
                </c:pt>
                <c:pt idx="7">
                  <c:v>0.52521415730673682</c:v>
                </c:pt>
                <c:pt idx="8">
                  <c:v>0.35914955870243448</c:v>
                </c:pt>
                <c:pt idx="9">
                  <c:v>0.21937610167401403</c:v>
                </c:pt>
                <c:pt idx="10">
                  <c:v>0.15243791357171754</c:v>
                </c:pt>
                <c:pt idx="11">
                  <c:v>0.12720171673933123</c:v>
                </c:pt>
                <c:pt idx="12">
                  <c:v>0.11438176920426447</c:v>
                </c:pt>
                <c:pt idx="13">
                  <c:v>0.10620753684207536</c:v>
                </c:pt>
                <c:pt idx="1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94-486D-9E94-55DE5976F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9232"/>
        <c:axId val="67486080"/>
      </c:scatterChart>
      <c:valAx>
        <c:axId val="674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86080"/>
        <c:crosses val="autoZero"/>
        <c:crossBetween val="midCat"/>
        <c:majorUnit val="0.2"/>
      </c:valAx>
      <c:valAx>
        <c:axId val="67486080"/>
        <c:scaling>
          <c:orientation val="minMax"/>
          <c:max val="2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3923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7399</xdr:colOff>
      <xdr:row>23</xdr:row>
      <xdr:rowOff>77528</xdr:rowOff>
    </xdr:from>
    <xdr:to>
      <xdr:col>33</xdr:col>
      <xdr:colOff>121831</xdr:colOff>
      <xdr:row>48</xdr:row>
      <xdr:rowOff>166134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AFBEAE-4284-48F8-B307-2D1904F13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114446</xdr:colOff>
      <xdr:row>49</xdr:row>
      <xdr:rowOff>121831</xdr:rowOff>
    </xdr:from>
    <xdr:to>
      <xdr:col>35</xdr:col>
      <xdr:colOff>55376</xdr:colOff>
      <xdr:row>66</xdr:row>
      <xdr:rowOff>133282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7D0FBB1-8B0D-4C33-9D43-73AFDC50E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434340</xdr:colOff>
          <xdr:row>24</xdr:row>
          <xdr:rowOff>137160</xdr:rowOff>
        </xdr:from>
        <xdr:to>
          <xdr:col>2</xdr:col>
          <xdr:colOff>22860</xdr:colOff>
          <xdr:row>28</xdr:row>
          <xdr:rowOff>99060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E87A205-C699-4EA0-AA58-D4CFDACBF8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50292" rIns="54864" bIns="50292" anchor="ctr" upright="1"/>
            <a:lstStyle/>
            <a:p>
              <a:pPr algn="ctr" rtl="0">
                <a:defRPr sz="1000"/>
              </a:pPr>
              <a:r>
                <a:rPr lang="ru-RU" sz="20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289560</xdr:colOff>
          <xdr:row>18</xdr:row>
          <xdr:rowOff>121920</xdr:rowOff>
        </xdr:from>
        <xdr:to>
          <xdr:col>2</xdr:col>
          <xdr:colOff>289560</xdr:colOff>
          <xdr:row>23</xdr:row>
          <xdr:rowOff>53340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F0B5125-0080-42AC-B041-918DEDD130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64008" tIns="68580" rIns="64008" bIns="68580" anchor="ctr" upright="1"/>
            <a:lstStyle/>
            <a:p>
              <a:pPr algn="ctr" rtl="0">
                <a:defRPr sz="1000"/>
              </a:pPr>
              <a:r>
                <a:rPr lang="ru-RU" sz="28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ZERO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0.00662</cdr:x>
      <cdr:y>0.01559</cdr:y>
    </cdr:from>
    <cdr:to>
      <cdr:x>0.05005</cdr:x>
      <cdr:y>0.10169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D5F17-5A1F-4054-B27E-1760F9843560}"/>
            </a:ext>
          </a:extLst>
        </cdr:cNvPr>
        <cdr:cNvSpPr txBox="1"/>
      </cdr:nvSpPr>
      <cdr:spPr>
        <a:xfrm xmlns:a="http://schemas.openxmlformats.org/drawingml/2006/main">
          <a:off x="50801" y="50800"/>
          <a:ext cx="333140" cy="28058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Ср</a:t>
          </a:r>
        </a:p>
      </cdr:txBody>
    </cdr:sp>
  </cdr:relSizeAnchor>
  <cdr:relSizeAnchor xmlns:cdr="http://schemas.openxmlformats.org/drawingml/2006/chartDrawing">
    <cdr:from>
      <cdr:x>0.94514</cdr:x>
      <cdr:y>0.5558</cdr:y>
    </cdr:from>
    <cdr:to>
      <cdr:x>0.99904</cdr:x>
      <cdr:y>0.63867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F5D5F17-5A1F-4054-B27E-1760F9843560}"/>
            </a:ext>
          </a:extLst>
        </cdr:cNvPr>
        <cdr:cNvSpPr txBox="1"/>
      </cdr:nvSpPr>
      <cdr:spPr>
        <a:xfrm xmlns:a="http://schemas.openxmlformats.org/drawingml/2006/main">
          <a:off x="7250800" y="1811258"/>
          <a:ext cx="413494" cy="27006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х, м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0.90418</cdr:x>
      <cdr:y>0.06206</cdr:y>
    </cdr:from>
    <cdr:to>
      <cdr:x>0.97041</cdr:x>
      <cdr:y>0.16848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0AB58D8-088C-4DF5-B320-DBECFCAA5AD9}"/>
            </a:ext>
          </a:extLst>
        </cdr:cNvPr>
        <cdr:cNvSpPr txBox="1"/>
      </cdr:nvSpPr>
      <cdr:spPr>
        <a:xfrm xmlns:a="http://schemas.openxmlformats.org/drawingml/2006/main">
          <a:off x="7106832" y="199361"/>
          <a:ext cx="520553" cy="341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1100"/>
            <a:t>Ψ</a:t>
          </a:r>
          <a:r>
            <a:rPr lang="en-US" sz="1100"/>
            <a:t>=10</a:t>
          </a:r>
          <a:endParaRPr lang="ru-RU" sz="1100"/>
        </a:p>
      </cdr:txBody>
    </cdr:sp>
  </cdr:relSizeAnchor>
  <cdr:relSizeAnchor xmlns:cdr="http://schemas.openxmlformats.org/drawingml/2006/chartDrawing">
    <cdr:from>
      <cdr:x>0.91123</cdr:x>
      <cdr:y>0.14136</cdr:y>
    </cdr:from>
    <cdr:to>
      <cdr:x>0.97464</cdr:x>
      <cdr:y>0.2372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F5D5F17-5A1F-4054-B27E-1760F9843560}"/>
            </a:ext>
          </a:extLst>
        </cdr:cNvPr>
        <cdr:cNvSpPr txBox="1"/>
      </cdr:nvSpPr>
      <cdr:spPr>
        <a:xfrm xmlns:a="http://schemas.openxmlformats.org/drawingml/2006/main">
          <a:off x="7162210" y="454098"/>
          <a:ext cx="498401" cy="3078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Ψ</a:t>
          </a:r>
          <a:r>
            <a:rPr lang="en-US" sz="1100"/>
            <a:t>=9,5</a:t>
          </a:r>
          <a:endParaRPr lang="ru-RU" sz="1100"/>
        </a:p>
      </cdr:txBody>
    </cdr:sp>
  </cdr:relSizeAnchor>
  <cdr:relSizeAnchor xmlns:cdr="http://schemas.openxmlformats.org/drawingml/2006/chartDrawing">
    <cdr:from>
      <cdr:x>0.91264</cdr:x>
      <cdr:y>0.29652</cdr:y>
    </cdr:from>
    <cdr:to>
      <cdr:x>0.97886</cdr:x>
      <cdr:y>0.4034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F5D5F17-5A1F-4054-B27E-1760F9843560}"/>
            </a:ext>
          </a:extLst>
        </cdr:cNvPr>
        <cdr:cNvSpPr txBox="1"/>
      </cdr:nvSpPr>
      <cdr:spPr>
        <a:xfrm xmlns:a="http://schemas.openxmlformats.org/drawingml/2006/main">
          <a:off x="7173286" y="952500"/>
          <a:ext cx="520553" cy="3433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Ψ</a:t>
          </a:r>
          <a:r>
            <a:rPr lang="en-US" sz="1100"/>
            <a:t>=7,5</a:t>
          </a:r>
          <a:endParaRPr lang="ru-RU" sz="1100"/>
        </a:p>
      </cdr:txBody>
    </cdr:sp>
  </cdr:relSizeAnchor>
  <cdr:relSizeAnchor xmlns:cdr="http://schemas.openxmlformats.org/drawingml/2006/chartDrawing">
    <cdr:from>
      <cdr:x>0.90405</cdr:x>
      <cdr:y>0.4827</cdr:y>
    </cdr:from>
    <cdr:to>
      <cdr:x>0.95914</cdr:x>
      <cdr:y>0.58959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F5D5F17-5A1F-4054-B27E-1760F9843560}"/>
            </a:ext>
          </a:extLst>
        </cdr:cNvPr>
        <cdr:cNvSpPr txBox="1"/>
      </cdr:nvSpPr>
      <cdr:spPr>
        <a:xfrm xmlns:a="http://schemas.openxmlformats.org/drawingml/2006/main">
          <a:off x="7105769" y="1550581"/>
          <a:ext cx="433012" cy="343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Ψ</a:t>
          </a:r>
          <a:r>
            <a:rPr lang="en-US" sz="1100"/>
            <a:t>=5</a:t>
          </a:r>
          <a:endParaRPr lang="ru-RU" sz="1100"/>
        </a:p>
      </cdr:txBody>
    </cdr:sp>
  </cdr:relSizeAnchor>
  <cdr:relSizeAnchor xmlns:cdr="http://schemas.openxmlformats.org/drawingml/2006/chartDrawing">
    <cdr:from>
      <cdr:x>0.90263</cdr:x>
      <cdr:y>0.6598</cdr:y>
    </cdr:from>
    <cdr:to>
      <cdr:x>1</cdr:x>
      <cdr:y>0.76475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F5D5F17-5A1F-4054-B27E-1760F9843560}"/>
            </a:ext>
          </a:extLst>
        </cdr:cNvPr>
        <cdr:cNvSpPr txBox="1"/>
      </cdr:nvSpPr>
      <cdr:spPr>
        <a:xfrm xmlns:a="http://schemas.openxmlformats.org/drawingml/2006/main">
          <a:off x="7084679" y="2119472"/>
          <a:ext cx="764217" cy="3371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Ψ</a:t>
          </a:r>
          <a:r>
            <a:rPr lang="en-US" sz="1100"/>
            <a:t>=2,5</a:t>
          </a:r>
          <a:endParaRPr lang="ru-RU" sz="1100"/>
        </a:p>
      </cdr:txBody>
    </cdr:sp>
  </cdr:relSizeAnchor>
  <cdr:relSizeAnchor xmlns:cdr="http://schemas.openxmlformats.org/drawingml/2006/chartDrawing">
    <cdr:from>
      <cdr:x>0.91076</cdr:x>
      <cdr:y>0.83439</cdr:y>
    </cdr:from>
    <cdr:to>
      <cdr:x>0.9746</cdr:x>
      <cdr:y>0.91024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CF5D5F17-5A1F-4054-B27E-1760F9843560}"/>
            </a:ext>
          </a:extLst>
        </cdr:cNvPr>
        <cdr:cNvSpPr txBox="1"/>
      </cdr:nvSpPr>
      <cdr:spPr>
        <a:xfrm xmlns:a="http://schemas.openxmlformats.org/drawingml/2006/main">
          <a:off x="7148435" y="2680291"/>
          <a:ext cx="501100" cy="2436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Ψ</a:t>
          </a:r>
          <a:r>
            <a:rPr lang="en-US" sz="1100"/>
            <a:t>=0,5</a:t>
          </a:r>
          <a:endParaRPr lang="ru-RU" sz="1100"/>
        </a:p>
      </cdr:txBody>
    </cdr:sp>
  </cdr:relSizeAnchor>
  <cdr:relSizeAnchor xmlns:cdr="http://schemas.openxmlformats.org/drawingml/2006/chartDrawing">
    <cdr:from>
      <cdr:x>0.00457</cdr:x>
      <cdr:y>0.01108</cdr:y>
    </cdr:from>
    <cdr:to>
      <cdr:x>0.04661</cdr:x>
      <cdr:y>0.08286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CF5D5F17-5A1F-4054-B27E-1760F9843560}"/>
            </a:ext>
          </a:extLst>
        </cdr:cNvPr>
        <cdr:cNvSpPr txBox="1"/>
      </cdr:nvSpPr>
      <cdr:spPr>
        <a:xfrm xmlns:a="http://schemas.openxmlformats.org/drawingml/2006/main">
          <a:off x="36919" y="29536"/>
          <a:ext cx="339651" cy="19136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y,</a:t>
          </a:r>
          <a:r>
            <a:rPr lang="ru-RU" sz="1100"/>
            <a:t> м</a:t>
          </a:r>
          <a:r>
            <a:rPr lang="en-US" sz="1100"/>
            <a:t> </a:t>
          </a:r>
          <a:endParaRPr lang="ru-RU" sz="1100"/>
        </a:p>
      </cdr:txBody>
    </cdr:sp>
  </cdr:relSizeAnchor>
  <cdr:relSizeAnchor xmlns:cdr="http://schemas.openxmlformats.org/drawingml/2006/chartDrawing">
    <cdr:from>
      <cdr:x>0.92239</cdr:x>
      <cdr:y>0.91424</cdr:y>
    </cdr:from>
    <cdr:to>
      <cdr:x>0.98448</cdr:x>
      <cdr:y>1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CF5D5F17-5A1F-4054-B27E-1760F9843560}"/>
            </a:ext>
          </a:extLst>
        </cdr:cNvPr>
        <cdr:cNvSpPr txBox="1"/>
      </cdr:nvSpPr>
      <cdr:spPr>
        <a:xfrm xmlns:a="http://schemas.openxmlformats.org/drawingml/2006/main">
          <a:off x="7239738" y="2936808"/>
          <a:ext cx="487325" cy="27548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х,</a:t>
          </a:r>
          <a:r>
            <a:rPr lang="ru-RU" sz="1100" baseline="0"/>
            <a:t> м</a:t>
          </a:r>
          <a:endParaRPr lang="ru-RU" sz="1100"/>
        </a:p>
      </cdr:txBody>
    </cdr:sp>
  </cdr:relSizeAnchor>
  <cdr:relSizeAnchor xmlns:cdr="http://schemas.openxmlformats.org/drawingml/2006/chartDrawing">
    <cdr:from>
      <cdr:x>0.90969</cdr:x>
      <cdr:y>0.86886</cdr:y>
    </cdr:from>
    <cdr:to>
      <cdr:x>0.96472</cdr:x>
      <cdr:y>0.9792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CF5D5F17-5A1F-4054-B27E-1760F9843560}"/>
            </a:ext>
          </a:extLst>
        </cdr:cNvPr>
        <cdr:cNvSpPr txBox="1"/>
      </cdr:nvSpPr>
      <cdr:spPr>
        <a:xfrm xmlns:a="http://schemas.openxmlformats.org/drawingml/2006/main">
          <a:off x="7140058" y="2791046"/>
          <a:ext cx="431948" cy="354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Ψ</a:t>
          </a:r>
          <a:r>
            <a:rPr lang="en-US" sz="1100"/>
            <a:t>=0</a:t>
          </a:r>
          <a:endParaRPr lang="ru-RU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57;&#1057;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Nolicki"/>
      <definedName name="psi"/>
    </definedNames>
    <sheetDataSet>
      <sheetData sheetId="0">
        <row r="5">
          <cell r="X5">
            <v>0</v>
          </cell>
          <cell r="Y5">
            <v>0.2</v>
          </cell>
          <cell r="Z5">
            <v>0.4</v>
          </cell>
          <cell r="AA5">
            <v>0.60000000000000009</v>
          </cell>
          <cell r="AB5">
            <v>0.8</v>
          </cell>
          <cell r="AC5">
            <v>1</v>
          </cell>
          <cell r="AD5">
            <v>1.2</v>
          </cell>
          <cell r="AE5">
            <v>1.4</v>
          </cell>
          <cell r="AF5">
            <v>1.5999999999999999</v>
          </cell>
          <cell r="AG5">
            <v>1.7999999999999998</v>
          </cell>
          <cell r="AH5">
            <v>1.9999999999999998</v>
          </cell>
          <cell r="AI5">
            <v>2.1999999999999997</v>
          </cell>
          <cell r="AJ5">
            <v>2.4</v>
          </cell>
          <cell r="AK5">
            <v>2.6</v>
          </cell>
          <cell r="AL5">
            <v>2.8000000000000003</v>
          </cell>
        </row>
        <row r="11">
          <cell r="X11">
            <v>0</v>
          </cell>
          <cell r="Y11">
            <v>-3.5737088362511715E-2</v>
          </cell>
          <cell r="Z11">
            <v>-9.103395513782743E-2</v>
          </cell>
          <cell r="AA11">
            <v>-0.20357095134590053</v>
          </cell>
          <cell r="AB11">
            <v>-0.92373143259203061</v>
          </cell>
          <cell r="AC11">
            <v>0.30864054344332542</v>
          </cell>
          <cell r="AD11">
            <v>0.58970050927455309</v>
          </cell>
          <cell r="AE11">
            <v>0.74184411465015732</v>
          </cell>
          <cell r="AF11">
            <v>0.85363224091590384</v>
          </cell>
          <cell r="AG11">
            <v>0.95233496326050959</v>
          </cell>
          <cell r="AH11">
            <v>0.89241443206032267</v>
          </cell>
          <cell r="AI11">
            <v>0.84549089981883296</v>
          </cell>
          <cell r="AJ11">
            <v>0.80891509127744943</v>
          </cell>
          <cell r="AK11">
            <v>0.77836959758045854</v>
          </cell>
          <cell r="AL11">
            <v>0.75</v>
          </cell>
        </row>
        <row r="16">
          <cell r="X16">
            <v>0</v>
          </cell>
          <cell r="Y16">
            <v>0.2</v>
          </cell>
          <cell r="Z16">
            <v>0.4</v>
          </cell>
          <cell r="AA16">
            <v>0.60000000000000009</v>
          </cell>
          <cell r="AB16">
            <v>0.8</v>
          </cell>
          <cell r="AC16">
            <v>1</v>
          </cell>
          <cell r="AD16">
            <v>1.2</v>
          </cell>
          <cell r="AE16">
            <v>1.4</v>
          </cell>
          <cell r="AF16">
            <v>1.5999999999999999</v>
          </cell>
          <cell r="AG16">
            <v>1.7999999999999998</v>
          </cell>
          <cell r="AH16">
            <v>1.9999999999999998</v>
          </cell>
          <cell r="AI16">
            <v>2.1999999999999997</v>
          </cell>
          <cell r="AJ16">
            <v>2.4</v>
          </cell>
          <cell r="AK16">
            <v>2.6</v>
          </cell>
          <cell r="AL16">
            <v>2.8000000000000003</v>
          </cell>
        </row>
        <row r="22">
          <cell r="X22">
            <v>0</v>
          </cell>
          <cell r="Y22">
            <v>2.8143798764795065E-2</v>
          </cell>
          <cell r="Z22">
            <v>6.3816200783476232E-2</v>
          </cell>
          <cell r="AA22">
            <v>0.11458771844714648</v>
          </cell>
          <cell r="AB22">
            <v>0.18568977058166639</v>
          </cell>
          <cell r="AC22">
            <v>0.27485152250505052</v>
          </cell>
          <cell r="AD22">
            <v>0.3682061283598887</v>
          </cell>
          <cell r="AE22">
            <v>0.45398921744170367</v>
          </cell>
          <cell r="AF22">
            <v>0.5267868516943417</v>
          </cell>
          <cell r="AG22">
            <v>0.58591190910083246</v>
          </cell>
          <cell r="AH22">
            <v>0.63302386097289853</v>
          </cell>
          <cell r="AI22">
            <v>0.67058630912244555</v>
          </cell>
          <cell r="AJ22">
            <v>0.70112120069883532</v>
          </cell>
          <cell r="AK22">
            <v>0.72692520528624305</v>
          </cell>
          <cell r="AL22">
            <v>0.75</v>
          </cell>
        </row>
        <row r="71">
          <cell r="X71">
            <v>2</v>
          </cell>
          <cell r="Y71">
            <v>2</v>
          </cell>
          <cell r="Z71">
            <v>2</v>
          </cell>
          <cell r="AA71">
            <v>2</v>
          </cell>
          <cell r="AB71">
            <v>2</v>
          </cell>
          <cell r="AC71">
            <v>2</v>
          </cell>
          <cell r="AD71">
            <v>2</v>
          </cell>
          <cell r="AE71">
            <v>2</v>
          </cell>
          <cell r="AF71">
            <v>2</v>
          </cell>
          <cell r="AG71">
            <v>2</v>
          </cell>
          <cell r="AH71">
            <v>2</v>
          </cell>
          <cell r="AI71">
            <v>2</v>
          </cell>
          <cell r="AJ71">
            <v>2</v>
          </cell>
          <cell r="AK71">
            <v>2</v>
          </cell>
          <cell r="AL71">
            <v>2</v>
          </cell>
        </row>
        <row r="72">
          <cell r="X72">
            <v>1.9499999999999997</v>
          </cell>
          <cell r="Y72">
            <v>1.9492811965421892</v>
          </cell>
          <cell r="Z72">
            <v>1.9483239340676377</v>
          </cell>
          <cell r="AA72">
            <v>1.9468629752842386</v>
          </cell>
          <cell r="AB72">
            <v>1.9445916702133432</v>
          </cell>
          <cell r="AC72">
            <v>1.9412839901587029</v>
          </cell>
          <cell r="AD72">
            <v>1.9370954152423128</v>
          </cell>
          <cell r="AE72">
            <v>1.9323341728933043</v>
          </cell>
          <cell r="AF72">
            <v>1.9273155342172987</v>
          </cell>
          <cell r="AG72">
            <v>1.9222995320911176</v>
          </cell>
          <cell r="AH72">
            <v>1.9174625417172841</v>
          </cell>
          <cell r="AI72">
            <v>1.9128837481427268</v>
          </cell>
          <cell r="AJ72">
            <v>1.9085418421837039</v>
          </cell>
          <cell r="AK72">
            <v>1.9043182309340061</v>
          </cell>
          <cell r="AL72">
            <v>1.9</v>
          </cell>
        </row>
        <row r="73">
          <cell r="X73">
            <v>1.7499999999999998</v>
          </cell>
          <cell r="Y73">
            <v>1.7466273841530693</v>
          </cell>
          <cell r="Z73">
            <v>1.7421186228944288</v>
          </cell>
          <cell r="AA73">
            <v>1.7351399382151278</v>
          </cell>
          <cell r="AB73">
            <v>1.7239912511675726</v>
          </cell>
          <cell r="AC73">
            <v>1.7070602796625387</v>
          </cell>
          <cell r="AD73">
            <v>1.6853656397256891</v>
          </cell>
          <cell r="AE73">
            <v>1.6607458005826536</v>
          </cell>
          <cell r="AF73">
            <v>1.6349915486193265</v>
          </cell>
          <cell r="AG73">
            <v>1.6095152724480895</v>
          </cell>
          <cell r="AH73">
            <v>1.5852311313683405</v>
          </cell>
          <cell r="AI73">
            <v>1.5625186269674396</v>
          </cell>
          <cell r="AJ73">
            <v>1.5412347434723372</v>
          </cell>
          <cell r="AK73">
            <v>1.520753836572603</v>
          </cell>
          <cell r="AL73">
            <v>1.5</v>
          </cell>
        </row>
        <row r="74">
          <cell r="X74">
            <v>1.5</v>
          </cell>
          <cell r="Y74">
            <v>1.4949319018966039</v>
          </cell>
          <cell r="Z74">
            <v>1.4879335883520706</v>
          </cell>
          <cell r="AA74">
            <v>1.4763317243732956</v>
          </cell>
          <cell r="AB74">
            <v>1.4555921401565548</v>
          </cell>
          <cell r="AC74">
            <v>1.4180311011273543</v>
          </cell>
          <cell r="AD74">
            <v>1.3693606346726961</v>
          </cell>
          <cell r="AE74">
            <v>1.3154046603021752</v>
          </cell>
          <cell r="AF74">
            <v>1.2606481668578995</v>
          </cell>
          <cell r="AG74">
            <v>1.2081248868627559</v>
          </cell>
          <cell r="AH74">
            <v>1.1595504109982147</v>
          </cell>
          <cell r="AI74">
            <v>1.1154391208705172</v>
          </cell>
          <cell r="AJ74">
            <v>1.0752401162640728</v>
          </cell>
          <cell r="AK74">
            <v>1.03750256023679</v>
          </cell>
          <cell r="AL74">
            <v>1</v>
          </cell>
        </row>
        <row r="75">
          <cell r="X75">
            <v>1.25</v>
          </cell>
          <cell r="Y75">
            <v>1.246061104555978</v>
          </cell>
          <cell r="Z75">
            <v>1.2403368633702156</v>
          </cell>
          <cell r="AA75">
            <v>1.2297284275782707</v>
          </cell>
          <cell r="AB75">
            <v>1.2063039925172792</v>
          </cell>
          <cell r="AC75">
            <v>1.1350118764055963</v>
          </cell>
          <cell r="AD75">
            <v>1.0461314248111251</v>
          </cell>
          <cell r="AE75">
            <v>0.95344336825120468</v>
          </cell>
          <cell r="AF75">
            <v>0.86446382826155621</v>
          </cell>
          <cell r="AG75">
            <v>0.7832545014035599</v>
          </cell>
          <cell r="AH75">
            <v>0.71165600768384252</v>
          </cell>
          <cell r="AI75">
            <v>0.64963919008822413</v>
          </cell>
          <cell r="AJ75">
            <v>0.59562862918019466</v>
          </cell>
          <cell r="AK75">
            <v>0.54692246098021535</v>
          </cell>
          <cell r="AL75">
            <v>0.50000000000000011</v>
          </cell>
        </row>
        <row r="76">
          <cell r="X76">
            <v>1.05</v>
          </cell>
          <cell r="Y76">
            <v>1.0491298276172885</v>
          </cell>
          <cell r="Z76">
            <v>1.0478686159722068</v>
          </cell>
          <cell r="AA76">
            <v>1.0455757847866467</v>
          </cell>
          <cell r="AB76">
            <v>1.0410551332660176</v>
          </cell>
          <cell r="AC76">
            <v>0.87533392166264212</v>
          </cell>
          <cell r="AD76">
            <v>0.69983116300954595</v>
          </cell>
          <cell r="AE76">
            <v>0.52521415730673682</v>
          </cell>
          <cell r="AF76">
            <v>0.35914955870243448</v>
          </cell>
          <cell r="AG76">
            <v>0.21937610167401403</v>
          </cell>
          <cell r="AH76">
            <v>0.15243791357171754</v>
          </cell>
          <cell r="AI76">
            <v>0.12720171673933123</v>
          </cell>
          <cell r="AJ76">
            <v>0.11438176920426447</v>
          </cell>
          <cell r="AK76">
            <v>0.10620753684207536</v>
          </cell>
          <cell r="AL76">
            <v>0.1</v>
          </cell>
        </row>
        <row r="77">
          <cell r="X77">
            <v>1</v>
          </cell>
          <cell r="Y77">
            <v>1</v>
          </cell>
          <cell r="Z77">
            <v>1</v>
          </cell>
          <cell r="AA77">
            <v>1</v>
          </cell>
          <cell r="AB77">
            <v>1</v>
          </cell>
          <cell r="AC77">
            <v>0.8</v>
          </cell>
          <cell r="AD77">
            <v>0.6</v>
          </cell>
          <cell r="AE77">
            <v>0.4</v>
          </cell>
          <cell r="AF77">
            <v>0.2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X78">
            <v>0</v>
          </cell>
          <cell r="Y78">
            <v>0.2</v>
          </cell>
          <cell r="Z78">
            <v>0.4</v>
          </cell>
          <cell r="AA78">
            <v>0.6</v>
          </cell>
          <cell r="AB78">
            <v>0.8</v>
          </cell>
          <cell r="AC78">
            <v>1</v>
          </cell>
          <cell r="AD78">
            <v>1.2</v>
          </cell>
          <cell r="AE78">
            <v>1.4</v>
          </cell>
          <cell r="AF78">
            <v>1.6</v>
          </cell>
          <cell r="AG78">
            <v>1.8</v>
          </cell>
          <cell r="AH78">
            <v>2</v>
          </cell>
          <cell r="AI78">
            <v>2.2000000000000002</v>
          </cell>
          <cell r="AJ78">
            <v>2.4</v>
          </cell>
          <cell r="AK78">
            <v>2.6</v>
          </cell>
          <cell r="AL78">
            <v>2.8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8"/>
  <sheetViews>
    <sheetView tabSelected="1" topLeftCell="C43" zoomScale="85" zoomScaleNormal="85" workbookViewId="0">
      <selection activeCell="F18" sqref="F18:T28"/>
    </sheetView>
  </sheetViews>
  <sheetFormatPr defaultRowHeight="14.4" x14ac:dyDescent="0.3"/>
  <sheetData>
    <row r="1" spans="1:38" x14ac:dyDescent="0.3">
      <c r="A1" s="1" t="s">
        <v>0</v>
      </c>
      <c r="B1" s="2">
        <v>0.2</v>
      </c>
    </row>
    <row r="2" spans="1:38" x14ac:dyDescent="0.3">
      <c r="A2" s="3"/>
      <c r="B2" s="3"/>
    </row>
    <row r="3" spans="1:38" x14ac:dyDescent="0.3">
      <c r="A3" s="1" t="s">
        <v>1</v>
      </c>
      <c r="B3" s="2">
        <v>10</v>
      </c>
      <c r="D3" s="4"/>
      <c r="E3" s="5"/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N3" s="6">
        <v>9</v>
      </c>
      <c r="O3" s="6">
        <v>10</v>
      </c>
      <c r="P3" s="6">
        <v>11</v>
      </c>
      <c r="Q3" s="6">
        <v>12</v>
      </c>
      <c r="R3" s="6">
        <v>13</v>
      </c>
      <c r="S3" s="6">
        <v>14</v>
      </c>
      <c r="T3" s="6">
        <v>15</v>
      </c>
      <c r="W3" s="6">
        <v>0</v>
      </c>
      <c r="X3" s="6">
        <v>1</v>
      </c>
      <c r="Y3" s="6">
        <v>2</v>
      </c>
      <c r="Z3" s="6">
        <v>3</v>
      </c>
      <c r="AA3" s="6">
        <v>4</v>
      </c>
      <c r="AB3" s="6">
        <v>5</v>
      </c>
      <c r="AC3" s="6">
        <v>6</v>
      </c>
      <c r="AD3" s="6">
        <v>7</v>
      </c>
      <c r="AE3" s="6">
        <v>8</v>
      </c>
      <c r="AF3" s="6">
        <v>9</v>
      </c>
      <c r="AG3" s="6">
        <v>10</v>
      </c>
      <c r="AH3" s="6">
        <v>11</v>
      </c>
      <c r="AI3" s="6">
        <v>12</v>
      </c>
      <c r="AJ3" s="6">
        <v>13</v>
      </c>
      <c r="AK3" s="6">
        <v>14</v>
      </c>
      <c r="AL3" s="6">
        <v>15</v>
      </c>
    </row>
    <row r="4" spans="1:38" x14ac:dyDescent="0.3">
      <c r="A4" s="1" t="s">
        <v>2</v>
      </c>
      <c r="B4" s="2">
        <v>101325</v>
      </c>
      <c r="E4" s="6">
        <f>E5+$B$1</f>
        <v>1.9999999999999998</v>
      </c>
      <c r="F4" s="7">
        <f t="shared" ref="F4:F7" si="0">F5+$B$3*$B$1</f>
        <v>10</v>
      </c>
      <c r="G4" s="7">
        <f>$F$4</f>
        <v>10</v>
      </c>
      <c r="H4" s="7">
        <f t="shared" ref="H4:S4" si="1">$F$4</f>
        <v>10</v>
      </c>
      <c r="I4" s="7">
        <f t="shared" si="1"/>
        <v>10</v>
      </c>
      <c r="J4" s="7">
        <f t="shared" si="1"/>
        <v>10</v>
      </c>
      <c r="K4" s="7">
        <f t="shared" si="1"/>
        <v>10</v>
      </c>
      <c r="L4" s="7">
        <f t="shared" si="1"/>
        <v>10</v>
      </c>
      <c r="M4" s="7">
        <f t="shared" si="1"/>
        <v>10</v>
      </c>
      <c r="N4" s="7">
        <f t="shared" si="1"/>
        <v>10</v>
      </c>
      <c r="O4" s="7">
        <f t="shared" si="1"/>
        <v>10</v>
      </c>
      <c r="P4" s="7">
        <f t="shared" si="1"/>
        <v>10</v>
      </c>
      <c r="Q4" s="7">
        <f t="shared" si="1"/>
        <v>10</v>
      </c>
      <c r="R4" s="7">
        <f t="shared" si="1"/>
        <v>10</v>
      </c>
      <c r="S4" s="7">
        <f t="shared" si="1"/>
        <v>10</v>
      </c>
      <c r="T4" s="7">
        <f t="shared" ref="T4:T11" si="2">T5+(($B$3*$B$6)/$B$7)*$B$1</f>
        <v>10</v>
      </c>
      <c r="W4" s="8" t="s">
        <v>3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</row>
    <row r="5" spans="1:38" x14ac:dyDescent="0.3">
      <c r="A5" s="1" t="s">
        <v>4</v>
      </c>
      <c r="B5" s="2">
        <f>B3*B6/B7</f>
        <v>5</v>
      </c>
      <c r="E5" s="6">
        <f t="shared" ref="E5:E13" si="3">E6+$B$1</f>
        <v>1.7999999999999998</v>
      </c>
      <c r="F5" s="7">
        <f t="shared" si="0"/>
        <v>8</v>
      </c>
      <c r="G5" s="10">
        <f>0.25*(G18+F19+G20+H19)</f>
        <v>8.0283446446366185</v>
      </c>
      <c r="H5" s="10">
        <f t="shared" ref="H5:S13" si="4">0.25*(H18+G19+H20+I19)</f>
        <v>8.0648681515861966</v>
      </c>
      <c r="I5" s="10">
        <f t="shared" si="4"/>
        <v>8.1180729969834662</v>
      </c>
      <c r="J5" s="10">
        <f t="shared" si="4"/>
        <v>8.1952171636329254</v>
      </c>
      <c r="K5" s="10">
        <f t="shared" si="4"/>
        <v>8.2968869294864831</v>
      </c>
      <c r="L5" s="10">
        <f t="shared" si="4"/>
        <v>8.410290670388207</v>
      </c>
      <c r="M5" s="10">
        <f t="shared" si="4"/>
        <v>8.5221490509784452</v>
      </c>
      <c r="N5" s="10">
        <f t="shared" si="4"/>
        <v>8.6241900925606156</v>
      </c>
      <c r="O5" s="10">
        <f t="shared" si="4"/>
        <v>8.7130063475733497</v>
      </c>
      <c r="P5" s="10">
        <f t="shared" si="4"/>
        <v>8.7884287798932164</v>
      </c>
      <c r="Q5" s="10">
        <f t="shared" si="4"/>
        <v>8.852108464208337</v>
      </c>
      <c r="R5" s="10">
        <f t="shared" si="4"/>
        <v>8.906603756200564</v>
      </c>
      <c r="S5" s="10">
        <f t="shared" si="4"/>
        <v>8.9548687862825673</v>
      </c>
      <c r="T5" s="7">
        <f t="shared" si="2"/>
        <v>9</v>
      </c>
      <c r="W5" s="8" t="s">
        <v>5</v>
      </c>
      <c r="X5" s="9">
        <f>F15</f>
        <v>0</v>
      </c>
      <c r="Y5" s="9">
        <f t="shared" ref="Y5:AL5" si="5">G15</f>
        <v>0.2</v>
      </c>
      <c r="Z5" s="9">
        <f t="shared" si="5"/>
        <v>0.4</v>
      </c>
      <c r="AA5" s="9">
        <f t="shared" si="5"/>
        <v>0.60000000000000009</v>
      </c>
      <c r="AB5" s="9">
        <f t="shared" si="5"/>
        <v>0.8</v>
      </c>
      <c r="AC5" s="9">
        <f t="shared" si="5"/>
        <v>1</v>
      </c>
      <c r="AD5" s="9">
        <f t="shared" si="5"/>
        <v>1.2</v>
      </c>
      <c r="AE5" s="9">
        <f t="shared" si="5"/>
        <v>1.4</v>
      </c>
      <c r="AF5" s="9">
        <f t="shared" si="5"/>
        <v>1.5999999999999999</v>
      </c>
      <c r="AG5" s="9">
        <f t="shared" si="5"/>
        <v>1.7999999999999998</v>
      </c>
      <c r="AH5" s="9">
        <f t="shared" si="5"/>
        <v>1.9999999999999998</v>
      </c>
      <c r="AI5" s="9">
        <f t="shared" si="5"/>
        <v>2.1999999999999997</v>
      </c>
      <c r="AJ5" s="9">
        <f t="shared" si="5"/>
        <v>2.4</v>
      </c>
      <c r="AK5" s="9">
        <f t="shared" si="5"/>
        <v>2.6</v>
      </c>
      <c r="AL5" s="9">
        <f t="shared" si="5"/>
        <v>2.8000000000000003</v>
      </c>
    </row>
    <row r="6" spans="1:38" x14ac:dyDescent="0.3">
      <c r="A6" s="1" t="s">
        <v>6</v>
      </c>
      <c r="B6" s="2">
        <v>1</v>
      </c>
      <c r="E6" s="6">
        <f t="shared" si="3"/>
        <v>1.5999999999999999</v>
      </c>
      <c r="F6" s="7">
        <f t="shared" si="0"/>
        <v>6</v>
      </c>
      <c r="G6" s="10">
        <f t="shared" ref="G6:J8" si="6">0.25*(G19+F20+G21+H20)</f>
        <v>6.0485104289698821</v>
      </c>
      <c r="H6" s="10">
        <f t="shared" si="6"/>
        <v>6.1130549688493172</v>
      </c>
      <c r="I6" s="10">
        <f t="shared" si="6"/>
        <v>6.2122066797623914</v>
      </c>
      <c r="J6" s="10">
        <f t="shared" si="6"/>
        <v>6.3659087381646469</v>
      </c>
      <c r="K6" s="10">
        <f t="shared" si="4"/>
        <v>6.5820398984502706</v>
      </c>
      <c r="L6" s="10">
        <f t="shared" si="4"/>
        <v>6.8221267191715942</v>
      </c>
      <c r="M6" s="10">
        <f t="shared" si="4"/>
        <v>7.0541154634856964</v>
      </c>
      <c r="N6" s="10">
        <f t="shared" si="4"/>
        <v>7.261604995891167</v>
      </c>
      <c r="O6" s="10">
        <f t="shared" si="4"/>
        <v>7.4394065437434875</v>
      </c>
      <c r="P6" s="10">
        <f t="shared" si="4"/>
        <v>7.588600331446564</v>
      </c>
      <c r="Q6" s="10">
        <f t="shared" si="4"/>
        <v>7.7134013416527551</v>
      </c>
      <c r="R6" s="10">
        <f t="shared" si="4"/>
        <v>7.8194377890090214</v>
      </c>
      <c r="S6" s="10">
        <f t="shared" si="4"/>
        <v>7.9128713969669358</v>
      </c>
      <c r="T6" s="7">
        <f t="shared" si="2"/>
        <v>8</v>
      </c>
      <c r="W6" s="8" t="s">
        <v>7</v>
      </c>
      <c r="X6" s="11">
        <f>$E$9</f>
        <v>1</v>
      </c>
      <c r="Y6" s="11">
        <f t="shared" ref="Y6:AB6" si="7">$E$9</f>
        <v>1</v>
      </c>
      <c r="Z6" s="11">
        <f t="shared" si="7"/>
        <v>1</v>
      </c>
      <c r="AA6" s="11">
        <f t="shared" si="7"/>
        <v>1</v>
      </c>
      <c r="AB6" s="11">
        <f t="shared" si="7"/>
        <v>1</v>
      </c>
      <c r="AC6" s="11">
        <f>E10</f>
        <v>0.8</v>
      </c>
      <c r="AD6" s="11">
        <f>E11</f>
        <v>0.60000000000000009</v>
      </c>
      <c r="AE6" s="11">
        <f>E12</f>
        <v>0.4</v>
      </c>
      <c r="AF6" s="11">
        <f>E13</f>
        <v>0.2</v>
      </c>
      <c r="AG6" s="11">
        <f>$E$14</f>
        <v>0</v>
      </c>
      <c r="AH6" s="11">
        <f t="shared" ref="AH6:AL6" si="8">$E$14</f>
        <v>0</v>
      </c>
      <c r="AI6" s="11">
        <f t="shared" si="8"/>
        <v>0</v>
      </c>
      <c r="AJ6" s="11">
        <f t="shared" si="8"/>
        <v>0</v>
      </c>
      <c r="AK6" s="11">
        <f t="shared" si="8"/>
        <v>0</v>
      </c>
      <c r="AL6" s="11">
        <f t="shared" si="8"/>
        <v>0</v>
      </c>
    </row>
    <row r="7" spans="1:38" x14ac:dyDescent="0.3">
      <c r="A7" s="1" t="s">
        <v>8</v>
      </c>
      <c r="B7" s="2">
        <v>2</v>
      </c>
      <c r="E7" s="6">
        <f t="shared" si="3"/>
        <v>1.4</v>
      </c>
      <c r="F7" s="7">
        <f t="shared" si="0"/>
        <v>4</v>
      </c>
      <c r="G7" s="10">
        <f t="shared" si="6"/>
        <v>4.0526421055919997</v>
      </c>
      <c r="H7" s="10">
        <f t="shared" si="6"/>
        <v>4.1266346221944961</v>
      </c>
      <c r="I7" s="10">
        <f t="shared" si="6"/>
        <v>4.2517900265063426</v>
      </c>
      <c r="J7" s="10">
        <f t="shared" si="6"/>
        <v>4.4741712288541633</v>
      </c>
      <c r="K7" s="10">
        <f t="shared" si="4"/>
        <v>4.8432372317227745</v>
      </c>
      <c r="L7" s="10">
        <f>0.25*(L20+K21+L22+M21)</f>
        <v>5.2420608782236009</v>
      </c>
      <c r="M7" s="10">
        <f t="shared" si="4"/>
        <v>5.6105811276833002</v>
      </c>
      <c r="N7" s="10">
        <f t="shared" si="4"/>
        <v>5.9287079302422629</v>
      </c>
      <c r="O7" s="10">
        <f t="shared" si="4"/>
        <v>6.1944145466012808</v>
      </c>
      <c r="P7" s="10">
        <f t="shared" si="4"/>
        <v>6.4131647064342969</v>
      </c>
      <c r="Q7" s="10">
        <f t="shared" si="4"/>
        <v>6.5934588198020414</v>
      </c>
      <c r="R7" s="10">
        <f t="shared" si="4"/>
        <v>6.7448746898961218</v>
      </c>
      <c r="S7" s="10">
        <f t="shared" si="4"/>
        <v>6.8771790271662683</v>
      </c>
      <c r="T7" s="7">
        <f t="shared" si="2"/>
        <v>7</v>
      </c>
      <c r="W7" s="8" t="s">
        <v>9</v>
      </c>
      <c r="X7" s="9">
        <f>F36</f>
        <v>10</v>
      </c>
      <c r="Y7" s="11">
        <f t="shared" ref="Y7:AB7" si="9">G36</f>
        <v>10.177116873097614</v>
      </c>
      <c r="Z7" s="11">
        <f t="shared" si="9"/>
        <v>10.445256974914022</v>
      </c>
      <c r="AA7" s="11">
        <f t="shared" si="9"/>
        <v>10.970737939613393</v>
      </c>
      <c r="AB7" s="11">
        <f t="shared" si="9"/>
        <v>12.178744692318046</v>
      </c>
      <c r="AC7" s="11">
        <f>K37</f>
        <v>6.6371159454163307</v>
      </c>
      <c r="AD7" s="11">
        <f>L38</f>
        <v>5.0084557064001389</v>
      </c>
      <c r="AE7" s="11">
        <f>M39</f>
        <v>3.9931582556852718</v>
      </c>
      <c r="AF7" s="11">
        <f>N40</f>
        <v>3.1416985601510459</v>
      </c>
      <c r="AG7" s="11">
        <f>O41</f>
        <v>2.1832321265666876</v>
      </c>
      <c r="AH7" s="11">
        <f t="shared" ref="AH7:AL7" si="10">P41</f>
        <v>3.280023542360484</v>
      </c>
      <c r="AI7" s="11">
        <f t="shared" si="10"/>
        <v>3.9307642067166197</v>
      </c>
      <c r="AJ7" s="11">
        <f t="shared" si="10"/>
        <v>4.371325711529737</v>
      </c>
      <c r="AK7" s="11">
        <f t="shared" si="10"/>
        <v>4.707763676875059</v>
      </c>
      <c r="AL7" s="11">
        <f t="shared" si="10"/>
        <v>5</v>
      </c>
    </row>
    <row r="8" spans="1:38" x14ac:dyDescent="0.3">
      <c r="A8" s="1" t="s">
        <v>10</v>
      </c>
      <c r="B8" s="2">
        <v>300</v>
      </c>
      <c r="C8">
        <v>300</v>
      </c>
      <c r="E8" s="6">
        <f t="shared" si="3"/>
        <v>1.2</v>
      </c>
      <c r="F8" s="7">
        <f>F9+$B$3*$B$1</f>
        <v>2</v>
      </c>
      <c r="G8" s="10">
        <f t="shared" si="6"/>
        <v>2.0354233746195227</v>
      </c>
      <c r="H8" s="10">
        <f t="shared" si="6"/>
        <v>2.0890513949828047</v>
      </c>
      <c r="I8" s="10">
        <f t="shared" si="6"/>
        <v>2.1941475879226786</v>
      </c>
      <c r="J8" s="10">
        <f t="shared" si="6"/>
        <v>2.4357489384636093</v>
      </c>
      <c r="K8" s="10">
        <f t="shared" si="4"/>
        <v>3.0746769519598751</v>
      </c>
      <c r="L8" s="10">
        <f t="shared" si="4"/>
        <v>3.6922984750983376</v>
      </c>
      <c r="M8" s="10">
        <f t="shared" si="4"/>
        <v>4.2174402919193685</v>
      </c>
      <c r="N8" s="10">
        <f t="shared" si="4"/>
        <v>4.6482311096005828</v>
      </c>
      <c r="O8" s="10">
        <f t="shared" si="4"/>
        <v>4.9963790701570048</v>
      </c>
      <c r="P8" s="10">
        <f t="shared" si="4"/>
        <v>5.2761851872355647</v>
      </c>
      <c r="Q8" s="10">
        <f t="shared" si="4"/>
        <v>5.50239459412618</v>
      </c>
      <c r="R8" s="10">
        <f t="shared" si="4"/>
        <v>5.6894231609758679</v>
      </c>
      <c r="S8" s="10">
        <f t="shared" si="4"/>
        <v>5.8509700422934792</v>
      </c>
      <c r="T8" s="7">
        <f t="shared" si="2"/>
        <v>6</v>
      </c>
      <c r="W8" s="8" t="s">
        <v>11</v>
      </c>
      <c r="X8" s="11">
        <f>F49</f>
        <v>0</v>
      </c>
      <c r="Y8" s="11">
        <f t="shared" ref="Y8:AB8" si="11">G49</f>
        <v>0</v>
      </c>
      <c r="Z8" s="11">
        <f t="shared" si="11"/>
        <v>0</v>
      </c>
      <c r="AA8" s="11">
        <f t="shared" si="11"/>
        <v>0</v>
      </c>
      <c r="AB8" s="11">
        <f t="shared" si="11"/>
        <v>-6.6371159454163307</v>
      </c>
      <c r="AC8" s="11">
        <f>K50</f>
        <v>-5.0084557064001389</v>
      </c>
      <c r="AD8" s="11">
        <f>L51</f>
        <v>-3.9931582556852718</v>
      </c>
      <c r="AE8" s="11">
        <f>M52</f>
        <v>-3.1416985601510459</v>
      </c>
      <c r="AF8" s="11">
        <f>N53</f>
        <v>-2.1832321265666876</v>
      </c>
      <c r="AG8" s="11">
        <f>O54</f>
        <v>0</v>
      </c>
      <c r="AH8" s="11">
        <f t="shared" ref="AH8:AL8" si="12">P54</f>
        <v>0</v>
      </c>
      <c r="AI8" s="11">
        <f t="shared" si="12"/>
        <v>0</v>
      </c>
      <c r="AJ8" s="11">
        <f t="shared" si="12"/>
        <v>0</v>
      </c>
      <c r="AK8" s="11">
        <f t="shared" si="12"/>
        <v>0</v>
      </c>
      <c r="AL8" s="11">
        <f t="shared" si="12"/>
        <v>0</v>
      </c>
    </row>
    <row r="9" spans="1:38" x14ac:dyDescent="0.3">
      <c r="A9" s="3"/>
      <c r="B9" s="3"/>
      <c r="E9" s="6">
        <f t="shared" si="3"/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10">
        <f t="shared" si="4"/>
        <v>1.3274231890832662</v>
      </c>
      <c r="L9" s="10">
        <f t="shared" si="4"/>
        <v>2.2350158206024506</v>
      </c>
      <c r="M9" s="10">
        <f t="shared" si="4"/>
        <v>2.9186505095593542</v>
      </c>
      <c r="N9" s="10">
        <f t="shared" si="4"/>
        <v>3.4503972128945919</v>
      </c>
      <c r="O9" s="10">
        <f t="shared" si="4"/>
        <v>3.8666855063401755</v>
      </c>
      <c r="P9" s="10">
        <f t="shared" si="4"/>
        <v>4.1928024479233219</v>
      </c>
      <c r="Q9" s="10">
        <f t="shared" si="4"/>
        <v>4.4505112666921089</v>
      </c>
      <c r="R9" s="10">
        <f t="shared" si="4"/>
        <v>4.6594533620403897</v>
      </c>
      <c r="S9" s="10">
        <f t="shared" si="4"/>
        <v>4.8372780037441734</v>
      </c>
      <c r="T9" s="7">
        <f t="shared" si="2"/>
        <v>5</v>
      </c>
      <c r="W9" s="8" t="s">
        <v>12</v>
      </c>
      <c r="X9" s="11">
        <f>F62</f>
        <v>10</v>
      </c>
      <c r="Y9" s="11">
        <f t="shared" ref="Y9:AB9" si="13">G62</f>
        <v>10.177116873097614</v>
      </c>
      <c r="Z9" s="11">
        <f t="shared" si="13"/>
        <v>10.445256974914022</v>
      </c>
      <c r="AA9" s="11">
        <f t="shared" si="13"/>
        <v>10.970737939613393</v>
      </c>
      <c r="AB9" s="11">
        <f t="shared" si="13"/>
        <v>13.869864107249382</v>
      </c>
      <c r="AC9" s="11">
        <f>K63</f>
        <v>8.3148022607799774</v>
      </c>
      <c r="AD9" s="11">
        <f>L64</f>
        <v>6.4054618426714214</v>
      </c>
      <c r="AE9" s="11">
        <f>M65</f>
        <v>5.0809037284525083</v>
      </c>
      <c r="AF9" s="11">
        <f>N66</f>
        <v>3.8258034922520596</v>
      </c>
      <c r="AG9" s="11">
        <f>O67</f>
        <v>2.1832321265666876</v>
      </c>
      <c r="AH9" s="11">
        <f t="shared" ref="AH9:AL9" si="14">P67</f>
        <v>3.280023542360484</v>
      </c>
      <c r="AI9" s="11">
        <f t="shared" si="14"/>
        <v>3.9307642067166197</v>
      </c>
      <c r="AJ9" s="11">
        <f t="shared" si="14"/>
        <v>4.371325711529737</v>
      </c>
      <c r="AK9" s="11">
        <f t="shared" si="14"/>
        <v>4.707763676875059</v>
      </c>
      <c r="AL9" s="11">
        <f t="shared" si="14"/>
        <v>5</v>
      </c>
    </row>
    <row r="10" spans="1:38" x14ac:dyDescent="0.3">
      <c r="A10" s="3"/>
      <c r="B10" s="3"/>
      <c r="E10" s="6">
        <f t="shared" si="3"/>
        <v>0.8</v>
      </c>
      <c r="F10" s="12"/>
      <c r="G10" s="12"/>
      <c r="H10" s="12"/>
      <c r="I10" s="12"/>
      <c r="J10" s="12"/>
      <c r="K10" s="7">
        <v>0</v>
      </c>
      <c r="L10" s="10">
        <f t="shared" si="4"/>
        <v>1.0016911412800278</v>
      </c>
      <c r="M10" s="10">
        <f t="shared" si="4"/>
        <v>1.771748763334241</v>
      </c>
      <c r="N10" s="10">
        <f t="shared" si="4"/>
        <v>2.3680217873172529</v>
      </c>
      <c r="O10" s="10">
        <f t="shared" si="4"/>
        <v>2.8271633648453327</v>
      </c>
      <c r="P10" s="10">
        <f t="shared" si="4"/>
        <v>3.1778278987093311</v>
      </c>
      <c r="Q10" s="10">
        <f t="shared" si="4"/>
        <v>3.4473947238362559</v>
      </c>
      <c r="R10" s="10">
        <f t="shared" si="4"/>
        <v>3.6606010604537653</v>
      </c>
      <c r="S10" s="10">
        <f t="shared" si="4"/>
        <v>3.8386886347557412</v>
      </c>
      <c r="T10" s="7">
        <f t="shared" si="2"/>
        <v>4</v>
      </c>
      <c r="W10" s="8" t="s">
        <v>13</v>
      </c>
      <c r="X10" s="9">
        <f>B4</f>
        <v>101325</v>
      </c>
      <c r="Y10" s="9">
        <f>(X10+(X9^2)/2)-(Y9^2)/2</f>
        <v>101323.21314607565</v>
      </c>
      <c r="Z10" s="9">
        <f t="shared" ref="Z10:AL10" si="15">(Y10+(Y9^2)/2)-(Z9^2)/2</f>
        <v>101320.448303364</v>
      </c>
      <c r="AA10" s="9">
        <f t="shared" si="15"/>
        <v>101314.82145453016</v>
      </c>
      <c r="AB10" s="9">
        <f t="shared" si="15"/>
        <v>101278.81343482321</v>
      </c>
      <c r="AC10" s="9">
        <f t="shared" si="15"/>
        <v>101340.43203168207</v>
      </c>
      <c r="AD10" s="9">
        <f t="shared" si="15"/>
        <v>101354.48502929104</v>
      </c>
      <c r="AE10" s="9">
        <f t="shared" si="15"/>
        <v>101362.0922086511</v>
      </c>
      <c r="AF10" s="9">
        <f t="shared" si="15"/>
        <v>101367.68161381934</v>
      </c>
      <c r="AG10" s="9">
        <f t="shared" si="15"/>
        <v>101372.61674874077</v>
      </c>
      <c r="AH10" s="9">
        <f t="shared" si="15"/>
        <v>101369.62072278078</v>
      </c>
      <c r="AI10" s="9">
        <f t="shared" si="15"/>
        <v>101367.2745463756</v>
      </c>
      <c r="AJ10" s="9">
        <f t="shared" si="15"/>
        <v>101365.44575576186</v>
      </c>
      <c r="AK10" s="9">
        <f t="shared" si="15"/>
        <v>101363.91848058134</v>
      </c>
      <c r="AL10" s="9">
        <f t="shared" si="15"/>
        <v>101362.5</v>
      </c>
    </row>
    <row r="11" spans="1:38" x14ac:dyDescent="0.3">
      <c r="A11" s="3"/>
      <c r="B11" s="3"/>
      <c r="E11" s="6">
        <f t="shared" si="3"/>
        <v>0.60000000000000009</v>
      </c>
      <c r="F11" s="12"/>
      <c r="G11" s="12"/>
      <c r="H11" s="12"/>
      <c r="I11" s="12"/>
      <c r="J11" s="12"/>
      <c r="K11" s="12"/>
      <c r="L11" s="7">
        <v>0</v>
      </c>
      <c r="M11" s="10">
        <f t="shared" si="4"/>
        <v>0.79863165113705437</v>
      </c>
      <c r="N11" s="10">
        <f t="shared" si="4"/>
        <v>1.4227778605340755</v>
      </c>
      <c r="O11" s="10">
        <f t="shared" si="4"/>
        <v>1.8961183260978016</v>
      </c>
      <c r="P11" s="10">
        <f t="shared" si="4"/>
        <v>2.2439511207420244</v>
      </c>
      <c r="Q11" s="10">
        <f t="shared" si="4"/>
        <v>2.50063872316036</v>
      </c>
      <c r="R11" s="10">
        <f t="shared" si="4"/>
        <v>2.6968675628275713</v>
      </c>
      <c r="S11" s="10">
        <f t="shared" si="4"/>
        <v>2.8568754962761096</v>
      </c>
      <c r="T11" s="7">
        <f t="shared" si="2"/>
        <v>3</v>
      </c>
      <c r="W11" s="8" t="s">
        <v>14</v>
      </c>
      <c r="X11" s="11">
        <f>(X10-$B$4)/(($B$3^2)/2)</f>
        <v>0</v>
      </c>
      <c r="Y11" s="11">
        <f t="shared" ref="Y11:AL11" si="16">(Y10-$B$4)/(($B$3^2)/2)</f>
        <v>-3.573707848699996E-2</v>
      </c>
      <c r="Z11" s="11">
        <f t="shared" si="16"/>
        <v>-9.1033932720019944E-2</v>
      </c>
      <c r="AA11" s="11">
        <f t="shared" si="16"/>
        <v>-0.20357090939680347</v>
      </c>
      <c r="AB11" s="11">
        <f t="shared" si="16"/>
        <v>-0.92373130353575106</v>
      </c>
      <c r="AC11" s="11">
        <f t="shared" si="16"/>
        <v>0.30864063364133471</v>
      </c>
      <c r="AD11" s="11">
        <f t="shared" si="16"/>
        <v>0.58970058582082852</v>
      </c>
      <c r="AE11" s="11">
        <f t="shared" si="16"/>
        <v>0.74184417302196382</v>
      </c>
      <c r="AF11" s="11">
        <f t="shared" si="16"/>
        <v>0.8536322763867793</v>
      </c>
      <c r="AG11" s="11">
        <f t="shared" si="16"/>
        <v>0.95233497481531226</v>
      </c>
      <c r="AH11" s="11">
        <f t="shared" si="16"/>
        <v>0.89241445561550792</v>
      </c>
      <c r="AI11" s="11">
        <f t="shared" si="16"/>
        <v>0.84549092751200083</v>
      </c>
      <c r="AJ11" s="11">
        <f t="shared" si="16"/>
        <v>0.80891511523717785</v>
      </c>
      <c r="AK11" s="11">
        <f t="shared" si="16"/>
        <v>0.77836961162684015</v>
      </c>
      <c r="AL11" s="11">
        <f t="shared" si="16"/>
        <v>0.75</v>
      </c>
    </row>
    <row r="12" spans="1:38" x14ac:dyDescent="0.3">
      <c r="A12" s="1" t="s">
        <v>15</v>
      </c>
      <c r="B12" s="2">
        <v>15</v>
      </c>
      <c r="E12" s="6">
        <f t="shared" si="3"/>
        <v>0.4</v>
      </c>
      <c r="F12" s="12"/>
      <c r="G12" s="12"/>
      <c r="H12" s="12"/>
      <c r="I12" s="12"/>
      <c r="J12" s="12"/>
      <c r="K12" s="12"/>
      <c r="L12" s="12"/>
      <c r="M12" s="7">
        <v>0</v>
      </c>
      <c r="N12" s="10">
        <f t="shared" si="4"/>
        <v>0.62833971203020922</v>
      </c>
      <c r="O12" s="10">
        <f t="shared" si="4"/>
        <v>1.09058100463137</v>
      </c>
      <c r="P12" s="10">
        <f t="shared" si="4"/>
        <v>1.401219582748934</v>
      </c>
      <c r="Q12" s="10">
        <f t="shared" si="4"/>
        <v>1.614341530369785</v>
      </c>
      <c r="R12" s="10">
        <f t="shared" si="4"/>
        <v>1.7693550043487078</v>
      </c>
      <c r="S12" s="10">
        <f t="shared" si="4"/>
        <v>1.8919458058747092</v>
      </c>
      <c r="T12" s="7">
        <f>T13+(($B$3*$B$6)/$B$7)*$B$1</f>
        <v>2</v>
      </c>
    </row>
    <row r="13" spans="1:38" x14ac:dyDescent="0.3">
      <c r="A13" s="1" t="s">
        <v>16</v>
      </c>
      <c r="B13" s="2">
        <v>11</v>
      </c>
      <c r="E13" s="6">
        <f t="shared" si="3"/>
        <v>0.2</v>
      </c>
      <c r="F13" s="12"/>
      <c r="G13" s="12"/>
      <c r="H13" s="12"/>
      <c r="I13" s="12"/>
      <c r="J13" s="12"/>
      <c r="K13" s="12"/>
      <c r="L13" s="12"/>
      <c r="M13" s="12"/>
      <c r="N13" s="7">
        <v>0</v>
      </c>
      <c r="O13" s="10">
        <f t="shared" si="4"/>
        <v>0.43664642531333753</v>
      </c>
      <c r="P13" s="10">
        <f t="shared" si="4"/>
        <v>0.6560047084720968</v>
      </c>
      <c r="Q13" s="10">
        <f t="shared" si="4"/>
        <v>0.78615284134332397</v>
      </c>
      <c r="R13" s="10">
        <f t="shared" si="4"/>
        <v>0.87426514230594754</v>
      </c>
      <c r="S13" s="10">
        <f t="shared" si="4"/>
        <v>0.94155273537501183</v>
      </c>
      <c r="T13" s="7">
        <f>T14+(($B$3*$B$6)/$B$7)*$B$1</f>
        <v>1</v>
      </c>
    </row>
    <row r="14" spans="1:38" x14ac:dyDescent="0.3">
      <c r="A14" s="1" t="s">
        <v>17</v>
      </c>
      <c r="B14" s="2">
        <v>15</v>
      </c>
      <c r="E14" s="6">
        <v>0</v>
      </c>
      <c r="F14" s="12"/>
      <c r="G14" s="12"/>
      <c r="H14" s="12"/>
      <c r="I14" s="12"/>
      <c r="J14" s="12"/>
      <c r="K14" s="12"/>
      <c r="L14" s="12"/>
      <c r="M14" s="12"/>
      <c r="N14" s="12"/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W14" s="6">
        <v>0</v>
      </c>
      <c r="X14" s="6">
        <v>1</v>
      </c>
      <c r="Y14" s="6">
        <v>2</v>
      </c>
      <c r="Z14" s="6">
        <v>3</v>
      </c>
      <c r="AA14" s="6">
        <v>4</v>
      </c>
      <c r="AB14" s="6">
        <v>5</v>
      </c>
      <c r="AC14" s="6">
        <v>6</v>
      </c>
      <c r="AD14" s="6">
        <v>7</v>
      </c>
      <c r="AE14" s="6">
        <v>8</v>
      </c>
      <c r="AF14" s="6">
        <v>9</v>
      </c>
      <c r="AG14" s="6">
        <v>10</v>
      </c>
      <c r="AH14" s="6">
        <v>11</v>
      </c>
      <c r="AI14" s="6">
        <v>12</v>
      </c>
      <c r="AJ14" s="6">
        <v>13</v>
      </c>
      <c r="AK14" s="6">
        <v>14</v>
      </c>
      <c r="AL14" s="6">
        <v>15</v>
      </c>
    </row>
    <row r="15" spans="1:38" x14ac:dyDescent="0.3">
      <c r="A15" s="1" t="s">
        <v>18</v>
      </c>
      <c r="B15" s="2">
        <v>6</v>
      </c>
      <c r="E15" s="5"/>
      <c r="F15" s="6">
        <v>0</v>
      </c>
      <c r="G15" s="6">
        <f>F15+$B$1</f>
        <v>0.2</v>
      </c>
      <c r="H15" s="6">
        <f t="shared" ref="H15:T15" si="17">G15+$B$1</f>
        <v>0.4</v>
      </c>
      <c r="I15" s="6">
        <f t="shared" si="17"/>
        <v>0.60000000000000009</v>
      </c>
      <c r="J15" s="6">
        <f t="shared" si="17"/>
        <v>0.8</v>
      </c>
      <c r="K15" s="6">
        <f t="shared" si="17"/>
        <v>1</v>
      </c>
      <c r="L15" s="6">
        <f t="shared" si="17"/>
        <v>1.2</v>
      </c>
      <c r="M15" s="6">
        <f t="shared" si="17"/>
        <v>1.4</v>
      </c>
      <c r="N15" s="6">
        <f t="shared" si="17"/>
        <v>1.5999999999999999</v>
      </c>
      <c r="O15" s="6">
        <f t="shared" si="17"/>
        <v>1.7999999999999998</v>
      </c>
      <c r="P15" s="6">
        <f t="shared" si="17"/>
        <v>1.9999999999999998</v>
      </c>
      <c r="Q15" s="6">
        <f t="shared" si="17"/>
        <v>2.1999999999999997</v>
      </c>
      <c r="R15" s="6">
        <f t="shared" si="17"/>
        <v>2.4</v>
      </c>
      <c r="S15" s="6">
        <f t="shared" si="17"/>
        <v>2.6</v>
      </c>
      <c r="T15" s="6">
        <f t="shared" si="17"/>
        <v>2.8000000000000003</v>
      </c>
      <c r="W15" s="8" t="s">
        <v>3</v>
      </c>
      <c r="X15" s="9">
        <f>F4</f>
        <v>10</v>
      </c>
      <c r="Y15" s="9">
        <f t="shared" ref="Y15:AL15" si="18">G4</f>
        <v>10</v>
      </c>
      <c r="Z15" s="9">
        <f t="shared" si="18"/>
        <v>10</v>
      </c>
      <c r="AA15" s="9">
        <f t="shared" si="18"/>
        <v>10</v>
      </c>
      <c r="AB15" s="9">
        <f t="shared" si="18"/>
        <v>10</v>
      </c>
      <c r="AC15" s="9">
        <f t="shared" si="18"/>
        <v>10</v>
      </c>
      <c r="AD15" s="9">
        <f t="shared" si="18"/>
        <v>10</v>
      </c>
      <c r="AE15" s="9">
        <f t="shared" si="18"/>
        <v>10</v>
      </c>
      <c r="AF15" s="9">
        <f t="shared" si="18"/>
        <v>10</v>
      </c>
      <c r="AG15" s="9">
        <f t="shared" si="18"/>
        <v>10</v>
      </c>
      <c r="AH15" s="9">
        <f t="shared" si="18"/>
        <v>10</v>
      </c>
      <c r="AI15" s="9">
        <f t="shared" si="18"/>
        <v>10</v>
      </c>
      <c r="AJ15" s="9">
        <f t="shared" si="18"/>
        <v>10</v>
      </c>
      <c r="AK15" s="9">
        <f t="shared" si="18"/>
        <v>10</v>
      </c>
      <c r="AL15" s="9">
        <f t="shared" si="18"/>
        <v>10</v>
      </c>
    </row>
    <row r="16" spans="1:38" x14ac:dyDescent="0.3">
      <c r="A16" s="1" t="s">
        <v>19</v>
      </c>
      <c r="B16" s="2">
        <v>0</v>
      </c>
      <c r="W16" s="8" t="s">
        <v>5</v>
      </c>
      <c r="X16" s="9">
        <f>F15</f>
        <v>0</v>
      </c>
      <c r="Y16" s="9">
        <f t="shared" ref="Y16:AL16" si="19">G15</f>
        <v>0.2</v>
      </c>
      <c r="Z16" s="9">
        <f t="shared" si="19"/>
        <v>0.4</v>
      </c>
      <c r="AA16" s="9">
        <f t="shared" si="19"/>
        <v>0.60000000000000009</v>
      </c>
      <c r="AB16" s="9">
        <f t="shared" si="19"/>
        <v>0.8</v>
      </c>
      <c r="AC16" s="9">
        <f t="shared" si="19"/>
        <v>1</v>
      </c>
      <c r="AD16" s="9">
        <f t="shared" si="19"/>
        <v>1.2</v>
      </c>
      <c r="AE16" s="9">
        <f t="shared" si="19"/>
        <v>1.4</v>
      </c>
      <c r="AF16" s="9">
        <f t="shared" si="19"/>
        <v>1.5999999999999999</v>
      </c>
      <c r="AG16" s="9">
        <f t="shared" si="19"/>
        <v>1.7999999999999998</v>
      </c>
      <c r="AH16" s="9">
        <f t="shared" si="19"/>
        <v>1.9999999999999998</v>
      </c>
      <c r="AI16" s="9">
        <f t="shared" si="19"/>
        <v>2.1999999999999997</v>
      </c>
      <c r="AJ16" s="9">
        <f t="shared" si="19"/>
        <v>2.4</v>
      </c>
      <c r="AK16" s="9">
        <f t="shared" si="19"/>
        <v>2.6</v>
      </c>
      <c r="AL16" s="9">
        <f t="shared" si="19"/>
        <v>2.8000000000000003</v>
      </c>
    </row>
    <row r="17" spans="4:39" x14ac:dyDescent="0.3">
      <c r="D17" s="13" t="s">
        <v>20</v>
      </c>
      <c r="W17" s="8" t="s">
        <v>7</v>
      </c>
      <c r="X17" s="11">
        <f>$E$4</f>
        <v>1.9999999999999998</v>
      </c>
      <c r="Y17" s="11">
        <f t="shared" ref="Y17:AL17" si="20">$E$4</f>
        <v>1.9999999999999998</v>
      </c>
      <c r="Z17" s="11">
        <f t="shared" si="20"/>
        <v>1.9999999999999998</v>
      </c>
      <c r="AA17" s="11">
        <f t="shared" si="20"/>
        <v>1.9999999999999998</v>
      </c>
      <c r="AB17" s="11">
        <f t="shared" si="20"/>
        <v>1.9999999999999998</v>
      </c>
      <c r="AC17" s="11">
        <f t="shared" si="20"/>
        <v>1.9999999999999998</v>
      </c>
      <c r="AD17" s="11">
        <f t="shared" si="20"/>
        <v>1.9999999999999998</v>
      </c>
      <c r="AE17" s="11">
        <f t="shared" si="20"/>
        <v>1.9999999999999998</v>
      </c>
      <c r="AF17" s="11">
        <f t="shared" si="20"/>
        <v>1.9999999999999998</v>
      </c>
      <c r="AG17" s="11">
        <f t="shared" si="20"/>
        <v>1.9999999999999998</v>
      </c>
      <c r="AH17" s="11">
        <f t="shared" si="20"/>
        <v>1.9999999999999998</v>
      </c>
      <c r="AI17" s="11">
        <f t="shared" si="20"/>
        <v>1.9999999999999998</v>
      </c>
      <c r="AJ17" s="11">
        <f t="shared" si="20"/>
        <v>1.9999999999999998</v>
      </c>
      <c r="AK17" s="11">
        <f t="shared" si="20"/>
        <v>1.9999999999999998</v>
      </c>
      <c r="AL17" s="11">
        <f t="shared" si="20"/>
        <v>1.9999999999999998</v>
      </c>
    </row>
    <row r="18" spans="4:39" x14ac:dyDescent="0.3">
      <c r="E18" s="6">
        <f>E19+$B$1</f>
        <v>1.9999999999999998</v>
      </c>
      <c r="F18" s="14">
        <v>10</v>
      </c>
      <c r="G18" s="14">
        <v>10</v>
      </c>
      <c r="H18" s="14">
        <v>10</v>
      </c>
      <c r="I18" s="14">
        <v>10</v>
      </c>
      <c r="J18" s="14">
        <v>10</v>
      </c>
      <c r="K18" s="14">
        <v>10</v>
      </c>
      <c r="L18" s="14">
        <v>10</v>
      </c>
      <c r="M18" s="14">
        <v>10</v>
      </c>
      <c r="N18" s="14">
        <v>10</v>
      </c>
      <c r="O18" s="14">
        <v>10</v>
      </c>
      <c r="P18" s="14">
        <v>10</v>
      </c>
      <c r="Q18" s="14">
        <v>10</v>
      </c>
      <c r="R18" s="14">
        <v>10</v>
      </c>
      <c r="S18" s="14">
        <v>10</v>
      </c>
      <c r="T18" s="14">
        <v>10</v>
      </c>
      <c r="W18" s="8" t="s">
        <v>9</v>
      </c>
      <c r="X18" s="11">
        <f>F31</f>
        <v>10</v>
      </c>
      <c r="Y18" s="11">
        <f t="shared" ref="Y18:AL18" si="21">G31</f>
        <v>9.8582767768169077</v>
      </c>
      <c r="Z18" s="11">
        <f t="shared" si="21"/>
        <v>9.6756592420690168</v>
      </c>
      <c r="AA18" s="11">
        <f t="shared" si="21"/>
        <v>9.4096350150826691</v>
      </c>
      <c r="AB18" s="11">
        <f t="shared" si="21"/>
        <v>9.023914181835373</v>
      </c>
      <c r="AC18" s="11">
        <f t="shared" si="21"/>
        <v>8.5155653525675845</v>
      </c>
      <c r="AD18" s="11">
        <f t="shared" si="21"/>
        <v>7.948546648058965</v>
      </c>
      <c r="AE18" s="11">
        <f t="shared" si="21"/>
        <v>7.3892547451077739</v>
      </c>
      <c r="AF18" s="11">
        <f t="shared" si="21"/>
        <v>6.8790495371969218</v>
      </c>
      <c r="AG18" s="11">
        <f t="shared" si="21"/>
        <v>6.4349682621332516</v>
      </c>
      <c r="AH18" s="11">
        <f t="shared" si="21"/>
        <v>6.0578561005339182</v>
      </c>
      <c r="AI18" s="11">
        <f t="shared" si="21"/>
        <v>5.7394576789583152</v>
      </c>
      <c r="AJ18" s="11">
        <f t="shared" si="21"/>
        <v>5.46698121899718</v>
      </c>
      <c r="AK18" s="11">
        <f t="shared" si="21"/>
        <v>5.2256560685871634</v>
      </c>
      <c r="AL18" s="11">
        <f t="shared" si="21"/>
        <v>5</v>
      </c>
    </row>
    <row r="19" spans="4:39" x14ac:dyDescent="0.3">
      <c r="E19" s="6">
        <f t="shared" ref="E19:E27" si="22">E20+$B$1</f>
        <v>1.7999999999999998</v>
      </c>
      <c r="F19" s="14">
        <v>8</v>
      </c>
      <c r="G19" s="14">
        <v>8.0283446441241075</v>
      </c>
      <c r="H19" s="14">
        <v>8.0648681504543092</v>
      </c>
      <c r="I19" s="14">
        <v>8.1180729951860933</v>
      </c>
      <c r="J19" s="14">
        <v>8.1952171608604605</v>
      </c>
      <c r="K19" s="14">
        <v>8.2968869257820277</v>
      </c>
      <c r="L19" s="14">
        <v>8.4102906654256309</v>
      </c>
      <c r="M19" s="14">
        <v>8.52214904523494</v>
      </c>
      <c r="N19" s="14">
        <v>8.6241900859194534</v>
      </c>
      <c r="O19" s="14">
        <v>8.7130063409670235</v>
      </c>
      <c r="P19" s="14">
        <v>8.7884287734016464</v>
      </c>
      <c r="Q19" s="14">
        <v>8.852108458874806</v>
      </c>
      <c r="R19" s="14">
        <v>8.906603752167193</v>
      </c>
      <c r="S19" s="14">
        <v>8.9548687842328185</v>
      </c>
      <c r="T19" s="14">
        <v>9</v>
      </c>
      <c r="W19" s="8" t="s">
        <v>11</v>
      </c>
      <c r="X19" s="11">
        <f>F44</f>
        <v>0</v>
      </c>
      <c r="Y19" s="11">
        <f t="shared" ref="Y19:AL19" si="23">G44</f>
        <v>0</v>
      </c>
      <c r="Z19" s="11">
        <f t="shared" si="23"/>
        <v>0</v>
      </c>
      <c r="AA19" s="11">
        <f t="shared" si="23"/>
        <v>0</v>
      </c>
      <c r="AB19" s="11">
        <f t="shared" si="23"/>
        <v>0</v>
      </c>
      <c r="AC19" s="11">
        <f t="shared" si="23"/>
        <v>0</v>
      </c>
      <c r="AD19" s="11">
        <f t="shared" si="23"/>
        <v>0</v>
      </c>
      <c r="AE19" s="11">
        <f t="shared" si="23"/>
        <v>0</v>
      </c>
      <c r="AF19" s="11">
        <f t="shared" si="23"/>
        <v>0</v>
      </c>
      <c r="AG19" s="11">
        <f t="shared" si="23"/>
        <v>0</v>
      </c>
      <c r="AH19" s="11">
        <f t="shared" si="23"/>
        <v>0</v>
      </c>
      <c r="AI19" s="11">
        <f t="shared" si="23"/>
        <v>0</v>
      </c>
      <c r="AJ19" s="11">
        <f t="shared" si="23"/>
        <v>0</v>
      </c>
      <c r="AK19" s="11">
        <f t="shared" si="23"/>
        <v>0</v>
      </c>
      <c r="AL19" s="11">
        <f t="shared" si="23"/>
        <v>0</v>
      </c>
      <c r="AM19" s="15"/>
    </row>
    <row r="20" spans="4:39" x14ac:dyDescent="0.3">
      <c r="E20" s="6">
        <f t="shared" si="22"/>
        <v>1.5999999999999999</v>
      </c>
      <c r="F20" s="14">
        <v>6</v>
      </c>
      <c r="G20" s="14">
        <v>6.0485104280921673</v>
      </c>
      <c r="H20" s="14">
        <v>6.1130549670345875</v>
      </c>
      <c r="I20" s="14">
        <v>6.2122066766190969</v>
      </c>
      <c r="J20" s="14">
        <v>6.3659087335635789</v>
      </c>
      <c r="K20" s="14">
        <v>6.582039891659841</v>
      </c>
      <c r="L20" s="14">
        <v>6.8221267105358603</v>
      </c>
      <c r="M20" s="14">
        <v>7.0541154525686949</v>
      </c>
      <c r="N20" s="14">
        <v>7.2616049840404999</v>
      </c>
      <c r="O20" s="14">
        <v>7.4394065309722999</v>
      </c>
      <c r="P20" s="14">
        <v>7.5886003197310341</v>
      </c>
      <c r="Q20" s="14">
        <v>7.7134013312645084</v>
      </c>
      <c r="R20" s="14">
        <v>7.8194377816946332</v>
      </c>
      <c r="S20" s="14">
        <v>7.9128713929630798</v>
      </c>
      <c r="T20" s="14">
        <v>8</v>
      </c>
      <c r="W20" s="8" t="s">
        <v>12</v>
      </c>
      <c r="X20" s="11">
        <f>F57</f>
        <v>10</v>
      </c>
      <c r="Y20" s="11">
        <f t="shared" ref="Y20:AL20" si="24">G57</f>
        <v>9.8582767768169077</v>
      </c>
      <c r="Z20" s="11">
        <f t="shared" si="24"/>
        <v>9.6756592420690168</v>
      </c>
      <c r="AA20" s="11">
        <f t="shared" si="24"/>
        <v>9.4096350150826691</v>
      </c>
      <c r="AB20" s="11">
        <f t="shared" si="24"/>
        <v>9.023914181835373</v>
      </c>
      <c r="AC20" s="11">
        <f t="shared" si="24"/>
        <v>8.5155653525675845</v>
      </c>
      <c r="AD20" s="11">
        <f t="shared" si="24"/>
        <v>7.948546648058965</v>
      </c>
      <c r="AE20" s="11">
        <f t="shared" si="24"/>
        <v>7.3892547451077739</v>
      </c>
      <c r="AF20" s="11">
        <f t="shared" si="24"/>
        <v>6.8790495371969218</v>
      </c>
      <c r="AG20" s="11">
        <f t="shared" si="24"/>
        <v>6.4349682621332516</v>
      </c>
      <c r="AH20" s="11">
        <f t="shared" si="24"/>
        <v>6.0578561005339182</v>
      </c>
      <c r="AI20" s="11">
        <f t="shared" si="24"/>
        <v>5.7394576789583152</v>
      </c>
      <c r="AJ20" s="11">
        <f t="shared" si="24"/>
        <v>5.46698121899718</v>
      </c>
      <c r="AK20" s="11">
        <f t="shared" si="24"/>
        <v>5.2256560685871634</v>
      </c>
      <c r="AL20" s="11">
        <f t="shared" si="24"/>
        <v>5</v>
      </c>
    </row>
    <row r="21" spans="4:39" x14ac:dyDescent="0.3">
      <c r="E21" s="6">
        <f t="shared" si="22"/>
        <v>1.4</v>
      </c>
      <c r="F21" s="14">
        <v>4</v>
      </c>
      <c r="G21" s="14">
        <v>4.0526421047208361</v>
      </c>
      <c r="H21" s="14">
        <v>4.1266346202316937</v>
      </c>
      <c r="I21" s="14">
        <v>4.2517900232653059</v>
      </c>
      <c r="J21" s="14">
        <v>4.4741712235191899</v>
      </c>
      <c r="K21" s="14">
        <v>4.8432372239196146</v>
      </c>
      <c r="L21" s="14">
        <v>5.2420608670322091</v>
      </c>
      <c r="M21" s="14">
        <v>5.6105811141314863</v>
      </c>
      <c r="N21" s="14">
        <v>5.9287079141042209</v>
      </c>
      <c r="O21" s="14">
        <v>6.1944145302353908</v>
      </c>
      <c r="P21" s="14">
        <v>6.4131646901477986</v>
      </c>
      <c r="Q21" s="14">
        <v>6.5934588063105508</v>
      </c>
      <c r="R21" s="14">
        <v>6.7448746796413062</v>
      </c>
      <c r="S21" s="14">
        <v>6.8771790219402904</v>
      </c>
      <c r="T21" s="14">
        <v>7</v>
      </c>
      <c r="W21" s="8" t="s">
        <v>13</v>
      </c>
      <c r="X21" s="9">
        <f>X10</f>
        <v>101325</v>
      </c>
      <c r="Y21" s="9">
        <f>(X21+(X20^2)/2)-(Y20^2)/2</f>
        <v>101326.40718949583</v>
      </c>
      <c r="Z21" s="9">
        <f t="shared" ref="Z21:AL21" si="25">(Y21+(Y20^2)/2)-(Z20^2)/2</f>
        <v>101328.19080911568</v>
      </c>
      <c r="AA21" s="9">
        <f t="shared" si="25"/>
        <v>101330.72938444147</v>
      </c>
      <c r="AB21" s="9">
        <f t="shared" si="25"/>
        <v>101334.28448641943</v>
      </c>
      <c r="AC21" s="9">
        <f t="shared" si="25"/>
        <v>101338.74257336308</v>
      </c>
      <c r="AD21" s="9">
        <f t="shared" si="25"/>
        <v>101343.41030309182</v>
      </c>
      <c r="AE21" s="9">
        <f t="shared" si="25"/>
        <v>101347.69945715595</v>
      </c>
      <c r="AF21" s="9">
        <f t="shared" si="25"/>
        <v>101351.33933873239</v>
      </c>
      <c r="AG21" s="9">
        <f t="shared" si="25"/>
        <v>101354.29559173266</v>
      </c>
      <c r="AH21" s="9">
        <f t="shared" si="25"/>
        <v>101356.65118973261</v>
      </c>
      <c r="AI21" s="9">
        <f t="shared" si="25"/>
        <v>101358.52931277572</v>
      </c>
      <c r="AJ21" s="9">
        <f t="shared" si="25"/>
        <v>101360.05605817557</v>
      </c>
      <c r="AK21" s="9">
        <f t="shared" si="25"/>
        <v>101361.34625932641</v>
      </c>
      <c r="AL21" s="9">
        <f t="shared" si="25"/>
        <v>101362.5</v>
      </c>
    </row>
    <row r="22" spans="4:39" x14ac:dyDescent="0.3">
      <c r="E22" s="6">
        <f t="shared" si="22"/>
        <v>1.2</v>
      </c>
      <c r="F22" s="14">
        <v>2</v>
      </c>
      <c r="G22" s="14">
        <v>2.0354233740441368</v>
      </c>
      <c r="H22" s="14">
        <v>2.0890513937572548</v>
      </c>
      <c r="I22" s="14">
        <v>2.1941475856553878</v>
      </c>
      <c r="J22" s="14">
        <v>2.4357489346681547</v>
      </c>
      <c r="K22" s="14">
        <v>3.074676944679859</v>
      </c>
      <c r="L22" s="14">
        <v>3.6922984643074437</v>
      </c>
      <c r="M22" s="14">
        <v>4.2174402770280759</v>
      </c>
      <c r="N22" s="14">
        <v>4.648231092561673</v>
      </c>
      <c r="O22" s="14">
        <v>4.9963790511808028</v>
      </c>
      <c r="P22" s="14">
        <v>5.2761851694602129</v>
      </c>
      <c r="Q22" s="14">
        <v>5.5023945781545516</v>
      </c>
      <c r="R22" s="14">
        <v>5.6894231496390129</v>
      </c>
      <c r="S22" s="14">
        <v>5.8509700360606871</v>
      </c>
      <c r="T22" s="14">
        <v>6</v>
      </c>
      <c r="W22" s="8" t="s">
        <v>14</v>
      </c>
      <c r="X22" s="11">
        <f>(X21-$B$4)/(($B$3^2)/2)</f>
        <v>0</v>
      </c>
      <c r="Y22" s="11">
        <f t="shared" ref="Y22:AL22" si="26">(Y21-$B$4)/(($B$3^2)/2)</f>
        <v>2.814378991664853E-2</v>
      </c>
      <c r="Z22" s="11">
        <f t="shared" si="26"/>
        <v>6.3816182313603351E-2</v>
      </c>
      <c r="AA22" s="11">
        <f t="shared" si="26"/>
        <v>0.11458768882934237</v>
      </c>
      <c r="AB22" s="11">
        <f t="shared" si="26"/>
        <v>0.18568972838867923</v>
      </c>
      <c r="AC22" s="11">
        <f t="shared" si="26"/>
        <v>0.27485146726161475</v>
      </c>
      <c r="AD22" s="11">
        <f t="shared" si="26"/>
        <v>0.36820606183639026</v>
      </c>
      <c r="AE22" s="11">
        <f t="shared" si="26"/>
        <v>0.45398914311896077</v>
      </c>
      <c r="AF22" s="11">
        <f t="shared" si="26"/>
        <v>0.52678677464777135</v>
      </c>
      <c r="AG22" s="11">
        <f t="shared" si="26"/>
        <v>0.58591183465323415</v>
      </c>
      <c r="AH22" s="11">
        <f t="shared" si="26"/>
        <v>0.63302379465225389</v>
      </c>
      <c r="AI22" s="11">
        <f t="shared" si="26"/>
        <v>0.67058625551435402</v>
      </c>
      <c r="AJ22" s="11">
        <f t="shared" si="26"/>
        <v>0.70112116351141596</v>
      </c>
      <c r="AK22" s="11">
        <f t="shared" si="26"/>
        <v>0.72692518652824223</v>
      </c>
      <c r="AL22" s="11">
        <f t="shared" si="26"/>
        <v>0.75</v>
      </c>
    </row>
    <row r="23" spans="4:39" x14ac:dyDescent="0.3">
      <c r="E23" s="6">
        <f t="shared" si="22"/>
        <v>1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1.3274231849442879</v>
      </c>
      <c r="L23" s="14">
        <v>2.2350158116532057</v>
      </c>
      <c r="M23" s="14">
        <v>2.9186504966768698</v>
      </c>
      <c r="N23" s="14">
        <v>3.4503971960892312</v>
      </c>
      <c r="O23" s="14">
        <v>3.8666854883707438</v>
      </c>
      <c r="P23" s="14">
        <v>4.192802429459106</v>
      </c>
      <c r="Q23" s="14">
        <v>4.4505112510949427</v>
      </c>
      <c r="R23" s="14">
        <v>4.6594533500469284</v>
      </c>
      <c r="S23" s="14">
        <v>4.8372779975946116</v>
      </c>
      <c r="T23" s="14">
        <v>5</v>
      </c>
    </row>
    <row r="24" spans="4:39" x14ac:dyDescent="0.3">
      <c r="E24" s="6">
        <f t="shared" si="22"/>
        <v>0.8</v>
      </c>
      <c r="F24" s="14"/>
      <c r="G24" s="14"/>
      <c r="H24" s="14"/>
      <c r="I24" s="14"/>
      <c r="J24" s="14"/>
      <c r="K24" s="14">
        <v>0</v>
      </c>
      <c r="L24" s="14">
        <v>1.0016911364812002</v>
      </c>
      <c r="M24" s="14">
        <v>1.7717487534669054</v>
      </c>
      <c r="N24" s="14">
        <v>2.3680217739690805</v>
      </c>
      <c r="O24" s="14">
        <v>2.8271633486315624</v>
      </c>
      <c r="P24" s="14">
        <v>3.1778278827673883</v>
      </c>
      <c r="Q24" s="14">
        <v>3.447394709107849</v>
      </c>
      <c r="R24" s="14">
        <v>3.66060104983299</v>
      </c>
      <c r="S24" s="14">
        <v>3.8386886288690789</v>
      </c>
      <c r="T24" s="14">
        <v>4</v>
      </c>
    </row>
    <row r="25" spans="4:39" x14ac:dyDescent="0.3">
      <c r="E25" s="6">
        <f t="shared" si="22"/>
        <v>0.60000000000000009</v>
      </c>
      <c r="F25" s="14"/>
      <c r="G25" s="14"/>
      <c r="H25" s="14"/>
      <c r="I25" s="14"/>
      <c r="J25" s="14"/>
      <c r="K25" s="14"/>
      <c r="L25" s="14">
        <v>0</v>
      </c>
      <c r="M25" s="14">
        <v>0.79863164620981331</v>
      </c>
      <c r="N25" s="14">
        <v>1.4227778510813123</v>
      </c>
      <c r="O25" s="14">
        <v>1.8961183142741169</v>
      </c>
      <c r="P25" s="14">
        <v>2.2439511076388072</v>
      </c>
      <c r="Q25" s="14">
        <v>2.5006387116497013</v>
      </c>
      <c r="R25" s="14">
        <v>2.696867553791205</v>
      </c>
      <c r="S25" s="14">
        <v>2.8568754915953618</v>
      </c>
      <c r="T25" s="14">
        <v>3</v>
      </c>
    </row>
    <row r="26" spans="4:39" x14ac:dyDescent="0.3">
      <c r="E26" s="6">
        <f t="shared" si="22"/>
        <v>0.4</v>
      </c>
      <c r="F26" s="14"/>
      <c r="G26" s="14"/>
      <c r="H26" s="14"/>
      <c r="I26" s="14"/>
      <c r="J26" s="14"/>
      <c r="K26" s="14"/>
      <c r="L26" s="14"/>
      <c r="M26" s="14">
        <v>0</v>
      </c>
      <c r="N26" s="14">
        <v>0.62833970768329084</v>
      </c>
      <c r="O26" s="14">
        <v>1.0905809970395248</v>
      </c>
      <c r="P26" s="14">
        <v>1.4012195742768923</v>
      </c>
      <c r="Q26" s="14">
        <v>1.6143415221035786</v>
      </c>
      <c r="R26" s="14">
        <v>1.7693549982322319</v>
      </c>
      <c r="S26" s="14">
        <v>1.8919458024441551</v>
      </c>
      <c r="T26" s="14">
        <v>2</v>
      </c>
    </row>
    <row r="27" spans="4:39" x14ac:dyDescent="0.3">
      <c r="E27" s="6">
        <f t="shared" si="22"/>
        <v>0.2</v>
      </c>
      <c r="F27" s="14"/>
      <c r="G27" s="14"/>
      <c r="H27" s="14"/>
      <c r="I27" s="14"/>
      <c r="J27" s="14"/>
      <c r="K27" s="14"/>
      <c r="L27" s="14"/>
      <c r="M27" s="14"/>
      <c r="N27" s="14">
        <v>0</v>
      </c>
      <c r="O27" s="14">
        <v>0.43664642229117995</v>
      </c>
      <c r="P27" s="14">
        <v>0.65600470421382517</v>
      </c>
      <c r="Q27" s="14">
        <v>0.78615283732031505</v>
      </c>
      <c r="R27" s="14">
        <v>0.87426513905589209</v>
      </c>
      <c r="S27" s="14">
        <v>0.94155273367124348</v>
      </c>
      <c r="T27" s="14">
        <v>1</v>
      </c>
    </row>
    <row r="28" spans="4:39" x14ac:dyDescent="0.3">
      <c r="E28" s="6">
        <v>0</v>
      </c>
      <c r="F28" s="14"/>
      <c r="G28" s="14"/>
      <c r="H28" s="14"/>
      <c r="I28" s="14"/>
      <c r="J28" s="14"/>
      <c r="K28" s="14"/>
      <c r="L28" s="14"/>
      <c r="M28" s="14"/>
      <c r="N28" s="14"/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</row>
    <row r="29" spans="4:39" x14ac:dyDescent="0.3">
      <c r="F29" s="6">
        <v>0</v>
      </c>
      <c r="G29" s="6">
        <f>F29+$B$1</f>
        <v>0.2</v>
      </c>
      <c r="H29" s="6">
        <f t="shared" ref="H29:T29" si="27">G29+$B$1</f>
        <v>0.4</v>
      </c>
      <c r="I29" s="6">
        <f t="shared" si="27"/>
        <v>0.60000000000000009</v>
      </c>
      <c r="J29" s="6">
        <f t="shared" si="27"/>
        <v>0.8</v>
      </c>
      <c r="K29" s="6">
        <f t="shared" si="27"/>
        <v>1</v>
      </c>
      <c r="L29" s="6">
        <f t="shared" si="27"/>
        <v>1.2</v>
      </c>
      <c r="M29" s="6">
        <f t="shared" si="27"/>
        <v>1.4</v>
      </c>
      <c r="N29" s="6">
        <f t="shared" si="27"/>
        <v>1.5999999999999999</v>
      </c>
      <c r="O29" s="6">
        <f t="shared" si="27"/>
        <v>1.7999999999999998</v>
      </c>
      <c r="P29" s="6">
        <f t="shared" si="27"/>
        <v>1.9999999999999998</v>
      </c>
      <c r="Q29" s="6">
        <f t="shared" si="27"/>
        <v>2.1999999999999997</v>
      </c>
      <c r="R29" s="6">
        <f t="shared" si="27"/>
        <v>2.4</v>
      </c>
      <c r="S29" s="6">
        <f t="shared" si="27"/>
        <v>2.6</v>
      </c>
      <c r="T29" s="6">
        <f t="shared" si="27"/>
        <v>2.8000000000000003</v>
      </c>
    </row>
    <row r="30" spans="4:39" x14ac:dyDescent="0.3">
      <c r="D30" s="13" t="s">
        <v>9</v>
      </c>
    </row>
    <row r="31" spans="4:39" x14ac:dyDescent="0.3">
      <c r="E31" s="6">
        <f>E32+$B$1</f>
        <v>1.9999999999999998</v>
      </c>
      <c r="F31" s="16">
        <f>(F4-F5)/$B$1</f>
        <v>10</v>
      </c>
      <c r="G31" s="16">
        <f>(G4-G5)/$B$1</f>
        <v>9.8582767768169077</v>
      </c>
      <c r="H31" s="16">
        <f t="shared" ref="H31:T40" si="28">(H4-H5)/$B$1</f>
        <v>9.6756592420690168</v>
      </c>
      <c r="I31" s="16">
        <f t="shared" si="28"/>
        <v>9.4096350150826691</v>
      </c>
      <c r="J31" s="16">
        <f t="shared" si="28"/>
        <v>9.023914181835373</v>
      </c>
      <c r="K31" s="16">
        <f t="shared" si="28"/>
        <v>8.5155653525675845</v>
      </c>
      <c r="L31" s="16">
        <f t="shared" si="28"/>
        <v>7.948546648058965</v>
      </c>
      <c r="M31" s="16">
        <f t="shared" si="28"/>
        <v>7.3892547451077739</v>
      </c>
      <c r="N31" s="16">
        <f t="shared" si="28"/>
        <v>6.8790495371969218</v>
      </c>
      <c r="O31" s="16">
        <f t="shared" si="28"/>
        <v>6.4349682621332516</v>
      </c>
      <c r="P31" s="16">
        <f t="shared" si="28"/>
        <v>6.0578561005339182</v>
      </c>
      <c r="Q31" s="16">
        <f t="shared" si="28"/>
        <v>5.7394576789583152</v>
      </c>
      <c r="R31" s="16">
        <f t="shared" si="28"/>
        <v>5.46698121899718</v>
      </c>
      <c r="S31" s="16">
        <f t="shared" si="28"/>
        <v>5.2256560685871634</v>
      </c>
      <c r="T31" s="16">
        <f t="shared" si="28"/>
        <v>5</v>
      </c>
    </row>
    <row r="32" spans="4:39" x14ac:dyDescent="0.3">
      <c r="E32" s="6">
        <f t="shared" ref="E32:E40" si="29">E33+$B$1</f>
        <v>1.7999999999999998</v>
      </c>
      <c r="F32" s="17">
        <f t="shared" ref="F32:F35" si="30">(F5-F6)/$B$1</f>
        <v>10</v>
      </c>
      <c r="G32" s="18">
        <f t="shared" ref="G32:S40" si="31">(G4-G6)/(2*$B$1)</f>
        <v>9.8787239275752938</v>
      </c>
      <c r="H32" s="18">
        <f t="shared" si="31"/>
        <v>9.7173625778767061</v>
      </c>
      <c r="I32" s="18">
        <f t="shared" si="31"/>
        <v>9.4694833005940211</v>
      </c>
      <c r="J32" s="18">
        <f t="shared" si="31"/>
        <v>9.085228154588382</v>
      </c>
      <c r="K32" s="18">
        <f t="shared" si="31"/>
        <v>8.5449002538743226</v>
      </c>
      <c r="L32" s="18">
        <f t="shared" si="31"/>
        <v>7.9446832020710145</v>
      </c>
      <c r="M32" s="18">
        <f t="shared" si="31"/>
        <v>7.3647113412857586</v>
      </c>
      <c r="N32" s="18">
        <f t="shared" si="31"/>
        <v>6.8459875102720824</v>
      </c>
      <c r="O32" s="18">
        <f t="shared" si="31"/>
        <v>6.4014836406412812</v>
      </c>
      <c r="P32" s="18">
        <f t="shared" si="31"/>
        <v>6.02849917138359</v>
      </c>
      <c r="Q32" s="18">
        <f t="shared" si="31"/>
        <v>5.7164966458681121</v>
      </c>
      <c r="R32" s="18">
        <f t="shared" si="31"/>
        <v>5.451405527477446</v>
      </c>
      <c r="S32" s="18">
        <f t="shared" si="31"/>
        <v>5.2178215075826602</v>
      </c>
      <c r="T32" s="17">
        <f t="shared" si="28"/>
        <v>5</v>
      </c>
    </row>
    <row r="33" spans="4:37" x14ac:dyDescent="0.3">
      <c r="E33" s="6">
        <f t="shared" si="29"/>
        <v>1.5999999999999999</v>
      </c>
      <c r="F33" s="17">
        <f t="shared" si="30"/>
        <v>10</v>
      </c>
      <c r="G33" s="18">
        <f t="shared" si="31"/>
        <v>9.939256347611547</v>
      </c>
      <c r="H33" s="18">
        <f t="shared" si="31"/>
        <v>9.8455838234792505</v>
      </c>
      <c r="I33" s="18">
        <f t="shared" si="31"/>
        <v>9.6657074261928084</v>
      </c>
      <c r="J33" s="18">
        <f t="shared" si="31"/>
        <v>9.3026148369469048</v>
      </c>
      <c r="K33" s="18">
        <f t="shared" si="31"/>
        <v>8.6341242444092714</v>
      </c>
      <c r="L33" s="18">
        <f t="shared" si="31"/>
        <v>7.9205744804115152</v>
      </c>
      <c r="M33" s="18">
        <f t="shared" si="31"/>
        <v>7.2789198082378626</v>
      </c>
      <c r="N33" s="18">
        <f t="shared" si="31"/>
        <v>6.7387054057958817</v>
      </c>
      <c r="O33" s="18">
        <f t="shared" si="31"/>
        <v>6.2964795024301718</v>
      </c>
      <c r="P33" s="18">
        <f t="shared" si="31"/>
        <v>5.9381601836472981</v>
      </c>
      <c r="Q33" s="18">
        <f t="shared" si="31"/>
        <v>5.6466241110157389</v>
      </c>
      <c r="R33" s="18">
        <f t="shared" si="31"/>
        <v>5.4043226657611054</v>
      </c>
      <c r="S33" s="18">
        <f t="shared" si="31"/>
        <v>5.1942243977907472</v>
      </c>
      <c r="T33" s="17">
        <f t="shared" si="28"/>
        <v>5</v>
      </c>
    </row>
    <row r="34" spans="4:37" x14ac:dyDescent="0.3">
      <c r="E34" s="6">
        <f t="shared" si="29"/>
        <v>1.4</v>
      </c>
      <c r="F34" s="17">
        <f t="shared" si="30"/>
        <v>10</v>
      </c>
      <c r="G34" s="18">
        <f t="shared" si="31"/>
        <v>10.032717635875898</v>
      </c>
      <c r="H34" s="18">
        <f t="shared" si="31"/>
        <v>10.06000893466628</v>
      </c>
      <c r="I34" s="18">
        <f t="shared" si="31"/>
        <v>10.045147729599281</v>
      </c>
      <c r="J34" s="18">
        <f t="shared" si="31"/>
        <v>9.8253994992525939</v>
      </c>
      <c r="K34" s="18">
        <f t="shared" si="31"/>
        <v>8.768407366225988</v>
      </c>
      <c r="L34" s="18">
        <f t="shared" si="31"/>
        <v>7.8245706101831409</v>
      </c>
      <c r="M34" s="18">
        <f t="shared" si="31"/>
        <v>7.0916879289158192</v>
      </c>
      <c r="N34" s="18">
        <f t="shared" si="31"/>
        <v>6.5334347157264601</v>
      </c>
      <c r="O34" s="18">
        <f t="shared" si="31"/>
        <v>6.1075686839662069</v>
      </c>
      <c r="P34" s="18">
        <f t="shared" si="31"/>
        <v>5.7810378605274977</v>
      </c>
      <c r="Q34" s="18">
        <f t="shared" si="31"/>
        <v>5.5275168688164378</v>
      </c>
      <c r="R34" s="18">
        <f t="shared" si="31"/>
        <v>5.3250365700828839</v>
      </c>
      <c r="S34" s="18">
        <f t="shared" si="31"/>
        <v>5.154753386683641</v>
      </c>
      <c r="T34" s="17">
        <f t="shared" si="28"/>
        <v>5</v>
      </c>
    </row>
    <row r="35" spans="4:37" x14ac:dyDescent="0.3">
      <c r="E35" s="6">
        <f t="shared" si="29"/>
        <v>1.2</v>
      </c>
      <c r="F35" s="17">
        <f t="shared" si="30"/>
        <v>10</v>
      </c>
      <c r="G35" s="18">
        <f t="shared" si="31"/>
        <v>10.131605263979999</v>
      </c>
      <c r="H35" s="18">
        <f t="shared" si="31"/>
        <v>10.316586555486239</v>
      </c>
      <c r="I35" s="18">
        <f t="shared" si="31"/>
        <v>10.629475066265856</v>
      </c>
      <c r="J35" s="18">
        <f t="shared" si="31"/>
        <v>11.185428072135407</v>
      </c>
      <c r="K35" s="18">
        <f t="shared" si="31"/>
        <v>8.7895351065987715</v>
      </c>
      <c r="L35" s="18">
        <f t="shared" si="31"/>
        <v>7.5176126440528757</v>
      </c>
      <c r="M35" s="18">
        <f t="shared" si="31"/>
        <v>6.7298265453098649</v>
      </c>
      <c r="N35" s="18">
        <f t="shared" si="31"/>
        <v>6.195776793369177</v>
      </c>
      <c r="O35" s="18">
        <f t="shared" si="31"/>
        <v>5.8193226006527627</v>
      </c>
      <c r="P35" s="18">
        <f t="shared" si="31"/>
        <v>5.5509056462774371</v>
      </c>
      <c r="Q35" s="18">
        <f t="shared" si="31"/>
        <v>5.3573688827748311</v>
      </c>
      <c r="R35" s="18">
        <f t="shared" si="31"/>
        <v>5.2135533196393302</v>
      </c>
      <c r="S35" s="18">
        <f t="shared" si="31"/>
        <v>5.0997525585552372</v>
      </c>
      <c r="T35" s="17">
        <f t="shared" si="28"/>
        <v>5</v>
      </c>
    </row>
    <row r="36" spans="4:37" x14ac:dyDescent="0.3">
      <c r="E36" s="6">
        <f t="shared" si="29"/>
        <v>1</v>
      </c>
      <c r="F36" s="16">
        <f>(F8-F9)/$B$1</f>
        <v>10</v>
      </c>
      <c r="G36" s="16">
        <f t="shared" ref="G36:J36" si="32">(G8-G9)/$B$1</f>
        <v>10.177116873097614</v>
      </c>
      <c r="H36" s="16">
        <f t="shared" si="32"/>
        <v>10.445256974914022</v>
      </c>
      <c r="I36" s="16">
        <f t="shared" si="32"/>
        <v>10.970737939613393</v>
      </c>
      <c r="J36" s="16">
        <f t="shared" si="32"/>
        <v>12.178744692318046</v>
      </c>
      <c r="K36" s="18">
        <f t="shared" si="31"/>
        <v>7.6866923798996876</v>
      </c>
      <c r="L36" s="18">
        <f>(L8-L10)/(2*$B$1)</f>
        <v>6.7265183345457746</v>
      </c>
      <c r="M36" s="18">
        <f t="shared" si="31"/>
        <v>6.1142288214628193</v>
      </c>
      <c r="N36" s="18">
        <f t="shared" si="31"/>
        <v>5.7005233057083249</v>
      </c>
      <c r="O36" s="18">
        <f t="shared" si="31"/>
        <v>5.42303926327918</v>
      </c>
      <c r="P36" s="18">
        <f t="shared" si="31"/>
        <v>5.2458932213155833</v>
      </c>
      <c r="Q36" s="18">
        <f t="shared" si="31"/>
        <v>5.1374996757248104</v>
      </c>
      <c r="R36" s="18">
        <f t="shared" si="31"/>
        <v>5.0720552513052564</v>
      </c>
      <c r="S36" s="18">
        <f t="shared" si="31"/>
        <v>5.0307035188443443</v>
      </c>
      <c r="T36" s="17">
        <f t="shared" si="28"/>
        <v>5</v>
      </c>
    </row>
    <row r="37" spans="4:37" x14ac:dyDescent="0.3">
      <c r="E37" s="6">
        <f t="shared" si="29"/>
        <v>0.8</v>
      </c>
      <c r="G37" s="5"/>
      <c r="H37" s="5"/>
      <c r="I37" s="5"/>
      <c r="J37" s="5"/>
      <c r="K37" s="16">
        <f>(K9-K10)/$B$1</f>
        <v>6.6371159454163307</v>
      </c>
      <c r="L37" s="18">
        <f>(L9-L11)/(2*$B$1)</f>
        <v>5.5875395515061266</v>
      </c>
      <c r="M37" s="18">
        <f t="shared" si="31"/>
        <v>5.300047146055749</v>
      </c>
      <c r="N37" s="18">
        <f t="shared" si="31"/>
        <v>5.0690483809012905</v>
      </c>
      <c r="O37" s="18">
        <f t="shared" si="31"/>
        <v>4.9264179506059342</v>
      </c>
      <c r="P37" s="18">
        <f t="shared" si="31"/>
        <v>4.8721283179532433</v>
      </c>
      <c r="Q37" s="18">
        <f t="shared" si="31"/>
        <v>4.8746813588293723</v>
      </c>
      <c r="R37" s="18">
        <f t="shared" si="31"/>
        <v>4.9064644980320455</v>
      </c>
      <c r="S37" s="18">
        <f t="shared" si="31"/>
        <v>4.9510062686701595</v>
      </c>
      <c r="T37" s="17">
        <f t="shared" si="28"/>
        <v>5</v>
      </c>
    </row>
    <row r="38" spans="4:37" x14ac:dyDescent="0.3">
      <c r="E38" s="6">
        <f t="shared" si="29"/>
        <v>0.60000000000000009</v>
      </c>
      <c r="G38" s="5"/>
      <c r="H38" s="5"/>
      <c r="I38" s="5"/>
      <c r="J38" s="5"/>
      <c r="K38" s="5"/>
      <c r="L38" s="16">
        <f>(L10-L11)/$B$1</f>
        <v>5.0084557064001389</v>
      </c>
      <c r="M38" s="18">
        <f t="shared" si="31"/>
        <v>4.429371908335602</v>
      </c>
      <c r="N38" s="18">
        <f t="shared" si="31"/>
        <v>4.349205188217609</v>
      </c>
      <c r="O38" s="18">
        <f t="shared" si="31"/>
        <v>4.3414559005349069</v>
      </c>
      <c r="P38" s="18">
        <f t="shared" si="31"/>
        <v>4.4415207899009923</v>
      </c>
      <c r="Q38" s="18">
        <f t="shared" si="31"/>
        <v>4.5826329836661772</v>
      </c>
      <c r="R38" s="18">
        <f t="shared" si="31"/>
        <v>4.7281151402626431</v>
      </c>
      <c r="S38" s="18">
        <f t="shared" si="31"/>
        <v>4.8668570722025795</v>
      </c>
      <c r="T38" s="17">
        <f t="shared" si="28"/>
        <v>5</v>
      </c>
      <c r="U38" s="19"/>
    </row>
    <row r="39" spans="4:37" x14ac:dyDescent="0.3">
      <c r="E39" s="6">
        <f t="shared" si="29"/>
        <v>0.4</v>
      </c>
      <c r="G39" s="5"/>
      <c r="H39" s="5"/>
      <c r="I39" s="5"/>
      <c r="J39" s="5"/>
      <c r="K39" s="5"/>
      <c r="L39" s="5"/>
      <c r="M39" s="16">
        <f>(M11-M12)/$B$1</f>
        <v>3.9931582556852718</v>
      </c>
      <c r="N39" s="18">
        <f t="shared" si="31"/>
        <v>3.5569446513351886</v>
      </c>
      <c r="O39" s="18">
        <f t="shared" si="31"/>
        <v>3.64867975196116</v>
      </c>
      <c r="P39" s="18">
        <f t="shared" si="31"/>
        <v>3.9698660306748188</v>
      </c>
      <c r="Q39" s="18">
        <f t="shared" si="31"/>
        <v>4.2862147045425898</v>
      </c>
      <c r="R39" s="18">
        <f t="shared" si="31"/>
        <v>4.5565060513040594</v>
      </c>
      <c r="S39" s="18">
        <f t="shared" si="31"/>
        <v>4.788306902252744</v>
      </c>
      <c r="T39" s="17">
        <f t="shared" si="28"/>
        <v>5</v>
      </c>
    </row>
    <row r="40" spans="4:37" x14ac:dyDescent="0.3">
      <c r="E40" s="6">
        <f t="shared" si="29"/>
        <v>0.2</v>
      </c>
      <c r="G40" s="5"/>
      <c r="H40" s="5"/>
      <c r="I40" s="5"/>
      <c r="J40" s="5"/>
      <c r="K40" s="5"/>
      <c r="L40" s="5"/>
      <c r="M40" s="5"/>
      <c r="N40" s="16">
        <f>(N12-N13)/$B$1</f>
        <v>3.1416985601510459</v>
      </c>
      <c r="O40" s="18">
        <f t="shared" si="31"/>
        <v>2.7264525115784246</v>
      </c>
      <c r="P40" s="18">
        <f t="shared" si="31"/>
        <v>3.5030489568723349</v>
      </c>
      <c r="Q40" s="18">
        <f t="shared" si="31"/>
        <v>4.0358538259244625</v>
      </c>
      <c r="R40" s="18">
        <f t="shared" si="31"/>
        <v>4.4233875108717697</v>
      </c>
      <c r="S40" s="18">
        <f t="shared" si="31"/>
        <v>4.7298645146867724</v>
      </c>
      <c r="T40" s="17">
        <f t="shared" si="28"/>
        <v>5</v>
      </c>
    </row>
    <row r="41" spans="4:37" x14ac:dyDescent="0.3">
      <c r="E41" s="6">
        <v>0</v>
      </c>
      <c r="O41" s="16">
        <f t="shared" ref="O41:S41" si="33">(O13-O14)/$B$1</f>
        <v>2.1832321265666876</v>
      </c>
      <c r="P41" s="16">
        <f t="shared" si="33"/>
        <v>3.280023542360484</v>
      </c>
      <c r="Q41" s="16">
        <f t="shared" si="33"/>
        <v>3.9307642067166197</v>
      </c>
      <c r="R41" s="16">
        <f t="shared" si="33"/>
        <v>4.371325711529737</v>
      </c>
      <c r="S41" s="16">
        <f t="shared" si="33"/>
        <v>4.707763676875059</v>
      </c>
      <c r="T41" s="16">
        <f>(T13-T14)/$B$1</f>
        <v>5</v>
      </c>
    </row>
    <row r="42" spans="4:37" x14ac:dyDescent="0.3">
      <c r="F42" s="6">
        <v>0</v>
      </c>
      <c r="G42" s="6">
        <f>F42+$B$1</f>
        <v>0.2</v>
      </c>
      <c r="H42" s="6">
        <f t="shared" ref="H42:T42" si="34">G42+$B$1</f>
        <v>0.4</v>
      </c>
      <c r="I42" s="6">
        <f t="shared" si="34"/>
        <v>0.60000000000000009</v>
      </c>
      <c r="J42" s="6">
        <f t="shared" si="34"/>
        <v>0.8</v>
      </c>
      <c r="K42" s="6">
        <f t="shared" si="34"/>
        <v>1</v>
      </c>
      <c r="L42" s="6">
        <f t="shared" si="34"/>
        <v>1.2</v>
      </c>
      <c r="M42" s="6">
        <f t="shared" si="34"/>
        <v>1.4</v>
      </c>
      <c r="N42" s="6">
        <f t="shared" si="34"/>
        <v>1.5999999999999999</v>
      </c>
      <c r="O42" s="6">
        <f t="shared" si="34"/>
        <v>1.7999999999999998</v>
      </c>
      <c r="P42" s="6">
        <f t="shared" si="34"/>
        <v>1.9999999999999998</v>
      </c>
      <c r="Q42" s="6">
        <f t="shared" si="34"/>
        <v>2.1999999999999997</v>
      </c>
      <c r="R42" s="6">
        <f t="shared" si="34"/>
        <v>2.4</v>
      </c>
      <c r="S42" s="6">
        <f t="shared" si="34"/>
        <v>2.6</v>
      </c>
      <c r="T42" s="6">
        <f t="shared" si="34"/>
        <v>2.8000000000000003</v>
      </c>
    </row>
    <row r="43" spans="4:37" x14ac:dyDescent="0.3">
      <c r="D43" s="13" t="s">
        <v>11</v>
      </c>
    </row>
    <row r="44" spans="4:37" x14ac:dyDescent="0.3">
      <c r="E44" s="6">
        <f>E45+$B$1</f>
        <v>1.9999999999999998</v>
      </c>
      <c r="F44" s="16">
        <f>-(G4-F4)/$B$1</f>
        <v>0</v>
      </c>
      <c r="G44" s="16">
        <f t="shared" ref="G44:S44" si="35">(H4-G4)/$B$1</f>
        <v>0</v>
      </c>
      <c r="H44" s="16">
        <f t="shared" si="35"/>
        <v>0</v>
      </c>
      <c r="I44" s="16">
        <f t="shared" si="35"/>
        <v>0</v>
      </c>
      <c r="J44" s="16">
        <f t="shared" si="35"/>
        <v>0</v>
      </c>
      <c r="K44" s="16">
        <f t="shared" si="35"/>
        <v>0</v>
      </c>
      <c r="L44" s="16">
        <f t="shared" si="35"/>
        <v>0</v>
      </c>
      <c r="M44" s="16">
        <f t="shared" si="35"/>
        <v>0</v>
      </c>
      <c r="N44" s="16">
        <f t="shared" si="35"/>
        <v>0</v>
      </c>
      <c r="O44" s="16">
        <f t="shared" si="35"/>
        <v>0</v>
      </c>
      <c r="P44" s="16">
        <f t="shared" si="35"/>
        <v>0</v>
      </c>
      <c r="Q44" s="16">
        <f t="shared" si="35"/>
        <v>0</v>
      </c>
      <c r="R44" s="16">
        <f t="shared" si="35"/>
        <v>0</v>
      </c>
      <c r="S44" s="16">
        <f t="shared" si="35"/>
        <v>0</v>
      </c>
      <c r="T44" s="16">
        <f>-(T4-S4)/$B$1</f>
        <v>0</v>
      </c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4:37" x14ac:dyDescent="0.3">
      <c r="E45" s="6">
        <f t="shared" ref="E45:E53" si="36">E46+$B$1</f>
        <v>1.7999999999999998</v>
      </c>
      <c r="F45" s="20">
        <f t="shared" ref="F45:N53" si="37">-(G5-F5)/$B$1</f>
        <v>-0.14172322318309227</v>
      </c>
      <c r="G45" s="18">
        <f>-(H5-G5)/$B$1</f>
        <v>-0.18261753474789089</v>
      </c>
      <c r="H45" s="18">
        <f t="shared" ref="H45:S53" si="38">-(I5-H5)/$B$1</f>
        <v>-0.26602422698634776</v>
      </c>
      <c r="I45" s="18">
        <f t="shared" si="38"/>
        <v>-0.38572083324729611</v>
      </c>
      <c r="J45" s="18">
        <f t="shared" si="38"/>
        <v>-0.50834882926778846</v>
      </c>
      <c r="K45" s="18">
        <f t="shared" si="38"/>
        <v>-0.56701870450861946</v>
      </c>
      <c r="L45" s="18">
        <f t="shared" si="38"/>
        <v>-0.55929190295119113</v>
      </c>
      <c r="M45" s="18">
        <f t="shared" si="38"/>
        <v>-0.51020520791085211</v>
      </c>
      <c r="N45" s="18">
        <f t="shared" si="38"/>
        <v>-0.44408127506367023</v>
      </c>
      <c r="O45" s="18">
        <f t="shared" si="38"/>
        <v>-0.37711216159933336</v>
      </c>
      <c r="P45" s="18">
        <f t="shared" si="38"/>
        <v>-0.31839842157560305</v>
      </c>
      <c r="Q45" s="18">
        <f t="shared" si="38"/>
        <v>-0.27247645996113512</v>
      </c>
      <c r="R45" s="18">
        <f t="shared" si="38"/>
        <v>-0.24132515041001668</v>
      </c>
      <c r="S45" s="18">
        <f t="shared" si="38"/>
        <v>-0.22565606858716336</v>
      </c>
      <c r="T45" s="20">
        <f t="shared" ref="T45:T54" si="39">-(T5-S5)/$B$1</f>
        <v>-0.22565606858716336</v>
      </c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4:37" x14ac:dyDescent="0.3">
      <c r="E46" s="6">
        <f t="shared" si="36"/>
        <v>1.5999999999999999</v>
      </c>
      <c r="F46" s="20">
        <f t="shared" si="37"/>
        <v>-0.24255214484941057</v>
      </c>
      <c r="G46" s="18">
        <f t="shared" si="37"/>
        <v>-0.32272269939717546</v>
      </c>
      <c r="H46" s="18">
        <f t="shared" si="38"/>
        <v>-0.49575855456537088</v>
      </c>
      <c r="I46" s="18">
        <f t="shared" si="38"/>
        <v>-0.76851029201127741</v>
      </c>
      <c r="J46" s="18">
        <f t="shared" si="38"/>
        <v>-1.0806558014281187</v>
      </c>
      <c r="K46" s="18">
        <f t="shared" si="38"/>
        <v>-1.200434103606618</v>
      </c>
      <c r="L46" s="18">
        <f t="shared" si="38"/>
        <v>-1.1599437215705111</v>
      </c>
      <c r="M46" s="18">
        <f t="shared" si="38"/>
        <v>-1.0374476620273532</v>
      </c>
      <c r="N46" s="18">
        <f t="shared" si="38"/>
        <v>-0.88900773926160248</v>
      </c>
      <c r="O46" s="18">
        <f t="shared" si="38"/>
        <v>-0.74596893851538226</v>
      </c>
      <c r="P46" s="18">
        <f t="shared" si="38"/>
        <v>-0.62400505103095583</v>
      </c>
      <c r="Q46" s="18">
        <f t="shared" si="38"/>
        <v>-0.53018223678133136</v>
      </c>
      <c r="R46" s="18">
        <f t="shared" si="38"/>
        <v>-0.46716803978957167</v>
      </c>
      <c r="S46" s="18">
        <f t="shared" si="38"/>
        <v>-0.43564301516532122</v>
      </c>
      <c r="T46" s="20">
        <f t="shared" si="39"/>
        <v>-0.43564301516532122</v>
      </c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4:37" x14ac:dyDescent="0.3">
      <c r="E47" s="6">
        <f t="shared" si="36"/>
        <v>1.4</v>
      </c>
      <c r="F47" s="20">
        <f t="shared" si="37"/>
        <v>-0.26321052795999833</v>
      </c>
      <c r="G47" s="18">
        <f t="shared" si="37"/>
        <v>-0.36996258301248197</v>
      </c>
      <c r="H47" s="18">
        <f t="shared" si="38"/>
        <v>-0.62577702155923287</v>
      </c>
      <c r="I47" s="18">
        <f t="shared" si="38"/>
        <v>-1.1119060117391033</v>
      </c>
      <c r="J47" s="18">
        <f t="shared" si="38"/>
        <v>-1.8453300143430562</v>
      </c>
      <c r="K47" s="18">
        <f t="shared" si="38"/>
        <v>-1.9941182325041318</v>
      </c>
      <c r="L47" s="18">
        <f t="shared" si="38"/>
        <v>-1.8426012472984965</v>
      </c>
      <c r="M47" s="18">
        <f t="shared" si="38"/>
        <v>-1.5906340127948138</v>
      </c>
      <c r="N47" s="18">
        <f t="shared" si="38"/>
        <v>-1.3285330817950891</v>
      </c>
      <c r="O47" s="18">
        <f t="shared" si="38"/>
        <v>-1.0937507991650808</v>
      </c>
      <c r="P47" s="18">
        <f t="shared" si="38"/>
        <v>-0.9014705668387224</v>
      </c>
      <c r="Q47" s="18">
        <f t="shared" si="38"/>
        <v>-0.75707935047040209</v>
      </c>
      <c r="R47" s="18">
        <f t="shared" si="38"/>
        <v>-0.66152168635073227</v>
      </c>
      <c r="S47" s="18">
        <f t="shared" si="38"/>
        <v>-0.61410486416865862</v>
      </c>
      <c r="T47" s="20">
        <f t="shared" si="39"/>
        <v>-0.61410486416865862</v>
      </c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4:37" x14ac:dyDescent="0.3">
      <c r="E48" s="6">
        <f t="shared" si="36"/>
        <v>1.2</v>
      </c>
      <c r="F48" s="20">
        <f t="shared" si="37"/>
        <v>-0.17711687309761359</v>
      </c>
      <c r="G48" s="18">
        <f t="shared" si="37"/>
        <v>-0.26814010181640979</v>
      </c>
      <c r="H48" s="18">
        <f t="shared" si="38"/>
        <v>-0.52548096469936967</v>
      </c>
      <c r="I48" s="18">
        <f t="shared" si="38"/>
        <v>-1.2080067527046534</v>
      </c>
      <c r="J48" s="18">
        <f t="shared" si="38"/>
        <v>-3.1946400674813291</v>
      </c>
      <c r="K48" s="18">
        <f t="shared" si="38"/>
        <v>-3.0881076156923126</v>
      </c>
      <c r="L48" s="18">
        <f t="shared" si="38"/>
        <v>-2.6257090841051545</v>
      </c>
      <c r="M48" s="18">
        <f t="shared" si="38"/>
        <v>-2.1539540884060715</v>
      </c>
      <c r="N48" s="18">
        <f t="shared" si="38"/>
        <v>-1.7407398027821097</v>
      </c>
      <c r="O48" s="18">
        <f t="shared" si="38"/>
        <v>-1.3990305853927998</v>
      </c>
      <c r="P48" s="18">
        <f t="shared" si="38"/>
        <v>-1.1310470344530765</v>
      </c>
      <c r="Q48" s="18">
        <f t="shared" si="38"/>
        <v>-0.93514283424843914</v>
      </c>
      <c r="R48" s="18">
        <f t="shared" si="38"/>
        <v>-0.80773440658805651</v>
      </c>
      <c r="S48" s="18">
        <f t="shared" si="38"/>
        <v>-0.74514978853260416</v>
      </c>
      <c r="T48" s="20">
        <f t="shared" si="39"/>
        <v>-0.74514978853260416</v>
      </c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4:20" x14ac:dyDescent="0.3">
      <c r="E49" s="6">
        <f t="shared" si="36"/>
        <v>1</v>
      </c>
      <c r="F49" s="16">
        <f t="shared" si="37"/>
        <v>0</v>
      </c>
      <c r="G49" s="16">
        <f t="shared" si="37"/>
        <v>0</v>
      </c>
      <c r="H49" s="16">
        <f t="shared" si="37"/>
        <v>0</v>
      </c>
      <c r="I49" s="16">
        <f t="shared" si="37"/>
        <v>0</v>
      </c>
      <c r="J49" s="16">
        <f t="shared" si="37"/>
        <v>-6.6371159454163307</v>
      </c>
      <c r="K49" s="18">
        <f t="shared" si="37"/>
        <v>-4.5379631575959216</v>
      </c>
      <c r="L49" s="18">
        <f t="shared" si="37"/>
        <v>-3.418173444784518</v>
      </c>
      <c r="M49" s="18">
        <f t="shared" si="37"/>
        <v>-2.6587335166761883</v>
      </c>
      <c r="N49" s="18">
        <f t="shared" si="37"/>
        <v>-2.081441467227918</v>
      </c>
      <c r="O49" s="18">
        <f t="shared" si="38"/>
        <v>-1.6305847079157321</v>
      </c>
      <c r="P49" s="18">
        <f t="shared" si="38"/>
        <v>-1.2885440938439352</v>
      </c>
      <c r="Q49" s="18">
        <f t="shared" si="38"/>
        <v>-1.0447104767414039</v>
      </c>
      <c r="R49" s="18">
        <f t="shared" si="38"/>
        <v>-0.88912320851891824</v>
      </c>
      <c r="S49" s="18">
        <f t="shared" si="38"/>
        <v>-0.81360998127913309</v>
      </c>
      <c r="T49" s="20">
        <f t="shared" si="39"/>
        <v>-0.81360998127913309</v>
      </c>
    </row>
    <row r="50" spans="4:20" x14ac:dyDescent="0.3">
      <c r="E50" s="6">
        <f t="shared" si="36"/>
        <v>0.8</v>
      </c>
      <c r="G50" s="5"/>
      <c r="H50" s="5"/>
      <c r="I50" s="5"/>
      <c r="J50" s="5"/>
      <c r="K50" s="16">
        <f t="shared" si="37"/>
        <v>-5.0084557064001389</v>
      </c>
      <c r="L50" s="18">
        <f t="shared" si="37"/>
        <v>-3.850288110271066</v>
      </c>
      <c r="M50" s="18">
        <f t="shared" si="37"/>
        <v>-2.981365119915059</v>
      </c>
      <c r="N50" s="18">
        <f t="shared" si="37"/>
        <v>-2.2957078876403991</v>
      </c>
      <c r="O50" s="18">
        <f t="shared" si="38"/>
        <v>-1.7533226693199921</v>
      </c>
      <c r="P50" s="18">
        <f t="shared" si="38"/>
        <v>-1.3478341256346238</v>
      </c>
      <c r="Q50" s="18">
        <f t="shared" si="38"/>
        <v>-1.0660316830875471</v>
      </c>
      <c r="R50" s="18">
        <f t="shared" si="38"/>
        <v>-0.8904378715098793</v>
      </c>
      <c r="S50" s="18">
        <f t="shared" si="38"/>
        <v>-0.8065568262212941</v>
      </c>
      <c r="T50" s="20">
        <f t="shared" si="39"/>
        <v>-0.8065568262212941</v>
      </c>
    </row>
    <row r="51" spans="4:20" x14ac:dyDescent="0.3">
      <c r="E51" s="6">
        <f t="shared" si="36"/>
        <v>0.60000000000000009</v>
      </c>
      <c r="G51" s="5"/>
      <c r="H51" s="5"/>
      <c r="I51" s="5"/>
      <c r="J51" s="5"/>
      <c r="K51" s="5"/>
      <c r="L51" s="16">
        <f t="shared" si="37"/>
        <v>-3.9931582556852718</v>
      </c>
      <c r="M51" s="18">
        <f t="shared" si="37"/>
        <v>-3.1207310469851057</v>
      </c>
      <c r="N51" s="18">
        <f t="shared" si="37"/>
        <v>-2.3667023278186305</v>
      </c>
      <c r="O51" s="18">
        <f t="shared" si="38"/>
        <v>-1.7391639732211139</v>
      </c>
      <c r="P51" s="18">
        <f t="shared" si="38"/>
        <v>-1.2834380120916777</v>
      </c>
      <c r="Q51" s="18">
        <f t="shared" si="38"/>
        <v>-0.98114419833605693</v>
      </c>
      <c r="R51" s="18">
        <f t="shared" si="38"/>
        <v>-0.80003966724269127</v>
      </c>
      <c r="S51" s="18">
        <f t="shared" si="38"/>
        <v>-0.71562251861945203</v>
      </c>
      <c r="T51" s="20">
        <f t="shared" si="39"/>
        <v>-0.71562251861945203</v>
      </c>
    </row>
    <row r="52" spans="4:20" x14ac:dyDescent="0.3">
      <c r="E52" s="6">
        <f t="shared" si="36"/>
        <v>0.4</v>
      </c>
      <c r="G52" s="5"/>
      <c r="H52" s="5"/>
      <c r="I52" s="5"/>
      <c r="J52" s="5"/>
      <c r="K52" s="5"/>
      <c r="L52" s="5"/>
      <c r="M52" s="16">
        <f t="shared" si="37"/>
        <v>-3.1416985601510459</v>
      </c>
      <c r="N52" s="18">
        <f t="shared" si="37"/>
        <v>-2.3112064630058038</v>
      </c>
      <c r="O52" s="18">
        <f t="shared" si="38"/>
        <v>-1.5531928905878201</v>
      </c>
      <c r="P52" s="18">
        <f t="shared" si="38"/>
        <v>-1.0656097381042551</v>
      </c>
      <c r="Q52" s="18">
        <f t="shared" si="38"/>
        <v>-0.77506736989461422</v>
      </c>
      <c r="R52" s="18">
        <f t="shared" si="38"/>
        <v>-0.61295400763000663</v>
      </c>
      <c r="S52" s="18">
        <f t="shared" si="38"/>
        <v>-0.54027097062645413</v>
      </c>
      <c r="T52" s="20">
        <f t="shared" si="39"/>
        <v>-0.54027097062645413</v>
      </c>
    </row>
    <row r="53" spans="4:20" x14ac:dyDescent="0.3">
      <c r="E53" s="6">
        <f t="shared" si="36"/>
        <v>0.2</v>
      </c>
      <c r="G53" s="5"/>
      <c r="H53" s="5"/>
      <c r="I53" s="5"/>
      <c r="J53" s="5"/>
      <c r="K53" s="5"/>
      <c r="L53" s="5"/>
      <c r="M53" s="5"/>
      <c r="N53" s="16">
        <f t="shared" si="37"/>
        <v>-2.1832321265666876</v>
      </c>
      <c r="O53" s="18">
        <f t="shared" si="38"/>
        <v>-1.0967914157937964</v>
      </c>
      <c r="P53" s="18">
        <f t="shared" si="38"/>
        <v>-0.65074066435613587</v>
      </c>
      <c r="Q53" s="18">
        <f t="shared" si="38"/>
        <v>-0.44056150481311784</v>
      </c>
      <c r="R53" s="18">
        <f t="shared" si="38"/>
        <v>-0.33643796534532144</v>
      </c>
      <c r="S53" s="18">
        <f t="shared" si="38"/>
        <v>-0.29223632312494086</v>
      </c>
      <c r="T53" s="20">
        <f t="shared" si="39"/>
        <v>-0.29223632312494086</v>
      </c>
    </row>
    <row r="54" spans="4:20" x14ac:dyDescent="0.3">
      <c r="E54" s="6">
        <v>0</v>
      </c>
      <c r="K54" s="5"/>
      <c r="L54" s="5"/>
      <c r="M54" s="5"/>
      <c r="N54" s="5"/>
      <c r="O54" s="16">
        <f t="shared" ref="O54:S54" si="40">(P14-O14)/$B$1</f>
        <v>0</v>
      </c>
      <c r="P54" s="16">
        <f t="shared" si="40"/>
        <v>0</v>
      </c>
      <c r="Q54" s="16">
        <f t="shared" si="40"/>
        <v>0</v>
      </c>
      <c r="R54" s="16">
        <f t="shared" si="40"/>
        <v>0</v>
      </c>
      <c r="S54" s="16">
        <f t="shared" si="40"/>
        <v>0</v>
      </c>
      <c r="T54" s="16">
        <f t="shared" si="39"/>
        <v>0</v>
      </c>
    </row>
    <row r="55" spans="4:20" x14ac:dyDescent="0.3">
      <c r="F55" s="6">
        <v>0</v>
      </c>
      <c r="G55" s="6">
        <f>F55+$B$1</f>
        <v>0.2</v>
      </c>
      <c r="H55" s="6">
        <f t="shared" ref="H55:T55" si="41">G55+$B$1</f>
        <v>0.4</v>
      </c>
      <c r="I55" s="6">
        <f t="shared" si="41"/>
        <v>0.60000000000000009</v>
      </c>
      <c r="J55" s="6">
        <f t="shared" si="41"/>
        <v>0.8</v>
      </c>
      <c r="K55" s="6">
        <f t="shared" si="41"/>
        <v>1</v>
      </c>
      <c r="L55" s="6">
        <f t="shared" si="41"/>
        <v>1.2</v>
      </c>
      <c r="M55" s="6">
        <f t="shared" si="41"/>
        <v>1.4</v>
      </c>
      <c r="N55" s="6">
        <f t="shared" si="41"/>
        <v>1.5999999999999999</v>
      </c>
      <c r="O55" s="6">
        <f t="shared" si="41"/>
        <v>1.7999999999999998</v>
      </c>
      <c r="P55" s="6">
        <f t="shared" si="41"/>
        <v>1.9999999999999998</v>
      </c>
      <c r="Q55" s="6">
        <f t="shared" si="41"/>
        <v>2.1999999999999997</v>
      </c>
      <c r="R55" s="6">
        <f t="shared" si="41"/>
        <v>2.4</v>
      </c>
      <c r="S55" s="6">
        <f t="shared" si="41"/>
        <v>2.6</v>
      </c>
      <c r="T55" s="6">
        <f t="shared" si="41"/>
        <v>2.8000000000000003</v>
      </c>
    </row>
    <row r="56" spans="4:20" x14ac:dyDescent="0.3">
      <c r="D56" s="13" t="s">
        <v>12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spans="4:20" x14ac:dyDescent="0.3">
      <c r="E57" s="6">
        <f>E58+$B$1</f>
        <v>1.9999999999999998</v>
      </c>
      <c r="F57" s="16">
        <f>(F44^2+F31^2)^0.5</f>
        <v>10</v>
      </c>
      <c r="G57" s="16">
        <f t="shared" ref="G57:T57" si="42">(G44^2+G31^2)^0.5</f>
        <v>9.8582767768169077</v>
      </c>
      <c r="H57" s="16">
        <f t="shared" si="42"/>
        <v>9.6756592420690168</v>
      </c>
      <c r="I57" s="16">
        <f t="shared" si="42"/>
        <v>9.4096350150826691</v>
      </c>
      <c r="J57" s="16">
        <f t="shared" si="42"/>
        <v>9.023914181835373</v>
      </c>
      <c r="K57" s="16">
        <f t="shared" si="42"/>
        <v>8.5155653525675845</v>
      </c>
      <c r="L57" s="16">
        <f t="shared" si="42"/>
        <v>7.948546648058965</v>
      </c>
      <c r="M57" s="16">
        <f t="shared" si="42"/>
        <v>7.3892547451077739</v>
      </c>
      <c r="N57" s="16">
        <f t="shared" si="42"/>
        <v>6.8790495371969218</v>
      </c>
      <c r="O57" s="16">
        <f t="shared" si="42"/>
        <v>6.4349682621332516</v>
      </c>
      <c r="P57" s="16">
        <f t="shared" si="42"/>
        <v>6.0578561005339182</v>
      </c>
      <c r="Q57" s="16">
        <f t="shared" si="42"/>
        <v>5.7394576789583152</v>
      </c>
      <c r="R57" s="16">
        <f t="shared" si="42"/>
        <v>5.46698121899718</v>
      </c>
      <c r="S57" s="16">
        <f t="shared" si="42"/>
        <v>5.2256560685871634</v>
      </c>
      <c r="T57" s="16">
        <f t="shared" si="42"/>
        <v>5</v>
      </c>
    </row>
    <row r="58" spans="4:20" x14ac:dyDescent="0.3">
      <c r="E58" s="6">
        <f t="shared" ref="E58:E66" si="43">E59+$B$1</f>
        <v>1.7999999999999998</v>
      </c>
      <c r="F58" s="22">
        <f t="shared" ref="F58:T67" si="44">(F45^2+F32^2)^0.5</f>
        <v>10.001004223176261</v>
      </c>
      <c r="G58" s="18">
        <f t="shared" si="44"/>
        <v>9.880411712132549</v>
      </c>
      <c r="H58" s="18">
        <f t="shared" si="44"/>
        <v>9.7210032588854887</v>
      </c>
      <c r="I58" s="18">
        <f t="shared" si="44"/>
        <v>9.4773358356359854</v>
      </c>
      <c r="J58" s="18">
        <f t="shared" si="44"/>
        <v>9.0994389471628061</v>
      </c>
      <c r="K58" s="18">
        <f t="shared" si="44"/>
        <v>8.563692577382966</v>
      </c>
      <c r="L58" s="18">
        <f t="shared" si="44"/>
        <v>7.9643454604867632</v>
      </c>
      <c r="M58" s="18">
        <f t="shared" si="44"/>
        <v>7.3823629343620345</v>
      </c>
      <c r="N58" s="18">
        <f t="shared" si="44"/>
        <v>6.860375585174876</v>
      </c>
      <c r="O58" s="18">
        <f t="shared" si="44"/>
        <v>6.4125818812568838</v>
      </c>
      <c r="P58" s="18">
        <f t="shared" si="44"/>
        <v>6.0369015077467072</v>
      </c>
      <c r="Q58" s="18">
        <f t="shared" si="44"/>
        <v>5.7229867484954324</v>
      </c>
      <c r="R58" s="18">
        <f t="shared" si="44"/>
        <v>5.4567444555551683</v>
      </c>
      <c r="S58" s="18">
        <f t="shared" si="44"/>
        <v>5.2226987225267356</v>
      </c>
      <c r="T58" s="22">
        <f t="shared" si="44"/>
        <v>5.0050894758525759</v>
      </c>
    </row>
    <row r="59" spans="4:20" x14ac:dyDescent="0.3">
      <c r="E59" s="6">
        <f t="shared" si="43"/>
        <v>1.5999999999999999</v>
      </c>
      <c r="F59" s="22">
        <f t="shared" si="44"/>
        <v>10.002941144631965</v>
      </c>
      <c r="G59" s="18">
        <f t="shared" si="44"/>
        <v>9.9444942900201134</v>
      </c>
      <c r="H59" s="18">
        <f t="shared" si="44"/>
        <v>9.8580574845950792</v>
      </c>
      <c r="I59" s="18">
        <f t="shared" si="44"/>
        <v>9.6962110186240302</v>
      </c>
      <c r="J59" s="18">
        <f t="shared" si="44"/>
        <v>9.3651727034660137</v>
      </c>
      <c r="K59" s="18">
        <f t="shared" si="44"/>
        <v>8.7171752021510844</v>
      </c>
      <c r="L59" s="18">
        <f t="shared" si="44"/>
        <v>8.0050589964694829</v>
      </c>
      <c r="M59" s="18">
        <f t="shared" si="44"/>
        <v>7.3524806171933248</v>
      </c>
      <c r="N59" s="18">
        <f t="shared" si="44"/>
        <v>6.7970938868438227</v>
      </c>
      <c r="O59" s="18">
        <f t="shared" si="44"/>
        <v>6.3405144729550988</v>
      </c>
      <c r="P59" s="18">
        <f t="shared" si="44"/>
        <v>5.9708566111041605</v>
      </c>
      <c r="Q59" s="18">
        <f t="shared" si="44"/>
        <v>5.6714598698485679</v>
      </c>
      <c r="R59" s="18">
        <f t="shared" si="44"/>
        <v>5.4244768828947967</v>
      </c>
      <c r="S59" s="18">
        <f t="shared" si="44"/>
        <v>5.2124612162842023</v>
      </c>
      <c r="T59" s="22">
        <f t="shared" si="44"/>
        <v>5.0189426014512595</v>
      </c>
    </row>
    <row r="60" spans="4:20" x14ac:dyDescent="0.3">
      <c r="E60" s="6">
        <f t="shared" si="43"/>
        <v>1.4</v>
      </c>
      <c r="F60" s="22">
        <f t="shared" si="44"/>
        <v>10.003463389348161</v>
      </c>
      <c r="G60" s="18">
        <f t="shared" si="44"/>
        <v>10.039536616500012</v>
      </c>
      <c r="H60" s="18">
        <f t="shared" si="44"/>
        <v>10.079453191829254</v>
      </c>
      <c r="I60" s="18">
        <f t="shared" si="44"/>
        <v>10.106499289487688</v>
      </c>
      <c r="J60" s="18">
        <f t="shared" si="44"/>
        <v>9.9971855130205753</v>
      </c>
      <c r="K60" s="18">
        <f t="shared" si="44"/>
        <v>8.9923008882761248</v>
      </c>
      <c r="L60" s="18">
        <f t="shared" si="44"/>
        <v>8.0385996660045045</v>
      </c>
      <c r="M60" s="18">
        <f t="shared" si="44"/>
        <v>7.2678851286870287</v>
      </c>
      <c r="N60" s="18">
        <f t="shared" si="44"/>
        <v>6.667141016514023</v>
      </c>
      <c r="O60" s="18">
        <f t="shared" si="44"/>
        <v>6.2047309401809647</v>
      </c>
      <c r="P60" s="18">
        <f t="shared" si="44"/>
        <v>5.8509014628285163</v>
      </c>
      <c r="Q60" s="18">
        <f t="shared" si="44"/>
        <v>5.5791228591920214</v>
      </c>
      <c r="R60" s="18">
        <f t="shared" si="44"/>
        <v>5.3659691961687965</v>
      </c>
      <c r="S60" s="18">
        <f t="shared" si="44"/>
        <v>5.1912047986688092</v>
      </c>
      <c r="T60" s="22">
        <f t="shared" si="44"/>
        <v>5.0375713180257415</v>
      </c>
    </row>
    <row r="61" spans="4:20" x14ac:dyDescent="0.3">
      <c r="E61" s="6">
        <f t="shared" si="43"/>
        <v>1.2</v>
      </c>
      <c r="F61" s="22">
        <f t="shared" si="44"/>
        <v>10.001568396343439</v>
      </c>
      <c r="G61" s="18">
        <f t="shared" si="44"/>
        <v>10.13515290162459</v>
      </c>
      <c r="H61" s="18">
        <f t="shared" si="44"/>
        <v>10.329960716338704</v>
      </c>
      <c r="I61" s="18">
        <f t="shared" si="44"/>
        <v>10.697897947678673</v>
      </c>
      <c r="J61" s="18">
        <f t="shared" si="44"/>
        <v>11.632692135429009</v>
      </c>
      <c r="K61" s="18">
        <f t="shared" si="44"/>
        <v>9.3162404453850982</v>
      </c>
      <c r="L61" s="18">
        <f t="shared" si="44"/>
        <v>7.9629672899225197</v>
      </c>
      <c r="M61" s="18">
        <f t="shared" si="44"/>
        <v>7.0661222424267853</v>
      </c>
      <c r="N61" s="18">
        <f t="shared" si="44"/>
        <v>6.435668196406799</v>
      </c>
      <c r="O61" s="18">
        <f t="shared" si="44"/>
        <v>5.9851317537154145</v>
      </c>
      <c r="P61" s="18">
        <f t="shared" si="44"/>
        <v>5.6649643324578696</v>
      </c>
      <c r="Q61" s="18">
        <f t="shared" si="44"/>
        <v>5.4383723177592618</v>
      </c>
      <c r="R61" s="18">
        <f t="shared" si="44"/>
        <v>5.27575331950883</v>
      </c>
      <c r="S61" s="18">
        <f t="shared" si="44"/>
        <v>5.1539037986598935</v>
      </c>
      <c r="T61" s="22">
        <f t="shared" si="44"/>
        <v>5.0552198970321935</v>
      </c>
    </row>
    <row r="62" spans="4:20" x14ac:dyDescent="0.3">
      <c r="E62" s="6">
        <f t="shared" si="43"/>
        <v>1</v>
      </c>
      <c r="F62" s="16">
        <f t="shared" si="44"/>
        <v>10</v>
      </c>
      <c r="G62" s="16">
        <f t="shared" si="44"/>
        <v>10.177116873097614</v>
      </c>
      <c r="H62" s="16">
        <f t="shared" si="44"/>
        <v>10.445256974914022</v>
      </c>
      <c r="I62" s="16">
        <f t="shared" si="44"/>
        <v>10.970737939613393</v>
      </c>
      <c r="J62" s="16">
        <f t="shared" si="44"/>
        <v>13.869864107249382</v>
      </c>
      <c r="K62" s="18">
        <f t="shared" si="44"/>
        <v>8.9262729827686691</v>
      </c>
      <c r="L62" s="18">
        <f t="shared" si="44"/>
        <v>7.5451944046267307</v>
      </c>
      <c r="M62" s="18">
        <f t="shared" si="44"/>
        <v>6.6672826544180612</v>
      </c>
      <c r="N62" s="18">
        <f t="shared" si="44"/>
        <v>6.0686377829311642</v>
      </c>
      <c r="O62" s="18">
        <f t="shared" si="44"/>
        <v>5.6628757129886074</v>
      </c>
      <c r="P62" s="18">
        <f t="shared" si="44"/>
        <v>5.4018276139862955</v>
      </c>
      <c r="Q62" s="18">
        <f t="shared" si="44"/>
        <v>5.2426446473402892</v>
      </c>
      <c r="R62" s="18">
        <f t="shared" si="44"/>
        <v>5.1493965231102763</v>
      </c>
      <c r="S62" s="18">
        <f t="shared" si="44"/>
        <v>5.0960709469305758</v>
      </c>
      <c r="T62" s="22">
        <f t="shared" si="44"/>
        <v>5.0657636346001214</v>
      </c>
    </row>
    <row r="63" spans="4:20" x14ac:dyDescent="0.3">
      <c r="E63" s="6">
        <f t="shared" si="43"/>
        <v>0.8</v>
      </c>
      <c r="F63" s="21"/>
      <c r="G63" s="21"/>
      <c r="H63" s="21"/>
      <c r="I63" s="21"/>
      <c r="J63" s="21"/>
      <c r="K63" s="16">
        <f t="shared" si="44"/>
        <v>8.3148022607799774</v>
      </c>
      <c r="L63" s="18">
        <f t="shared" si="44"/>
        <v>6.7856699574721455</v>
      </c>
      <c r="M63" s="18">
        <f t="shared" si="44"/>
        <v>6.0810391980861151</v>
      </c>
      <c r="N63" s="18">
        <f t="shared" si="44"/>
        <v>5.5646676624298363</v>
      </c>
      <c r="O63" s="18">
        <f t="shared" si="44"/>
        <v>5.2291236557193548</v>
      </c>
      <c r="P63" s="18">
        <f t="shared" si="44"/>
        <v>5.0551252384908478</v>
      </c>
      <c r="Q63" s="18">
        <f t="shared" si="44"/>
        <v>4.9898839565129212</v>
      </c>
      <c r="R63" s="18">
        <f t="shared" si="44"/>
        <v>4.9866094165743418</v>
      </c>
      <c r="S63" s="18">
        <f t="shared" si="44"/>
        <v>5.0162732168747928</v>
      </c>
      <c r="T63" s="23">
        <f t="shared" si="44"/>
        <v>5.0646356151182452</v>
      </c>
    </row>
    <row r="64" spans="4:20" x14ac:dyDescent="0.3">
      <c r="E64" s="6">
        <f t="shared" si="43"/>
        <v>0.60000000000000009</v>
      </c>
      <c r="F64" s="21"/>
      <c r="G64" s="21"/>
      <c r="H64" s="21"/>
      <c r="I64" s="21"/>
      <c r="J64" s="21"/>
      <c r="K64" s="21"/>
      <c r="L64" s="16">
        <f t="shared" si="44"/>
        <v>6.4054618426714214</v>
      </c>
      <c r="M64" s="18">
        <f t="shared" si="44"/>
        <v>5.4183297952385034</v>
      </c>
      <c r="N64" s="18">
        <f t="shared" si="44"/>
        <v>4.9514508659302168</v>
      </c>
      <c r="O64" s="18">
        <f t="shared" si="44"/>
        <v>4.6768505067020918</v>
      </c>
      <c r="P64" s="18">
        <f t="shared" si="44"/>
        <v>4.6232369675374168</v>
      </c>
      <c r="Q64" s="18">
        <f t="shared" si="44"/>
        <v>4.6864879175042873</v>
      </c>
      <c r="R64" s="18">
        <f t="shared" si="44"/>
        <v>4.7953244153803221</v>
      </c>
      <c r="S64" s="18">
        <f t="shared" si="44"/>
        <v>4.919188281658216</v>
      </c>
      <c r="T64" s="22">
        <f t="shared" si="44"/>
        <v>5.0509519488068033</v>
      </c>
    </row>
    <row r="65" spans="5:38" x14ac:dyDescent="0.3">
      <c r="E65" s="6">
        <f t="shared" si="43"/>
        <v>0.4</v>
      </c>
      <c r="F65" s="21"/>
      <c r="G65" s="21"/>
      <c r="H65" s="21"/>
      <c r="I65" s="21"/>
      <c r="J65" s="21"/>
      <c r="K65" s="21"/>
      <c r="L65" s="21"/>
      <c r="M65" s="16">
        <f t="shared" si="44"/>
        <v>5.0809037284525083</v>
      </c>
      <c r="N65" s="18">
        <f t="shared" si="44"/>
        <v>4.2418781886449546</v>
      </c>
      <c r="O65" s="18">
        <f t="shared" si="44"/>
        <v>3.9655103187034957</v>
      </c>
      <c r="P65" s="18">
        <f t="shared" si="44"/>
        <v>4.1103966250774944</v>
      </c>
      <c r="Q65" s="18">
        <f t="shared" si="44"/>
        <v>4.3557279439047241</v>
      </c>
      <c r="R65" s="18">
        <f t="shared" si="44"/>
        <v>4.5975493484072798</v>
      </c>
      <c r="S65" s="18">
        <f t="shared" si="44"/>
        <v>4.8186902485906806</v>
      </c>
      <c r="T65" s="22">
        <f t="shared" si="44"/>
        <v>5.0291045646020969</v>
      </c>
    </row>
    <row r="66" spans="5:38" x14ac:dyDescent="0.3">
      <c r="E66" s="6">
        <f t="shared" si="43"/>
        <v>0.2</v>
      </c>
      <c r="F66" s="21"/>
      <c r="G66" s="21"/>
      <c r="H66" s="21"/>
      <c r="I66" s="21"/>
      <c r="J66" s="21"/>
      <c r="K66" s="21"/>
      <c r="L66" s="21"/>
      <c r="M66" s="21"/>
      <c r="N66" s="16">
        <f t="shared" si="44"/>
        <v>3.8258034922520596</v>
      </c>
      <c r="O66" s="18">
        <f t="shared" si="44"/>
        <v>2.9387913685138076</v>
      </c>
      <c r="P66" s="18">
        <f t="shared" si="44"/>
        <v>3.5629784459762059</v>
      </c>
      <c r="Q66" s="18">
        <f t="shared" si="44"/>
        <v>4.059828881092443</v>
      </c>
      <c r="R66" s="18">
        <f t="shared" si="44"/>
        <v>4.4361636101323016</v>
      </c>
      <c r="S66" s="18">
        <f t="shared" si="44"/>
        <v>4.7388838765944374</v>
      </c>
      <c r="T66" s="22">
        <f t="shared" si="44"/>
        <v>5.0085329257731335</v>
      </c>
    </row>
    <row r="67" spans="5:38" x14ac:dyDescent="0.3">
      <c r="E67" s="6">
        <v>0</v>
      </c>
      <c r="F67" s="21"/>
      <c r="G67" s="21"/>
      <c r="H67" s="21"/>
      <c r="I67" s="21"/>
      <c r="J67" s="21"/>
      <c r="K67" s="21"/>
      <c r="L67" s="21"/>
      <c r="M67" s="21"/>
      <c r="N67" s="21"/>
      <c r="O67" s="16">
        <f t="shared" si="44"/>
        <v>2.1832321265666876</v>
      </c>
      <c r="P67" s="16">
        <f t="shared" si="44"/>
        <v>3.280023542360484</v>
      </c>
      <c r="Q67" s="16">
        <f t="shared" si="44"/>
        <v>3.9307642067166197</v>
      </c>
      <c r="R67" s="16">
        <f t="shared" si="44"/>
        <v>4.371325711529737</v>
      </c>
      <c r="S67" s="16">
        <f t="shared" si="44"/>
        <v>4.707763676875059</v>
      </c>
      <c r="T67" s="16">
        <f t="shared" si="44"/>
        <v>5</v>
      </c>
    </row>
    <row r="68" spans="5:38" x14ac:dyDescent="0.3">
      <c r="F68" s="6">
        <v>0</v>
      </c>
      <c r="G68" s="6">
        <f>F68+$B$1</f>
        <v>0.2</v>
      </c>
      <c r="H68" s="6">
        <f t="shared" ref="H68:T68" si="45">G68+$B$1</f>
        <v>0.4</v>
      </c>
      <c r="I68" s="6">
        <f t="shared" si="45"/>
        <v>0.60000000000000009</v>
      </c>
      <c r="J68" s="6">
        <f t="shared" si="45"/>
        <v>0.8</v>
      </c>
      <c r="K68" s="6">
        <f t="shared" si="45"/>
        <v>1</v>
      </c>
      <c r="L68" s="6">
        <f t="shared" si="45"/>
        <v>1.2</v>
      </c>
      <c r="M68" s="6">
        <f t="shared" si="45"/>
        <v>1.4</v>
      </c>
      <c r="N68" s="6">
        <f t="shared" si="45"/>
        <v>1.5999999999999999</v>
      </c>
      <c r="O68" s="6">
        <f t="shared" si="45"/>
        <v>1.7999999999999998</v>
      </c>
      <c r="P68" s="6">
        <f t="shared" si="45"/>
        <v>1.9999999999999998</v>
      </c>
      <c r="Q68" s="6">
        <f t="shared" si="45"/>
        <v>2.1999999999999997</v>
      </c>
      <c r="R68" s="6">
        <f t="shared" si="45"/>
        <v>2.4</v>
      </c>
      <c r="S68" s="6">
        <f t="shared" si="45"/>
        <v>2.6</v>
      </c>
      <c r="T68" s="6">
        <f t="shared" si="45"/>
        <v>2.8000000000000003</v>
      </c>
    </row>
    <row r="70" spans="5:38" x14ac:dyDescent="0.3">
      <c r="W70" s="24" t="s">
        <v>20</v>
      </c>
      <c r="X70" s="6">
        <v>1</v>
      </c>
      <c r="Y70" s="6">
        <v>2</v>
      </c>
      <c r="Z70" s="6">
        <v>3</v>
      </c>
      <c r="AA70" s="6">
        <v>4</v>
      </c>
      <c r="AB70" s="6">
        <v>5</v>
      </c>
      <c r="AC70" s="6">
        <v>6</v>
      </c>
      <c r="AD70" s="6">
        <v>7</v>
      </c>
      <c r="AE70" s="6">
        <v>8</v>
      </c>
      <c r="AF70" s="6">
        <v>9</v>
      </c>
      <c r="AG70" s="6">
        <v>10</v>
      </c>
      <c r="AH70" s="6">
        <v>11</v>
      </c>
      <c r="AI70" s="6">
        <v>12</v>
      </c>
      <c r="AJ70" s="6">
        <v>13</v>
      </c>
      <c r="AK70" s="6">
        <v>14</v>
      </c>
      <c r="AL70" s="6">
        <v>15</v>
      </c>
    </row>
    <row r="71" spans="5:38" x14ac:dyDescent="0.3">
      <c r="W71" s="25">
        <v>10</v>
      </c>
      <c r="X71" s="18">
        <v>2</v>
      </c>
      <c r="Y71" s="18">
        <v>2</v>
      </c>
      <c r="Z71" s="18">
        <v>2</v>
      </c>
      <c r="AA71" s="18">
        <v>2</v>
      </c>
      <c r="AB71" s="18">
        <v>2</v>
      </c>
      <c r="AC71" s="18">
        <v>2</v>
      </c>
      <c r="AD71" s="18">
        <v>2</v>
      </c>
      <c r="AE71" s="18">
        <v>2</v>
      </c>
      <c r="AF71" s="18">
        <v>2</v>
      </c>
      <c r="AG71" s="18">
        <v>2</v>
      </c>
      <c r="AH71" s="18">
        <v>2</v>
      </c>
      <c r="AI71" s="18">
        <v>2</v>
      </c>
      <c r="AJ71" s="18">
        <v>2</v>
      </c>
      <c r="AK71" s="18">
        <v>2</v>
      </c>
      <c r="AL71" s="18">
        <v>2</v>
      </c>
    </row>
    <row r="72" spans="5:38" x14ac:dyDescent="0.3">
      <c r="W72" s="25">
        <v>9.5</v>
      </c>
      <c r="X72" s="18">
        <f t="shared" ref="X72:AL72" si="46">($E$4-$E$5)*($W$72-F19)/(F18-F19)+$E$5</f>
        <v>1.9499999999999997</v>
      </c>
      <c r="Y72" s="18">
        <f t="shared" si="46"/>
        <v>1.9492811967862527</v>
      </c>
      <c r="Z72" s="18">
        <f t="shared" si="46"/>
        <v>1.94832393460762</v>
      </c>
      <c r="AA72" s="18">
        <f t="shared" si="46"/>
        <v>1.9468629762237304</v>
      </c>
      <c r="AB72" s="18">
        <f t="shared" si="46"/>
        <v>1.9445916717339373</v>
      </c>
      <c r="AC72" s="18">
        <f t="shared" si="46"/>
        <v>1.9412839925229757</v>
      </c>
      <c r="AD72" s="18">
        <f t="shared" si="46"/>
        <v>1.9370954187503877</v>
      </c>
      <c r="AE72" s="18">
        <f t="shared" si="46"/>
        <v>1.9323341777615877</v>
      </c>
      <c r="AF72" s="18">
        <f t="shared" si="46"/>
        <v>1.9273155404852347</v>
      </c>
      <c r="AG72" s="18">
        <f t="shared" si="46"/>
        <v>1.9222995394747022</v>
      </c>
      <c r="AH72" s="18">
        <f t="shared" si="46"/>
        <v>1.9174625496176865</v>
      </c>
      <c r="AI72" s="18">
        <f t="shared" si="46"/>
        <v>1.9128837556360268</v>
      </c>
      <c r="AJ72" s="18">
        <f t="shared" si="46"/>
        <v>1.9085418482108314</v>
      </c>
      <c r="AK72" s="18">
        <f t="shared" si="46"/>
        <v>1.9043182344079208</v>
      </c>
      <c r="AL72" s="18">
        <f t="shared" si="46"/>
        <v>1.9</v>
      </c>
    </row>
    <row r="73" spans="5:38" x14ac:dyDescent="0.3">
      <c r="W73" s="25">
        <v>7.5</v>
      </c>
      <c r="X73" s="18">
        <f t="shared" ref="X73:AL73" si="47">($E$5-$E$6)*($W$73-F20)/(F19-F20)+$E$6</f>
        <v>1.7499999999999998</v>
      </c>
      <c r="Y73" s="18">
        <f t="shared" si="47"/>
        <v>1.7466273852784464</v>
      </c>
      <c r="Z73" s="18">
        <f t="shared" si="47"/>
        <v>1.7421186253630463</v>
      </c>
      <c r="AA73" s="18">
        <f t="shared" si="47"/>
        <v>1.7351399424854921</v>
      </c>
      <c r="AB73" s="18">
        <f t="shared" si="47"/>
        <v>1.7239912580638175</v>
      </c>
      <c r="AC73" s="18">
        <f t="shared" si="47"/>
        <v>1.7070602905185712</v>
      </c>
      <c r="AD73" s="18">
        <f t="shared" si="47"/>
        <v>1.6853656560302916</v>
      </c>
      <c r="AE73" s="18">
        <f t="shared" si="47"/>
        <v>1.660745823482348</v>
      </c>
      <c r="AF73" s="18">
        <f t="shared" si="47"/>
        <v>1.6349915782332805</v>
      </c>
      <c r="AG73" s="18">
        <f t="shared" si="47"/>
        <v>1.6095153074854731</v>
      </c>
      <c r="AH73" s="18">
        <f t="shared" si="47"/>
        <v>1.585231168762504</v>
      </c>
      <c r="AI73" s="18">
        <f t="shared" si="47"/>
        <v>1.5625186624215912</v>
      </c>
      <c r="AJ73" s="18">
        <f t="shared" si="47"/>
        <v>1.5412347718065931</v>
      </c>
      <c r="AK73" s="18">
        <f t="shared" si="47"/>
        <v>1.5207538528556255</v>
      </c>
      <c r="AL73" s="18">
        <f t="shared" si="47"/>
        <v>1.5</v>
      </c>
    </row>
    <row r="74" spans="5:38" x14ac:dyDescent="0.3">
      <c r="W74" s="25">
        <v>5</v>
      </c>
      <c r="X74" s="18">
        <f t="shared" ref="X74:AL74" si="48">($E$6-$E$7)*($W$74-F21)/(F20-F21)+$E$7</f>
        <v>1.5</v>
      </c>
      <c r="Y74" s="18">
        <f t="shared" si="48"/>
        <v>1.4949319034914015</v>
      </c>
      <c r="Z74" s="18">
        <f t="shared" si="48"/>
        <v>1.487933591817459</v>
      </c>
      <c r="AA74" s="18">
        <f t="shared" si="48"/>
        <v>1.4763317303446377</v>
      </c>
      <c r="AB74" s="18">
        <f t="shared" si="48"/>
        <v>1.4555921499350584</v>
      </c>
      <c r="AC74" s="18">
        <f t="shared" si="48"/>
        <v>1.4180311175027256</v>
      </c>
      <c r="AD74" s="18">
        <f t="shared" si="48"/>
        <v>1.3693606607563313</v>
      </c>
      <c r="AE74" s="18">
        <f t="shared" si="48"/>
        <v>1.3154046983333267</v>
      </c>
      <c r="AF74" s="18">
        <f t="shared" si="48"/>
        <v>1.2606482173227946</v>
      </c>
      <c r="AG74" s="18">
        <f t="shared" si="48"/>
        <v>1.2081249470633677</v>
      </c>
      <c r="AH74" s="18">
        <f t="shared" si="48"/>
        <v>1.159550475656612</v>
      </c>
      <c r="AI74" s="18">
        <f t="shared" si="48"/>
        <v>1.1154391817783578</v>
      </c>
      <c r="AJ74" s="18">
        <f t="shared" si="48"/>
        <v>1.0752401648061216</v>
      </c>
      <c r="AK74" s="18">
        <f t="shared" si="48"/>
        <v>1.0375025877449502</v>
      </c>
      <c r="AL74" s="18">
        <f t="shared" si="48"/>
        <v>1</v>
      </c>
    </row>
    <row r="75" spans="5:38" x14ac:dyDescent="0.3">
      <c r="W75" s="25">
        <v>2.5</v>
      </c>
      <c r="X75" s="18">
        <f t="shared" ref="X75:AL75" si="49">($E$7-$E$8)*($W$75-F22)/(F21-F22)+$E$8</f>
        <v>1.25</v>
      </c>
      <c r="Y75" s="18">
        <f t="shared" si="49"/>
        <v>1.2460611057086521</v>
      </c>
      <c r="Z75" s="18">
        <f t="shared" si="49"/>
        <v>1.240336865842167</v>
      </c>
      <c r="AA75" s="18">
        <f t="shared" si="49"/>
        <v>1.2297284317969139</v>
      </c>
      <c r="AB75" s="18">
        <f t="shared" si="49"/>
        <v>1.2063039994885516</v>
      </c>
      <c r="AC75" s="18">
        <f t="shared" si="49"/>
        <v>1.1350118905840298</v>
      </c>
      <c r="AD75" s="18">
        <f t="shared" si="49"/>
        <v>1.0461314505744668</v>
      </c>
      <c r="AE75" s="18">
        <f t="shared" si="49"/>
        <v>0.95344340912453007</v>
      </c>
      <c r="AF75" s="18">
        <f t="shared" si="49"/>
        <v>0.86446388463732282</v>
      </c>
      <c r="AG75" s="18">
        <f t="shared" si="49"/>
        <v>0.78325457053228786</v>
      </c>
      <c r="AH75" s="18">
        <f t="shared" si="49"/>
        <v>0.71165608193517482</v>
      </c>
      <c r="AI75" s="18">
        <f t="shared" si="49"/>
        <v>0.64963926033412733</v>
      </c>
      <c r="AJ75" s="18">
        <f t="shared" si="49"/>
        <v>0.59562868422160842</v>
      </c>
      <c r="AK75" s="18">
        <f t="shared" si="49"/>
        <v>0.54692249197400256</v>
      </c>
      <c r="AL75" s="18">
        <f t="shared" si="49"/>
        <v>0.50000000000000011</v>
      </c>
    </row>
    <row r="76" spans="5:38" x14ac:dyDescent="0.3">
      <c r="W76" s="25">
        <v>0.5</v>
      </c>
      <c r="X76" s="18">
        <f>($E$8-$E$9)*($W$76-F23)/(F22-F23)+$E$9</f>
        <v>1.05</v>
      </c>
      <c r="Y76" s="18">
        <f>($E$8-$E$9)*($W$76-G23)/(G22-G23)+$E$9</f>
        <v>1.0491298278654</v>
      </c>
      <c r="Z76" s="18">
        <f>($E$8-$E$9)*($W$76-H23)/(H22-H23)+$E$9</f>
        <v>1.0478686164920745</v>
      </c>
      <c r="AA76" s="18">
        <f>($E$8-$E$9)*($W$76-I23)/(I22-I23)+$E$9</f>
        <v>1.0455757856279893</v>
      </c>
      <c r="AB76" s="18">
        <f>($E$8-$E$9)*($W$76-J23)/(J22-J23)+$E$9</f>
        <v>1.0410551344503098</v>
      </c>
      <c r="AC76" s="18">
        <f>($E$9-$E$10)*($W$76-K24)/(K23-K24)+$E$10</f>
        <v>0.87533392601109117</v>
      </c>
      <c r="AD76" s="18">
        <f>($E$10-$E$11)*($W$76-L25)/(L24-L25)+$E$11</f>
        <v>0.69983117186330102</v>
      </c>
      <c r="AE76" s="18">
        <f>($E$11-$E$12)*($W$76-M26)/(M25-M26)+$E$12</f>
        <v>0.52521417160788098</v>
      </c>
      <c r="AF76" s="18">
        <f>($E$12-$E$13)*($W$76-N27)/(N26-N27)+$E$13</f>
        <v>0.35914957908470135</v>
      </c>
      <c r="AG76" s="18">
        <f>($E$12-$E$13)*($W$76-O27)/(O26-O27)+$E$13</f>
        <v>0.2193761211458197</v>
      </c>
      <c r="AH76" s="18">
        <f>($E$13-$E$14)*($W$76-P28)/(P27-P28)+$E$14</f>
        <v>0.15243793124904931</v>
      </c>
      <c r="AI76" s="18">
        <f>($E$13-$E$14)*($W$76-Q28)/(Q27-Q28)+$E$14</f>
        <v>0.12720172878960861</v>
      </c>
      <c r="AJ76" s="18">
        <f>($E$13-$E$14)*($W$76-R28)/(R27-R28)+$E$14</f>
        <v>0.11438177680055818</v>
      </c>
      <c r="AK76" s="18">
        <f>($E$13-$E$14)*($W$76-S28)/(S27-S28)+$E$14</f>
        <v>0.10620754039987358</v>
      </c>
      <c r="AL76" s="18">
        <f>($E$13-$E$14)*($W$76-T28)/(T27-T28)+$E$14</f>
        <v>0.1</v>
      </c>
    </row>
    <row r="77" spans="5:38" x14ac:dyDescent="0.3">
      <c r="W77" s="25">
        <v>0</v>
      </c>
      <c r="X77" s="18">
        <v>1</v>
      </c>
      <c r="Y77" s="18">
        <v>1</v>
      </c>
      <c r="Z77" s="18">
        <v>1</v>
      </c>
      <c r="AA77" s="18">
        <v>1</v>
      </c>
      <c r="AB77" s="18">
        <v>1</v>
      </c>
      <c r="AC77" s="18">
        <v>0.8</v>
      </c>
      <c r="AD77" s="18">
        <v>0.6</v>
      </c>
      <c r="AE77" s="18">
        <v>0.4</v>
      </c>
      <c r="AF77" s="18">
        <v>0.2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</row>
    <row r="78" spans="5:38" x14ac:dyDescent="0.3">
      <c r="W78" s="6" t="s">
        <v>21</v>
      </c>
      <c r="X78" s="6">
        <v>0</v>
      </c>
      <c r="Y78" s="6">
        <v>0.2</v>
      </c>
      <c r="Z78" s="6">
        <v>0.4</v>
      </c>
      <c r="AA78" s="6">
        <v>0.6</v>
      </c>
      <c r="AB78" s="6">
        <v>0.8</v>
      </c>
      <c r="AC78" s="6">
        <v>1</v>
      </c>
      <c r="AD78" s="6">
        <v>1.2</v>
      </c>
      <c r="AE78" s="6">
        <v>1.4</v>
      </c>
      <c r="AF78" s="6">
        <v>1.6</v>
      </c>
      <c r="AG78" s="6">
        <v>1.8</v>
      </c>
      <c r="AH78" s="6">
        <v>2</v>
      </c>
      <c r="AI78" s="6">
        <v>2.2000000000000002</v>
      </c>
      <c r="AJ78" s="6">
        <v>2.4</v>
      </c>
      <c r="AK78" s="6">
        <v>2.6</v>
      </c>
      <c r="AL78" s="6">
        <v>2.8</v>
      </c>
    </row>
  </sheetData>
  <conditionalFormatting sqref="F18:T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5C1EB"/>
        <color rgb="FFFA0E79"/>
      </colorScale>
    </cfRule>
    <cfRule type="colorScale" priority="3">
      <colorScale>
        <cfvo type="min"/>
        <cfvo type="max"/>
        <color rgb="FFF7AFE2"/>
        <color rgb="FFD67CCB"/>
      </colorScale>
    </cfRule>
    <cfRule type="colorScale" priority="4">
      <colorScale>
        <cfvo type="min"/>
        <cfvo type="max"/>
        <color rgb="FFF7AFE2"/>
        <color rgb="FFFF66CC"/>
      </colorScale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psi">
                <anchor moveWithCells="1" sizeWithCells="1">
                  <from>
                    <xdr:col>0</xdr:col>
                    <xdr:colOff>434340</xdr:colOff>
                    <xdr:row>24</xdr:row>
                    <xdr:rowOff>137160</xdr:rowOff>
                  </from>
                  <to>
                    <xdr:col>2</xdr:col>
                    <xdr:colOff>22860</xdr:colOff>
                    <xdr:row>28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Nolicki">
                <anchor moveWithCells="1" sizeWithCells="1">
                  <from>
                    <xdr:col>0</xdr:col>
                    <xdr:colOff>289560</xdr:colOff>
                    <xdr:row>18</xdr:row>
                    <xdr:rowOff>121920</xdr:rowOff>
                  </from>
                  <to>
                    <xdr:col>2</xdr:col>
                    <xdr:colOff>289560</xdr:colOff>
                    <xdr:row>23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Igorek</dc:creator>
  <cp:lastModifiedBy>Игорь</cp:lastModifiedBy>
  <dcterms:created xsi:type="dcterms:W3CDTF">2015-06-05T18:19:34Z</dcterms:created>
  <dcterms:modified xsi:type="dcterms:W3CDTF">2021-05-24T15:55:21Z</dcterms:modified>
</cp:coreProperties>
</file>