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rogramming\Desktop\Amazon\"/>
    </mc:Choice>
  </mc:AlternateContent>
  <bookViews>
    <workbookView xWindow="0" yWindow="0" windowWidth="11496" windowHeight="6984" activeTab="1"/>
  </bookViews>
  <sheets>
    <sheet name="Amazon-1" sheetId="1" r:id="rId1"/>
    <sheet name="Amazon-1 (2)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9" i="2" l="1"/>
  <c r="F60" i="2"/>
  <c r="F61" i="2"/>
  <c r="F62" i="2"/>
  <c r="F63" i="2"/>
  <c r="F64" i="2"/>
  <c r="F65" i="2"/>
  <c r="F66" i="2"/>
  <c r="F67" i="2"/>
  <c r="F58" i="2"/>
  <c r="M85" i="2"/>
  <c r="M86" i="2"/>
  <c r="M87" i="2"/>
  <c r="M88" i="2"/>
  <c r="M89" i="2"/>
  <c r="M90" i="2"/>
  <c r="M84" i="2"/>
  <c r="M69" i="2"/>
  <c r="M70" i="2"/>
  <c r="M71" i="2"/>
  <c r="M72" i="2"/>
  <c r="M73" i="2"/>
  <c r="M74" i="2"/>
  <c r="M68" i="2"/>
  <c r="M54" i="2"/>
  <c r="M55" i="2"/>
  <c r="M56" i="2"/>
  <c r="M57" i="2"/>
  <c r="M58" i="2"/>
  <c r="M59" i="2"/>
  <c r="M53" i="2"/>
  <c r="M38" i="2"/>
  <c r="M39" i="2"/>
  <c r="M40" i="2"/>
  <c r="M41" i="2"/>
  <c r="M42" i="2"/>
  <c r="M43" i="2"/>
  <c r="M37" i="2"/>
  <c r="M22" i="2"/>
  <c r="M23" i="2"/>
  <c r="M24" i="2"/>
  <c r="M25" i="2"/>
  <c r="M26" i="2"/>
  <c r="M27" i="2"/>
  <c r="M21" i="2"/>
  <c r="I8" i="2"/>
  <c r="I10" i="2"/>
  <c r="I12" i="2"/>
  <c r="I14" i="2"/>
  <c r="F8" i="2"/>
  <c r="F10" i="2"/>
  <c r="F12" i="2"/>
  <c r="F14" i="2"/>
  <c r="I6" i="2"/>
  <c r="F6" i="2"/>
  <c r="M7" i="2"/>
  <c r="M8" i="2"/>
  <c r="M9" i="2"/>
  <c r="M10" i="2"/>
  <c r="M11" i="2"/>
  <c r="M12" i="2"/>
  <c r="M6" i="2"/>
  <c r="M5" i="2"/>
  <c r="I3" i="2"/>
  <c r="H10" i="2"/>
  <c r="E10" i="2"/>
  <c r="B10" i="2"/>
  <c r="F3" i="2"/>
  <c r="F3" i="1"/>
  <c r="B10" i="1"/>
  <c r="E10" i="1"/>
  <c r="H10" i="1"/>
</calcChain>
</file>

<file path=xl/sharedStrings.xml><?xml version="1.0" encoding="utf-8"?>
<sst xmlns="http://schemas.openxmlformats.org/spreadsheetml/2006/main" count="38" uniqueCount="18">
  <si>
    <t>Total net sales</t>
  </si>
  <si>
    <t>Operating expenses:</t>
  </si>
  <si>
    <t>Cost of sales</t>
  </si>
  <si>
    <t>Marketing</t>
  </si>
  <si>
    <t>Total operating expenses</t>
  </si>
  <si>
    <t>Operating income</t>
  </si>
  <si>
    <t>$ in Millions</t>
  </si>
  <si>
    <t>other expenses</t>
  </si>
  <si>
    <t>Percent Growth</t>
  </si>
  <si>
    <t>Sales Cost</t>
  </si>
  <si>
    <t>Marketing Cost</t>
  </si>
  <si>
    <t>Other Cost</t>
  </si>
  <si>
    <t>Total Cost</t>
  </si>
  <si>
    <t>Really pushing it here</t>
  </si>
  <si>
    <t>Operating Income</t>
  </si>
  <si>
    <t>Sales</t>
  </si>
  <si>
    <t>Profit</t>
  </si>
  <si>
    <t>All assumptions were built on current information contained within the spreadsheet. The profit margins seem surprisingly low all things considered but increase steadily which is nice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</si>
</sst>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">
    <xf numFmtId="0" fontId="0" fillId="0" borderId="0" xfId="0"/>
    <xf numFmtId="165" fontId="0" fillId="0" borderId="0" xfId="1" applyNumberFormat="1" applyFont="1"/>
    <xf numFmtId="0" fontId="0" fillId="3" borderId="0" xfId="0" applyFill="1"/>
    <xf numFmtId="2" fontId="0" fillId="0" borderId="0" xfId="0" applyNumberFormat="1"/>
    <xf numFmtId="0" fontId="2" fillId="2" borderId="0" xfId="2"/>
    <xf numFmtId="165" fontId="0" fillId="0" borderId="0" xfId="0" applyNumberFormat="1"/>
  </cellXfs>
  <cellStyles count="3">
    <cellStyle name="Currency" xfId="1" builtinId="4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Projected Sales </a:t>
            </a:r>
          </a:p>
        </c:rich>
      </c:tx>
      <c:layout>
        <c:manualLayout>
          <c:xMode val="edge"/>
          <c:yMode val="edge"/>
          <c:x val="0.30730451082148941"/>
          <c:y val="2.3281820015032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852799650043744"/>
                  <c:y val="-0.143935185185185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'Amazon-1 (2)'!$L$2:$L$12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'Amazon-1 (2)'!$M$2:$M$12</c:f>
              <c:numCache>
                <c:formatCode>_("$"* #,##0_);_("$"* \(#,##0\);_("$"* "-"??_);_(@_)</c:formatCode>
                <c:ptCount val="11"/>
                <c:pt idx="0">
                  <c:v>135987</c:v>
                </c:pt>
                <c:pt idx="1">
                  <c:v>177866</c:v>
                </c:pt>
                <c:pt idx="2">
                  <c:v>232887</c:v>
                </c:pt>
                <c:pt idx="3" formatCode="General">
                  <c:v>279147</c:v>
                </c:pt>
                <c:pt idx="4" formatCode="General">
                  <c:v>327597</c:v>
                </c:pt>
                <c:pt idx="5" formatCode="General">
                  <c:v>376047</c:v>
                </c:pt>
                <c:pt idx="6" formatCode="General">
                  <c:v>424497</c:v>
                </c:pt>
                <c:pt idx="7" formatCode="General">
                  <c:v>472947</c:v>
                </c:pt>
                <c:pt idx="8" formatCode="General">
                  <c:v>521397</c:v>
                </c:pt>
                <c:pt idx="9" formatCode="General">
                  <c:v>569847</c:v>
                </c:pt>
                <c:pt idx="10" formatCode="General">
                  <c:v>618297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353096"/>
        <c:axId val="134756856"/>
      </c:scatterChart>
      <c:valAx>
        <c:axId val="312353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56856"/>
        <c:crosses val="autoZero"/>
        <c:crossBetween val="midCat"/>
      </c:valAx>
      <c:valAx>
        <c:axId val="13475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353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Projected Costs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942869641294837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'Amazon-1 (2)'!$L$18:$L$27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'Amazon-1 (2)'!$M$18:$M$27</c:f>
              <c:numCache>
                <c:formatCode>_("$"* #,##0_);_("$"* \(#,##0\);_("$"* "-"??_);_(@_)</c:formatCode>
                <c:ptCount val="10"/>
                <c:pt idx="0">
                  <c:v>88265</c:v>
                </c:pt>
                <c:pt idx="1">
                  <c:v>111934</c:v>
                </c:pt>
                <c:pt idx="2">
                  <c:v>139156</c:v>
                </c:pt>
                <c:pt idx="3" formatCode="General">
                  <c:v>164011</c:v>
                </c:pt>
                <c:pt idx="4" formatCode="General">
                  <c:v>189457</c:v>
                </c:pt>
                <c:pt idx="5" formatCode="General">
                  <c:v>214903</c:v>
                </c:pt>
                <c:pt idx="6" formatCode="General">
                  <c:v>240349</c:v>
                </c:pt>
                <c:pt idx="7" formatCode="General">
                  <c:v>265795</c:v>
                </c:pt>
                <c:pt idx="8" formatCode="General">
                  <c:v>291241</c:v>
                </c:pt>
                <c:pt idx="9" formatCode="General">
                  <c:v>316687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958240"/>
        <c:axId val="437957848"/>
      </c:scatterChart>
      <c:valAx>
        <c:axId val="43795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57848"/>
        <c:crosses val="autoZero"/>
        <c:crossBetween val="midCat"/>
      </c:valAx>
      <c:valAx>
        <c:axId val="4379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5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Marketing Costs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'Amazon-1 (2)'!$L$34:$L$43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'Amazon-1 (2)'!$M$34:$M$43</c:f>
              <c:numCache>
                <c:formatCode>_("$"* #,##0_);_("$"* \(#,##0\);_("$"* "-"??_);_(@_)</c:formatCode>
                <c:ptCount val="10"/>
                <c:pt idx="0">
                  <c:v>7233</c:v>
                </c:pt>
                <c:pt idx="1">
                  <c:v>10069</c:v>
                </c:pt>
                <c:pt idx="2">
                  <c:v>13814</c:v>
                </c:pt>
                <c:pt idx="3" formatCode="General">
                  <c:v>16953</c:v>
                </c:pt>
                <c:pt idx="4" formatCode="General">
                  <c:v>20243.5</c:v>
                </c:pt>
                <c:pt idx="5" formatCode="General">
                  <c:v>23534</c:v>
                </c:pt>
                <c:pt idx="6" formatCode="General">
                  <c:v>26824.5</c:v>
                </c:pt>
                <c:pt idx="7" formatCode="General">
                  <c:v>30115</c:v>
                </c:pt>
                <c:pt idx="8" formatCode="General">
                  <c:v>33405.5</c:v>
                </c:pt>
                <c:pt idx="9" formatCode="General">
                  <c:v>36696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135240"/>
        <c:axId val="435132496"/>
      </c:scatterChart>
      <c:valAx>
        <c:axId val="435135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32496"/>
        <c:crosses val="autoZero"/>
        <c:crossBetween val="midCat"/>
      </c:valAx>
      <c:valAx>
        <c:axId val="43513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35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Other Cost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'Amazon-1 (2)'!$L$50:$L$59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'Amazon-1 (2)'!$M$50:$M$59</c:f>
              <c:numCache>
                <c:formatCode>General</c:formatCode>
                <c:ptCount val="10"/>
                <c:pt idx="0" formatCode="_(&quot;$&quot;* #,##0_);_(&quot;$&quot;* \(#,##0\);_(&quot;$&quot;* &quot;-&quot;??_);_(@_)">
                  <c:v>36303</c:v>
                </c:pt>
                <c:pt idx="1">
                  <c:v>51757</c:v>
                </c:pt>
                <c:pt idx="2" formatCode="_(&quot;$&quot;* #,##0_);_(&quot;$&quot;* \(#,##0\);_(&quot;$&quot;* &quot;-&quot;??_);_(@_)">
                  <c:v>67496</c:v>
                </c:pt>
                <c:pt idx="3">
                  <c:v>83047</c:v>
                </c:pt>
                <c:pt idx="4">
                  <c:v>98644</c:v>
                </c:pt>
                <c:pt idx="5">
                  <c:v>114241</c:v>
                </c:pt>
                <c:pt idx="6">
                  <c:v>129838</c:v>
                </c:pt>
                <c:pt idx="7">
                  <c:v>145435</c:v>
                </c:pt>
                <c:pt idx="8">
                  <c:v>161032</c:v>
                </c:pt>
                <c:pt idx="9">
                  <c:v>176629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95808"/>
        <c:axId val="315695416"/>
      </c:scatterChart>
      <c:valAx>
        <c:axId val="31569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695416"/>
        <c:crosses val="autoZero"/>
        <c:crossBetween val="midCat"/>
      </c:valAx>
      <c:valAx>
        <c:axId val="31569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69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'Amazon-1 (2)'!$L$65:$L$74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'Amazon-1 (2)'!$M$65:$M$74</c:f>
              <c:numCache>
                <c:formatCode>_("$"* #,##0_);_("$"* \(#,##0\);_("$"* "-"??_);_(@_)</c:formatCode>
                <c:ptCount val="10"/>
                <c:pt idx="0">
                  <c:v>131801</c:v>
                </c:pt>
                <c:pt idx="1">
                  <c:v>173760</c:v>
                </c:pt>
                <c:pt idx="2">
                  <c:v>220466</c:v>
                </c:pt>
                <c:pt idx="3" formatCode="General">
                  <c:v>264009</c:v>
                </c:pt>
                <c:pt idx="4" formatCode="General">
                  <c:v>308342</c:v>
                </c:pt>
                <c:pt idx="5" formatCode="General">
                  <c:v>352675</c:v>
                </c:pt>
                <c:pt idx="6" formatCode="General">
                  <c:v>397008</c:v>
                </c:pt>
                <c:pt idx="7" formatCode="General">
                  <c:v>441341</c:v>
                </c:pt>
                <c:pt idx="8" formatCode="General">
                  <c:v>485674</c:v>
                </c:pt>
                <c:pt idx="9" formatCode="General">
                  <c:v>530007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343568"/>
        <c:axId val="434343176"/>
      </c:scatterChart>
      <c:valAx>
        <c:axId val="43434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43176"/>
        <c:crosses val="autoZero"/>
        <c:crossBetween val="midCat"/>
      </c:valAx>
      <c:valAx>
        <c:axId val="43434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4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137926509186351"/>
                  <c:y val="-0.216337853601633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'Amazon-1 (2)'!$L$81:$L$83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'Amazon-1 (2)'!$M$81:$M$83</c:f>
              <c:numCache>
                <c:formatCode>_("$"* #,##0_);_("$"* \(#,##0\);_("$"* "-"??_);_(@_)</c:formatCode>
                <c:ptCount val="3"/>
                <c:pt idx="0">
                  <c:v>4186</c:v>
                </c:pt>
                <c:pt idx="1">
                  <c:v>4106</c:v>
                </c:pt>
                <c:pt idx="2">
                  <c:v>12421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962944"/>
        <c:axId val="437963728"/>
      </c:scatterChart>
      <c:valAx>
        <c:axId val="43796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63728"/>
        <c:crosses val="autoZero"/>
        <c:crossBetween val="midCat"/>
      </c:valAx>
      <c:valAx>
        <c:axId val="43796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6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Operating Income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'Amazon-1 (2)'!$L$81:$L$90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'Amazon-1 (2)'!$M$81:$M$90</c:f>
              <c:numCache>
                <c:formatCode>_("$"* #,##0_);_("$"* \(#,##0\);_("$"* "-"??_);_(@_)</c:formatCode>
                <c:ptCount val="10"/>
                <c:pt idx="0">
                  <c:v>4186</c:v>
                </c:pt>
                <c:pt idx="1">
                  <c:v>4106</c:v>
                </c:pt>
                <c:pt idx="2">
                  <c:v>12421</c:v>
                </c:pt>
                <c:pt idx="3" formatCode="General">
                  <c:v>15139.3</c:v>
                </c:pt>
                <c:pt idx="4" formatCode="General">
                  <c:v>19256.8</c:v>
                </c:pt>
                <c:pt idx="5" formatCode="General">
                  <c:v>23374.3</c:v>
                </c:pt>
                <c:pt idx="6" formatCode="General">
                  <c:v>27491.8</c:v>
                </c:pt>
                <c:pt idx="7" formatCode="General">
                  <c:v>31609.3</c:v>
                </c:pt>
                <c:pt idx="8" formatCode="General">
                  <c:v>35726.800000000003</c:v>
                </c:pt>
                <c:pt idx="9" formatCode="General">
                  <c:v>39844.300000000003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604584"/>
        <c:axId val="478600272"/>
      </c:scatterChart>
      <c:valAx>
        <c:axId val="478604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00272"/>
        <c:crosses val="autoZero"/>
        <c:crossBetween val="midCat"/>
      </c:valAx>
      <c:valAx>
        <c:axId val="47860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04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</a:t>
            </a:r>
            <a:r>
              <a:rPr lang="en-US" baseline="0"/>
              <a:t> Projections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'Amazon-1 (2)'!$C$18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'Amazon-1 (2)'!$B$19:$B$28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'Amazon-1 (2)'!$C$19:$C$28</c:f>
              <c:numCache>
                <c:formatCode>_("$"* #,##0_);_("$"* \(#,##0\);_("$"* "-"??_);_(@_)</c:formatCode>
                <c:ptCount val="10"/>
                <c:pt idx="0">
                  <c:v>135987</c:v>
                </c:pt>
                <c:pt idx="1">
                  <c:v>177866</c:v>
                </c:pt>
                <c:pt idx="2">
                  <c:v>232887</c:v>
                </c:pt>
                <c:pt idx="3" formatCode="General">
                  <c:v>279147</c:v>
                </c:pt>
                <c:pt idx="4" formatCode="General">
                  <c:v>327597</c:v>
                </c:pt>
                <c:pt idx="5" formatCode="General">
                  <c:v>376047</c:v>
                </c:pt>
                <c:pt idx="6" formatCode="General">
                  <c:v>424497</c:v>
                </c:pt>
                <c:pt idx="7" formatCode="General">
                  <c:v>472947</c:v>
                </c:pt>
                <c:pt idx="8" formatCode="General">
                  <c:v>521397</c:v>
                </c:pt>
                <c:pt idx="9" formatCode="General">
                  <c:v>569847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'Amazon-1 (2)'!$D$18</c:f>
              <c:strCache>
                <c:ptCount val="1"/>
                <c:pt idx="0">
                  <c:v>Sales Cost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'Amazon-1 (2)'!$B$19:$B$28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'Amazon-1 (2)'!$D$19:$D$28</c:f>
              <c:numCache>
                <c:formatCode>General</c:formatCode>
                <c:ptCount val="10"/>
                <c:pt idx="0">
                  <c:v>88265</c:v>
                </c:pt>
                <c:pt idx="1">
                  <c:v>111934</c:v>
                </c:pt>
                <c:pt idx="2">
                  <c:v>139156</c:v>
                </c:pt>
                <c:pt idx="3">
                  <c:v>164011</c:v>
                </c:pt>
                <c:pt idx="4">
                  <c:v>189457</c:v>
                </c:pt>
                <c:pt idx="5">
                  <c:v>214903</c:v>
                </c:pt>
                <c:pt idx="6">
                  <c:v>240349</c:v>
                </c:pt>
                <c:pt idx="7">
                  <c:v>265795</c:v>
                </c:pt>
                <c:pt idx="8">
                  <c:v>291241</c:v>
                </c:pt>
                <c:pt idx="9">
                  <c:v>316687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'Amazon-1 (2)'!$E$18</c:f>
              <c:strCache>
                <c:ptCount val="1"/>
                <c:pt idx="0">
                  <c:v>Marketing Cost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'Amazon-1 (2)'!$B$19:$B$28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'Amazon-1 (2)'!$E$19:$E$28</c:f>
              <c:numCache>
                <c:formatCode>General</c:formatCode>
                <c:ptCount val="10"/>
                <c:pt idx="0">
                  <c:v>7233</c:v>
                </c:pt>
                <c:pt idx="1">
                  <c:v>10069</c:v>
                </c:pt>
                <c:pt idx="2">
                  <c:v>13814</c:v>
                </c:pt>
                <c:pt idx="3">
                  <c:v>16953</c:v>
                </c:pt>
                <c:pt idx="4">
                  <c:v>20243.5</c:v>
                </c:pt>
                <c:pt idx="5">
                  <c:v>23534</c:v>
                </c:pt>
                <c:pt idx="6">
                  <c:v>26824.5</c:v>
                </c:pt>
                <c:pt idx="7">
                  <c:v>30115</c:v>
                </c:pt>
                <c:pt idx="8">
                  <c:v>33405.5</c:v>
                </c:pt>
                <c:pt idx="9">
                  <c:v>36696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'Amazon-1 (2)'!$F$18</c:f>
              <c:strCache>
                <c:ptCount val="1"/>
                <c:pt idx="0">
                  <c:v>Other Cost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'Amazon-1 (2)'!$B$19:$B$28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'Amazon-1 (2)'!$F$19:$F$28</c:f>
              <c:numCache>
                <c:formatCode>General</c:formatCode>
                <c:ptCount val="10"/>
                <c:pt idx="0">
                  <c:v>36303</c:v>
                </c:pt>
                <c:pt idx="1">
                  <c:v>51757</c:v>
                </c:pt>
                <c:pt idx="2">
                  <c:v>67496</c:v>
                </c:pt>
                <c:pt idx="3">
                  <c:v>83047</c:v>
                </c:pt>
                <c:pt idx="4">
                  <c:v>98644</c:v>
                </c:pt>
                <c:pt idx="5">
                  <c:v>114241</c:v>
                </c:pt>
                <c:pt idx="6">
                  <c:v>129838</c:v>
                </c:pt>
                <c:pt idx="7">
                  <c:v>145435</c:v>
                </c:pt>
                <c:pt idx="8">
                  <c:v>161032</c:v>
                </c:pt>
                <c:pt idx="9">
                  <c:v>176629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'Amazon-1 (2)'!$G$18</c:f>
              <c:strCache>
                <c:ptCount val="1"/>
                <c:pt idx="0">
                  <c:v>Total Cost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'Amazon-1 (2)'!$B$19:$B$28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'Amazon-1 (2)'!$G$19:$G$28</c:f>
              <c:numCache>
                <c:formatCode>General</c:formatCode>
                <c:ptCount val="10"/>
                <c:pt idx="0">
                  <c:v>131801</c:v>
                </c:pt>
                <c:pt idx="1">
                  <c:v>173760</c:v>
                </c:pt>
                <c:pt idx="2">
                  <c:v>220466</c:v>
                </c:pt>
                <c:pt idx="3">
                  <c:v>264009</c:v>
                </c:pt>
                <c:pt idx="4">
                  <c:v>308342</c:v>
                </c:pt>
                <c:pt idx="5">
                  <c:v>352675</c:v>
                </c:pt>
                <c:pt idx="6">
                  <c:v>397008</c:v>
                </c:pt>
                <c:pt idx="7">
                  <c:v>441341</c:v>
                </c:pt>
                <c:pt idx="8">
                  <c:v>485674</c:v>
                </c:pt>
                <c:pt idx="9">
                  <c:v>530007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'Amazon-1 (2)'!$H$18</c:f>
              <c:strCache>
                <c:ptCount val="1"/>
                <c:pt idx="0">
                  <c:v>Operating Income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'Amazon-1 (2)'!$B$19:$B$28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'Amazon-1 (2)'!$H$19:$H$28</c:f>
              <c:numCache>
                <c:formatCode>General</c:formatCode>
                <c:ptCount val="10"/>
                <c:pt idx="0">
                  <c:v>4186</c:v>
                </c:pt>
                <c:pt idx="1">
                  <c:v>4106</c:v>
                </c:pt>
                <c:pt idx="2">
                  <c:v>12421</c:v>
                </c:pt>
                <c:pt idx="3">
                  <c:v>15139.3</c:v>
                </c:pt>
                <c:pt idx="4">
                  <c:v>19256.8</c:v>
                </c:pt>
                <c:pt idx="5">
                  <c:v>23374.3</c:v>
                </c:pt>
                <c:pt idx="6">
                  <c:v>27491.8</c:v>
                </c:pt>
                <c:pt idx="7">
                  <c:v>31609.3</c:v>
                </c:pt>
                <c:pt idx="8">
                  <c:v>35726.800000000003</c:v>
                </c:pt>
                <c:pt idx="9">
                  <c:v>39844.300000000003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'Amazon-1 (2)'!$I$18</c:f>
              <c:strCache>
                <c:ptCount val="1"/>
                <c:pt idx="0">
                  <c:v>Profit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'Amazon-1 (2)'!$B$19:$B$28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'Amazon-1 (2)'!$I$19:$I$28</c:f>
              <c:numCache>
                <c:formatCode>General</c:formatCode>
                <c:ptCount val="10"/>
                <c:pt idx="0">
                  <c:v>8372</c:v>
                </c:pt>
                <c:pt idx="1">
                  <c:v>8212</c:v>
                </c:pt>
                <c:pt idx="2">
                  <c:v>24842</c:v>
                </c:pt>
                <c:pt idx="3">
                  <c:v>30277.299999999988</c:v>
                </c:pt>
                <c:pt idx="4">
                  <c:v>38511.799999999988</c:v>
                </c:pt>
                <c:pt idx="5">
                  <c:v>46746.299999999988</c:v>
                </c:pt>
                <c:pt idx="6">
                  <c:v>54980.799999999988</c:v>
                </c:pt>
                <c:pt idx="7">
                  <c:v>63215.299999999988</c:v>
                </c:pt>
                <c:pt idx="8">
                  <c:v>71449.800000000047</c:v>
                </c:pt>
                <c:pt idx="9">
                  <c:v>79684.300000000047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613600"/>
        <c:axId val="312353488"/>
      </c:scatterChart>
      <c:valAx>
        <c:axId val="47861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353488"/>
        <c:crosses val="autoZero"/>
        <c:crossBetween val="midCat"/>
      </c:valAx>
      <c:valAx>
        <c:axId val="3123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1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'Amazon-1 (2)'!$B$58:$B$67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'Amazon-1 (2)'!$F$58:$F$67</c:f>
              <c:numCache>
                <c:formatCode>_("$"* #,##0_);_("$"* \(#,##0\);_("$"* "-"??_);_(@_)</c:formatCode>
                <c:ptCount val="10"/>
                <c:pt idx="0">
                  <c:v>8372</c:v>
                </c:pt>
                <c:pt idx="1">
                  <c:v>8212</c:v>
                </c:pt>
                <c:pt idx="2">
                  <c:v>24842</c:v>
                </c:pt>
                <c:pt idx="3">
                  <c:v>30277.299999999988</c:v>
                </c:pt>
                <c:pt idx="4">
                  <c:v>38511.799999999988</c:v>
                </c:pt>
                <c:pt idx="5">
                  <c:v>46746.299999999988</c:v>
                </c:pt>
                <c:pt idx="6">
                  <c:v>54980.799999999988</c:v>
                </c:pt>
                <c:pt idx="7">
                  <c:v>63215.299999999988</c:v>
                </c:pt>
                <c:pt idx="8">
                  <c:v>71449.800000000047</c:v>
                </c:pt>
                <c:pt idx="9">
                  <c:v>79684.300000000047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603800"/>
        <c:axId val="478597920"/>
      </c:scatterChart>
      <c:valAx>
        <c:axId val="478603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97920"/>
        <c:crosses val="autoZero"/>
        <c:crossBetween val="midCat"/>
      </c:valAx>
      <c:valAx>
        <c:axId val="47859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03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60780</xdr:colOff>
      <xdr:row>1</xdr:row>
      <xdr:rowOff>255</xdr:rowOff>
    </xdr:from>
    <xdr:to>
      <xdr:col>18</xdr:col>
      <xdr:colOff>353858</xdr:colOff>
      <xdr:row>14</xdr:row>
      <xdr:rowOff>152145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</xdr:colOff>
      <xdr:row>16</xdr:row>
      <xdr:rowOff>186690</xdr:rowOff>
    </xdr:from>
    <xdr:to>
      <xdr:col>18</xdr:col>
      <xdr:colOff>320040</xdr:colOff>
      <xdr:row>30</xdr:row>
      <xdr:rowOff>156210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17929</xdr:colOff>
      <xdr:row>32</xdr:row>
      <xdr:rowOff>165846</xdr:rowOff>
    </xdr:from>
    <xdr:to>
      <xdr:col>18</xdr:col>
      <xdr:colOff>331693</xdr:colOff>
      <xdr:row>46</xdr:row>
      <xdr:rowOff>147917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26894</xdr:colOff>
      <xdr:row>48</xdr:row>
      <xdr:rowOff>138954</xdr:rowOff>
    </xdr:from>
    <xdr:to>
      <xdr:col>18</xdr:col>
      <xdr:colOff>340659</xdr:colOff>
      <xdr:row>62</xdr:row>
      <xdr:rowOff>121024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44823</xdr:colOff>
      <xdr:row>63</xdr:row>
      <xdr:rowOff>147917</xdr:rowOff>
    </xdr:from>
    <xdr:to>
      <xdr:col>18</xdr:col>
      <xdr:colOff>358588</xdr:colOff>
      <xdr:row>77</xdr:row>
      <xdr:rowOff>129987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385482</xdr:colOff>
      <xdr:row>77</xdr:row>
      <xdr:rowOff>138953</xdr:rowOff>
    </xdr:from>
    <xdr:to>
      <xdr:col>23</xdr:col>
      <xdr:colOff>699247</xdr:colOff>
      <xdr:row>91</xdr:row>
      <xdr:rowOff>121024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44823</xdr:colOff>
      <xdr:row>79</xdr:row>
      <xdr:rowOff>174812</xdr:rowOff>
    </xdr:from>
    <xdr:to>
      <xdr:col>18</xdr:col>
      <xdr:colOff>358588</xdr:colOff>
      <xdr:row>93</xdr:row>
      <xdr:rowOff>156883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2420470</xdr:colOff>
      <xdr:row>28</xdr:row>
      <xdr:rowOff>85164</xdr:rowOff>
    </xdr:from>
    <xdr:to>
      <xdr:col>8</xdr:col>
      <xdr:colOff>8964</xdr:colOff>
      <xdr:row>51</xdr:row>
      <xdr:rowOff>116541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2133600</xdr:colOff>
      <xdr:row>67</xdr:row>
      <xdr:rowOff>67236</xdr:rowOff>
    </xdr:from>
    <xdr:to>
      <xdr:col>5</xdr:col>
      <xdr:colOff>986118</xdr:colOff>
      <xdr:row>81</xdr:row>
      <xdr:rowOff>49306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="130" zoomScaleNormal="130" workbookViewId="0">
      <selection activeCell="A22" sqref="A22"/>
    </sheetView>
  </sheetViews>
  <sheetFormatPr defaultColWidth="11.19921875" defaultRowHeight="15.6" x14ac:dyDescent="0.3"/>
  <cols>
    <col min="1" max="1" width="32.5" bestFit="1" customWidth="1"/>
    <col min="2" max="2" width="9.59765625" bestFit="1" customWidth="1"/>
    <col min="5" max="5" width="9.59765625" bestFit="1" customWidth="1"/>
    <col min="6" max="6" width="14.09765625" bestFit="1" customWidth="1"/>
    <col min="8" max="8" width="9.59765625" bestFit="1" customWidth="1"/>
  </cols>
  <sheetData>
    <row r="1" spans="1:8" x14ac:dyDescent="0.3">
      <c r="A1" t="s">
        <v>6</v>
      </c>
    </row>
    <row r="2" spans="1:8" x14ac:dyDescent="0.3">
      <c r="B2" s="2">
        <v>2016</v>
      </c>
      <c r="E2" s="2">
        <v>2017</v>
      </c>
      <c r="F2" t="s">
        <v>8</v>
      </c>
      <c r="H2" s="2">
        <v>2018</v>
      </c>
    </row>
    <row r="3" spans="1:8" x14ac:dyDescent="0.3">
      <c r="A3" t="s">
        <v>0</v>
      </c>
      <c r="B3" s="1">
        <v>135987</v>
      </c>
      <c r="E3" s="1">
        <v>177866</v>
      </c>
      <c r="F3" s="3">
        <f>(E3/B3)-1</f>
        <v>0.30796326119408479</v>
      </c>
      <c r="H3" s="1">
        <v>232887</v>
      </c>
    </row>
    <row r="5" spans="1:8" x14ac:dyDescent="0.3">
      <c r="A5" t="s">
        <v>1</v>
      </c>
    </row>
    <row r="6" spans="1:8" x14ac:dyDescent="0.3">
      <c r="A6" t="s">
        <v>2</v>
      </c>
      <c r="B6" s="1">
        <v>88265</v>
      </c>
      <c r="E6" s="1">
        <v>111934</v>
      </c>
      <c r="H6" s="1">
        <v>139156</v>
      </c>
    </row>
    <row r="8" spans="1:8" x14ac:dyDescent="0.3">
      <c r="A8" t="s">
        <v>3</v>
      </c>
      <c r="B8" s="1">
        <v>7233</v>
      </c>
      <c r="E8" s="1">
        <v>10069</v>
      </c>
      <c r="H8" s="1">
        <v>13814</v>
      </c>
    </row>
    <row r="10" spans="1:8" x14ac:dyDescent="0.3">
      <c r="A10" t="s">
        <v>7</v>
      </c>
      <c r="B10" s="1">
        <f>B12-B8-B6</f>
        <v>36303</v>
      </c>
      <c r="E10" s="1">
        <f>E12-E8-E6</f>
        <v>51757</v>
      </c>
      <c r="H10" s="1">
        <f>H12-H8-H6</f>
        <v>67496</v>
      </c>
    </row>
    <row r="12" spans="1:8" x14ac:dyDescent="0.3">
      <c r="A12" t="s">
        <v>4</v>
      </c>
      <c r="B12" s="1">
        <v>131801</v>
      </c>
      <c r="E12" s="1">
        <v>173760</v>
      </c>
      <c r="H12" s="1">
        <v>220466</v>
      </c>
    </row>
    <row r="14" spans="1:8" x14ac:dyDescent="0.3">
      <c r="A14" t="s">
        <v>5</v>
      </c>
      <c r="B14" s="1">
        <v>4186</v>
      </c>
      <c r="E14" s="1">
        <v>4106</v>
      </c>
      <c r="H14" s="1">
        <v>12421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0"/>
  <sheetViews>
    <sheetView tabSelected="1" topLeftCell="A13" zoomScale="70" zoomScaleNormal="70" workbookViewId="0">
      <selection activeCell="I33" sqref="I33"/>
    </sheetView>
  </sheetViews>
  <sheetFormatPr defaultColWidth="11.19921875" defaultRowHeight="15.6" x14ac:dyDescent="0.3"/>
  <cols>
    <col min="1" max="1" width="32.5" bestFit="1" customWidth="1"/>
    <col min="2" max="2" width="10.09765625" bestFit="1" customWidth="1"/>
    <col min="5" max="5" width="10.09765625" bestFit="1" customWidth="1"/>
    <col min="6" max="6" width="14.09765625" bestFit="1" customWidth="1"/>
    <col min="8" max="8" width="10.09765625" bestFit="1" customWidth="1"/>
    <col min="9" max="9" width="14.09765625" bestFit="1" customWidth="1"/>
  </cols>
  <sheetData>
    <row r="1" spans="1:13" x14ac:dyDescent="0.3">
      <c r="A1" t="s">
        <v>6</v>
      </c>
      <c r="M1" t="s">
        <v>15</v>
      </c>
    </row>
    <row r="2" spans="1:13" x14ac:dyDescent="0.3">
      <c r="B2" s="2">
        <v>2016</v>
      </c>
      <c r="E2" s="2">
        <v>2017</v>
      </c>
      <c r="F2" s="2" t="s">
        <v>8</v>
      </c>
      <c r="H2" s="2">
        <v>2018</v>
      </c>
      <c r="I2" s="2" t="s">
        <v>8</v>
      </c>
      <c r="K2">
        <v>2016</v>
      </c>
      <c r="L2" s="2">
        <v>0</v>
      </c>
      <c r="M2" s="1">
        <v>135987</v>
      </c>
    </row>
    <row r="3" spans="1:13" x14ac:dyDescent="0.3">
      <c r="A3" t="s">
        <v>0</v>
      </c>
      <c r="B3" s="1">
        <v>135987</v>
      </c>
      <c r="E3" s="1">
        <v>177866</v>
      </c>
      <c r="F3" s="3">
        <f>(E3/B3)-1</f>
        <v>0.30796326119408479</v>
      </c>
      <c r="H3" s="1">
        <v>232887</v>
      </c>
      <c r="I3" s="3">
        <f>(H3/E3)-1</f>
        <v>0.3093396152159491</v>
      </c>
      <c r="K3">
        <v>2017</v>
      </c>
      <c r="L3" s="2">
        <v>1</v>
      </c>
      <c r="M3" s="1">
        <v>177866</v>
      </c>
    </row>
    <row r="4" spans="1:13" x14ac:dyDescent="0.3">
      <c r="K4">
        <v>2018</v>
      </c>
      <c r="L4" s="2">
        <v>2</v>
      </c>
      <c r="M4" s="1">
        <v>232887</v>
      </c>
    </row>
    <row r="5" spans="1:13" x14ac:dyDescent="0.3">
      <c r="A5" t="s">
        <v>1</v>
      </c>
      <c r="K5">
        <v>2019</v>
      </c>
      <c r="L5" s="4">
        <v>3</v>
      </c>
      <c r="M5">
        <f>48450*L5+133797</f>
        <v>279147</v>
      </c>
    </row>
    <row r="6" spans="1:13" x14ac:dyDescent="0.3">
      <c r="A6" t="s">
        <v>2</v>
      </c>
      <c r="B6" s="1">
        <v>88265</v>
      </c>
      <c r="E6" s="1">
        <v>111934</v>
      </c>
      <c r="F6" s="3">
        <f>(E6/B6) - 1</f>
        <v>0.26815838667648562</v>
      </c>
      <c r="H6" s="1">
        <v>139156</v>
      </c>
      <c r="I6" s="3">
        <f>(H6/E6) - 1</f>
        <v>0.24319688387799943</v>
      </c>
      <c r="K6">
        <v>2020</v>
      </c>
      <c r="L6" s="4">
        <v>4</v>
      </c>
      <c r="M6">
        <f>48450*L6+133797</f>
        <v>327597</v>
      </c>
    </row>
    <row r="7" spans="1:13" x14ac:dyDescent="0.3">
      <c r="F7" s="3"/>
      <c r="I7" s="3"/>
      <c r="K7">
        <v>2021</v>
      </c>
      <c r="L7" s="4">
        <v>5</v>
      </c>
      <c r="M7">
        <f t="shared" ref="M7:M12" si="0">48450*L7+133797</f>
        <v>376047</v>
      </c>
    </row>
    <row r="8" spans="1:13" x14ac:dyDescent="0.3">
      <c r="A8" t="s">
        <v>3</v>
      </c>
      <c r="B8" s="1">
        <v>7233</v>
      </c>
      <c r="E8" s="1">
        <v>10069</v>
      </c>
      <c r="F8" s="3">
        <f t="shared" ref="F7:F14" si="1">(E8/B8) - 1</f>
        <v>0.39209180146550526</v>
      </c>
      <c r="H8" s="1">
        <v>13814</v>
      </c>
      <c r="I8" s="3">
        <f t="shared" ref="I7:I14" si="2">(H8/E8) - 1</f>
        <v>0.37193365776144605</v>
      </c>
      <c r="K8">
        <v>2022</v>
      </c>
      <c r="L8" s="4">
        <v>6</v>
      </c>
      <c r="M8">
        <f t="shared" si="0"/>
        <v>424497</v>
      </c>
    </row>
    <row r="9" spans="1:13" x14ac:dyDescent="0.3">
      <c r="F9" s="3"/>
      <c r="I9" s="3"/>
      <c r="K9">
        <v>2023</v>
      </c>
      <c r="L9" s="4">
        <v>7</v>
      </c>
      <c r="M9">
        <f t="shared" si="0"/>
        <v>472947</v>
      </c>
    </row>
    <row r="10" spans="1:13" x14ac:dyDescent="0.3">
      <c r="A10" t="s">
        <v>7</v>
      </c>
      <c r="B10" s="1">
        <f>B12-B8-B6</f>
        <v>36303</v>
      </c>
      <c r="E10" s="1">
        <f>E12-E8-E6</f>
        <v>51757</v>
      </c>
      <c r="F10" s="3">
        <f t="shared" si="1"/>
        <v>0.42569484615596509</v>
      </c>
      <c r="H10" s="1">
        <f>H12-H8-H6</f>
        <v>67496</v>
      </c>
      <c r="I10" s="3">
        <f t="shared" si="2"/>
        <v>0.30409413219467907</v>
      </c>
      <c r="K10">
        <v>2024</v>
      </c>
      <c r="L10" s="4">
        <v>8</v>
      </c>
      <c r="M10">
        <f t="shared" si="0"/>
        <v>521397</v>
      </c>
    </row>
    <row r="11" spans="1:13" x14ac:dyDescent="0.3">
      <c r="F11" s="3"/>
      <c r="I11" s="3"/>
      <c r="K11">
        <v>2025</v>
      </c>
      <c r="L11" s="4">
        <v>9</v>
      </c>
      <c r="M11">
        <f t="shared" si="0"/>
        <v>569847</v>
      </c>
    </row>
    <row r="12" spans="1:13" x14ac:dyDescent="0.3">
      <c r="A12" t="s">
        <v>4</v>
      </c>
      <c r="B12" s="1">
        <v>131801</v>
      </c>
      <c r="E12" s="1">
        <v>173760</v>
      </c>
      <c r="F12" s="3">
        <f t="shared" si="1"/>
        <v>0.31835115059825037</v>
      </c>
      <c r="H12" s="1">
        <v>220466</v>
      </c>
      <c r="I12" s="3">
        <f t="shared" si="2"/>
        <v>0.26879604051565376</v>
      </c>
      <c r="K12">
        <v>2026</v>
      </c>
      <c r="L12" s="4">
        <v>10</v>
      </c>
      <c r="M12">
        <f t="shared" si="0"/>
        <v>618297</v>
      </c>
    </row>
    <row r="13" spans="1:13" x14ac:dyDescent="0.3">
      <c r="F13" s="3"/>
      <c r="I13" s="3"/>
    </row>
    <row r="14" spans="1:13" x14ac:dyDescent="0.3">
      <c r="A14" t="s">
        <v>5</v>
      </c>
      <c r="B14" s="1">
        <v>4186</v>
      </c>
      <c r="E14" s="1">
        <v>4106</v>
      </c>
      <c r="F14" s="3">
        <f t="shared" si="1"/>
        <v>-1.9111323459149565E-2</v>
      </c>
      <c r="H14" s="1">
        <v>12421</v>
      </c>
      <c r="I14" s="3">
        <f t="shared" si="2"/>
        <v>2.02508524111057</v>
      </c>
    </row>
    <row r="16" spans="1:13" x14ac:dyDescent="0.3">
      <c r="A16" t="s">
        <v>17</v>
      </c>
    </row>
    <row r="17" spans="1:13" x14ac:dyDescent="0.3">
      <c r="M17" t="s">
        <v>9</v>
      </c>
    </row>
    <row r="18" spans="1:13" x14ac:dyDescent="0.3">
      <c r="C18" t="s">
        <v>15</v>
      </c>
      <c r="D18" t="s">
        <v>9</v>
      </c>
      <c r="E18" t="s">
        <v>10</v>
      </c>
      <c r="F18" t="s">
        <v>11</v>
      </c>
      <c r="G18" t="s">
        <v>12</v>
      </c>
      <c r="H18" t="s">
        <v>14</v>
      </c>
      <c r="I18" t="s">
        <v>16</v>
      </c>
      <c r="K18">
        <v>2016</v>
      </c>
      <c r="L18" s="2">
        <v>1</v>
      </c>
      <c r="M18" s="1">
        <v>88265</v>
      </c>
    </row>
    <row r="19" spans="1:13" x14ac:dyDescent="0.3">
      <c r="A19">
        <v>2016</v>
      </c>
      <c r="B19" s="2">
        <v>1</v>
      </c>
      <c r="C19" s="1">
        <v>135987</v>
      </c>
      <c r="D19">
        <v>88265</v>
      </c>
      <c r="E19">
        <v>7233</v>
      </c>
      <c r="F19">
        <v>36303</v>
      </c>
      <c r="G19">
        <v>131801</v>
      </c>
      <c r="H19">
        <v>4186</v>
      </c>
      <c r="I19">
        <v>8372</v>
      </c>
      <c r="K19">
        <v>2017</v>
      </c>
      <c r="L19" s="2">
        <v>2</v>
      </c>
      <c r="M19" s="1">
        <v>111934</v>
      </c>
    </row>
    <row r="20" spans="1:13" x14ac:dyDescent="0.3">
      <c r="A20">
        <v>2017</v>
      </c>
      <c r="B20" s="2">
        <v>2</v>
      </c>
      <c r="C20" s="1">
        <v>177866</v>
      </c>
      <c r="D20">
        <v>111934</v>
      </c>
      <c r="E20">
        <v>10069</v>
      </c>
      <c r="F20">
        <v>51757</v>
      </c>
      <c r="G20">
        <v>173760</v>
      </c>
      <c r="H20">
        <v>4106</v>
      </c>
      <c r="I20">
        <v>8212</v>
      </c>
      <c r="K20">
        <v>2018</v>
      </c>
      <c r="L20" s="2">
        <v>3</v>
      </c>
      <c r="M20" s="1">
        <v>139156</v>
      </c>
    </row>
    <row r="21" spans="1:13" x14ac:dyDescent="0.3">
      <c r="A21">
        <v>2018</v>
      </c>
      <c r="B21" s="2">
        <v>3</v>
      </c>
      <c r="C21" s="1">
        <v>232887</v>
      </c>
      <c r="D21">
        <v>139156</v>
      </c>
      <c r="E21">
        <v>13814</v>
      </c>
      <c r="F21">
        <v>67496</v>
      </c>
      <c r="G21">
        <v>220466</v>
      </c>
      <c r="H21">
        <v>12421</v>
      </c>
      <c r="I21">
        <v>24842</v>
      </c>
      <c r="K21">
        <v>2019</v>
      </c>
      <c r="L21" s="4">
        <v>4</v>
      </c>
      <c r="M21">
        <f>25446*L21+62227</f>
        <v>164011</v>
      </c>
    </row>
    <row r="22" spans="1:13" x14ac:dyDescent="0.3">
      <c r="A22">
        <v>2019</v>
      </c>
      <c r="B22" s="4">
        <v>4</v>
      </c>
      <c r="C22">
        <v>279147</v>
      </c>
      <c r="D22">
        <v>164011</v>
      </c>
      <c r="E22">
        <v>16953</v>
      </c>
      <c r="F22">
        <v>83047</v>
      </c>
      <c r="G22">
        <v>264009</v>
      </c>
      <c r="H22">
        <v>15139.3</v>
      </c>
      <c r="I22">
        <v>30277.299999999988</v>
      </c>
      <c r="K22">
        <v>2020</v>
      </c>
      <c r="L22" s="4">
        <v>5</v>
      </c>
      <c r="M22">
        <f t="shared" ref="M22:M27" si="3">25446*L22+62227</f>
        <v>189457</v>
      </c>
    </row>
    <row r="23" spans="1:13" x14ac:dyDescent="0.3">
      <c r="A23">
        <v>2020</v>
      </c>
      <c r="B23" s="4">
        <v>5</v>
      </c>
      <c r="C23">
        <v>327597</v>
      </c>
      <c r="D23">
        <v>189457</v>
      </c>
      <c r="E23">
        <v>20243.5</v>
      </c>
      <c r="F23">
        <v>98644</v>
      </c>
      <c r="G23">
        <v>308342</v>
      </c>
      <c r="H23">
        <v>19256.8</v>
      </c>
      <c r="I23">
        <v>38511.799999999988</v>
      </c>
      <c r="K23">
        <v>2021</v>
      </c>
      <c r="L23" s="4">
        <v>6</v>
      </c>
      <c r="M23">
        <f t="shared" si="3"/>
        <v>214903</v>
      </c>
    </row>
    <row r="24" spans="1:13" x14ac:dyDescent="0.3">
      <c r="A24">
        <v>2021</v>
      </c>
      <c r="B24" s="4">
        <v>6</v>
      </c>
      <c r="C24">
        <v>376047</v>
      </c>
      <c r="D24">
        <v>214903</v>
      </c>
      <c r="E24">
        <v>23534</v>
      </c>
      <c r="F24">
        <v>114241</v>
      </c>
      <c r="G24">
        <v>352675</v>
      </c>
      <c r="H24">
        <v>23374.3</v>
      </c>
      <c r="I24">
        <v>46746.299999999988</v>
      </c>
      <c r="K24">
        <v>2022</v>
      </c>
      <c r="L24" s="4">
        <v>7</v>
      </c>
      <c r="M24">
        <f t="shared" si="3"/>
        <v>240349</v>
      </c>
    </row>
    <row r="25" spans="1:13" x14ac:dyDescent="0.3">
      <c r="A25">
        <v>2022</v>
      </c>
      <c r="B25" s="4">
        <v>7</v>
      </c>
      <c r="C25">
        <v>424497</v>
      </c>
      <c r="D25">
        <v>240349</v>
      </c>
      <c r="E25">
        <v>26824.5</v>
      </c>
      <c r="F25">
        <v>129838</v>
      </c>
      <c r="G25">
        <v>397008</v>
      </c>
      <c r="H25">
        <v>27491.8</v>
      </c>
      <c r="I25">
        <v>54980.799999999988</v>
      </c>
      <c r="K25">
        <v>2023</v>
      </c>
      <c r="L25" s="4">
        <v>8</v>
      </c>
      <c r="M25">
        <f t="shared" si="3"/>
        <v>265795</v>
      </c>
    </row>
    <row r="26" spans="1:13" x14ac:dyDescent="0.3">
      <c r="A26">
        <v>2023</v>
      </c>
      <c r="B26" s="4">
        <v>8</v>
      </c>
      <c r="C26">
        <v>472947</v>
      </c>
      <c r="D26">
        <v>265795</v>
      </c>
      <c r="E26">
        <v>30115</v>
      </c>
      <c r="F26">
        <v>145435</v>
      </c>
      <c r="G26">
        <v>441341</v>
      </c>
      <c r="H26">
        <v>31609.3</v>
      </c>
      <c r="I26">
        <v>63215.299999999988</v>
      </c>
      <c r="K26">
        <v>2024</v>
      </c>
      <c r="L26" s="4">
        <v>9</v>
      </c>
      <c r="M26">
        <f t="shared" si="3"/>
        <v>291241</v>
      </c>
    </row>
    <row r="27" spans="1:13" x14ac:dyDescent="0.3">
      <c r="A27">
        <v>2024</v>
      </c>
      <c r="B27" s="4">
        <v>9</v>
      </c>
      <c r="C27">
        <v>521397</v>
      </c>
      <c r="D27">
        <v>291241</v>
      </c>
      <c r="E27">
        <v>33405.5</v>
      </c>
      <c r="F27">
        <v>161032</v>
      </c>
      <c r="G27">
        <v>485674</v>
      </c>
      <c r="H27">
        <v>35726.800000000003</v>
      </c>
      <c r="I27">
        <v>71449.800000000047</v>
      </c>
      <c r="K27">
        <v>2025</v>
      </c>
      <c r="L27" s="4">
        <v>10</v>
      </c>
      <c r="M27">
        <f t="shared" si="3"/>
        <v>316687</v>
      </c>
    </row>
    <row r="28" spans="1:13" x14ac:dyDescent="0.3">
      <c r="A28">
        <v>2025</v>
      </c>
      <c r="B28" s="4">
        <v>10</v>
      </c>
      <c r="C28">
        <v>569847</v>
      </c>
      <c r="D28">
        <v>316687</v>
      </c>
      <c r="E28">
        <v>36696</v>
      </c>
      <c r="F28">
        <v>176629</v>
      </c>
      <c r="G28">
        <v>530007</v>
      </c>
      <c r="H28">
        <v>39844.300000000003</v>
      </c>
      <c r="I28">
        <v>79684.300000000047</v>
      </c>
    </row>
    <row r="33" spans="11:13" x14ac:dyDescent="0.3">
      <c r="M33" t="s">
        <v>10</v>
      </c>
    </row>
    <row r="34" spans="11:13" x14ac:dyDescent="0.3">
      <c r="K34">
        <v>2016</v>
      </c>
      <c r="L34" s="2">
        <v>1</v>
      </c>
      <c r="M34" s="1">
        <v>7233</v>
      </c>
    </row>
    <row r="35" spans="11:13" x14ac:dyDescent="0.3">
      <c r="K35">
        <v>2017</v>
      </c>
      <c r="L35" s="2">
        <v>2</v>
      </c>
      <c r="M35" s="1">
        <v>10069</v>
      </c>
    </row>
    <row r="36" spans="11:13" x14ac:dyDescent="0.3">
      <c r="K36">
        <v>2018</v>
      </c>
      <c r="L36" s="2">
        <v>3</v>
      </c>
      <c r="M36" s="1">
        <v>13814</v>
      </c>
    </row>
    <row r="37" spans="11:13" x14ac:dyDescent="0.3">
      <c r="K37">
        <v>2019</v>
      </c>
      <c r="L37" s="4">
        <v>4</v>
      </c>
      <c r="M37">
        <f>L37*3290.5+3791</f>
        <v>16953</v>
      </c>
    </row>
    <row r="38" spans="11:13" x14ac:dyDescent="0.3">
      <c r="K38">
        <v>2020</v>
      </c>
      <c r="L38" s="4">
        <v>5</v>
      </c>
      <c r="M38">
        <f t="shared" ref="M38:M43" si="4">L38*3290.5+3791</f>
        <v>20243.5</v>
      </c>
    </row>
    <row r="39" spans="11:13" x14ac:dyDescent="0.3">
      <c r="K39">
        <v>2021</v>
      </c>
      <c r="L39" s="4">
        <v>6</v>
      </c>
      <c r="M39">
        <f t="shared" si="4"/>
        <v>23534</v>
      </c>
    </row>
    <row r="40" spans="11:13" x14ac:dyDescent="0.3">
      <c r="K40">
        <v>2022</v>
      </c>
      <c r="L40" s="4">
        <v>7</v>
      </c>
      <c r="M40">
        <f t="shared" si="4"/>
        <v>26824.5</v>
      </c>
    </row>
    <row r="41" spans="11:13" x14ac:dyDescent="0.3">
      <c r="K41">
        <v>2023</v>
      </c>
      <c r="L41" s="4">
        <v>8</v>
      </c>
      <c r="M41">
        <f t="shared" si="4"/>
        <v>30115</v>
      </c>
    </row>
    <row r="42" spans="11:13" x14ac:dyDescent="0.3">
      <c r="K42">
        <v>2024</v>
      </c>
      <c r="L42" s="4">
        <v>9</v>
      </c>
      <c r="M42">
        <f t="shared" si="4"/>
        <v>33405.5</v>
      </c>
    </row>
    <row r="43" spans="11:13" x14ac:dyDescent="0.3">
      <c r="K43">
        <v>2025</v>
      </c>
      <c r="L43" s="4">
        <v>10</v>
      </c>
      <c r="M43">
        <f t="shared" si="4"/>
        <v>36696</v>
      </c>
    </row>
    <row r="49" spans="1:13" x14ac:dyDescent="0.3">
      <c r="M49" t="s">
        <v>11</v>
      </c>
    </row>
    <row r="50" spans="1:13" x14ac:dyDescent="0.3">
      <c r="K50">
        <v>2016</v>
      </c>
      <c r="L50" s="2">
        <v>1</v>
      </c>
      <c r="M50" s="1">
        <v>36303</v>
      </c>
    </row>
    <row r="51" spans="1:13" x14ac:dyDescent="0.3">
      <c r="K51">
        <v>2017</v>
      </c>
      <c r="L51" s="2">
        <v>2</v>
      </c>
      <c r="M51">
        <v>51757</v>
      </c>
    </row>
    <row r="52" spans="1:13" x14ac:dyDescent="0.3">
      <c r="K52">
        <v>2018</v>
      </c>
      <c r="L52" s="2">
        <v>3</v>
      </c>
      <c r="M52" s="1">
        <v>67496</v>
      </c>
    </row>
    <row r="53" spans="1:13" x14ac:dyDescent="0.3">
      <c r="K53">
        <v>2019</v>
      </c>
      <c r="L53" s="4">
        <v>4</v>
      </c>
      <c r="M53">
        <f>L53*15597+20659</f>
        <v>83047</v>
      </c>
    </row>
    <row r="54" spans="1:13" x14ac:dyDescent="0.3">
      <c r="K54">
        <v>2020</v>
      </c>
      <c r="L54" s="4">
        <v>5</v>
      </c>
      <c r="M54">
        <f t="shared" ref="M54:M59" si="5">L54*15597+20659</f>
        <v>98644</v>
      </c>
    </row>
    <row r="55" spans="1:13" x14ac:dyDescent="0.3">
      <c r="K55">
        <v>2021</v>
      </c>
      <c r="L55" s="4">
        <v>6</v>
      </c>
      <c r="M55">
        <f t="shared" si="5"/>
        <v>114241</v>
      </c>
    </row>
    <row r="56" spans="1:13" x14ac:dyDescent="0.3">
      <c r="K56">
        <v>2022</v>
      </c>
      <c r="L56" s="4">
        <v>7</v>
      </c>
      <c r="M56">
        <f t="shared" si="5"/>
        <v>129838</v>
      </c>
    </row>
    <row r="57" spans="1:13" x14ac:dyDescent="0.3">
      <c r="C57" t="s">
        <v>15</v>
      </c>
      <c r="D57" t="s">
        <v>14</v>
      </c>
      <c r="E57" t="s">
        <v>12</v>
      </c>
      <c r="F57" t="s">
        <v>16</v>
      </c>
      <c r="K57">
        <v>2023</v>
      </c>
      <c r="L57" s="4">
        <v>8</v>
      </c>
      <c r="M57">
        <f t="shared" si="5"/>
        <v>145435</v>
      </c>
    </row>
    <row r="58" spans="1:13" x14ac:dyDescent="0.3">
      <c r="A58">
        <v>2016</v>
      </c>
      <c r="B58" s="2">
        <v>1</v>
      </c>
      <c r="C58" s="1">
        <v>135987</v>
      </c>
      <c r="D58">
        <v>4186</v>
      </c>
      <c r="E58">
        <v>131801</v>
      </c>
      <c r="F58" s="5">
        <f>C58+D58-E58</f>
        <v>8372</v>
      </c>
      <c r="K58">
        <v>2024</v>
      </c>
      <c r="L58" s="4">
        <v>9</v>
      </c>
      <c r="M58">
        <f t="shared" si="5"/>
        <v>161032</v>
      </c>
    </row>
    <row r="59" spans="1:13" x14ac:dyDescent="0.3">
      <c r="A59">
        <v>2017</v>
      </c>
      <c r="B59" s="2">
        <v>2</v>
      </c>
      <c r="C59" s="1">
        <v>177866</v>
      </c>
      <c r="D59">
        <v>4106</v>
      </c>
      <c r="E59">
        <v>173760</v>
      </c>
      <c r="F59" s="5">
        <f t="shared" ref="F59:F67" si="6">C59+D59-E59</f>
        <v>8212</v>
      </c>
      <c r="K59">
        <v>2025</v>
      </c>
      <c r="L59" s="4">
        <v>10</v>
      </c>
      <c r="M59">
        <f t="shared" si="5"/>
        <v>176629</v>
      </c>
    </row>
    <row r="60" spans="1:13" x14ac:dyDescent="0.3">
      <c r="A60">
        <v>2018</v>
      </c>
      <c r="B60" s="2">
        <v>3</v>
      </c>
      <c r="C60" s="1">
        <v>232887</v>
      </c>
      <c r="D60">
        <v>12421</v>
      </c>
      <c r="E60">
        <v>220466</v>
      </c>
      <c r="F60" s="5">
        <f t="shared" si="6"/>
        <v>24842</v>
      </c>
    </row>
    <row r="61" spans="1:13" x14ac:dyDescent="0.3">
      <c r="A61">
        <v>2019</v>
      </c>
      <c r="B61" s="4">
        <v>4</v>
      </c>
      <c r="C61">
        <v>279147</v>
      </c>
      <c r="D61">
        <v>15139.3</v>
      </c>
      <c r="E61">
        <v>264009</v>
      </c>
      <c r="F61" s="5">
        <f t="shared" si="6"/>
        <v>30277.299999999988</v>
      </c>
    </row>
    <row r="62" spans="1:13" x14ac:dyDescent="0.3">
      <c r="A62">
        <v>2020</v>
      </c>
      <c r="B62" s="4">
        <v>5</v>
      </c>
      <c r="C62">
        <v>327597</v>
      </c>
      <c r="D62">
        <v>19256.8</v>
      </c>
      <c r="E62">
        <v>308342</v>
      </c>
      <c r="F62" s="5">
        <f t="shared" si="6"/>
        <v>38511.799999999988</v>
      </c>
    </row>
    <row r="63" spans="1:13" x14ac:dyDescent="0.3">
      <c r="A63">
        <v>2021</v>
      </c>
      <c r="B63" s="4">
        <v>6</v>
      </c>
      <c r="C63">
        <v>376047</v>
      </c>
      <c r="D63">
        <v>23374.3</v>
      </c>
      <c r="E63">
        <v>352675</v>
      </c>
      <c r="F63" s="5">
        <f t="shared" si="6"/>
        <v>46746.299999999988</v>
      </c>
    </row>
    <row r="64" spans="1:13" x14ac:dyDescent="0.3">
      <c r="A64">
        <v>2022</v>
      </c>
      <c r="B64" s="4">
        <v>7</v>
      </c>
      <c r="C64">
        <v>424497</v>
      </c>
      <c r="D64">
        <v>27491.8</v>
      </c>
      <c r="E64">
        <v>397008</v>
      </c>
      <c r="F64" s="5">
        <f t="shared" si="6"/>
        <v>54980.799999999988</v>
      </c>
      <c r="M64" t="s">
        <v>12</v>
      </c>
    </row>
    <row r="65" spans="1:13" x14ac:dyDescent="0.3">
      <c r="A65">
        <v>2023</v>
      </c>
      <c r="B65" s="4">
        <v>8</v>
      </c>
      <c r="C65">
        <v>472947</v>
      </c>
      <c r="D65">
        <v>31609.3</v>
      </c>
      <c r="E65">
        <v>441341</v>
      </c>
      <c r="F65" s="5">
        <f t="shared" si="6"/>
        <v>63215.299999999988</v>
      </c>
      <c r="K65">
        <v>2016</v>
      </c>
      <c r="L65" s="2">
        <v>1</v>
      </c>
      <c r="M65" s="1">
        <v>131801</v>
      </c>
    </row>
    <row r="66" spans="1:13" x14ac:dyDescent="0.3">
      <c r="A66">
        <v>2024</v>
      </c>
      <c r="B66" s="4">
        <v>9</v>
      </c>
      <c r="C66">
        <v>521397</v>
      </c>
      <c r="D66">
        <v>35726.800000000003</v>
      </c>
      <c r="E66">
        <v>485674</v>
      </c>
      <c r="F66" s="5">
        <f t="shared" si="6"/>
        <v>71449.800000000047</v>
      </c>
      <c r="K66">
        <v>2017</v>
      </c>
      <c r="L66" s="2">
        <v>2</v>
      </c>
      <c r="M66" s="1">
        <v>173760</v>
      </c>
    </row>
    <row r="67" spans="1:13" x14ac:dyDescent="0.3">
      <c r="A67">
        <v>2025</v>
      </c>
      <c r="B67" s="4">
        <v>10</v>
      </c>
      <c r="C67">
        <v>569847</v>
      </c>
      <c r="D67">
        <v>39844.300000000003</v>
      </c>
      <c r="E67">
        <v>530007</v>
      </c>
      <c r="F67" s="5">
        <f t="shared" si="6"/>
        <v>79684.300000000047</v>
      </c>
      <c r="K67">
        <v>2018</v>
      </c>
      <c r="L67" s="2">
        <v>3</v>
      </c>
      <c r="M67" s="1">
        <v>220466</v>
      </c>
    </row>
    <row r="68" spans="1:13" x14ac:dyDescent="0.3">
      <c r="K68">
        <v>2019</v>
      </c>
      <c r="L68" s="4">
        <v>4</v>
      </c>
      <c r="M68">
        <f>L68*44333+86677</f>
        <v>264009</v>
      </c>
    </row>
    <row r="69" spans="1:13" x14ac:dyDescent="0.3">
      <c r="K69">
        <v>2020</v>
      </c>
      <c r="L69" s="4">
        <v>5</v>
      </c>
      <c r="M69">
        <f t="shared" ref="M69:M74" si="7">L69*44333+86677</f>
        <v>308342</v>
      </c>
    </row>
    <row r="70" spans="1:13" x14ac:dyDescent="0.3">
      <c r="K70">
        <v>2021</v>
      </c>
      <c r="L70" s="4">
        <v>6</v>
      </c>
      <c r="M70">
        <f t="shared" si="7"/>
        <v>352675</v>
      </c>
    </row>
    <row r="71" spans="1:13" x14ac:dyDescent="0.3">
      <c r="K71">
        <v>2022</v>
      </c>
      <c r="L71" s="4">
        <v>7</v>
      </c>
      <c r="M71">
        <f t="shared" si="7"/>
        <v>397008</v>
      </c>
    </row>
    <row r="72" spans="1:13" x14ac:dyDescent="0.3">
      <c r="K72">
        <v>2023</v>
      </c>
      <c r="L72" s="4">
        <v>8</v>
      </c>
      <c r="M72">
        <f t="shared" si="7"/>
        <v>441341</v>
      </c>
    </row>
    <row r="73" spans="1:13" x14ac:dyDescent="0.3">
      <c r="K73">
        <v>2024</v>
      </c>
      <c r="L73" s="4">
        <v>9</v>
      </c>
      <c r="M73">
        <f t="shared" si="7"/>
        <v>485674</v>
      </c>
    </row>
    <row r="74" spans="1:13" x14ac:dyDescent="0.3">
      <c r="K74">
        <v>2025</v>
      </c>
      <c r="L74" s="4">
        <v>10</v>
      </c>
      <c r="M74">
        <f t="shared" si="7"/>
        <v>530007</v>
      </c>
    </row>
    <row r="80" spans="1:13" x14ac:dyDescent="0.3">
      <c r="M80" t="s">
        <v>14</v>
      </c>
    </row>
    <row r="81" spans="9:13" x14ac:dyDescent="0.3">
      <c r="I81" t="s">
        <v>13</v>
      </c>
      <c r="K81">
        <v>2016</v>
      </c>
      <c r="L81" s="2">
        <v>1</v>
      </c>
      <c r="M81" s="1">
        <v>4186</v>
      </c>
    </row>
    <row r="82" spans="9:13" x14ac:dyDescent="0.3">
      <c r="K82">
        <v>2017</v>
      </c>
      <c r="L82" s="2">
        <v>2</v>
      </c>
      <c r="M82" s="1">
        <v>4106</v>
      </c>
    </row>
    <row r="83" spans="9:13" x14ac:dyDescent="0.3">
      <c r="K83">
        <v>2018</v>
      </c>
      <c r="L83" s="2">
        <v>3</v>
      </c>
      <c r="M83" s="1">
        <v>12421</v>
      </c>
    </row>
    <row r="84" spans="9:13" x14ac:dyDescent="0.3">
      <c r="K84">
        <v>2019</v>
      </c>
      <c r="L84" s="4">
        <v>4</v>
      </c>
      <c r="M84">
        <f>L84*4117.5-1330.7</f>
        <v>15139.3</v>
      </c>
    </row>
    <row r="85" spans="9:13" x14ac:dyDescent="0.3">
      <c r="K85">
        <v>2020</v>
      </c>
      <c r="L85" s="4">
        <v>5</v>
      </c>
      <c r="M85">
        <f t="shared" ref="M85:M90" si="8">L85*4117.5-1330.7</f>
        <v>19256.8</v>
      </c>
    </row>
    <row r="86" spans="9:13" x14ac:dyDescent="0.3">
      <c r="K86">
        <v>2021</v>
      </c>
      <c r="L86" s="4">
        <v>6</v>
      </c>
      <c r="M86">
        <f t="shared" si="8"/>
        <v>23374.3</v>
      </c>
    </row>
    <row r="87" spans="9:13" x14ac:dyDescent="0.3">
      <c r="K87">
        <v>2022</v>
      </c>
      <c r="L87" s="4">
        <v>7</v>
      </c>
      <c r="M87">
        <f t="shared" si="8"/>
        <v>27491.8</v>
      </c>
    </row>
    <row r="88" spans="9:13" x14ac:dyDescent="0.3">
      <c r="K88">
        <v>2023</v>
      </c>
      <c r="L88" s="4">
        <v>8</v>
      </c>
      <c r="M88">
        <f t="shared" si="8"/>
        <v>31609.3</v>
      </c>
    </row>
    <row r="89" spans="9:13" x14ac:dyDescent="0.3">
      <c r="K89">
        <v>2024</v>
      </c>
      <c r="L89" s="4">
        <v>9</v>
      </c>
      <c r="M89">
        <f t="shared" si="8"/>
        <v>35726.800000000003</v>
      </c>
    </row>
    <row r="90" spans="9:13" x14ac:dyDescent="0.3">
      <c r="K90">
        <v>2025</v>
      </c>
      <c r="L90" s="4">
        <v>10</v>
      </c>
      <c r="M90">
        <f t="shared" si="8"/>
        <v>39844.300000000003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Amazon-1</vt:lpstr>
      <vt:lpstr>Amazon-1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Galvanize</dc:creator>
  <cp:lastModifiedBy>Programming</cp:lastModifiedBy>
  <dcterms:created xsi:type="dcterms:W3CDTF">2019-10-07T19:17:30Z</dcterms:created>
  <dcterms:modified xsi:type="dcterms:W3CDTF">2019-10-07T20:35:09Z</dcterms:modified>
</cp:coreProperties>
</file>