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ogramming\Desktop\O25_assessment\"/>
    </mc:Choice>
  </mc:AlternateContent>
  <bookViews>
    <workbookView xWindow="0" yWindow="0" windowWidth="23040" windowHeight="9408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7" l="1"/>
  <c r="N12" i="6"/>
  <c r="M12" i="6"/>
  <c r="L12" i="6"/>
  <c r="K12" i="6"/>
  <c r="N8" i="6"/>
  <c r="M8" i="6"/>
  <c r="L8" i="6"/>
  <c r="K8" i="6"/>
  <c r="J8" i="6"/>
  <c r="M10" i="5"/>
  <c r="H13" i="5"/>
  <c r="I13" i="5" s="1"/>
  <c r="J13" i="5" s="1"/>
  <c r="H12" i="5"/>
  <c r="I12" i="5" s="1"/>
  <c r="J12" i="5" s="1"/>
  <c r="G11" i="5"/>
  <c r="H11" i="5"/>
  <c r="I11" i="5" s="1"/>
  <c r="J11" i="5" s="1"/>
  <c r="G12" i="5"/>
  <c r="G13" i="5"/>
  <c r="D12" i="1"/>
  <c r="H18" i="3"/>
  <c r="H17" i="3"/>
  <c r="H16" i="3"/>
  <c r="H14" i="3"/>
  <c r="E23" i="3"/>
  <c r="H13" i="3"/>
  <c r="H8" i="3"/>
  <c r="H9" i="3"/>
  <c r="H11" i="3" s="1"/>
  <c r="H12" i="3" s="1"/>
  <c r="H16" i="2"/>
  <c r="H13" i="2"/>
  <c r="I2" i="2" s="1"/>
  <c r="H14" i="2"/>
  <c r="C7" i="1"/>
  <c r="C10" i="1"/>
  <c r="D10" i="1" s="1"/>
  <c r="C12" i="1"/>
  <c r="C8" i="1"/>
  <c r="C9" i="1"/>
  <c r="H15" i="3" l="1"/>
  <c r="H10" i="3"/>
  <c r="I3" i="2"/>
  <c r="J3" i="2" s="1"/>
  <c r="I6" i="2"/>
  <c r="J6" i="2" s="1"/>
  <c r="J2" i="2"/>
  <c r="I5" i="2"/>
  <c r="J5" i="2" s="1"/>
  <c r="I4" i="2"/>
  <c r="J4" i="2" s="1"/>
  <c r="D18" i="3" l="1"/>
  <c r="E18" i="3" s="1"/>
  <c r="D12" i="3"/>
  <c r="E12" i="3" s="1"/>
  <c r="D20" i="3"/>
  <c r="E20" i="3" s="1"/>
  <c r="D9" i="3"/>
  <c r="E9" i="3" s="1"/>
  <c r="D21" i="3"/>
  <c r="E21" i="3" s="1"/>
  <c r="D17" i="3"/>
  <c r="E17" i="3" s="1"/>
  <c r="D13" i="3"/>
  <c r="E13" i="3" s="1"/>
  <c r="D14" i="3"/>
  <c r="E14" i="3" s="1"/>
  <c r="D22" i="3"/>
  <c r="E22" i="3" s="1"/>
  <c r="D15" i="3"/>
  <c r="E15" i="3" s="1"/>
  <c r="D23" i="3"/>
  <c r="D10" i="3"/>
  <c r="E10" i="3" s="1"/>
  <c r="D11" i="3"/>
  <c r="E11" i="3" s="1"/>
  <c r="D16" i="3"/>
  <c r="E16" i="3" s="1"/>
  <c r="D19" i="3"/>
  <c r="E19" i="3" s="1"/>
  <c r="H15" i="2"/>
  <c r="H17" i="2"/>
</calcChain>
</file>

<file path=xl/sharedStrings.xml><?xml version="1.0" encoding="utf-8"?>
<sst xmlns="http://schemas.openxmlformats.org/spreadsheetml/2006/main" count="110" uniqueCount="91">
  <si>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</si>
  <si>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</si>
  <si>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</si>
  <si>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</si>
  <si>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</si>
  <si>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</si>
  <si>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</si>
  <si>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</si>
  <si>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</si>
  <si>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</si>
  <si>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</si>
  <si>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</si>
  <si>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</si>
  <si>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</si>
  <si>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</si>
  <si>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</si>
  <si>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</si>
  <si>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</si>
  <si>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</si>
  <si>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</si>
  <si>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</si>
  <si>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</si>
  <si>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</si>
  <si>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</si>
  <si>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</si>
  <si>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</si>
  <si>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</si>
  <si>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</si>
  <si>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</si>
  <si>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</si>
  <si>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</si>
  <si>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</si>
  <si>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</si>
  <si>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</si>
  <si>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</si>
  <si>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</si>
  <si>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</si>
  <si>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</si>
  <si>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</si>
  <si>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</si>
  <si>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</si>
  <si>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</si>
  <si>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</si>
  <si>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</si>
  <si>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</si>
  <si>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</si>
  <si>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</si>
  <si>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</si>
  <si>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</si>
  <si>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</si>
  <si>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</si>
  <si>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</si>
  <si>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</si>
  <si>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</si>
  <si>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</si>
  <si>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</si>
  <si>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</si>
  <si>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</si>
  <si>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</si>
  <si>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n</t>
  </si>
  <si>
    <t>k</t>
  </si>
  <si>
    <t>n choose k</t>
  </si>
  <si>
    <t>X</t>
  </si>
  <si>
    <t>X - µ</t>
  </si>
  <si>
    <t>(X - µ)2</t>
  </si>
  <si>
    <t>µ</t>
  </si>
  <si>
    <r>
      <t>SUM (X - µ)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</si>
  <si>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Variance</t>
  </si>
  <si>
    <t>STDDEV</t>
  </si>
  <si>
    <t>Months (M)</t>
  </si>
  <si>
    <t>Transactions (T)</t>
  </si>
  <si>
    <t>Mean T/M</t>
  </si>
  <si>
    <t>Sorted Transactions</t>
  </si>
  <si>
    <t>Mid Point</t>
  </si>
  <si>
    <t xml:space="preserve">Median </t>
  </si>
  <si>
    <t xml:space="preserve">75 Precentile </t>
  </si>
  <si>
    <t>W</t>
  </si>
  <si>
    <t>25 Percentile</t>
  </si>
  <si>
    <t xml:space="preserve">IQR </t>
  </si>
  <si>
    <t>0,1,2</t>
  </si>
  <si>
    <t>Probabilty</t>
  </si>
  <si>
    <t>pK</t>
  </si>
  <si>
    <t>pK inv</t>
  </si>
  <si>
    <t>All Books</t>
  </si>
  <si>
    <t>PA</t>
  </si>
  <si>
    <t>PB</t>
  </si>
  <si>
    <t>P(A|B)</t>
  </si>
  <si>
    <t>A^B</t>
  </si>
  <si>
    <t>CC</t>
  </si>
  <si>
    <t>P</t>
  </si>
  <si>
    <t>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</si>
</sst>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2" fontId="0" fillId="2" borderId="0" xfId="0" applyNumberFormat="1" applyFill="1"/>
    <xf numFmtId="0" fontId="1" fillId="3" borderId="0" xfId="0" applyFont="1" applyFill="1"/>
    <xf numFmtId="2" fontId="0" fillId="0" borderId="0" xfId="0" applyNumberFormat="1"/>
    <xf numFmtId="0" fontId="1" fillId="0" borderId="0" xfId="0" applyFont="1" applyFill="1"/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2" fillId="3" borderId="0" xfId="0" applyFont="1" applyFill="1"/>
    <xf numFmtId="0" fontId="1" fillId="4" borderId="0" xfId="0" applyFont="1" applyFill="1"/>
    <xf numFmtId="2" fontId="0" fillId="4" borderId="0" xfId="0" applyNumberFormat="1" applyFill="1"/>
    <xf numFmtId="0" fontId="0" fillId="4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7" spans="1:1" x14ac:dyDescent="0.3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defaultRowHeight="14.4" x14ac:dyDescent="0.3"/>
  <cols>
    <col min="3" max="3" width="10" bestFit="1" customWidth="1"/>
  </cols>
  <sheetData>
    <row r="1" spans="1:4" x14ac:dyDescent="0.3">
      <c r="A1" s="1" t="s">
        <v>6</v>
      </c>
    </row>
    <row r="2" spans="1:4" x14ac:dyDescent="0.3">
      <c r="A2" s="6" t="s">
        <v>7</v>
      </c>
      <c r="B2" t="s">
        <v>8</v>
      </c>
    </row>
    <row r="3" spans="1:4" x14ac:dyDescent="0.3">
      <c r="A3" s="6" t="s">
        <v>9</v>
      </c>
      <c r="B3" t="s">
        <v>10</v>
      </c>
    </row>
    <row r="6" spans="1:4" x14ac:dyDescent="0.3">
      <c r="A6" s="1" t="s">
        <v>59</v>
      </c>
      <c r="B6" s="1" t="s">
        <v>60</v>
      </c>
      <c r="C6" s="1" t="s">
        <v>61</v>
      </c>
    </row>
    <row r="7" spans="1:4" x14ac:dyDescent="0.3">
      <c r="A7">
        <v>13</v>
      </c>
      <c r="B7">
        <v>1</v>
      </c>
      <c r="C7">
        <f>FACT(A7)/(FACT(A7-B7)*FACT(B7))</f>
        <v>13</v>
      </c>
      <c r="D7">
        <v>13</v>
      </c>
    </row>
    <row r="8" spans="1:4" x14ac:dyDescent="0.3">
      <c r="A8">
        <v>4</v>
      </c>
      <c r="B8">
        <v>2</v>
      </c>
      <c r="C8">
        <f t="shared" ref="C8:C9" si="0">FACT(A8)/(FACT(A8-B8)*FACT(B8))</f>
        <v>6</v>
      </c>
      <c r="D8">
        <v>6</v>
      </c>
    </row>
    <row r="9" spans="1:4" x14ac:dyDescent="0.3">
      <c r="A9">
        <v>12</v>
      </c>
      <c r="B9">
        <v>2</v>
      </c>
      <c r="C9">
        <f t="shared" si="0"/>
        <v>66</v>
      </c>
      <c r="D9">
        <v>66</v>
      </c>
    </row>
    <row r="10" spans="1:4" x14ac:dyDescent="0.3">
      <c r="A10">
        <v>4</v>
      </c>
      <c r="B10">
        <v>1</v>
      </c>
      <c r="C10">
        <f>FACT(A10)/(FACT(A10-B10)*FACT(B10))</f>
        <v>4</v>
      </c>
      <c r="D10">
        <f>C10*C10*C10</f>
        <v>64</v>
      </c>
    </row>
    <row r="12" spans="1:4" x14ac:dyDescent="0.3">
      <c r="A12">
        <v>52</v>
      </c>
      <c r="B12">
        <v>4</v>
      </c>
      <c r="C12">
        <f>FACT(A12)/(FACT(A12-B12)*FACT(B12))</f>
        <v>270725.00000000017</v>
      </c>
      <c r="D12" t="e">
        <f>FACT(B12)/(FACT(B12-C12)*FACT(C12))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8" sqref="D18"/>
    </sheetView>
  </sheetViews>
  <sheetFormatPr defaultRowHeight="14.4" x14ac:dyDescent="0.3"/>
  <cols>
    <col min="2" max="2" width="15.88671875" customWidth="1"/>
    <col min="3" max="3" width="21.109375" customWidth="1"/>
    <col min="7" max="7" width="16.5546875" bestFit="1" customWidth="1"/>
    <col min="8" max="8" width="19.88671875" bestFit="1" customWidth="1"/>
  </cols>
  <sheetData>
    <row r="1" spans="1:10" x14ac:dyDescent="0.3">
      <c r="A1" t="s">
        <v>11</v>
      </c>
      <c r="G1" s="7" t="s">
        <v>62</v>
      </c>
      <c r="H1" s="7" t="s">
        <v>76</v>
      </c>
      <c r="I1" s="7" t="s">
        <v>63</v>
      </c>
      <c r="J1" s="7" t="s">
        <v>64</v>
      </c>
    </row>
    <row r="2" spans="1:10" x14ac:dyDescent="0.3">
      <c r="A2" t="s">
        <v>12</v>
      </c>
      <c r="G2">
        <v>0</v>
      </c>
      <c r="H2">
        <v>25</v>
      </c>
      <c r="I2" s="11">
        <f>G2-$H$13</f>
        <v>-1.5070422535211268</v>
      </c>
      <c r="J2">
        <f>I2*I2</f>
        <v>2.2711763538980363</v>
      </c>
    </row>
    <row r="3" spans="1:10" x14ac:dyDescent="0.3">
      <c r="G3">
        <v>1</v>
      </c>
      <c r="H3">
        <v>56</v>
      </c>
      <c r="I3">
        <f>G3-$H$13</f>
        <v>-0.50704225352112675</v>
      </c>
      <c r="J3">
        <f t="shared" ref="J3:J6" si="0">I3*I3</f>
        <v>0.25709184685578257</v>
      </c>
    </row>
    <row r="4" spans="1:10" x14ac:dyDescent="0.3">
      <c r="B4" s="1" t="s">
        <v>13</v>
      </c>
      <c r="C4" s="1" t="s">
        <v>14</v>
      </c>
      <c r="G4">
        <v>2</v>
      </c>
      <c r="H4">
        <v>33</v>
      </c>
      <c r="I4">
        <f>G4-$H$13</f>
        <v>0.49295774647887325</v>
      </c>
      <c r="J4">
        <f t="shared" si="0"/>
        <v>0.24300733981352907</v>
      </c>
    </row>
    <row r="5" spans="1:10" x14ac:dyDescent="0.3">
      <c r="B5">
        <v>0</v>
      </c>
      <c r="C5">
        <v>25</v>
      </c>
      <c r="G5">
        <v>3</v>
      </c>
      <c r="H5">
        <v>20</v>
      </c>
      <c r="I5">
        <f>G5-$H$13</f>
        <v>1.4929577464788732</v>
      </c>
      <c r="J5">
        <f t="shared" si="0"/>
        <v>2.2289228327712758</v>
      </c>
    </row>
    <row r="6" spans="1:10" x14ac:dyDescent="0.3">
      <c r="B6">
        <v>1</v>
      </c>
      <c r="C6">
        <v>56</v>
      </c>
      <c r="G6">
        <v>4</v>
      </c>
      <c r="H6">
        <v>8</v>
      </c>
      <c r="I6">
        <f>G6-$H$13</f>
        <v>2.492957746478873</v>
      </c>
      <c r="J6">
        <f t="shared" si="0"/>
        <v>6.214838325729021</v>
      </c>
    </row>
    <row r="7" spans="1:10" x14ac:dyDescent="0.3">
      <c r="B7">
        <v>2</v>
      </c>
      <c r="C7">
        <v>33</v>
      </c>
    </row>
    <row r="8" spans="1:10" x14ac:dyDescent="0.3">
      <c r="B8">
        <v>3</v>
      </c>
      <c r="C8">
        <v>20</v>
      </c>
    </row>
    <row r="9" spans="1:10" x14ac:dyDescent="0.3">
      <c r="B9">
        <v>4</v>
      </c>
      <c r="C9">
        <v>8</v>
      </c>
    </row>
    <row r="11" spans="1:10" x14ac:dyDescent="0.3">
      <c r="B11" s="4" t="s">
        <v>15</v>
      </c>
      <c r="C11" t="s">
        <v>16</v>
      </c>
    </row>
    <row r="12" spans="1:10" x14ac:dyDescent="0.3">
      <c r="B12" s="5" t="s">
        <v>17</v>
      </c>
      <c r="C12" t="s">
        <v>18</v>
      </c>
    </row>
    <row r="13" spans="1:10" x14ac:dyDescent="0.3">
      <c r="B13" s="5" t="s">
        <v>19</v>
      </c>
      <c r="C13" t="s">
        <v>20</v>
      </c>
      <c r="G13" s="8" t="s">
        <v>65</v>
      </c>
      <c r="H13" s="9">
        <f>SUMPRODUCT(G2:G6,H2:H6)/SUM(H2:H6)</f>
        <v>1.5070422535211268</v>
      </c>
    </row>
    <row r="14" spans="1:10" x14ac:dyDescent="0.3">
      <c r="G14" s="7" t="s">
        <v>59</v>
      </c>
      <c r="H14" s="9">
        <f>SUM(H2:H6)</f>
        <v>142</v>
      </c>
    </row>
    <row r="15" spans="1:10" ht="16.2" x14ac:dyDescent="0.3">
      <c r="G15" s="7" t="s">
        <v>66</v>
      </c>
      <c r="H15" s="9">
        <f>SUM(J1:J11)</f>
        <v>11.215036699067644</v>
      </c>
    </row>
    <row r="16" spans="1:10" x14ac:dyDescent="0.3">
      <c r="G16" s="7" t="s">
        <v>67</v>
      </c>
      <c r="H16" s="9">
        <f>H15/(H14-1)</f>
        <v>7.9539267369274066E-2</v>
      </c>
    </row>
    <row r="17" spans="7:8" x14ac:dyDescent="0.3">
      <c r="G17" s="7" t="s">
        <v>68</v>
      </c>
      <c r="H17" s="9">
        <f>H16^0.5</f>
        <v>0.28202706850455694</v>
      </c>
    </row>
    <row r="18" spans="7:8" x14ac:dyDescent="0.3">
      <c r="G18" s="12"/>
      <c r="H1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8" sqref="I18"/>
    </sheetView>
  </sheetViews>
  <sheetFormatPr defaultRowHeight="14.4" x14ac:dyDescent="0.3"/>
  <cols>
    <col min="3" max="3" width="17.77734375" bestFit="1" customWidth="1"/>
    <col min="5" max="5" width="13.109375" customWidth="1"/>
    <col min="7" max="7" width="14.44140625" bestFit="1" customWidth="1"/>
    <col min="8" max="8" width="12" bestFit="1" customWidth="1"/>
    <col min="9" max="9" width="16.5546875" bestFit="1" customWidth="1"/>
  </cols>
  <sheetData>
    <row r="1" spans="1:8" x14ac:dyDescent="0.3">
      <c r="A1" t="s">
        <v>21</v>
      </c>
    </row>
    <row r="2" spans="1:8" x14ac:dyDescent="0.3">
      <c r="D2" s="5" t="s">
        <v>22</v>
      </c>
      <c r="E2" t="s">
        <v>23</v>
      </c>
    </row>
    <row r="3" spans="1:8" x14ac:dyDescent="0.3">
      <c r="D3" s="5" t="s">
        <v>24</v>
      </c>
      <c r="E3" t="s">
        <v>25</v>
      </c>
    </row>
    <row r="4" spans="1:8" x14ac:dyDescent="0.3">
      <c r="D4" s="5" t="s">
        <v>26</v>
      </c>
      <c r="E4" t="s">
        <v>27</v>
      </c>
    </row>
    <row r="5" spans="1:8" x14ac:dyDescent="0.3">
      <c r="D5" s="5" t="s">
        <v>28</v>
      </c>
      <c r="E5" t="s">
        <v>29</v>
      </c>
    </row>
    <row r="6" spans="1:8" x14ac:dyDescent="0.3">
      <c r="D6" s="5" t="s">
        <v>30</v>
      </c>
      <c r="E6" t="s">
        <v>31</v>
      </c>
    </row>
    <row r="8" spans="1:8" x14ac:dyDescent="0.3">
      <c r="A8" s="2" t="s">
        <v>32</v>
      </c>
      <c r="C8" s="16" t="s">
        <v>72</v>
      </c>
      <c r="D8" s="10" t="s">
        <v>63</v>
      </c>
      <c r="E8" s="10" t="s">
        <v>64</v>
      </c>
      <c r="G8" s="10" t="s">
        <v>70</v>
      </c>
      <c r="H8" s="14">
        <f>SUM(A9:A23)</f>
        <v>152</v>
      </c>
    </row>
    <row r="9" spans="1:8" x14ac:dyDescent="0.3">
      <c r="A9">
        <v>12</v>
      </c>
      <c r="C9">
        <v>1</v>
      </c>
      <c r="D9" s="11">
        <f>C9-$H$10</f>
        <v>-9.1333333333333329</v>
      </c>
      <c r="E9" s="11">
        <f>D9*D9</f>
        <v>83.417777777777772</v>
      </c>
      <c r="G9" s="10" t="s">
        <v>69</v>
      </c>
      <c r="H9" s="14">
        <f>COUNT(A9:A23)</f>
        <v>15</v>
      </c>
    </row>
    <row r="10" spans="1:8" x14ac:dyDescent="0.3">
      <c r="A10">
        <v>3</v>
      </c>
      <c r="C10">
        <v>3</v>
      </c>
      <c r="D10" s="11">
        <f t="shared" ref="D10:D23" si="0">C10-$H$10</f>
        <v>-7.1333333333333329</v>
      </c>
      <c r="E10" s="11">
        <f t="shared" ref="E10:E23" si="1">D10*D10</f>
        <v>50.884444444444441</v>
      </c>
      <c r="G10" s="17" t="s">
        <v>71</v>
      </c>
      <c r="H10" s="18">
        <f>H8/H9</f>
        <v>10.133333333333333</v>
      </c>
    </row>
    <row r="11" spans="1:8" x14ac:dyDescent="0.3">
      <c r="A11">
        <v>4</v>
      </c>
      <c r="C11">
        <v>3</v>
      </c>
      <c r="D11" s="11">
        <f t="shared" si="0"/>
        <v>-7.1333333333333329</v>
      </c>
      <c r="E11" s="11">
        <f t="shared" si="1"/>
        <v>50.884444444444441</v>
      </c>
      <c r="G11" s="10" t="s">
        <v>73</v>
      </c>
      <c r="H11" s="14">
        <f>50/100*(H9)</f>
        <v>7.5</v>
      </c>
    </row>
    <row r="12" spans="1:8" x14ac:dyDescent="0.3">
      <c r="A12">
        <v>5</v>
      </c>
      <c r="C12">
        <v>4</v>
      </c>
      <c r="D12" s="11">
        <f t="shared" si="0"/>
        <v>-6.1333333333333329</v>
      </c>
      <c r="E12" s="11">
        <f t="shared" si="1"/>
        <v>37.617777777777775</v>
      </c>
      <c r="G12" s="17" t="s">
        <v>74</v>
      </c>
      <c r="H12" s="19">
        <f>CHOOSE(H11,C9,C10,C11,C12,C13,C14,C15,C16,C17,C18,C19,C20,C21,C22,C23)</f>
        <v>8</v>
      </c>
    </row>
    <row r="13" spans="1:8" ht="16.2" x14ac:dyDescent="0.3">
      <c r="A13">
        <v>8</v>
      </c>
      <c r="C13">
        <v>5</v>
      </c>
      <c r="D13" s="11">
        <f t="shared" si="0"/>
        <v>-5.1333333333333329</v>
      </c>
      <c r="E13" s="11">
        <f t="shared" si="1"/>
        <v>26.351111111111106</v>
      </c>
      <c r="G13" s="10" t="s">
        <v>66</v>
      </c>
      <c r="H13" s="15">
        <f>SUM(E9:E23)</f>
        <v>1533.7333333333333</v>
      </c>
    </row>
    <row r="14" spans="1:8" x14ac:dyDescent="0.3">
      <c r="A14">
        <v>10</v>
      </c>
      <c r="C14">
        <v>5</v>
      </c>
      <c r="D14" s="11">
        <f t="shared" si="0"/>
        <v>-5.1333333333333329</v>
      </c>
      <c r="E14" s="11">
        <f t="shared" si="1"/>
        <v>26.351111111111106</v>
      </c>
      <c r="G14" s="17" t="s">
        <v>67</v>
      </c>
      <c r="H14" s="18">
        <f>H13/H9</f>
        <v>102.24888888888889</v>
      </c>
    </row>
    <row r="15" spans="1:8" x14ac:dyDescent="0.3">
      <c r="A15">
        <v>8</v>
      </c>
      <c r="C15">
        <v>8</v>
      </c>
      <c r="D15" s="11">
        <f t="shared" si="0"/>
        <v>-2.1333333333333329</v>
      </c>
      <c r="E15" s="11">
        <f t="shared" si="1"/>
        <v>4.5511111111111093</v>
      </c>
      <c r="G15" s="17" t="s">
        <v>68</v>
      </c>
      <c r="H15" s="18">
        <f>H14^0.5</f>
        <v>10.111819267020593</v>
      </c>
    </row>
    <row r="16" spans="1:8" x14ac:dyDescent="0.3">
      <c r="A16">
        <v>5</v>
      </c>
      <c r="C16">
        <v>8</v>
      </c>
      <c r="D16" s="11">
        <f t="shared" si="0"/>
        <v>-2.1333333333333329</v>
      </c>
      <c r="E16" s="11">
        <f t="shared" si="1"/>
        <v>4.5511111111111093</v>
      </c>
      <c r="G16" s="10" t="s">
        <v>75</v>
      </c>
      <c r="H16" s="14">
        <f>75/100*(15)</f>
        <v>11.25</v>
      </c>
    </row>
    <row r="17" spans="1:8" x14ac:dyDescent="0.3">
      <c r="A17">
        <v>20</v>
      </c>
      <c r="C17">
        <v>9</v>
      </c>
      <c r="D17" s="11">
        <f t="shared" si="0"/>
        <v>-1.1333333333333329</v>
      </c>
      <c r="E17" s="11">
        <f t="shared" si="1"/>
        <v>1.2844444444444434</v>
      </c>
      <c r="G17" s="10" t="s">
        <v>77</v>
      </c>
      <c r="H17" s="14">
        <f>25/100*(15)</f>
        <v>3.75</v>
      </c>
    </row>
    <row r="18" spans="1:8" x14ac:dyDescent="0.3">
      <c r="A18">
        <v>9</v>
      </c>
      <c r="C18">
        <v>10</v>
      </c>
      <c r="D18" s="11">
        <f t="shared" si="0"/>
        <v>-0.13333333333333286</v>
      </c>
      <c r="E18" s="11">
        <f t="shared" si="1"/>
        <v>1.7777777777777653E-2</v>
      </c>
      <c r="G18" s="17" t="s">
        <v>78</v>
      </c>
      <c r="H18" s="19">
        <f>H16-H17</f>
        <v>7.5</v>
      </c>
    </row>
    <row r="19" spans="1:8" x14ac:dyDescent="0.3">
      <c r="A19">
        <v>3</v>
      </c>
      <c r="C19">
        <v>10</v>
      </c>
      <c r="D19" s="11">
        <f t="shared" si="0"/>
        <v>-0.13333333333333286</v>
      </c>
      <c r="E19" s="11">
        <f t="shared" si="1"/>
        <v>1.7777777777777653E-2</v>
      </c>
    </row>
    <row r="20" spans="1:8" x14ac:dyDescent="0.3">
      <c r="A20">
        <v>10</v>
      </c>
      <c r="C20">
        <v>10</v>
      </c>
      <c r="D20" s="11">
        <f t="shared" si="0"/>
        <v>-0.13333333333333286</v>
      </c>
      <c r="E20" s="11">
        <f t="shared" si="1"/>
        <v>1.7777777777777653E-2</v>
      </c>
    </row>
    <row r="21" spans="1:8" x14ac:dyDescent="0.3">
      <c r="A21">
        <v>10</v>
      </c>
      <c r="C21">
        <v>12</v>
      </c>
      <c r="D21" s="11">
        <f t="shared" si="0"/>
        <v>1.8666666666666671</v>
      </c>
      <c r="E21" s="11">
        <f t="shared" si="1"/>
        <v>3.484444444444446</v>
      </c>
    </row>
    <row r="22" spans="1:8" x14ac:dyDescent="0.3">
      <c r="A22">
        <v>1</v>
      </c>
      <c r="C22">
        <v>20</v>
      </c>
      <c r="D22" s="11">
        <f t="shared" si="0"/>
        <v>9.8666666666666671</v>
      </c>
      <c r="E22" s="11">
        <f t="shared" si="1"/>
        <v>97.351111111111123</v>
      </c>
    </row>
    <row r="23" spans="1:8" x14ac:dyDescent="0.3">
      <c r="A23">
        <v>44</v>
      </c>
      <c r="C23">
        <v>44</v>
      </c>
      <c r="D23" s="11">
        <f t="shared" si="0"/>
        <v>33.866666666666667</v>
      </c>
      <c r="E23" s="11">
        <f t="shared" si="1"/>
        <v>1146.9511111111112</v>
      </c>
    </row>
  </sheetData>
  <sortState ref="C9:C23">
    <sortCondition ref="C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5" sqref="B15"/>
    </sheetView>
  </sheetViews>
  <sheetFormatPr defaultRowHeight="14.4" x14ac:dyDescent="0.3"/>
  <cols>
    <col min="6" max="6" width="9.6640625" bestFit="1" customWidth="1"/>
    <col min="7" max="7" width="10" bestFit="1" customWidth="1"/>
    <col min="9" max="9" width="7.33203125" customWidth="1"/>
    <col min="10" max="10" width="6.33203125" customWidth="1"/>
    <col min="11" max="11" width="7.5546875" customWidth="1"/>
  </cols>
  <sheetData>
    <row r="1" spans="1:13" x14ac:dyDescent="0.3">
      <c r="A1" t="s">
        <v>33</v>
      </c>
    </row>
    <row r="2" spans="1:13" x14ac:dyDescent="0.3">
      <c r="A2" t="s">
        <v>34</v>
      </c>
      <c r="I2" s="3"/>
      <c r="J2" s="3"/>
      <c r="K2" s="3" t="s">
        <v>35</v>
      </c>
    </row>
    <row r="3" spans="1:13" x14ac:dyDescent="0.3">
      <c r="A3" t="s">
        <v>36</v>
      </c>
      <c r="I3" s="3"/>
      <c r="J3" s="3"/>
      <c r="K3" s="3" t="s">
        <v>35</v>
      </c>
    </row>
    <row r="4" spans="1:13" x14ac:dyDescent="0.3">
      <c r="I4" s="3"/>
      <c r="J4" s="3"/>
      <c r="K4" s="3"/>
    </row>
    <row r="5" spans="1:13" x14ac:dyDescent="0.3">
      <c r="A5" s="6" t="s">
        <v>37</v>
      </c>
      <c r="B5" t="s">
        <v>38</v>
      </c>
    </row>
    <row r="6" spans="1:13" x14ac:dyDescent="0.3">
      <c r="A6" s="6" t="s">
        <v>39</v>
      </c>
      <c r="B6" t="s">
        <v>40</v>
      </c>
    </row>
    <row r="7" spans="1:13" x14ac:dyDescent="0.3">
      <c r="A7" s="6" t="s">
        <v>41</v>
      </c>
      <c r="B7" t="s">
        <v>42</v>
      </c>
    </row>
    <row r="8" spans="1:13" x14ac:dyDescent="0.3">
      <c r="A8" s="6" t="s">
        <v>43</v>
      </c>
      <c r="B8" t="s">
        <v>44</v>
      </c>
    </row>
    <row r="9" spans="1:13" x14ac:dyDescent="0.3">
      <c r="F9" s="1"/>
    </row>
    <row r="10" spans="1:13" x14ac:dyDescent="0.3">
      <c r="E10" s="1" t="s">
        <v>59</v>
      </c>
      <c r="F10" s="1" t="s">
        <v>60</v>
      </c>
      <c r="G10" s="1" t="s">
        <v>61</v>
      </c>
      <c r="H10" s="1" t="s">
        <v>81</v>
      </c>
      <c r="I10" s="1" t="s">
        <v>82</v>
      </c>
      <c r="J10" s="1" t="s">
        <v>80</v>
      </c>
      <c r="M10">
        <f>_xlfn.BINOM.DIST(1,2,2/9,)</f>
        <v>0.34567901234567899</v>
      </c>
    </row>
    <row r="11" spans="1:13" x14ac:dyDescent="0.3">
      <c r="A11" s="20" t="s">
        <v>37</v>
      </c>
      <c r="B11" t="s">
        <v>79</v>
      </c>
      <c r="E11">
        <v>9</v>
      </c>
      <c r="F11">
        <v>0</v>
      </c>
      <c r="G11">
        <f t="shared" ref="G11" si="0">(FACT(E11)/(FACT(E11-F11))*FACT(F11))</f>
        <v>1</v>
      </c>
      <c r="H11">
        <f t="shared" ref="H11" si="1">(7/9)^F11</f>
        <v>1</v>
      </c>
      <c r="I11">
        <f t="shared" ref="I11" si="2">(1-H11)^(E11-F11)</f>
        <v>0</v>
      </c>
      <c r="J11">
        <f t="shared" ref="J11" si="3">I11*H11*G11</f>
        <v>0</v>
      </c>
    </row>
    <row r="12" spans="1:13" x14ac:dyDescent="0.3">
      <c r="A12" s="20" t="s">
        <v>39</v>
      </c>
      <c r="E12">
        <v>9</v>
      </c>
      <c r="F12">
        <v>1</v>
      </c>
      <c r="G12">
        <f t="shared" ref="G12:G13" si="4">(FACT(E12)/(FACT(E12-F12))*FACT(F12))</f>
        <v>9</v>
      </c>
      <c r="H12" s="11">
        <f>(2/9)^F12</f>
        <v>0.22222222222222221</v>
      </c>
      <c r="I12" s="11">
        <f t="shared" ref="I12:I13" si="5">(1-H12)^(E12-F12)</f>
        <v>0.13391963118398728</v>
      </c>
      <c r="J12" s="11">
        <f t="shared" ref="J12:J13" si="6">I12*H12*G12</f>
        <v>0.26783926236797456</v>
      </c>
    </row>
    <row r="13" spans="1:13" x14ac:dyDescent="0.3">
      <c r="A13" s="20" t="s">
        <v>41</v>
      </c>
      <c r="B13">
        <v>1</v>
      </c>
      <c r="E13">
        <v>9</v>
      </c>
      <c r="F13">
        <v>2</v>
      </c>
      <c r="G13">
        <f t="shared" si="4"/>
        <v>144</v>
      </c>
      <c r="H13" s="11">
        <f>(2/9)^F13</f>
        <v>4.9382716049382713E-2</v>
      </c>
      <c r="I13" s="11">
        <f t="shared" si="5"/>
        <v>0.70151981745031577</v>
      </c>
      <c r="J13" s="11">
        <f t="shared" si="6"/>
        <v>4.9885853685355785</v>
      </c>
    </row>
    <row r="14" spans="1:13" x14ac:dyDescent="0.3">
      <c r="A14" s="2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3" sqref="N13"/>
    </sheetView>
  </sheetViews>
  <sheetFormatPr defaultRowHeight="14.4" x14ac:dyDescent="0.3"/>
  <cols>
    <col min="1" max="1" width="15.33203125" customWidth="1"/>
    <col min="2" max="2" width="15.5546875" customWidth="1"/>
  </cols>
  <sheetData>
    <row r="1" spans="1:14" x14ac:dyDescent="0.3">
      <c r="A1" t="s">
        <v>45</v>
      </c>
    </row>
    <row r="3" spans="1:14" x14ac:dyDescent="0.3">
      <c r="B3" s="1" t="s">
        <v>46</v>
      </c>
      <c r="C3" s="1" t="s">
        <v>47</v>
      </c>
    </row>
    <row r="4" spans="1:14" x14ac:dyDescent="0.3">
      <c r="A4" s="1" t="s">
        <v>48</v>
      </c>
      <c r="B4">
        <v>300</v>
      </c>
      <c r="C4">
        <v>175</v>
      </c>
    </row>
    <row r="5" spans="1:14" x14ac:dyDescent="0.3">
      <c r="A5" s="1" t="s">
        <v>49</v>
      </c>
      <c r="B5">
        <v>125</v>
      </c>
      <c r="C5">
        <v>200</v>
      </c>
    </row>
    <row r="7" spans="1:14" x14ac:dyDescent="0.3">
      <c r="J7" s="10" t="s">
        <v>83</v>
      </c>
      <c r="K7" s="10" t="s">
        <v>84</v>
      </c>
      <c r="L7" s="10" t="s">
        <v>85</v>
      </c>
      <c r="M7" s="10" t="s">
        <v>87</v>
      </c>
      <c r="N7" s="10" t="s">
        <v>86</v>
      </c>
    </row>
    <row r="8" spans="1:14" x14ac:dyDescent="0.3">
      <c r="A8" s="6" t="s">
        <v>50</v>
      </c>
      <c r="B8" t="s">
        <v>51</v>
      </c>
      <c r="J8" s="14">
        <f>SUM(B4:C5)</f>
        <v>800</v>
      </c>
      <c r="K8" s="14">
        <f>(SUM(B4:C4)/J8)</f>
        <v>0.59375</v>
      </c>
      <c r="L8" s="14">
        <f>(SUM(C4:C5)/J8)</f>
        <v>0.46875</v>
      </c>
      <c r="M8" s="14">
        <f>K8*L8</f>
        <v>0.2783203125</v>
      </c>
      <c r="N8" s="14">
        <f>M8/L8</f>
        <v>0.59375</v>
      </c>
    </row>
    <row r="11" spans="1:14" x14ac:dyDescent="0.3">
      <c r="A11" s="6" t="s">
        <v>52</v>
      </c>
      <c r="B11" t="s">
        <v>53</v>
      </c>
      <c r="J11" s="10" t="s">
        <v>83</v>
      </c>
      <c r="K11" s="10" t="s">
        <v>84</v>
      </c>
      <c r="L11" s="10" t="s">
        <v>85</v>
      </c>
      <c r="M11" s="10" t="s">
        <v>87</v>
      </c>
      <c r="N11" s="10" t="s">
        <v>86</v>
      </c>
    </row>
    <row r="12" spans="1:14" x14ac:dyDescent="0.3">
      <c r="J12" s="14">
        <v>800</v>
      </c>
      <c r="K12" s="14">
        <f>(SUM(B4:B5)/J12)</f>
        <v>0.53125</v>
      </c>
      <c r="L12" s="14">
        <f>(SUM(B4:C4)/800)</f>
        <v>0.59375</v>
      </c>
      <c r="M12" s="14">
        <f>K12*L12</f>
        <v>0.3154296875</v>
      </c>
      <c r="N12" s="14">
        <f>M12/L12</f>
        <v>0.53125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6" sqref="F6"/>
    </sheetView>
  </sheetViews>
  <sheetFormatPr defaultRowHeight="14.4" x14ac:dyDescent="0.3"/>
  <sheetData>
    <row r="1" spans="1:12" x14ac:dyDescent="0.3">
      <c r="A1" t="s">
        <v>54</v>
      </c>
    </row>
    <row r="2" spans="1:12" x14ac:dyDescent="0.3">
      <c r="A2" t="s">
        <v>55</v>
      </c>
      <c r="J2" t="s">
        <v>88</v>
      </c>
      <c r="K2" t="s">
        <v>90</v>
      </c>
      <c r="L2" t="s">
        <v>89</v>
      </c>
    </row>
    <row r="3" spans="1:12" x14ac:dyDescent="0.3">
      <c r="A3" t="s">
        <v>56</v>
      </c>
      <c r="I3">
        <v>1</v>
      </c>
      <c r="J3">
        <v>10</v>
      </c>
      <c r="K3">
        <v>30</v>
      </c>
      <c r="L3">
        <v>0.75</v>
      </c>
    </row>
    <row r="4" spans="1:12" x14ac:dyDescent="0.3">
      <c r="I4">
        <v>2</v>
      </c>
      <c r="J4">
        <v>20</v>
      </c>
      <c r="K4">
        <v>20</v>
      </c>
      <c r="L4">
        <v>0.5</v>
      </c>
    </row>
    <row r="5" spans="1:12" x14ac:dyDescent="0.3">
      <c r="A5" t="s">
        <v>57</v>
      </c>
    </row>
    <row r="6" spans="1:12" x14ac:dyDescent="0.3">
      <c r="A6" t="s">
        <v>58</v>
      </c>
      <c r="F6" s="10">
        <f>0.5*0.75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Programming</dc:creator>
  <cp:keywords/>
  <dc:description/>
  <cp:lastModifiedBy>Programming</cp:lastModifiedBy>
  <cp:revision/>
  <dcterms:created xsi:type="dcterms:W3CDTF">2019-10-25T12:24:18Z</dcterms:created>
  <dcterms:modified xsi:type="dcterms:W3CDTF">2019-10-25T15:30:25Z</dcterms:modified>
  <cp:category/>
  <cp:contentStatus/>
</cp:coreProperties>
</file>