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\Desktop\"/>
    </mc:Choice>
  </mc:AlternateContent>
  <xr:revisionPtr revIDLastSave="0" documentId="13_ncr:1_{48B058B1-8F7D-4681-BFD0-DD6A2B041F02}" xr6:coauthVersionLast="47" xr6:coauthVersionMax="47" xr10:uidLastSave="{00000000-0000-0000-0000-000000000000}"/>
  <bookViews>
    <workbookView xWindow="-120" yWindow="-120" windowWidth="38640" windowHeight="21240" xr2:uid="{230488C4-0973-4E02-9A4F-90BB876FD95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B19" i="1"/>
  <c r="B20" i="1"/>
  <c r="B18" i="1"/>
  <c r="B28" i="1" l="1"/>
  <c r="B29" i="1"/>
  <c r="B30" i="1"/>
  <c r="D17" i="1"/>
  <c r="D27" i="1" s="1"/>
  <c r="B17" i="1"/>
  <c r="B27" i="1" s="1"/>
  <c r="C3" i="1"/>
  <c r="C17" i="1" s="1"/>
  <c r="C27" i="1" s="1"/>
  <c r="C4" i="1"/>
  <c r="C5" i="1"/>
  <c r="E17" i="1" s="1"/>
  <c r="E27" i="1" s="1"/>
  <c r="C6" i="1"/>
  <c r="F17" i="1" s="1"/>
  <c r="F27" i="1" s="1"/>
  <c r="C7" i="1"/>
  <c r="C8" i="1"/>
  <c r="C9" i="1"/>
  <c r="C10" i="1"/>
  <c r="J17" i="1" s="1"/>
  <c r="J27" i="1" s="1"/>
  <c r="C11" i="1"/>
  <c r="I19" i="1" l="1"/>
  <c r="I29" i="1" s="1"/>
  <c r="I17" i="1"/>
  <c r="I27" i="1" s="1"/>
  <c r="I20" i="1"/>
  <c r="I30" i="1" s="1"/>
  <c r="I18" i="1"/>
  <c r="I28" i="1" s="1"/>
  <c r="G18" i="1"/>
  <c r="G28" i="1" s="1"/>
  <c r="G19" i="1"/>
  <c r="G29" i="1" s="1"/>
  <c r="G20" i="1"/>
  <c r="G30" i="1" s="1"/>
  <c r="G17" i="1"/>
  <c r="G27" i="1" s="1"/>
  <c r="F18" i="1"/>
  <c r="F28" i="1" s="1"/>
  <c r="F19" i="1"/>
  <c r="F29" i="1" s="1"/>
  <c r="F20" i="1"/>
  <c r="F30" i="1" s="1"/>
  <c r="E19" i="1"/>
  <c r="E29" i="1" s="1"/>
  <c r="E18" i="1"/>
  <c r="E28" i="1" s="1"/>
  <c r="E31" i="1" s="1"/>
  <c r="E39" i="1" s="1"/>
  <c r="E40" i="1" s="1"/>
  <c r="E38" i="1" s="1"/>
  <c r="E20" i="1"/>
  <c r="E30" i="1" s="1"/>
  <c r="D19" i="1"/>
  <c r="D29" i="1" s="1"/>
  <c r="D20" i="1"/>
  <c r="D30" i="1" s="1"/>
  <c r="D18" i="1"/>
  <c r="D28" i="1" s="1"/>
  <c r="K20" i="1"/>
  <c r="K30" i="1" s="1"/>
  <c r="K18" i="1"/>
  <c r="K28" i="1" s="1"/>
  <c r="K19" i="1"/>
  <c r="K29" i="1" s="1"/>
  <c r="C20" i="1"/>
  <c r="C30" i="1" s="1"/>
  <c r="C18" i="1"/>
  <c r="C28" i="1" s="1"/>
  <c r="C19" i="1"/>
  <c r="C29" i="1" s="1"/>
  <c r="H19" i="1"/>
  <c r="H29" i="1" s="1"/>
  <c r="H20" i="1"/>
  <c r="H30" i="1" s="1"/>
  <c r="H18" i="1"/>
  <c r="H28" i="1" s="1"/>
  <c r="H17" i="1"/>
  <c r="H27" i="1" s="1"/>
  <c r="J19" i="1"/>
  <c r="J29" i="1" s="1"/>
  <c r="J20" i="1"/>
  <c r="J30" i="1" s="1"/>
  <c r="J18" i="1"/>
  <c r="J28" i="1" s="1"/>
  <c r="J31" i="1" s="1"/>
  <c r="J39" i="1" s="1"/>
  <c r="J40" i="1" s="1"/>
  <c r="J38" i="1" s="1"/>
  <c r="B31" i="1"/>
  <c r="B39" i="1" s="1"/>
  <c r="K17" i="1"/>
  <c r="K27" i="1" s="1"/>
  <c r="C12" i="1"/>
  <c r="C31" i="1" l="1"/>
  <c r="C39" i="1" s="1"/>
  <c r="C40" i="1" s="1"/>
  <c r="C38" i="1" s="1"/>
  <c r="C41" i="1" s="1"/>
  <c r="C42" i="1" s="1"/>
  <c r="D31" i="1"/>
  <c r="D39" i="1" s="1"/>
  <c r="D40" i="1" s="1"/>
  <c r="D38" i="1" s="1"/>
  <c r="D41" i="1" s="1"/>
  <c r="D42" i="1" s="1"/>
  <c r="F31" i="1"/>
  <c r="F39" i="1" s="1"/>
  <c r="G31" i="1"/>
  <c r="G39" i="1" s="1"/>
  <c r="G40" i="1" s="1"/>
  <c r="B40" i="1"/>
  <c r="B38" i="1" s="1"/>
  <c r="B41" i="1" s="1"/>
  <c r="I31" i="1"/>
  <c r="I39" i="1" s="1"/>
  <c r="I40" i="1" s="1"/>
  <c r="I38" i="1" s="1"/>
  <c r="K31" i="1"/>
  <c r="K39" i="1" s="1"/>
  <c r="K40" i="1" s="1"/>
  <c r="K38" i="1" s="1"/>
  <c r="K41" i="1" s="1"/>
  <c r="H31" i="1"/>
  <c r="H39" i="1" s="1"/>
  <c r="H40" i="1" s="1"/>
  <c r="H38" i="1" s="1"/>
  <c r="H41" i="1" s="1"/>
  <c r="H42" i="1" s="1"/>
  <c r="F40" i="1"/>
  <c r="F38" i="1" s="1"/>
  <c r="F41" i="1" s="1"/>
  <c r="F42" i="1" s="1"/>
  <c r="G38" i="1"/>
  <c r="G41" i="1" s="1"/>
  <c r="G42" i="1" s="1"/>
  <c r="J41" i="1"/>
  <c r="J42" i="1"/>
  <c r="E41" i="1"/>
  <c r="E42" i="1" s="1"/>
  <c r="I41" i="1"/>
  <c r="I42" i="1"/>
  <c r="L39" i="1" l="1"/>
  <c r="K42" i="1"/>
  <c r="L40" i="1"/>
  <c r="L38" i="1"/>
  <c r="B42" i="1" l="1"/>
  <c r="O42" i="1" s="1"/>
  <c r="L41" i="1"/>
</calcChain>
</file>

<file path=xl/sharedStrings.xml><?xml version="1.0" encoding="utf-8"?>
<sst xmlns="http://schemas.openxmlformats.org/spreadsheetml/2006/main" count="34" uniqueCount="22">
  <si>
    <t>Задачи</t>
  </si>
  <si>
    <t>Категория</t>
  </si>
  <si>
    <t>Руководитель проекта</t>
  </si>
  <si>
    <t>Главный специалист</t>
  </si>
  <si>
    <t>Ведущий специалист</t>
  </si>
  <si>
    <t>Специалист</t>
  </si>
  <si>
    <t>№№</t>
  </si>
  <si>
    <t>Трудоемкость</t>
  </si>
  <si>
    <t>Вовлеченность специалистов по времени (%)</t>
  </si>
  <si>
    <t>Зарплата в час (с учетом подоходного налога)</t>
  </si>
  <si>
    <t>Количество</t>
  </si>
  <si>
    <t>Категории расходов</t>
  </si>
  <si>
    <t>ФОТ</t>
  </si>
  <si>
    <t>Зарплата</t>
  </si>
  <si>
    <t>Отчисления в фонды</t>
  </si>
  <si>
    <t>Накладные расходы</t>
  </si>
  <si>
    <t>стоимость проекта:</t>
  </si>
  <si>
    <t>ВСЕГО:</t>
  </si>
  <si>
    <t>Всего часов:</t>
  </si>
  <si>
    <t>общее кол-во часов =</t>
  </si>
  <si>
    <t>Всего: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</si>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</sst>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806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/>
      <right style="medium">
        <color indexed="64"/>
      </right>
      <top/>
      <bottom/>
      <diagonal style="thin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vertical="center" wrapText="1"/>
    </xf>
    <xf numFmtId="9" fontId="4" fillId="9" borderId="6" xfId="0" applyNumberFormat="1" applyFont="1" applyFill="1" applyBorder="1" applyAlignment="1">
      <alignment horizontal="right" vertical="center"/>
    </xf>
    <xf numFmtId="4" fontId="4" fillId="9" borderId="6" xfId="0" applyNumberFormat="1" applyFont="1" applyFill="1" applyBorder="1" applyAlignment="1">
      <alignment horizontal="right" vertical="center" wrapText="1"/>
    </xf>
    <xf numFmtId="0" fontId="4" fillId="9" borderId="6" xfId="0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vertical="center"/>
    </xf>
    <xf numFmtId="164" fontId="1" fillId="0" borderId="6" xfId="0" applyNumberFormat="1" applyFont="1" applyBorder="1" applyAlignment="1">
      <alignment horizontal="right" vertical="center"/>
    </xf>
    <xf numFmtId="164" fontId="0" fillId="0" borderId="0" xfId="0" applyNumberFormat="1"/>
    <xf numFmtId="164" fontId="3" fillId="0" borderId="6" xfId="0" applyNumberFormat="1" applyFont="1" applyBorder="1" applyAlignment="1">
      <alignment horizontal="right" vertical="center"/>
    </xf>
    <xf numFmtId="164" fontId="3" fillId="0" borderId="5" xfId="0" applyNumberFormat="1" applyFont="1" applyBorder="1" applyAlignment="1">
      <alignment horizontal="right" vertical="center"/>
    </xf>
    <xf numFmtId="0" fontId="1" fillId="0" borderId="5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9" fontId="4" fillId="3" borderId="11" xfId="0" applyNumberFormat="1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F7F50-9EC2-4E61-A442-02995109C7CF}">
  <dimension ref="A1:O42"/>
  <sheetViews>
    <sheetView tabSelected="1" topLeftCell="A16" zoomScale="145" zoomScaleNormal="145" workbookViewId="0">
      <selection activeCell="B45" sqref="B45"/>
    </sheetView>
  </sheetViews>
  <sheetFormatPr defaultRowHeight="15" x14ac:dyDescent="0.25"/>
  <cols>
    <col min="1" max="1" width="21.42578125" customWidth="1"/>
    <col min="2" max="2" width="16" customWidth="1"/>
    <col min="3" max="3" width="13.7109375" customWidth="1"/>
    <col min="4" max="4" width="12.7109375" customWidth="1"/>
    <col min="5" max="5" width="13.5703125" customWidth="1"/>
    <col min="6" max="6" width="13" customWidth="1"/>
    <col min="7" max="7" width="12.7109375" customWidth="1"/>
    <col min="8" max="8" width="13.42578125" customWidth="1"/>
    <col min="9" max="9" width="12.5703125" customWidth="1"/>
    <col min="10" max="10" width="13.28515625" customWidth="1"/>
    <col min="11" max="11" width="12.5703125" customWidth="1"/>
    <col min="12" max="12" width="14.42578125" customWidth="1"/>
    <col min="14" max="14" width="9.140625" customWidth="1"/>
    <col min="15" max="15" width="15.140625" customWidth="1"/>
  </cols>
  <sheetData>
    <row r="1" spans="1:11" ht="90.75" thickBot="1" x14ac:dyDescent="0.3">
      <c r="A1" s="21" t="s">
        <v>6</v>
      </c>
      <c r="B1" s="21" t="s">
        <v>7</v>
      </c>
      <c r="C1" s="22" t="s">
        <v>18</v>
      </c>
      <c r="E1" s="8" t="s">
        <v>1</v>
      </c>
      <c r="F1" s="9" t="s">
        <v>8</v>
      </c>
      <c r="G1" s="9" t="s">
        <v>9</v>
      </c>
      <c r="H1" s="9" t="s">
        <v>10</v>
      </c>
    </row>
    <row r="2" spans="1:11" ht="45.75" thickBot="1" x14ac:dyDescent="0.3">
      <c r="A2" s="23">
        <v>1</v>
      </c>
      <c r="B2" s="24">
        <v>0.1</v>
      </c>
      <c r="C2" s="25">
        <f>2000*B2</f>
        <v>200</v>
      </c>
      <c r="E2" s="10" t="s">
        <v>2</v>
      </c>
      <c r="F2" s="11">
        <v>0.1</v>
      </c>
      <c r="G2" s="12">
        <v>5000</v>
      </c>
      <c r="H2" s="13">
        <v>1</v>
      </c>
    </row>
    <row r="3" spans="1:11" ht="45.75" thickBot="1" x14ac:dyDescent="0.3">
      <c r="A3" s="23">
        <v>2</v>
      </c>
      <c r="B3" s="24">
        <v>0.15</v>
      </c>
      <c r="C3" s="25">
        <f t="shared" ref="C3:C11" si="0">2000*B3</f>
        <v>300</v>
      </c>
      <c r="E3" s="10" t="s">
        <v>3</v>
      </c>
      <c r="F3" s="11">
        <v>0.15</v>
      </c>
      <c r="G3" s="12">
        <v>3000</v>
      </c>
      <c r="H3" s="13">
        <v>3</v>
      </c>
    </row>
    <row r="4" spans="1:11" ht="45.75" thickBot="1" x14ac:dyDescent="0.3">
      <c r="A4" s="23">
        <v>3</v>
      </c>
      <c r="B4" s="24">
        <v>0.05</v>
      </c>
      <c r="C4" s="25">
        <f t="shared" si="0"/>
        <v>100</v>
      </c>
      <c r="E4" s="10" t="s">
        <v>4</v>
      </c>
      <c r="F4" s="11">
        <v>0.25</v>
      </c>
      <c r="G4" s="12">
        <v>1500</v>
      </c>
      <c r="H4" s="13">
        <v>3</v>
      </c>
    </row>
    <row r="5" spans="1:11" ht="30.75" thickBot="1" x14ac:dyDescent="0.3">
      <c r="A5" s="23">
        <v>4</v>
      </c>
      <c r="B5" s="24">
        <v>0.15</v>
      </c>
      <c r="C5" s="25">
        <f t="shared" si="0"/>
        <v>300</v>
      </c>
      <c r="E5" s="10" t="s">
        <v>5</v>
      </c>
      <c r="F5" s="11">
        <v>0.5</v>
      </c>
      <c r="G5" s="12">
        <v>1000</v>
      </c>
      <c r="H5" s="13">
        <v>3</v>
      </c>
    </row>
    <row r="6" spans="1:11" x14ac:dyDescent="0.25">
      <c r="A6" s="23">
        <v>5</v>
      </c>
      <c r="B6" s="24">
        <v>0.1</v>
      </c>
      <c r="C6" s="25">
        <f t="shared" si="0"/>
        <v>200</v>
      </c>
    </row>
    <row r="7" spans="1:11" x14ac:dyDescent="0.25">
      <c r="A7" s="23">
        <v>6</v>
      </c>
      <c r="B7" s="24">
        <v>0.15</v>
      </c>
      <c r="C7" s="25">
        <f t="shared" si="0"/>
        <v>300</v>
      </c>
    </row>
    <row r="8" spans="1:11" x14ac:dyDescent="0.25">
      <c r="A8" s="23">
        <v>7</v>
      </c>
      <c r="B8" s="24">
        <v>0.05</v>
      </c>
      <c r="C8" s="25">
        <f t="shared" si="0"/>
        <v>100</v>
      </c>
    </row>
    <row r="9" spans="1:11" x14ac:dyDescent="0.25">
      <c r="A9" s="23">
        <v>8</v>
      </c>
      <c r="B9" s="24">
        <v>0.15</v>
      </c>
      <c r="C9" s="25">
        <f t="shared" si="0"/>
        <v>300</v>
      </c>
    </row>
    <row r="10" spans="1:11" x14ac:dyDescent="0.25">
      <c r="A10" s="23">
        <v>9</v>
      </c>
      <c r="B10" s="24">
        <v>0.05</v>
      </c>
      <c r="C10" s="25">
        <f t="shared" si="0"/>
        <v>100</v>
      </c>
    </row>
    <row r="11" spans="1:11" x14ac:dyDescent="0.25">
      <c r="A11" s="23">
        <v>10</v>
      </c>
      <c r="B11" s="24">
        <v>0.05</v>
      </c>
      <c r="C11" s="25">
        <f t="shared" si="0"/>
        <v>100</v>
      </c>
    </row>
    <row r="12" spans="1:11" ht="15.75" thickBot="1" x14ac:dyDescent="0.3">
      <c r="A12" s="26"/>
      <c r="B12" s="27" t="s">
        <v>19</v>
      </c>
      <c r="C12" s="25">
        <f>SUM(C2:C11)</f>
        <v>2000</v>
      </c>
    </row>
    <row r="13" spans="1:11" x14ac:dyDescent="0.25">
      <c r="A13" s="2" t="s">
        <v>0</v>
      </c>
      <c r="B13" s="29">
        <v>1</v>
      </c>
      <c r="C13" s="29">
        <v>2</v>
      </c>
      <c r="D13" s="28">
        <v>3</v>
      </c>
      <c r="E13" s="28">
        <v>4</v>
      </c>
      <c r="F13" s="28">
        <v>5</v>
      </c>
      <c r="G13" s="28">
        <v>6</v>
      </c>
      <c r="H13" s="28">
        <v>7</v>
      </c>
      <c r="I13" s="28">
        <v>8</v>
      </c>
      <c r="J13" s="28">
        <v>9</v>
      </c>
      <c r="K13" s="28">
        <v>10</v>
      </c>
    </row>
    <row r="14" spans="1:11" x14ac:dyDescent="0.25">
      <c r="A14" s="2"/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 spans="1:11" x14ac:dyDescent="0.25">
      <c r="A15" s="3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ht="29.45" customHeight="1" thickBot="1" x14ac:dyDescent="0.3">
      <c r="A16" s="4" t="s">
        <v>1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 ht="15.75" thickBot="1" x14ac:dyDescent="0.3">
      <c r="A17" s="5" t="s">
        <v>2</v>
      </c>
      <c r="B17" s="6">
        <f>F2*$C$2</f>
        <v>20</v>
      </c>
      <c r="C17" s="7">
        <f>$C$3*F2</f>
        <v>30</v>
      </c>
      <c r="D17" s="7">
        <f>$C$4*F2</f>
        <v>10</v>
      </c>
      <c r="E17" s="7">
        <f>$C$5*F2</f>
        <v>30</v>
      </c>
      <c r="F17" s="7">
        <f>$C$6*F2</f>
        <v>20</v>
      </c>
      <c r="G17" s="7">
        <f>$C$7*F2</f>
        <v>30</v>
      </c>
      <c r="H17" s="7">
        <f>$C$8*F2</f>
        <v>10</v>
      </c>
      <c r="I17" s="7">
        <f>$C$9*F2</f>
        <v>30</v>
      </c>
      <c r="J17" s="7">
        <f>$C$10*F2</f>
        <v>10</v>
      </c>
      <c r="K17" s="7">
        <f>$C$11*F2</f>
        <v>10</v>
      </c>
    </row>
    <row r="18" spans="1:11" ht="15.75" thickBot="1" x14ac:dyDescent="0.3">
      <c r="A18" s="5" t="s">
        <v>3</v>
      </c>
      <c r="B18" s="6">
        <f>F3*$C$2</f>
        <v>30</v>
      </c>
      <c r="C18" s="7">
        <f>$C$3*F3</f>
        <v>45</v>
      </c>
      <c r="D18" s="7">
        <f>$C$4*F3</f>
        <v>15</v>
      </c>
      <c r="E18" s="7">
        <f>$C$5*F3</f>
        <v>45</v>
      </c>
      <c r="F18" s="7">
        <f>$C$6*F3</f>
        <v>30</v>
      </c>
      <c r="G18" s="7">
        <f>$C$7*F3</f>
        <v>45</v>
      </c>
      <c r="H18" s="7">
        <f>$C$8*F3</f>
        <v>15</v>
      </c>
      <c r="I18" s="7">
        <f>$C$9*F3</f>
        <v>45</v>
      </c>
      <c r="J18" s="7">
        <f>$C$10*F3</f>
        <v>15</v>
      </c>
      <c r="K18" s="7">
        <f>$C$11*F3</f>
        <v>15</v>
      </c>
    </row>
    <row r="19" spans="1:11" ht="15.75" thickBot="1" x14ac:dyDescent="0.3">
      <c r="A19" s="5" t="s">
        <v>4</v>
      </c>
      <c r="B19" s="6">
        <f t="shared" ref="B19:B20" si="1">F4*$C$2</f>
        <v>50</v>
      </c>
      <c r="C19" s="7">
        <f t="shared" ref="C19:C20" si="2">$C$3*F4</f>
        <v>75</v>
      </c>
      <c r="D19" s="7">
        <f t="shared" ref="D19:D20" si="3">$C$4*F4</f>
        <v>25</v>
      </c>
      <c r="E19" s="7">
        <f t="shared" ref="E19:E20" si="4">$C$5*F4</f>
        <v>75</v>
      </c>
      <c r="F19" s="7">
        <f t="shared" ref="F19:F20" si="5">$C$6*F4</f>
        <v>50</v>
      </c>
      <c r="G19" s="7">
        <f t="shared" ref="G19:G20" si="6">$C$7*F4</f>
        <v>75</v>
      </c>
      <c r="H19" s="7">
        <f t="shared" ref="H19:H20" si="7">$C$8*F4</f>
        <v>25</v>
      </c>
      <c r="I19" s="7">
        <f t="shared" ref="I19:I20" si="8">$C$9*F4</f>
        <v>75</v>
      </c>
      <c r="J19" s="7">
        <f t="shared" ref="J19:J20" si="9">$C$10*F4</f>
        <v>25</v>
      </c>
      <c r="K19" s="7">
        <f t="shared" ref="K19:K20" si="10">$C$11*F4</f>
        <v>25</v>
      </c>
    </row>
    <row r="20" spans="1:11" ht="15.75" thickBot="1" x14ac:dyDescent="0.3">
      <c r="A20" s="5" t="s">
        <v>5</v>
      </c>
      <c r="B20" s="6">
        <f t="shared" si="1"/>
        <v>100</v>
      </c>
      <c r="C20" s="7">
        <f t="shared" si="2"/>
        <v>150</v>
      </c>
      <c r="D20" s="7">
        <f t="shared" si="3"/>
        <v>50</v>
      </c>
      <c r="E20" s="7">
        <f t="shared" si="4"/>
        <v>150</v>
      </c>
      <c r="F20" s="7">
        <f t="shared" si="5"/>
        <v>100</v>
      </c>
      <c r="G20" s="7">
        <f t="shared" si="6"/>
        <v>150</v>
      </c>
      <c r="H20" s="7">
        <f t="shared" si="7"/>
        <v>50</v>
      </c>
      <c r="I20" s="7">
        <f t="shared" si="8"/>
        <v>150</v>
      </c>
      <c r="J20" s="7">
        <f t="shared" si="9"/>
        <v>50</v>
      </c>
      <c r="K20" s="7">
        <f t="shared" si="10"/>
        <v>50</v>
      </c>
    </row>
    <row r="21" spans="1:11" x14ac:dyDescent="0.25">
      <c r="B21" s="19"/>
    </row>
    <row r="22" spans="1:11" ht="15.75" thickBot="1" x14ac:dyDescent="0.3"/>
    <row r="23" spans="1:11" x14ac:dyDescent="0.25">
      <c r="A23" s="1" t="s">
        <v>0</v>
      </c>
      <c r="B23" s="28">
        <v>1</v>
      </c>
      <c r="C23" s="28">
        <v>2</v>
      </c>
      <c r="D23" s="28">
        <v>3</v>
      </c>
      <c r="E23" s="28">
        <v>4</v>
      </c>
      <c r="F23" s="28">
        <v>5</v>
      </c>
      <c r="G23" s="28">
        <v>6</v>
      </c>
      <c r="H23" s="28">
        <v>7</v>
      </c>
      <c r="I23" s="28">
        <v>8</v>
      </c>
      <c r="J23" s="28">
        <v>9</v>
      </c>
      <c r="K23" s="28">
        <v>10</v>
      </c>
    </row>
    <row r="24" spans="1:11" x14ac:dyDescent="0.25">
      <c r="A24" s="2"/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 spans="1:11" x14ac:dyDescent="0.25">
      <c r="A25" s="3"/>
      <c r="B25" s="29"/>
      <c r="C25" s="29"/>
      <c r="D25" s="29"/>
      <c r="E25" s="29"/>
      <c r="F25" s="29"/>
      <c r="G25" s="29"/>
      <c r="H25" s="29"/>
      <c r="I25" s="29"/>
      <c r="J25" s="29"/>
      <c r="K25" s="29"/>
    </row>
    <row r="26" spans="1:11" ht="15.75" thickBot="1" x14ac:dyDescent="0.3">
      <c r="A26" s="4" t="s">
        <v>1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ht="15.75" thickBot="1" x14ac:dyDescent="0.3">
      <c r="A27" s="5" t="s">
        <v>2</v>
      </c>
      <c r="B27" s="15">
        <f>B17*$G2*$H2</f>
        <v>100000</v>
      </c>
      <c r="C27" s="15">
        <f t="shared" ref="C27:K27" si="11">C17*$G2</f>
        <v>150000</v>
      </c>
      <c r="D27" s="15">
        <f t="shared" si="11"/>
        <v>50000</v>
      </c>
      <c r="E27" s="15">
        <f t="shared" si="11"/>
        <v>150000</v>
      </c>
      <c r="F27" s="15">
        <f t="shared" si="11"/>
        <v>100000</v>
      </c>
      <c r="G27" s="15">
        <f t="shared" si="11"/>
        <v>150000</v>
      </c>
      <c r="H27" s="15">
        <f t="shared" si="11"/>
        <v>50000</v>
      </c>
      <c r="I27" s="15">
        <f t="shared" si="11"/>
        <v>150000</v>
      </c>
      <c r="J27" s="15">
        <f t="shared" si="11"/>
        <v>50000</v>
      </c>
      <c r="K27" s="15">
        <f t="shared" si="11"/>
        <v>50000</v>
      </c>
    </row>
    <row r="28" spans="1:11" ht="15.75" thickBot="1" x14ac:dyDescent="0.3">
      <c r="A28" s="5" t="s">
        <v>3</v>
      </c>
      <c r="B28" s="15">
        <f t="shared" ref="B28:K30" si="12">B18*$G3</f>
        <v>90000</v>
      </c>
      <c r="C28" s="15">
        <f t="shared" si="12"/>
        <v>135000</v>
      </c>
      <c r="D28" s="15">
        <f t="shared" si="12"/>
        <v>45000</v>
      </c>
      <c r="E28" s="15">
        <f t="shared" si="12"/>
        <v>135000</v>
      </c>
      <c r="F28" s="15">
        <f t="shared" si="12"/>
        <v>90000</v>
      </c>
      <c r="G28" s="15">
        <f t="shared" si="12"/>
        <v>135000</v>
      </c>
      <c r="H28" s="15">
        <f t="shared" si="12"/>
        <v>45000</v>
      </c>
      <c r="I28" s="15">
        <f t="shared" si="12"/>
        <v>135000</v>
      </c>
      <c r="J28" s="15">
        <f t="shared" si="12"/>
        <v>45000</v>
      </c>
      <c r="K28" s="15">
        <f t="shared" si="12"/>
        <v>45000</v>
      </c>
    </row>
    <row r="29" spans="1:11" ht="15.75" thickBot="1" x14ac:dyDescent="0.3">
      <c r="A29" s="5" t="s">
        <v>4</v>
      </c>
      <c r="B29" s="15">
        <f t="shared" si="12"/>
        <v>75000</v>
      </c>
      <c r="C29" s="15">
        <f t="shared" si="12"/>
        <v>112500</v>
      </c>
      <c r="D29" s="15">
        <f t="shared" si="12"/>
        <v>37500</v>
      </c>
      <c r="E29" s="15">
        <f t="shared" si="12"/>
        <v>112500</v>
      </c>
      <c r="F29" s="15">
        <f t="shared" si="12"/>
        <v>75000</v>
      </c>
      <c r="G29" s="15">
        <f t="shared" si="12"/>
        <v>112500</v>
      </c>
      <c r="H29" s="15">
        <f t="shared" si="12"/>
        <v>37500</v>
      </c>
      <c r="I29" s="15">
        <f t="shared" si="12"/>
        <v>112500</v>
      </c>
      <c r="J29" s="15">
        <f t="shared" si="12"/>
        <v>37500</v>
      </c>
      <c r="K29" s="15">
        <f t="shared" si="12"/>
        <v>37500</v>
      </c>
    </row>
    <row r="30" spans="1:11" ht="15.75" thickBot="1" x14ac:dyDescent="0.3">
      <c r="A30" s="5" t="s">
        <v>5</v>
      </c>
      <c r="B30" s="15">
        <f t="shared" si="12"/>
        <v>100000</v>
      </c>
      <c r="C30" s="15">
        <f t="shared" si="12"/>
        <v>150000</v>
      </c>
      <c r="D30" s="15">
        <f t="shared" si="12"/>
        <v>50000</v>
      </c>
      <c r="E30" s="15">
        <f t="shared" si="12"/>
        <v>150000</v>
      </c>
      <c r="F30" s="15">
        <f t="shared" si="12"/>
        <v>100000</v>
      </c>
      <c r="G30" s="15">
        <f t="shared" si="12"/>
        <v>150000</v>
      </c>
      <c r="H30" s="15">
        <f t="shared" si="12"/>
        <v>50000</v>
      </c>
      <c r="I30" s="15">
        <f t="shared" si="12"/>
        <v>150000</v>
      </c>
      <c r="J30" s="15">
        <f t="shared" si="12"/>
        <v>50000</v>
      </c>
      <c r="K30" s="15">
        <f t="shared" si="12"/>
        <v>50000</v>
      </c>
    </row>
    <row r="31" spans="1:11" x14ac:dyDescent="0.25">
      <c r="A31" s="14" t="s">
        <v>20</v>
      </c>
      <c r="B31" s="16">
        <f>B27+B28+B29+B30</f>
        <v>365000</v>
      </c>
      <c r="C31" s="16">
        <f t="shared" ref="C31:H31" si="13">C27+C28+C29+C30</f>
        <v>547500</v>
      </c>
      <c r="D31" s="16">
        <f t="shared" si="13"/>
        <v>182500</v>
      </c>
      <c r="E31" s="16">
        <f t="shared" si="13"/>
        <v>547500</v>
      </c>
      <c r="F31" s="16">
        <f t="shared" si="13"/>
        <v>365000</v>
      </c>
      <c r="G31" s="16">
        <f t="shared" si="13"/>
        <v>547500</v>
      </c>
      <c r="H31" s="16">
        <f t="shared" si="13"/>
        <v>182500</v>
      </c>
      <c r="I31" s="16">
        <f>I27+I28+I29+I30</f>
        <v>547500</v>
      </c>
      <c r="J31" s="16">
        <f t="shared" ref="J31" si="14">J27+J28+J29+J30</f>
        <v>182500</v>
      </c>
      <c r="K31" s="16">
        <f t="shared" ref="K31" si="15">K27+K28+K29+K30</f>
        <v>182500</v>
      </c>
    </row>
    <row r="33" spans="1:15" ht="15.75" thickBot="1" x14ac:dyDescent="0.3"/>
    <row r="34" spans="1:15" x14ac:dyDescent="0.25">
      <c r="A34" s="1" t="s">
        <v>0</v>
      </c>
      <c r="B34" s="28">
        <v>1</v>
      </c>
      <c r="C34" s="28">
        <v>2</v>
      </c>
      <c r="D34" s="28">
        <v>3</v>
      </c>
      <c r="E34" s="28">
        <v>4</v>
      </c>
      <c r="F34" s="28">
        <v>5</v>
      </c>
      <c r="G34" s="28">
        <v>6</v>
      </c>
      <c r="H34" s="28">
        <v>7</v>
      </c>
      <c r="I34" s="28">
        <v>8</v>
      </c>
      <c r="J34" s="28">
        <v>9</v>
      </c>
      <c r="K34" s="28">
        <v>10</v>
      </c>
    </row>
    <row r="35" spans="1:15" x14ac:dyDescent="0.25">
      <c r="A35" s="2"/>
      <c r="B35" s="29"/>
      <c r="C35" s="29"/>
      <c r="D35" s="29"/>
      <c r="E35" s="29"/>
      <c r="F35" s="29"/>
      <c r="G35" s="29"/>
      <c r="H35" s="29"/>
      <c r="I35" s="29"/>
      <c r="J35" s="29"/>
      <c r="K35" s="29"/>
    </row>
    <row r="36" spans="1:15" x14ac:dyDescent="0.25">
      <c r="A36" s="3"/>
      <c r="B36" s="29"/>
      <c r="C36" s="29"/>
      <c r="D36" s="29"/>
      <c r="E36" s="29"/>
      <c r="F36" s="29"/>
      <c r="G36" s="29"/>
      <c r="H36" s="29"/>
      <c r="I36" s="29"/>
      <c r="J36" s="29"/>
      <c r="K36" s="29"/>
    </row>
    <row r="37" spans="1:15" ht="15.75" thickBot="1" x14ac:dyDescent="0.3">
      <c r="A37" s="4" t="s">
        <v>11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20" t="s">
        <v>17</v>
      </c>
    </row>
    <row r="38" spans="1:15" ht="15.75" thickBot="1" x14ac:dyDescent="0.3">
      <c r="A38" s="5" t="s">
        <v>12</v>
      </c>
      <c r="B38" s="15">
        <f>SUM(B39,B40)</f>
        <v>463915</v>
      </c>
      <c r="C38" s="15">
        <f t="shared" ref="C38:K38" si="16">SUM(C39,C40)</f>
        <v>695872.5</v>
      </c>
      <c r="D38" s="15">
        <f t="shared" si="16"/>
        <v>231957.5</v>
      </c>
      <c r="E38" s="15">
        <f t="shared" si="16"/>
        <v>695872.5</v>
      </c>
      <c r="F38" s="15">
        <f t="shared" si="16"/>
        <v>463915</v>
      </c>
      <c r="G38" s="15">
        <f t="shared" si="16"/>
        <v>695872.5</v>
      </c>
      <c r="H38" s="15">
        <f t="shared" si="16"/>
        <v>231957.5</v>
      </c>
      <c r="I38" s="15">
        <f t="shared" si="16"/>
        <v>695872.5</v>
      </c>
      <c r="J38" s="15">
        <f t="shared" si="16"/>
        <v>231957.5</v>
      </c>
      <c r="K38" s="15">
        <f t="shared" si="16"/>
        <v>231957.5</v>
      </c>
      <c r="L38" s="16">
        <f>SUM(B38:K38)</f>
        <v>4639150</v>
      </c>
    </row>
    <row r="39" spans="1:15" ht="15.75" thickBot="1" x14ac:dyDescent="0.3">
      <c r="A39" s="5" t="s">
        <v>13</v>
      </c>
      <c r="B39" s="17">
        <f>B31</f>
        <v>365000</v>
      </c>
      <c r="C39" s="17">
        <f t="shared" ref="C39:K39" si="17">C31</f>
        <v>547500</v>
      </c>
      <c r="D39" s="17">
        <f t="shared" si="17"/>
        <v>182500</v>
      </c>
      <c r="E39" s="17">
        <f t="shared" si="17"/>
        <v>547500</v>
      </c>
      <c r="F39" s="17">
        <f t="shared" si="17"/>
        <v>365000</v>
      </c>
      <c r="G39" s="17">
        <f t="shared" si="17"/>
        <v>547500</v>
      </c>
      <c r="H39" s="17">
        <f t="shared" si="17"/>
        <v>182500</v>
      </c>
      <c r="I39" s="17">
        <f t="shared" si="17"/>
        <v>547500</v>
      </c>
      <c r="J39" s="17">
        <f t="shared" si="17"/>
        <v>182500</v>
      </c>
      <c r="K39" s="17">
        <f t="shared" si="17"/>
        <v>182500</v>
      </c>
      <c r="L39" s="16">
        <f t="shared" ref="L39:L41" si="18">SUM(B39:K39)</f>
        <v>3650000</v>
      </c>
    </row>
    <row r="40" spans="1:15" ht="15.75" thickBot="1" x14ac:dyDescent="0.3">
      <c r="A40" s="5" t="s">
        <v>14</v>
      </c>
      <c r="B40" s="17">
        <f>B39*27.1%</f>
        <v>98915</v>
      </c>
      <c r="C40" s="17">
        <f t="shared" ref="C40:K40" si="19">C39*27.1%</f>
        <v>148372.5</v>
      </c>
      <c r="D40" s="17">
        <f t="shared" si="19"/>
        <v>49457.5</v>
      </c>
      <c r="E40" s="17">
        <f t="shared" si="19"/>
        <v>148372.5</v>
      </c>
      <c r="F40" s="17">
        <f t="shared" si="19"/>
        <v>98915</v>
      </c>
      <c r="G40" s="17">
        <f t="shared" si="19"/>
        <v>148372.5</v>
      </c>
      <c r="H40" s="17">
        <f t="shared" si="19"/>
        <v>49457.5</v>
      </c>
      <c r="I40" s="17">
        <f t="shared" si="19"/>
        <v>148372.5</v>
      </c>
      <c r="J40" s="17">
        <f t="shared" si="19"/>
        <v>49457.5</v>
      </c>
      <c r="K40" s="17">
        <f t="shared" si="19"/>
        <v>49457.5</v>
      </c>
      <c r="L40" s="16">
        <f t="shared" si="18"/>
        <v>989150</v>
      </c>
    </row>
    <row r="41" spans="1:15" x14ac:dyDescent="0.25">
      <c r="A41" s="14" t="s">
        <v>15</v>
      </c>
      <c r="B41" s="18">
        <f>B38/80*20</f>
        <v>115978.75</v>
      </c>
      <c r="C41" s="18">
        <f t="shared" ref="C41:K41" si="20">C38/80*20</f>
        <v>173968.125</v>
      </c>
      <c r="D41" s="18">
        <f t="shared" si="20"/>
        <v>57989.375</v>
      </c>
      <c r="E41" s="18">
        <f t="shared" si="20"/>
        <v>173968.125</v>
      </c>
      <c r="F41" s="18">
        <f t="shared" si="20"/>
        <v>115978.75</v>
      </c>
      <c r="G41" s="18">
        <f t="shared" si="20"/>
        <v>173968.125</v>
      </c>
      <c r="H41" s="18">
        <f t="shared" si="20"/>
        <v>57989.375</v>
      </c>
      <c r="I41" s="18">
        <f t="shared" si="20"/>
        <v>173968.125</v>
      </c>
      <c r="J41" s="18">
        <f t="shared" si="20"/>
        <v>57989.375</v>
      </c>
      <c r="K41" s="18">
        <f t="shared" si="20"/>
        <v>57989.375</v>
      </c>
      <c r="L41" s="16">
        <f t="shared" si="18"/>
        <v>1159787.5</v>
      </c>
    </row>
    <row r="42" spans="1:15" ht="15.75" thickBot="1" x14ac:dyDescent="0.3">
      <c r="A42" s="5" t="s">
        <v>21</v>
      </c>
      <c r="B42" s="17">
        <f>SUM(B38,B41)</f>
        <v>579893.75</v>
      </c>
      <c r="C42" s="17">
        <f t="shared" ref="C42:K42" si="21">SUM(C38,C41)</f>
        <v>869840.625</v>
      </c>
      <c r="D42" s="17">
        <f t="shared" si="21"/>
        <v>289946.875</v>
      </c>
      <c r="E42" s="17">
        <f t="shared" si="21"/>
        <v>869840.625</v>
      </c>
      <c r="F42" s="17">
        <f t="shared" si="21"/>
        <v>579893.75</v>
      </c>
      <c r="G42" s="17">
        <f t="shared" si="21"/>
        <v>869840.625</v>
      </c>
      <c r="H42" s="17">
        <f t="shared" si="21"/>
        <v>289946.875</v>
      </c>
      <c r="I42" s="17">
        <f t="shared" si="21"/>
        <v>869840.625</v>
      </c>
      <c r="J42" s="17">
        <f t="shared" si="21"/>
        <v>289946.875</v>
      </c>
      <c r="K42" s="17">
        <f t="shared" si="21"/>
        <v>289946.875</v>
      </c>
      <c r="M42" t="s">
        <v>16</v>
      </c>
      <c r="O42" s="16">
        <f>SUM(B42:K42)</f>
        <v>5798937.5</v>
      </c>
    </row>
  </sheetData>
  <mergeCells count="30">
    <mergeCell ref="H34:H37"/>
    <mergeCell ref="I34:I37"/>
    <mergeCell ref="J34:J37"/>
    <mergeCell ref="K34:K37"/>
    <mergeCell ref="H23:H26"/>
    <mergeCell ref="I23:I26"/>
    <mergeCell ref="J23:J26"/>
    <mergeCell ref="K23:K26"/>
    <mergeCell ref="G34:G37"/>
    <mergeCell ref="B23:B26"/>
    <mergeCell ref="C23:C26"/>
    <mergeCell ref="D23:D26"/>
    <mergeCell ref="E23:E26"/>
    <mergeCell ref="F23:F26"/>
    <mergeCell ref="G23:G26"/>
    <mergeCell ref="B34:B37"/>
    <mergeCell ref="C34:C37"/>
    <mergeCell ref="D34:D37"/>
    <mergeCell ref="E34:E37"/>
    <mergeCell ref="F34:F37"/>
    <mergeCell ref="H13:H16"/>
    <mergeCell ref="I13:I16"/>
    <mergeCell ref="J13:J16"/>
    <mergeCell ref="K13:K16"/>
    <mergeCell ref="B13:B16"/>
    <mergeCell ref="C13:C16"/>
    <mergeCell ref="D13:D16"/>
    <mergeCell ref="E13:E16"/>
    <mergeCell ref="F13:F16"/>
    <mergeCell ref="G13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Vadim</cp:lastModifiedBy>
  <dcterms:created xsi:type="dcterms:W3CDTF">2021-10-11T15:13:04Z</dcterms:created>
  <dcterms:modified xsi:type="dcterms:W3CDTF">2021-10-25T14:03:51Z</dcterms:modified>
</cp:coreProperties>
</file>