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sav\Desktop\MasterPol\Ресурсы\"/>
    </mc:Choice>
  </mc:AlternateContent>
  <bookViews>
    <workbookView xWindow="855" yWindow="1830" windowWidth="22110" windowHeight="10110"/>
  </bookViews>
  <sheets>
    <sheet name="Products_import" sheetId="1" r:id="rId1"/>
    <sheet name="Product_type_import" sheetId="2" r:id="rId2"/>
    <sheet name="Partners_import" sheetId="3" r:id="rId3"/>
    <sheet name="PartnerType" sheetId="6" r:id="rId4"/>
    <sheet name="PartnerName" sheetId="7" r:id="rId5"/>
    <sheet name="Partner_products_import" sheetId="4" r:id="rId6"/>
    <sheet name="Material_type_import" sheetId="5" r:id="rId7"/>
  </sheets>
  <definedNames>
    <definedName name="_xlnm._FilterDatabase" localSheetId="5" hidden="1">Partner_products_import!$A$1:$G$17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3"/>
  <c r="D4" i="3"/>
  <c r="D5" i="3"/>
  <c r="D6" i="3"/>
  <c r="D2" i="3"/>
  <c r="B3" i="3"/>
  <c r="B4" i="3"/>
  <c r="B5" i="3"/>
  <c r="B6" i="3"/>
  <c r="B2" i="3"/>
  <c r="B2" i="1"/>
  <c r="B3" i="1"/>
  <c r="B4" i="1"/>
  <c r="B6" i="1"/>
  <c r="B5" i="1"/>
</calcChain>
</file>

<file path=xl/sharedStrings.xml><?xml version="1.0" encoding="utf-8"?>
<sst xmlns="http://schemas.openxmlformats.org/spreadsheetml/2006/main" count="137" uniqueCount="83">
  <si>
    <t>Тип продукции</t>
  </si>
  <si>
    <t>Наименование продукции</t>
  </si>
  <si>
    <t>Артикул</t>
  </si>
  <si>
    <t>Паркетная доска</t>
  </si>
  <si>
    <t>Паркетная доска Ясень темный однополосная 14 мм</t>
  </si>
  <si>
    <t>Инженерная доска Дуб Французская елка однополосная 12 мм</t>
  </si>
  <si>
    <t>Ламинат</t>
  </si>
  <si>
    <t>Ламинат Дуб дымчато-белый 33 класс 12 мм</t>
  </si>
  <si>
    <t>Ламинат Дуб серый 32 класс 8 мм с фаской</t>
  </si>
  <si>
    <t>Пробковое покрытие</t>
  </si>
  <si>
    <t>Пробковое напольное клеевое покрытие 32 класс 4 мм</t>
  </si>
  <si>
    <t>Минимальная стоимость для партнера</t>
  </si>
  <si>
    <t>Массивная доска</t>
  </si>
  <si>
    <t>Коэффициент типа продукции</t>
  </si>
  <si>
    <t>912 888 33 33</t>
  </si>
  <si>
    <t>stepanov@stepan.ru</t>
  </si>
  <si>
    <t>Степанов Степан Сергеевич</t>
  </si>
  <si>
    <t>МонтажПро</t>
  </si>
  <si>
    <t>ЗАО</t>
  </si>
  <si>
    <t>444 222 33 11</t>
  </si>
  <si>
    <t>ekaterina.vorobeva@ml.ru</t>
  </si>
  <si>
    <t>Воробьева Екатерина Валерьевна</t>
  </si>
  <si>
    <t>Ремонт и отделка</t>
  </si>
  <si>
    <t>ОАО</t>
  </si>
  <si>
    <t>812 223 32 00</t>
  </si>
  <si>
    <t>ansolovev@st.ru</t>
  </si>
  <si>
    <t>Соловьев Андрей Николаевич</t>
  </si>
  <si>
    <t>Стройсервис</t>
  </si>
  <si>
    <t>ПАО</t>
  </si>
  <si>
    <t>987 123 56 78</t>
  </si>
  <si>
    <t>vppetrov@vl.ru</t>
  </si>
  <si>
    <t>Петров Василий Петрович</t>
  </si>
  <si>
    <t>Паркет 29</t>
  </si>
  <si>
    <t>ООО</t>
  </si>
  <si>
    <t>493 123 45 67</t>
  </si>
  <si>
    <t>aleksandraivanova@ml.ru</t>
  </si>
  <si>
    <t>Иванова Александра Ивановна</t>
  </si>
  <si>
    <t>База Строитель</t>
  </si>
  <si>
    <t>Рейтинг</t>
  </si>
  <si>
    <t>ИНН</t>
  </si>
  <si>
    <t>Телефон партнера</t>
  </si>
  <si>
    <t>Электронная почта партнера</t>
  </si>
  <si>
    <t>Директор</t>
  </si>
  <si>
    <t>Наименование партнера</t>
  </si>
  <si>
    <t>Тип партнера</t>
  </si>
  <si>
    <t>Дата продажи</t>
  </si>
  <si>
    <t>Количество продукции</t>
  </si>
  <si>
    <t>Продукция</t>
  </si>
  <si>
    <t>Тип материала 5</t>
  </si>
  <si>
    <t>Тип материала 4</t>
  </si>
  <si>
    <t>Тип материала 3</t>
  </si>
  <si>
    <t>Тип материала 2</t>
  </si>
  <si>
    <t>Тип материала 1</t>
  </si>
  <si>
    <t xml:space="preserve">Процент брака материала </t>
  </si>
  <si>
    <t>Тип материала</t>
  </si>
  <si>
    <t>ID</t>
  </si>
  <si>
    <t>IdProductType</t>
  </si>
  <si>
    <t>Id</t>
  </si>
  <si>
    <t>id</t>
  </si>
  <si>
    <t>Name</t>
  </si>
  <si>
    <t>IdPartnerType</t>
  </si>
  <si>
    <t>Индекс</t>
  </si>
  <si>
    <t>Область</t>
  </si>
  <si>
    <t xml:space="preserve"> Кемеровская</t>
  </si>
  <si>
    <t xml:space="preserve"> Архангельская</t>
  </si>
  <si>
    <t xml:space="preserve"> Ленинградская</t>
  </si>
  <si>
    <t xml:space="preserve"> Московская</t>
  </si>
  <si>
    <t xml:space="preserve"> Белгородская</t>
  </si>
  <si>
    <t>Юрга</t>
  </si>
  <si>
    <t>Северодвинск</t>
  </si>
  <si>
    <t>Приморск</t>
  </si>
  <si>
    <t>Реутов</t>
  </si>
  <si>
    <t>СтарыйОскол</t>
  </si>
  <si>
    <t>Город</t>
  </si>
  <si>
    <t>Улица</t>
  </si>
  <si>
    <t>Лесная</t>
  </si>
  <si>
    <t>Строителей</t>
  </si>
  <si>
    <t>Парковая</t>
  </si>
  <si>
    <t>Свободы</t>
  </si>
  <si>
    <t>Рабочая</t>
  </si>
  <si>
    <t>Номер дома</t>
  </si>
  <si>
    <t>IdPartnerName</t>
  </si>
  <si>
    <t>IDProduct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</si>
</sst>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6" formatCode="yyyy\-mm\-dd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6" sqref="F16"/>
    </sheetView>
  </sheetViews>
  <sheetFormatPr defaultRowHeight="15" x14ac:dyDescent="0.25"/>
  <cols>
    <col min="1" max="1" width="9.140625" style="5"/>
    <col min="2" max="2" width="14" style="5" bestFit="1" customWidth="1"/>
    <col min="3" max="3" width="21.7109375" style="5" hidden="1" customWidth="1"/>
    <col min="4" max="4" width="60" style="5" bestFit="1" customWidth="1"/>
    <col min="5" max="5" width="8.5703125" style="5" bestFit="1" customWidth="1"/>
    <col min="6" max="6" width="37.140625" style="5" bestFit="1" customWidth="1"/>
    <col min="7" max="16384" width="9.140625" style="5"/>
  </cols>
  <sheetData>
    <row r="1" spans="1:6" s="3" customFormat="1" x14ac:dyDescent="0.25">
      <c r="A1" s="3" t="s">
        <v>55</v>
      </c>
      <c r="B1" s="3" t="s">
        <v>56</v>
      </c>
      <c r="C1" s="3" t="s">
        <v>0</v>
      </c>
      <c r="D1" s="3" t="s">
        <v>1</v>
      </c>
      <c r="E1" s="3" t="s">
        <v>2</v>
      </c>
      <c r="F1" s="3" t="s">
        <v>11</v>
      </c>
    </row>
    <row r="2" spans="1:6" x14ac:dyDescent="0.25">
      <c r="A2" s="5">
        <v>1</v>
      </c>
      <c r="B2" s="5">
        <f>LOOKUP(C2,Product_type_import!$B$2:$B$5,Product_type_import!$A$2:$A$5)</f>
        <v>3</v>
      </c>
      <c r="C2" s="5" t="s">
        <v>3</v>
      </c>
      <c r="D2" s="5" t="s">
        <v>5</v>
      </c>
      <c r="E2" s="5">
        <v>8858958</v>
      </c>
      <c r="F2" s="10">
        <v>7330.99</v>
      </c>
    </row>
    <row r="3" spans="1:6" x14ac:dyDescent="0.25">
      <c r="A3" s="5">
        <v>2</v>
      </c>
      <c r="B3" s="5">
        <f>LOOKUP(C3,Product_type_import!$B$2:$B$5,Product_type_import!$A$2:$A$5)</f>
        <v>1</v>
      </c>
      <c r="C3" s="5" t="s">
        <v>6</v>
      </c>
      <c r="D3" s="5" t="s">
        <v>7</v>
      </c>
      <c r="E3" s="5">
        <v>7750282</v>
      </c>
      <c r="F3" s="10">
        <v>1799.33</v>
      </c>
    </row>
    <row r="4" spans="1:6" x14ac:dyDescent="0.25">
      <c r="A4" s="5">
        <v>3</v>
      </c>
      <c r="B4" s="5">
        <f>LOOKUP(C4,Product_type_import!$B$2:$B$5,Product_type_import!$A$2:$A$5)</f>
        <v>1</v>
      </c>
      <c r="C4" s="5" t="s">
        <v>6</v>
      </c>
      <c r="D4" s="5" t="s">
        <v>8</v>
      </c>
      <c r="E4" s="5">
        <v>7028748</v>
      </c>
      <c r="F4" s="10">
        <v>3890.41</v>
      </c>
    </row>
    <row r="5" spans="1:6" x14ac:dyDescent="0.25">
      <c r="A5" s="5">
        <v>4</v>
      </c>
      <c r="B5" s="5">
        <f>LOOKUP(C5,Product_type_import!$B$2:$B$5,Product_type_import!$A$2:$A$5)</f>
        <v>3</v>
      </c>
      <c r="C5" s="5" t="s">
        <v>3</v>
      </c>
      <c r="D5" s="5" t="s">
        <v>4</v>
      </c>
      <c r="E5" s="5">
        <v>8758385</v>
      </c>
      <c r="F5" s="10">
        <v>4456.8999999999996</v>
      </c>
    </row>
    <row r="6" spans="1:6" x14ac:dyDescent="0.25">
      <c r="A6" s="5">
        <v>5</v>
      </c>
      <c r="B6" s="5">
        <f>LOOKUP(C6,Product_type_import!$B$2:$B$5,Product_type_import!$A$2:$A$5)</f>
        <v>4</v>
      </c>
      <c r="C6" s="5" t="s">
        <v>9</v>
      </c>
      <c r="D6" s="5" t="s">
        <v>10</v>
      </c>
      <c r="E6" s="5">
        <v>5012543</v>
      </c>
      <c r="F6" s="10">
        <v>5450.59</v>
      </c>
    </row>
  </sheetData>
  <sortState ref="A2:F6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XFD1048576"/>
    </sheetView>
  </sheetViews>
  <sheetFormatPr defaultRowHeight="15" x14ac:dyDescent="0.25"/>
  <cols>
    <col min="1" max="1" width="9.140625" style="5"/>
    <col min="2" max="2" width="21.85546875" style="5" customWidth="1"/>
    <col min="3" max="3" width="27.28515625" style="5" customWidth="1"/>
    <col min="4" max="16384" width="9.140625" style="5"/>
  </cols>
  <sheetData>
    <row r="1" spans="1:3" s="3" customFormat="1" x14ac:dyDescent="0.25">
      <c r="A1" s="3" t="s">
        <v>55</v>
      </c>
      <c r="B1" s="3" t="s">
        <v>0</v>
      </c>
      <c r="C1" s="3" t="s">
        <v>13</v>
      </c>
    </row>
    <row r="2" spans="1:3" x14ac:dyDescent="0.25">
      <c r="A2" s="5">
        <v>1</v>
      </c>
      <c r="B2" s="5" t="s">
        <v>6</v>
      </c>
      <c r="C2" s="9">
        <v>2.35</v>
      </c>
    </row>
    <row r="3" spans="1:3" x14ac:dyDescent="0.25">
      <c r="A3" s="5">
        <v>2</v>
      </c>
      <c r="B3" s="5" t="s">
        <v>12</v>
      </c>
      <c r="C3" s="9">
        <v>5.15</v>
      </c>
    </row>
    <row r="4" spans="1:3" x14ac:dyDescent="0.25">
      <c r="A4" s="5">
        <v>3</v>
      </c>
      <c r="B4" s="5" t="s">
        <v>3</v>
      </c>
      <c r="C4" s="9">
        <v>4.34</v>
      </c>
    </row>
    <row r="5" spans="1:3" x14ac:dyDescent="0.25">
      <c r="A5" s="5">
        <v>4</v>
      </c>
      <c r="B5" s="5" t="s">
        <v>9</v>
      </c>
      <c r="C5" s="9">
        <v>1.5</v>
      </c>
    </row>
    <row r="6" spans="1:3" x14ac:dyDescent="0.25">
      <c r="B6" s="6"/>
      <c r="C6" s="9"/>
    </row>
    <row r="7" spans="1:3" x14ac:dyDescent="0.25">
      <c r="B7" s="6"/>
      <c r="C7" s="9"/>
    </row>
  </sheetData>
  <sortState ref="A2:C7">
    <sortCondition ref="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G20" sqref="G20"/>
    </sheetView>
  </sheetViews>
  <sheetFormatPr defaultRowHeight="15" x14ac:dyDescent="0.25"/>
  <cols>
    <col min="1" max="1" width="9.140625" style="5"/>
    <col min="2" max="2" width="11.85546875" style="5" bestFit="1" customWidth="1"/>
    <col min="3" max="3" width="12.7109375" style="5" hidden="1" customWidth="1"/>
    <col min="4" max="4" width="14.7109375" style="5" bestFit="1" customWidth="1"/>
    <col min="5" max="5" width="24.28515625" style="5" hidden="1" customWidth="1"/>
    <col min="6" max="6" width="32.7109375" style="5" bestFit="1" customWidth="1"/>
    <col min="7" max="7" width="28" style="5" bestFit="1" customWidth="1"/>
    <col min="8" max="8" width="17.28515625" style="5" customWidth="1"/>
    <col min="9" max="9" width="7.7109375" style="5" bestFit="1" customWidth="1"/>
    <col min="10" max="10" width="23.140625" style="5" bestFit="1" customWidth="1"/>
    <col min="11" max="11" width="14.140625" style="5" bestFit="1" customWidth="1"/>
    <col min="12" max="13" width="13.85546875" style="5" customWidth="1"/>
    <col min="14" max="14" width="12.5703125" style="5" customWidth="1"/>
    <col min="15" max="16384" width="9.140625" style="5"/>
  </cols>
  <sheetData>
    <row r="1" spans="1:15" s="3" customFormat="1" x14ac:dyDescent="0.25">
      <c r="A1" s="3" t="s">
        <v>57</v>
      </c>
      <c r="B1" s="3" t="s">
        <v>60</v>
      </c>
      <c r="C1" s="3" t="s">
        <v>44</v>
      </c>
      <c r="D1" s="3" t="s">
        <v>81</v>
      </c>
      <c r="E1" s="3" t="s">
        <v>43</v>
      </c>
      <c r="F1" s="3" t="s">
        <v>42</v>
      </c>
      <c r="G1" s="3" t="s">
        <v>41</v>
      </c>
      <c r="H1" s="4" t="s">
        <v>40</v>
      </c>
      <c r="I1" s="3" t="s">
        <v>61</v>
      </c>
      <c r="J1" s="3" t="s">
        <v>62</v>
      </c>
      <c r="K1" s="3" t="s">
        <v>73</v>
      </c>
      <c r="L1" s="3" t="s">
        <v>74</v>
      </c>
      <c r="M1" s="3" t="s">
        <v>80</v>
      </c>
      <c r="N1" s="3" t="s">
        <v>39</v>
      </c>
      <c r="O1" s="3" t="s">
        <v>38</v>
      </c>
    </row>
    <row r="2" spans="1:15" x14ac:dyDescent="0.25">
      <c r="A2" s="5">
        <v>1</v>
      </c>
      <c r="B2" s="5">
        <f>LOOKUP(Partners_import!C2,PartnerType!$B$2:$B$5,PartnerType!$A$2:$A$5)</f>
        <v>1</v>
      </c>
      <c r="C2" s="6" t="s">
        <v>18</v>
      </c>
      <c r="D2" s="6">
        <f>LOOKUP(E2,PartnerName!$B$2:$B$6,PartnerName!$A$2:$A$6)</f>
        <v>1</v>
      </c>
      <c r="E2" s="7" t="s">
        <v>37</v>
      </c>
      <c r="F2" s="7" t="s">
        <v>36</v>
      </c>
      <c r="G2" s="7" t="s">
        <v>35</v>
      </c>
      <c r="H2" s="8" t="s">
        <v>34</v>
      </c>
      <c r="I2" s="5">
        <v>652050</v>
      </c>
      <c r="J2" s="5" t="s">
        <v>63</v>
      </c>
      <c r="K2" s="5" t="s">
        <v>68</v>
      </c>
      <c r="L2" s="5" t="s">
        <v>75</v>
      </c>
      <c r="M2" s="5">
        <v>15</v>
      </c>
      <c r="N2" s="5">
        <v>2222455179</v>
      </c>
      <c r="O2" s="5">
        <v>7</v>
      </c>
    </row>
    <row r="3" spans="1:15" x14ac:dyDescent="0.25">
      <c r="A3" s="5">
        <v>2</v>
      </c>
      <c r="B3" s="5">
        <f>LOOKUP(Partners_import!C3,PartnerType!$B$2:$B$5,PartnerType!$A$2:$A$5)</f>
        <v>3</v>
      </c>
      <c r="C3" s="6" t="s">
        <v>33</v>
      </c>
      <c r="D3" s="6">
        <f>LOOKUP(E3,PartnerName!$B$2:$B$6,PartnerName!$A$2:$A$6)</f>
        <v>3</v>
      </c>
      <c r="E3" s="7" t="s">
        <v>32</v>
      </c>
      <c r="F3" s="7" t="s">
        <v>31</v>
      </c>
      <c r="G3" s="7" t="s">
        <v>30</v>
      </c>
      <c r="H3" s="8" t="s">
        <v>29</v>
      </c>
      <c r="I3" s="5">
        <v>164500</v>
      </c>
      <c r="J3" s="5" t="s">
        <v>64</v>
      </c>
      <c r="K3" s="5" t="s">
        <v>69</v>
      </c>
      <c r="L3" s="5" t="s">
        <v>76</v>
      </c>
      <c r="M3" s="5">
        <v>18</v>
      </c>
      <c r="N3" s="5">
        <v>3333888520</v>
      </c>
      <c r="O3" s="5">
        <v>7</v>
      </c>
    </row>
    <row r="4" spans="1:15" x14ac:dyDescent="0.25">
      <c r="A4" s="5">
        <v>3</v>
      </c>
      <c r="B4" s="5">
        <f>LOOKUP(Partners_import!C4,PartnerType!$B$2:$B$5,PartnerType!$A$2:$A$5)</f>
        <v>4</v>
      </c>
      <c r="C4" s="6" t="s">
        <v>28</v>
      </c>
      <c r="D4" s="6">
        <f>LOOKUP(E4,PartnerName!$B$2:$B$6,PartnerName!$A$2:$A$6)</f>
        <v>5</v>
      </c>
      <c r="E4" s="7" t="s">
        <v>27</v>
      </c>
      <c r="F4" s="7" t="s">
        <v>26</v>
      </c>
      <c r="G4" s="7" t="s">
        <v>25</v>
      </c>
      <c r="H4" s="8" t="s">
        <v>24</v>
      </c>
      <c r="I4" s="5">
        <v>188910</v>
      </c>
      <c r="J4" s="5" t="s">
        <v>65</v>
      </c>
      <c r="K4" s="5" t="s">
        <v>70</v>
      </c>
      <c r="L4" s="5" t="s">
        <v>77</v>
      </c>
      <c r="M4" s="5">
        <v>21</v>
      </c>
      <c r="N4" s="5">
        <v>4440391035</v>
      </c>
      <c r="O4" s="5">
        <v>7</v>
      </c>
    </row>
    <row r="5" spans="1:15" x14ac:dyDescent="0.25">
      <c r="A5" s="5">
        <v>4</v>
      </c>
      <c r="B5" s="5">
        <f>LOOKUP(Partners_import!C5,PartnerType!$B$2:$B$5,PartnerType!$A$2:$A$5)</f>
        <v>2</v>
      </c>
      <c r="C5" s="6" t="s">
        <v>23</v>
      </c>
      <c r="D5" s="6">
        <f>LOOKUP(E5,PartnerName!$B$2:$B$6,PartnerName!$A$2:$A$6)</f>
        <v>4</v>
      </c>
      <c r="E5" s="7" t="s">
        <v>22</v>
      </c>
      <c r="F5" s="7" t="s">
        <v>21</v>
      </c>
      <c r="G5" s="7" t="s">
        <v>20</v>
      </c>
      <c r="H5" s="8" t="s">
        <v>19</v>
      </c>
      <c r="I5" s="5">
        <v>143960</v>
      </c>
      <c r="J5" s="5" t="s">
        <v>66</v>
      </c>
      <c r="K5" s="5" t="s">
        <v>71</v>
      </c>
      <c r="L5" s="5" t="s">
        <v>78</v>
      </c>
      <c r="M5" s="5">
        <v>51</v>
      </c>
      <c r="N5" s="5">
        <v>1111520857</v>
      </c>
      <c r="O5" s="5">
        <v>5</v>
      </c>
    </row>
    <row r="6" spans="1:15" x14ac:dyDescent="0.25">
      <c r="A6" s="5">
        <v>5</v>
      </c>
      <c r="B6" s="5">
        <f>LOOKUP(Partners_import!C6,PartnerType!$B$2:$B$5,PartnerType!$A$2:$A$5)</f>
        <v>1</v>
      </c>
      <c r="C6" s="6" t="s">
        <v>18</v>
      </c>
      <c r="D6" s="6">
        <f>LOOKUP(E6,PartnerName!$B$2:$B$6,PartnerName!$A$2:$A$6)</f>
        <v>2</v>
      </c>
      <c r="E6" s="7" t="s">
        <v>17</v>
      </c>
      <c r="F6" s="7" t="s">
        <v>16</v>
      </c>
      <c r="G6" s="7" t="s">
        <v>15</v>
      </c>
      <c r="H6" s="8" t="s">
        <v>14</v>
      </c>
      <c r="I6" s="5">
        <v>309500</v>
      </c>
      <c r="J6" s="5" t="s">
        <v>67</v>
      </c>
      <c r="K6" s="5" t="s">
        <v>72</v>
      </c>
      <c r="L6" s="5" t="s">
        <v>79</v>
      </c>
      <c r="M6" s="5">
        <v>122</v>
      </c>
      <c r="N6" s="5">
        <v>5552431140</v>
      </c>
      <c r="O6" s="5">
        <v>10</v>
      </c>
    </row>
  </sheetData>
  <hyperlinks>
    <hyperlink ref="G2" r:id="rId1"/>
    <hyperlink ref="G3" r:id="rId2"/>
    <hyperlink ref="G4" r:id="rId3"/>
    <hyperlink ref="G6" r:id="rId4"/>
    <hyperlink ref="G5" r:id="rId5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6384" width="9.140625" style="5"/>
  </cols>
  <sheetData>
    <row r="1" spans="1:2" s="3" customFormat="1" x14ac:dyDescent="0.25">
      <c r="A1" s="3" t="s">
        <v>58</v>
      </c>
      <c r="B1" s="3" t="s">
        <v>59</v>
      </c>
    </row>
    <row r="2" spans="1:2" x14ac:dyDescent="0.25">
      <c r="A2" s="5">
        <v>1</v>
      </c>
      <c r="B2" s="5" t="s">
        <v>18</v>
      </c>
    </row>
    <row r="3" spans="1:2" x14ac:dyDescent="0.25">
      <c r="A3" s="5">
        <v>2</v>
      </c>
      <c r="B3" s="5" t="s">
        <v>23</v>
      </c>
    </row>
    <row r="4" spans="1:2" x14ac:dyDescent="0.25">
      <c r="A4" s="5">
        <v>3</v>
      </c>
      <c r="B4" s="5" t="s">
        <v>33</v>
      </c>
    </row>
    <row r="5" spans="1:2" x14ac:dyDescent="0.25">
      <c r="A5" s="5">
        <v>4</v>
      </c>
      <c r="B5" s="5" t="s">
        <v>28</v>
      </c>
    </row>
  </sheetData>
  <sortState ref="A1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2" sqref="G12"/>
    </sheetView>
  </sheetViews>
  <sheetFormatPr defaultRowHeight="15" x14ac:dyDescent="0.25"/>
  <cols>
    <col min="1" max="1" width="9.140625" style="5"/>
    <col min="2" max="2" width="17.5703125" style="5" bestFit="1" customWidth="1"/>
    <col min="3" max="16384" width="9.140625" style="5"/>
  </cols>
  <sheetData>
    <row r="1" spans="1:2" s="3" customFormat="1" x14ac:dyDescent="0.25">
      <c r="A1" s="3" t="s">
        <v>57</v>
      </c>
      <c r="B1" s="3" t="s">
        <v>59</v>
      </c>
    </row>
    <row r="2" spans="1:2" x14ac:dyDescent="0.25">
      <c r="A2" s="5">
        <v>1</v>
      </c>
      <c r="B2" s="7" t="s">
        <v>37</v>
      </c>
    </row>
    <row r="3" spans="1:2" x14ac:dyDescent="0.25">
      <c r="A3" s="5">
        <v>2</v>
      </c>
      <c r="B3" s="7" t="s">
        <v>17</v>
      </c>
    </row>
    <row r="4" spans="1:2" x14ac:dyDescent="0.25">
      <c r="A4" s="5">
        <v>3</v>
      </c>
      <c r="B4" s="7" t="s">
        <v>32</v>
      </c>
    </row>
    <row r="5" spans="1:2" x14ac:dyDescent="0.25">
      <c r="A5" s="5">
        <v>4</v>
      </c>
      <c r="B5" s="7" t="s">
        <v>22</v>
      </c>
    </row>
    <row r="6" spans="1:2" x14ac:dyDescent="0.25">
      <c r="A6" s="5">
        <v>5</v>
      </c>
      <c r="B6" s="7" t="s">
        <v>27</v>
      </c>
    </row>
  </sheetData>
  <sortState ref="A2:B17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85" zoomScaleNormal="85" workbookViewId="0">
      <selection activeCell="I28" sqref="I28"/>
    </sheetView>
  </sheetViews>
  <sheetFormatPr defaultRowHeight="15" x14ac:dyDescent="0.25"/>
  <cols>
    <col min="1" max="1" width="9.140625" style="5"/>
    <col min="2" max="2" width="16.140625" style="5" customWidth="1"/>
    <col min="3" max="3" width="57.42578125" hidden="1" customWidth="1"/>
    <col min="4" max="4" width="14.7109375" style="5" bestFit="1" customWidth="1"/>
    <col min="5" max="5" width="23.85546875" style="5" hidden="1" customWidth="1"/>
    <col min="6" max="6" width="21.85546875" style="5" customWidth="1"/>
    <col min="7" max="7" width="15.5703125" style="5" customWidth="1"/>
    <col min="8" max="16384" width="9.140625" style="5"/>
  </cols>
  <sheetData>
    <row r="1" spans="1:7" s="3" customFormat="1" x14ac:dyDescent="0.25">
      <c r="A1" s="3" t="s">
        <v>57</v>
      </c>
      <c r="B1" s="3" t="s">
        <v>82</v>
      </c>
      <c r="C1" s="2" t="s">
        <v>47</v>
      </c>
      <c r="D1" s="3" t="s">
        <v>81</v>
      </c>
      <c r="E1" s="3" t="s">
        <v>43</v>
      </c>
      <c r="F1" s="11" t="s">
        <v>46</v>
      </c>
      <c r="G1" s="11" t="s">
        <v>45</v>
      </c>
    </row>
    <row r="2" spans="1:7" x14ac:dyDescent="0.25">
      <c r="A2" s="5">
        <v>1</v>
      </c>
      <c r="B2" s="5">
        <f>LOOKUP(C2,Products_import!$D$2:$D$6,Products_import!$A$2:$A$6)</f>
        <v>4</v>
      </c>
      <c r="C2" t="s">
        <v>4</v>
      </c>
      <c r="D2" s="5">
        <f>LOOKUP(E2,PartnerName!$B$2:$B$6,PartnerName!$A$2:$A$6)</f>
        <v>1</v>
      </c>
      <c r="E2" s="7" t="s">
        <v>37</v>
      </c>
      <c r="F2" s="12">
        <v>15500</v>
      </c>
      <c r="G2" s="13">
        <v>45008</v>
      </c>
    </row>
    <row r="3" spans="1:7" x14ac:dyDescent="0.25">
      <c r="A3" s="5">
        <v>2</v>
      </c>
      <c r="B3" s="5">
        <f>LOOKUP(C3,Products_import!$D$2:$D$6,Products_import!$A$2:$A$6)</f>
        <v>2</v>
      </c>
      <c r="C3" t="s">
        <v>7</v>
      </c>
      <c r="D3" s="5">
        <f>LOOKUP(E3,PartnerName!$B$2:$B$6,PartnerName!$A$2:$A$6)</f>
        <v>1</v>
      </c>
      <c r="E3" s="7" t="s">
        <v>37</v>
      </c>
      <c r="F3" s="12">
        <v>12350</v>
      </c>
      <c r="G3" s="13">
        <v>45278</v>
      </c>
    </row>
    <row r="4" spans="1:7" x14ac:dyDescent="0.25">
      <c r="A4" s="5">
        <v>3</v>
      </c>
      <c r="B4" s="5">
        <f>LOOKUP(C4,Products_import!$D$2:$D$6,Products_import!$A$2:$A$6)</f>
        <v>3</v>
      </c>
      <c r="C4" t="s">
        <v>8</v>
      </c>
      <c r="D4" s="5">
        <f>LOOKUP(E4,PartnerName!$B$2:$B$6,PartnerName!$A$2:$A$6)</f>
        <v>1</v>
      </c>
      <c r="E4" s="7" t="s">
        <v>37</v>
      </c>
      <c r="F4" s="12">
        <v>37400</v>
      </c>
      <c r="G4" s="13">
        <v>45450</v>
      </c>
    </row>
    <row r="5" spans="1:7" x14ac:dyDescent="0.25">
      <c r="A5" s="5">
        <v>4</v>
      </c>
      <c r="B5" s="5">
        <f>LOOKUP(C5,Products_import!$D$2:$D$6,Products_import!$A$2:$A$6)</f>
        <v>1</v>
      </c>
      <c r="C5" t="s">
        <v>5</v>
      </c>
      <c r="D5" s="5">
        <f>LOOKUP(E5,PartnerName!$B$2:$B$6,PartnerName!$A$2:$A$6)</f>
        <v>3</v>
      </c>
      <c r="E5" s="7" t="s">
        <v>32</v>
      </c>
      <c r="F5" s="12">
        <v>35000</v>
      </c>
      <c r="G5" s="13">
        <v>44897</v>
      </c>
    </row>
    <row r="6" spans="1:7" x14ac:dyDescent="0.25">
      <c r="A6" s="5">
        <v>5</v>
      </c>
      <c r="B6" s="5">
        <f>LOOKUP(C6,Products_import!$D$2:$D$6,Products_import!$A$2:$A$6)</f>
        <v>5</v>
      </c>
      <c r="C6" t="s">
        <v>10</v>
      </c>
      <c r="D6" s="5">
        <f>LOOKUP(E6,PartnerName!$B$2:$B$6,PartnerName!$A$2:$A$6)</f>
        <v>3</v>
      </c>
      <c r="E6" s="7" t="s">
        <v>32</v>
      </c>
      <c r="F6" s="12">
        <v>1250</v>
      </c>
      <c r="G6" s="13">
        <v>45063</v>
      </c>
    </row>
    <row r="7" spans="1:7" x14ac:dyDescent="0.25">
      <c r="A7" s="5">
        <v>6</v>
      </c>
      <c r="B7" s="5">
        <f>LOOKUP(C7,Products_import!$D$2:$D$6,Products_import!$A$2:$A$6)</f>
        <v>2</v>
      </c>
      <c r="C7" t="s">
        <v>7</v>
      </c>
      <c r="D7" s="5">
        <f>LOOKUP(E7,PartnerName!$B$2:$B$6,PartnerName!$A$2:$A$6)</f>
        <v>3</v>
      </c>
      <c r="E7" s="7" t="s">
        <v>32</v>
      </c>
      <c r="F7" s="12">
        <v>1000</v>
      </c>
      <c r="G7" s="13">
        <v>45450</v>
      </c>
    </row>
    <row r="8" spans="1:7" x14ac:dyDescent="0.25">
      <c r="A8" s="5">
        <v>7</v>
      </c>
      <c r="B8" s="5">
        <f>LOOKUP(C8,Products_import!$D$2:$D$6,Products_import!$A$2:$A$6)</f>
        <v>4</v>
      </c>
      <c r="C8" t="s">
        <v>4</v>
      </c>
      <c r="D8" s="5">
        <f>LOOKUP(E8,PartnerName!$B$2:$B$6,PartnerName!$A$2:$A$6)</f>
        <v>3</v>
      </c>
      <c r="E8" s="7" t="s">
        <v>32</v>
      </c>
      <c r="F8" s="12">
        <v>7550</v>
      </c>
      <c r="G8" s="13">
        <v>45474</v>
      </c>
    </row>
    <row r="9" spans="1:7" x14ac:dyDescent="0.25">
      <c r="A9" s="5">
        <v>8</v>
      </c>
      <c r="B9" s="5">
        <f>LOOKUP(C9,Products_import!$D$2:$D$6,Products_import!$A$2:$A$6)</f>
        <v>4</v>
      </c>
      <c r="C9" t="s">
        <v>4</v>
      </c>
      <c r="D9" s="5">
        <f>LOOKUP(E9,PartnerName!$B$2:$B$6,PartnerName!$A$2:$A$6)</f>
        <v>5</v>
      </c>
      <c r="E9" s="7" t="s">
        <v>27</v>
      </c>
      <c r="F9" s="12">
        <v>7250</v>
      </c>
      <c r="G9" s="13">
        <v>44948</v>
      </c>
    </row>
    <row r="10" spans="1:7" x14ac:dyDescent="0.25">
      <c r="A10" s="5">
        <v>9</v>
      </c>
      <c r="B10" s="5">
        <f>LOOKUP(C10,Products_import!$D$2:$D$6,Products_import!$A$2:$A$6)</f>
        <v>1</v>
      </c>
      <c r="C10" t="s">
        <v>5</v>
      </c>
      <c r="D10" s="5">
        <f>LOOKUP(E10,PartnerName!$B$2:$B$6,PartnerName!$A$2:$A$6)</f>
        <v>5</v>
      </c>
      <c r="E10" s="7" t="s">
        <v>27</v>
      </c>
      <c r="F10" s="12">
        <v>2500</v>
      </c>
      <c r="G10" s="13">
        <v>45478</v>
      </c>
    </row>
    <row r="11" spans="1:7" x14ac:dyDescent="0.25">
      <c r="A11" s="5">
        <v>10</v>
      </c>
      <c r="B11" s="5">
        <f>LOOKUP(C11,Products_import!$D$2:$D$6,Products_import!$A$2:$A$6)</f>
        <v>3</v>
      </c>
      <c r="C11" t="s">
        <v>8</v>
      </c>
      <c r="D11" s="5">
        <f>LOOKUP(E11,PartnerName!$B$2:$B$6,PartnerName!$A$2:$A$6)</f>
        <v>4</v>
      </c>
      <c r="E11" s="7" t="s">
        <v>22</v>
      </c>
      <c r="F11" s="12">
        <v>59050</v>
      </c>
      <c r="G11" s="13">
        <v>45005</v>
      </c>
    </row>
    <row r="12" spans="1:7" x14ac:dyDescent="0.25">
      <c r="A12" s="5">
        <v>11</v>
      </c>
      <c r="B12" s="5">
        <f>LOOKUP(C12,Products_import!$D$2:$D$6,Products_import!$A$2:$A$6)</f>
        <v>2</v>
      </c>
      <c r="C12" t="s">
        <v>7</v>
      </c>
      <c r="D12" s="5">
        <f>LOOKUP(E12,PartnerName!$B$2:$B$6,PartnerName!$A$2:$A$6)</f>
        <v>4</v>
      </c>
      <c r="E12" s="7" t="s">
        <v>22</v>
      </c>
      <c r="F12" s="12">
        <v>37200</v>
      </c>
      <c r="G12" s="13">
        <v>45363</v>
      </c>
    </row>
    <row r="13" spans="1:7" x14ac:dyDescent="0.25">
      <c r="A13" s="5">
        <v>12</v>
      </c>
      <c r="B13" s="5">
        <f>LOOKUP(C13,Products_import!$D$2:$D$6,Products_import!$A$2:$A$6)</f>
        <v>5</v>
      </c>
      <c r="C13" t="s">
        <v>10</v>
      </c>
      <c r="D13" s="5">
        <f>LOOKUP(E13,PartnerName!$B$2:$B$6,PartnerName!$A$2:$A$6)</f>
        <v>4</v>
      </c>
      <c r="E13" s="7" t="s">
        <v>22</v>
      </c>
      <c r="F13" s="12">
        <v>4500</v>
      </c>
      <c r="G13" s="13">
        <v>45426</v>
      </c>
    </row>
    <row r="14" spans="1:7" x14ac:dyDescent="0.25">
      <c r="A14" s="5">
        <v>13</v>
      </c>
      <c r="B14" s="5">
        <f>LOOKUP(C14,Products_import!$D$2:$D$6,Products_import!$A$2:$A$6)</f>
        <v>2</v>
      </c>
      <c r="C14" t="s">
        <v>7</v>
      </c>
      <c r="D14" s="5">
        <f>LOOKUP(E14,PartnerName!$B$2:$B$6,PartnerName!$A$2:$A$6)</f>
        <v>2</v>
      </c>
      <c r="E14" s="7" t="s">
        <v>17</v>
      </c>
      <c r="F14" s="12">
        <v>50000</v>
      </c>
      <c r="G14" s="13">
        <v>45188</v>
      </c>
    </row>
    <row r="15" spans="1:7" x14ac:dyDescent="0.25">
      <c r="A15" s="5">
        <v>14</v>
      </c>
      <c r="B15" s="5">
        <f>LOOKUP(C15,Products_import!$D$2:$D$6,Products_import!$A$2:$A$6)</f>
        <v>3</v>
      </c>
      <c r="C15" t="s">
        <v>8</v>
      </c>
      <c r="D15" s="5">
        <f>LOOKUP(E15,PartnerName!$B$2:$B$6,PartnerName!$A$2:$A$6)</f>
        <v>2</v>
      </c>
      <c r="E15" s="7" t="s">
        <v>17</v>
      </c>
      <c r="F15" s="12">
        <v>670000</v>
      </c>
      <c r="G15" s="13">
        <v>45240</v>
      </c>
    </row>
    <row r="16" spans="1:7" x14ac:dyDescent="0.25">
      <c r="A16" s="5">
        <v>15</v>
      </c>
      <c r="B16" s="5">
        <f>LOOKUP(C16,Products_import!$D$2:$D$6,Products_import!$A$2:$A$6)</f>
        <v>4</v>
      </c>
      <c r="C16" t="s">
        <v>4</v>
      </c>
      <c r="D16" s="5">
        <f>LOOKUP(E16,PartnerName!$B$2:$B$6,PartnerName!$A$2:$A$6)</f>
        <v>2</v>
      </c>
      <c r="E16" s="7" t="s">
        <v>17</v>
      </c>
      <c r="F16" s="12">
        <v>35000</v>
      </c>
      <c r="G16" s="13">
        <v>45397</v>
      </c>
    </row>
    <row r="17" spans="1:7" x14ac:dyDescent="0.25">
      <c r="A17" s="5">
        <v>16</v>
      </c>
      <c r="B17" s="5">
        <f>LOOKUP(C17,Products_import!$D$2:$D$6,Products_import!$A$2:$A$6)</f>
        <v>1</v>
      </c>
      <c r="C17" t="s">
        <v>5</v>
      </c>
      <c r="D17" s="5">
        <f>LOOKUP(E17,PartnerName!$B$2:$B$6,PartnerName!$A$2:$A$6)</f>
        <v>2</v>
      </c>
      <c r="E17" s="7" t="s">
        <v>17</v>
      </c>
      <c r="F17" s="12">
        <v>25000</v>
      </c>
      <c r="G17" s="13">
        <v>45455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26" sqref="D26"/>
    </sheetView>
  </sheetViews>
  <sheetFormatPr defaultRowHeight="15" x14ac:dyDescent="0.25"/>
  <cols>
    <col min="1" max="1" width="16.7109375" customWidth="1"/>
    <col min="2" max="2" width="24.42578125" customWidth="1"/>
  </cols>
  <sheetData>
    <row r="1" spans="1:2" x14ac:dyDescent="0.25">
      <c r="A1" t="s">
        <v>54</v>
      </c>
      <c r="B1" t="s">
        <v>53</v>
      </c>
    </row>
    <row r="2" spans="1:2" x14ac:dyDescent="0.25">
      <c r="A2" t="s">
        <v>52</v>
      </c>
      <c r="B2" s="1">
        <v>1E-3</v>
      </c>
    </row>
    <row r="3" spans="1:2" x14ac:dyDescent="0.25">
      <c r="A3" t="s">
        <v>51</v>
      </c>
      <c r="B3" s="1">
        <v>9.4999999999999998E-3</v>
      </c>
    </row>
    <row r="4" spans="1:2" x14ac:dyDescent="0.25">
      <c r="A4" t="s">
        <v>50</v>
      </c>
      <c r="B4" s="1">
        <v>2.8E-3</v>
      </c>
    </row>
    <row r="5" spans="1:2" x14ac:dyDescent="0.25">
      <c r="A5" t="s">
        <v>49</v>
      </c>
      <c r="B5" s="1">
        <v>5.4999999999999997E-3</v>
      </c>
    </row>
    <row r="6" spans="1:2" x14ac:dyDescent="0.25">
      <c r="A6" t="s">
        <v>48</v>
      </c>
      <c r="B6" s="1">
        <v>3.3999999999999998E-3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Products_import</vt:lpstr>
      <vt:lpstr>Product_type_import</vt:lpstr>
      <vt:lpstr>Partners_import</vt:lpstr>
      <vt:lpstr>PartnerType</vt:lpstr>
      <vt:lpstr>PartnerName</vt:lpstr>
      <vt:lpstr>Partner_products_import</vt:lpstr>
      <vt:lpstr>Material_type_import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Студенты Лисавиной А.В.</cp:lastModifiedBy>
  <dcterms:created xsi:type="dcterms:W3CDTF">2024-07-12T06:55:58Z</dcterms:created>
  <dcterms:modified xsi:type="dcterms:W3CDTF">2025-01-28T09:27:25Z</dcterms:modified>
</cp:coreProperties>
</file>