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4535" windowHeight="11325"/>
  </bookViews>
  <sheets>
    <sheet name="ChuP1_dCt" sheetId="1" r:id="rId1"/>
  </sheets>
  <calcPr calcId="162913"/>
</workbook>
</file>

<file path=xl/calcChain.xml><?xml version="1.0" encoding="utf-8"?>
<calcChain xmlns="http://schemas.openxmlformats.org/spreadsheetml/2006/main">
  <c r="C82" i="1" l="1"/>
  <c r="C83" i="1"/>
  <c r="C81" i="1"/>
  <c r="B83" i="1"/>
  <c r="B82" i="1"/>
  <c r="B81" i="1"/>
  <c r="K3" i="1" l="1"/>
  <c r="I61" i="1" l="1"/>
  <c r="J61" i="1"/>
  <c r="K61" i="1"/>
  <c r="I62" i="1"/>
  <c r="J62" i="1"/>
  <c r="K62" i="1"/>
  <c r="J60" i="1"/>
  <c r="K60" i="1"/>
  <c r="I60" i="1"/>
  <c r="I48" i="1"/>
  <c r="J48" i="1"/>
  <c r="K48" i="1"/>
  <c r="I49" i="1"/>
  <c r="J49" i="1"/>
  <c r="K49" i="1"/>
  <c r="J47" i="1"/>
  <c r="K47" i="1"/>
  <c r="I47" i="1"/>
  <c r="I33" i="1"/>
  <c r="J33" i="1"/>
  <c r="K33" i="1"/>
  <c r="I34" i="1"/>
  <c r="J34" i="1"/>
  <c r="K34" i="1"/>
  <c r="J32" i="1"/>
  <c r="K32" i="1"/>
  <c r="I32" i="1"/>
  <c r="I19" i="1"/>
  <c r="J19" i="1"/>
  <c r="K19" i="1"/>
  <c r="I20" i="1"/>
  <c r="J20" i="1"/>
  <c r="K20" i="1"/>
  <c r="J18" i="1"/>
  <c r="K18" i="1"/>
  <c r="I18" i="1"/>
  <c r="I4" i="1"/>
  <c r="J4" i="1"/>
  <c r="K4" i="1"/>
  <c r="I5" i="1"/>
  <c r="J5" i="1"/>
  <c r="K5" i="1"/>
  <c r="J3" i="1"/>
  <c r="I3" i="1"/>
  <c r="M49" i="1" l="1"/>
  <c r="N33" i="1"/>
  <c r="N18" i="1"/>
  <c r="M62" i="1"/>
  <c r="N61" i="1"/>
  <c r="M60" i="1"/>
  <c r="N49" i="1"/>
  <c r="N34" i="1"/>
  <c r="M32" i="1"/>
  <c r="M5" i="1"/>
  <c r="N5" i="1"/>
  <c r="M33" i="1"/>
  <c r="M47" i="1"/>
  <c r="M61" i="1"/>
  <c r="N62" i="1"/>
  <c r="M3" i="1"/>
  <c r="M48" i="1"/>
  <c r="N48" i="1"/>
  <c r="N47" i="1"/>
  <c r="N60" i="1"/>
  <c r="M34" i="1"/>
  <c r="N32" i="1"/>
  <c r="M18" i="1"/>
  <c r="M4" i="1"/>
  <c r="M20" i="1"/>
  <c r="N3" i="1"/>
  <c r="M19" i="1"/>
  <c r="N4" i="1"/>
  <c r="N19" i="1"/>
  <c r="N20" i="1"/>
</calcChain>
</file>

<file path=xl/sharedStrings.xml><?xml version="1.0" encoding="utf-8"?>
<sst xmlns="http://schemas.openxmlformats.org/spreadsheetml/2006/main" count="97" uniqueCount="24">
  <si>
    <t>1/2^SCq-TCq</t>
    <phoneticPr fontId="2" type="noConversion"/>
  </si>
  <si>
    <t>Avg</t>
    <phoneticPr fontId="2" type="noConversion"/>
  </si>
  <si>
    <t>SE</t>
    <phoneticPr fontId="2" type="noConversion"/>
  </si>
  <si>
    <t>Stage</t>
  </si>
  <si>
    <t>Avg</t>
    <phoneticPr fontId="2" type="noConversion"/>
  </si>
  <si>
    <t>Y</t>
    <phoneticPr fontId="2" type="noConversion"/>
  </si>
  <si>
    <t>I</t>
    <phoneticPr fontId="2" type="noConversion"/>
  </si>
  <si>
    <t>M</t>
    <phoneticPr fontId="2" type="noConversion"/>
  </si>
  <si>
    <t>Young</t>
    <phoneticPr fontId="2" type="noConversion"/>
  </si>
  <si>
    <t>Intermediate</t>
    <phoneticPr fontId="2" type="noConversion"/>
  </si>
  <si>
    <t>Mature</t>
    <phoneticPr fontId="2" type="noConversion"/>
  </si>
  <si>
    <t>Intermediate</t>
    <phoneticPr fontId="2" type="noConversion"/>
  </si>
  <si>
    <t>Mature</t>
    <phoneticPr fontId="2" type="noConversion"/>
  </si>
  <si>
    <t>Bs_GAPDH</t>
    <phoneticPr fontId="2" type="noConversion"/>
  </si>
  <si>
    <t>Young</t>
    <phoneticPr fontId="2" type="noConversion"/>
  </si>
  <si>
    <t>Rep 1</t>
    <phoneticPr fontId="2" type="noConversion"/>
  </si>
  <si>
    <t>Rep 2</t>
    <phoneticPr fontId="2" type="noConversion"/>
  </si>
  <si>
    <t>Rep1</t>
    <phoneticPr fontId="2" type="noConversion"/>
  </si>
  <si>
    <t>Rep2</t>
    <phoneticPr fontId="2" type="noConversion"/>
  </si>
  <si>
    <t>CHUP1-like_b</t>
  </si>
  <si>
    <t>CHUP1-like_a</t>
  </si>
  <si>
    <t>CHUP1</t>
  </si>
  <si>
    <t>ABP</t>
  </si>
  <si>
    <t>TPR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</si>
</sst>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0.0000000"/>
    <numFmt numFmtId="165" formatCode="0.000000"/>
    <numFmt numFmtId="166" formatCode="0.000"/>
    <numFmt numFmtId="167" formatCode="0.00000"/>
    <numFmt numFmtId="168" formatCode="0.000_ "/>
    <numFmt numFmtId="169" formatCode="0.00000000000000000_ "/>
    <numFmt numFmtId="170" formatCode="0.0000000000000000_ "/>
    <numFmt numFmtId="171" formatCode="0.0000_ "/>
  </numFmts>
  <fonts count="5">
    <font>
      <sz val="11"/>
      <color theme="1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9"/>
      <color theme="1"/>
      <name val="Calibri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165" fontId="0" fillId="0" borderId="0" xfId="0" applyNumberFormat="1">
      <alignment vertical="center"/>
    </xf>
    <xf numFmtId="166" fontId="3" fillId="0" borderId="0" xfId="0" applyNumberFormat="1" applyFont="1" applyAlignment="1">
      <alignment horizontal="center" vertical="center"/>
    </xf>
    <xf numFmtId="16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66" fontId="0" fillId="0" borderId="0" xfId="0" applyNumberFormat="1">
      <alignment vertical="center"/>
    </xf>
    <xf numFmtId="166" fontId="4" fillId="0" borderId="0" xfId="0" applyNumberFormat="1" applyFont="1" applyAlignment="1">
      <alignment horizontal="center" vertical="center"/>
    </xf>
    <xf numFmtId="168" fontId="0" fillId="0" borderId="0" xfId="0" applyNumberFormat="1">
      <alignment vertical="center"/>
    </xf>
    <xf numFmtId="169" fontId="0" fillId="0" borderId="0" xfId="0" applyNumberFormat="1">
      <alignment vertical="center"/>
    </xf>
    <xf numFmtId="170" fontId="0" fillId="0" borderId="0" xfId="0" applyNumberFormat="1">
      <alignment vertical="center"/>
    </xf>
    <xf numFmtId="171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ChuP1_dCt!$N$32:$N$34</c:f>
                <c:numCache>
                  <c:formatCode>General</c:formatCode>
                  <c:ptCount val="3"/>
                  <c:pt idx="0">
                    <c:v>1.6073006011019799E-3</c:v>
                  </c:pt>
                  <c:pt idx="1">
                    <c:v>2.4940194143556181E-3</c:v>
                  </c:pt>
                  <c:pt idx="2">
                    <c:v>4.9293330383813399E-4</c:v>
                  </c:pt>
                </c:numCache>
              </c:numRef>
            </c:plus>
            <c:minus>
              <c:numRef>
                <c:f>ChuP1_dCt!$N$32:$N$34</c:f>
                <c:numCache>
                  <c:formatCode>General</c:formatCode>
                  <c:ptCount val="3"/>
                  <c:pt idx="0">
                    <c:v>1.6073006011019799E-3</c:v>
                  </c:pt>
                  <c:pt idx="1">
                    <c:v>2.4940194143556181E-3</c:v>
                  </c:pt>
                  <c:pt idx="2">
                    <c:v>4.9293330383813399E-4</c:v>
                  </c:pt>
                </c:numCache>
              </c:numRef>
            </c:minus>
          </c:errBars>
          <c:cat>
            <c:strRef>
              <c:f>ChuP1_dCt!$L$32:$L$34</c:f>
              <c:strCache>
                <c:ptCount val="3"/>
                <c:pt idx="0">
                  <c:v>Young</c:v>
                </c:pt>
                <c:pt idx="1">
                  <c:v>Intermediate</c:v>
                </c:pt>
                <c:pt idx="2">
                  <c:v>Mature</c:v>
                </c:pt>
              </c:strCache>
            </c:strRef>
          </c:cat>
          <c:val>
            <c:numRef>
              <c:f>ChuP1_dCt!$M$32:$M$34</c:f>
              <c:numCache>
                <c:formatCode>0.000000</c:formatCode>
                <c:ptCount val="3"/>
                <c:pt idx="0">
                  <c:v>4.6446570778774655E-2</c:v>
                </c:pt>
                <c:pt idx="1">
                  <c:v>1.6248898681920688E-2</c:v>
                </c:pt>
                <c:pt idx="2">
                  <c:v>4.0733828345108792E-3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A-4778-A091-AFAD34D01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64704"/>
        <c:axId val="90266240"/>
      </c:barChart>
      <c:catAx>
        <c:axId val="90264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266240"/>
        <c:crosses val="autoZero"/>
        <c:auto val="1"/>
        <c:lblAlgn val="ctr"/>
        <c:lblOffset val="100"/>
        <c:noMultiLvlLbl val="0"/>
      </c:catAx>
      <c:valAx>
        <c:axId val="90266240"/>
        <c:scaling>
          <c:orientation val="minMax"/>
        </c:scaling>
        <c:delete val="0"/>
        <c:axPos val="l"/>
        <c:numFmt formatCode="0.000000" sourceLinked="1"/>
        <c:majorTickMark val="out"/>
        <c:minorTickMark val="none"/>
        <c:tickLblPos val="nextTo"/>
        <c:crossAx val="90264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ChuP1_dCt!$N$3:$N$5</c:f>
                <c:numCache>
                  <c:formatCode>General</c:formatCode>
                  <c:ptCount val="3"/>
                  <c:pt idx="0">
                    <c:v>3.5289805798796803E-4</c:v>
                  </c:pt>
                  <c:pt idx="1">
                    <c:v>5.9751057022941435E-4</c:v>
                  </c:pt>
                  <c:pt idx="2">
                    <c:v>9.3048199192018749E-5</c:v>
                  </c:pt>
                </c:numCache>
              </c:numRef>
            </c:plus>
            <c:minus>
              <c:numRef>
                <c:f>ChuP1_dCt!$N$3:$N$5</c:f>
                <c:numCache>
                  <c:formatCode>General</c:formatCode>
                  <c:ptCount val="3"/>
                  <c:pt idx="0">
                    <c:v>3.5289805798796803E-4</c:v>
                  </c:pt>
                  <c:pt idx="1">
                    <c:v>5.9751057022941435E-4</c:v>
                  </c:pt>
                  <c:pt idx="2">
                    <c:v>9.3048199192018749E-5</c:v>
                  </c:pt>
                </c:numCache>
              </c:numRef>
            </c:minus>
          </c:errBars>
          <c:cat>
            <c:strRef>
              <c:f>ChuP1_dCt!$L$3:$L$5</c:f>
              <c:strCache>
                <c:ptCount val="3"/>
                <c:pt idx="0">
                  <c:v>Young</c:v>
                </c:pt>
                <c:pt idx="1">
                  <c:v>Intermediate</c:v>
                </c:pt>
                <c:pt idx="2">
                  <c:v>Mature</c:v>
                </c:pt>
              </c:strCache>
            </c:strRef>
          </c:cat>
          <c:val>
            <c:numRef>
              <c:f>ChuP1_dCt!$M$3:$M$5</c:f>
              <c:numCache>
                <c:formatCode>0.000000</c:formatCode>
                <c:ptCount val="3"/>
                <c:pt idx="0">
                  <c:v>1.4350136859141211E-2</c:v>
                </c:pt>
                <c:pt idx="1">
                  <c:v>7.5978940797758266E-3</c:v>
                </c:pt>
                <c:pt idx="2">
                  <c:v>8.9661375808224031E-4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4-42E2-B638-5A5562B7B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282624"/>
        <c:axId val="90304896"/>
      </c:barChart>
      <c:catAx>
        <c:axId val="902826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304896"/>
        <c:crosses val="autoZero"/>
        <c:auto val="1"/>
        <c:lblAlgn val="ctr"/>
        <c:lblOffset val="100"/>
        <c:noMultiLvlLbl val="0"/>
      </c:catAx>
      <c:valAx>
        <c:axId val="90304896"/>
        <c:scaling>
          <c:orientation val="minMax"/>
        </c:scaling>
        <c:delete val="0"/>
        <c:axPos val="l"/>
        <c:numFmt formatCode="0.000000" sourceLinked="1"/>
        <c:majorTickMark val="out"/>
        <c:minorTickMark val="none"/>
        <c:tickLblPos val="nextTo"/>
        <c:crossAx val="90282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ChuP1_dCt!$N$18:$N$20</c:f>
                <c:numCache>
                  <c:formatCode>General</c:formatCode>
                  <c:ptCount val="3"/>
                  <c:pt idx="0">
                    <c:v>6.9705309887357306E-2</c:v>
                  </c:pt>
                  <c:pt idx="1">
                    <c:v>3.6009626298701781E-2</c:v>
                  </c:pt>
                  <c:pt idx="2">
                    <c:v>2.3187066643987651E-2</c:v>
                  </c:pt>
                </c:numCache>
              </c:numRef>
            </c:plus>
            <c:minus>
              <c:numRef>
                <c:f>ChuP1_dCt!$N$18:$N$20</c:f>
                <c:numCache>
                  <c:formatCode>General</c:formatCode>
                  <c:ptCount val="3"/>
                  <c:pt idx="0">
                    <c:v>6.9705309887357306E-2</c:v>
                  </c:pt>
                  <c:pt idx="1">
                    <c:v>3.6009626298701781E-2</c:v>
                  </c:pt>
                  <c:pt idx="2">
                    <c:v>2.3187066643987651E-2</c:v>
                  </c:pt>
                </c:numCache>
              </c:numRef>
            </c:minus>
          </c:errBars>
          <c:cat>
            <c:strRef>
              <c:f>ChuP1_dCt!$L$18:$L$20</c:f>
              <c:strCache>
                <c:ptCount val="3"/>
                <c:pt idx="0">
                  <c:v>Young</c:v>
                </c:pt>
                <c:pt idx="1">
                  <c:v>Intermediate</c:v>
                </c:pt>
                <c:pt idx="2">
                  <c:v>Mature</c:v>
                </c:pt>
              </c:strCache>
            </c:strRef>
          </c:cat>
          <c:val>
            <c:numRef>
              <c:f>ChuP1_dCt!$M$18:$M$20</c:f>
              <c:numCache>
                <c:formatCode>0.00000</c:formatCode>
                <c:ptCount val="3"/>
                <c:pt idx="0">
                  <c:v>1.3573253703770574</c:v>
                </c:pt>
                <c:pt idx="1">
                  <c:v>0.80473678506287083</c:v>
                </c:pt>
                <c:pt idx="2">
                  <c:v>0.69574862342548027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6-41C0-963D-83FE34483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832320"/>
        <c:axId val="91833856"/>
      </c:barChart>
      <c:catAx>
        <c:axId val="91832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1833856"/>
        <c:crosses val="autoZero"/>
        <c:auto val="1"/>
        <c:lblAlgn val="ctr"/>
        <c:lblOffset val="100"/>
        <c:noMultiLvlLbl val="0"/>
      </c:catAx>
      <c:valAx>
        <c:axId val="91833856"/>
        <c:scaling>
          <c:orientation val="minMax"/>
        </c:scaling>
        <c:delete val="0"/>
        <c:axPos val="l"/>
        <c:numFmt formatCode="0.00000" sourceLinked="1"/>
        <c:majorTickMark val="out"/>
        <c:minorTickMark val="none"/>
        <c:tickLblPos val="nextTo"/>
        <c:crossAx val="91832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ChuP1_dCt!$N$47:$N$49</c:f>
                <c:numCache>
                  <c:formatCode>General</c:formatCode>
                  <c:ptCount val="3"/>
                  <c:pt idx="0">
                    <c:v>2.1259586088202549E-4</c:v>
                  </c:pt>
                  <c:pt idx="1">
                    <c:v>3.6343983884226704E-4</c:v>
                  </c:pt>
                  <c:pt idx="2">
                    <c:v>7.9272344603631772E-5</c:v>
                  </c:pt>
                </c:numCache>
              </c:numRef>
            </c:plus>
            <c:minus>
              <c:numRef>
                <c:f>ChuP1_dCt!$N$47:$N$49</c:f>
                <c:numCache>
                  <c:formatCode>General</c:formatCode>
                  <c:ptCount val="3"/>
                  <c:pt idx="0">
                    <c:v>2.1259586088202549E-4</c:v>
                  </c:pt>
                  <c:pt idx="1">
                    <c:v>3.6343983884226704E-4</c:v>
                  </c:pt>
                  <c:pt idx="2">
                    <c:v>7.9272344603631772E-5</c:v>
                  </c:pt>
                </c:numCache>
              </c:numRef>
            </c:minus>
          </c:errBars>
          <c:cat>
            <c:strRef>
              <c:f>ChuP1_dCt!$L$47:$L$49</c:f>
              <c:strCache>
                <c:ptCount val="3"/>
                <c:pt idx="0">
                  <c:v>Young</c:v>
                </c:pt>
                <c:pt idx="1">
                  <c:v>Intermediate</c:v>
                </c:pt>
                <c:pt idx="2">
                  <c:v>Mature</c:v>
                </c:pt>
              </c:strCache>
            </c:strRef>
          </c:cat>
          <c:val>
            <c:numRef>
              <c:f>ChuP1_dCt!$M$47:$M$49</c:f>
              <c:numCache>
                <c:formatCode>0.000000</c:formatCode>
                <c:ptCount val="3"/>
                <c:pt idx="0">
                  <c:v>1.3968660679575475E-2</c:v>
                </c:pt>
                <c:pt idx="1">
                  <c:v>4.2237906124208543E-3</c:v>
                </c:pt>
                <c:pt idx="2">
                  <c:v>9.4194503737017252E-4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F-4A0B-8EB1-533BD4889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46080"/>
        <c:axId val="90451968"/>
      </c:barChart>
      <c:catAx>
        <c:axId val="9044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451968"/>
        <c:crosses val="autoZero"/>
        <c:auto val="1"/>
        <c:lblAlgn val="ctr"/>
        <c:lblOffset val="100"/>
        <c:noMultiLvlLbl val="0"/>
      </c:catAx>
      <c:valAx>
        <c:axId val="90451968"/>
        <c:scaling>
          <c:orientation val="minMax"/>
        </c:scaling>
        <c:delete val="0"/>
        <c:axPos val="l"/>
        <c:numFmt formatCode="0.000000" sourceLinked="1"/>
        <c:majorTickMark val="out"/>
        <c:minorTickMark val="none"/>
        <c:tickLblPos val="nextTo"/>
        <c:crossAx val="9044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ChuP1_dCt!$N$60:$N$62</c:f>
                <c:numCache>
                  <c:formatCode>General</c:formatCode>
                  <c:ptCount val="3"/>
                  <c:pt idx="0">
                    <c:v>5.2792947024334633E-4</c:v>
                  </c:pt>
                  <c:pt idx="1">
                    <c:v>1.1613298832638559E-3</c:v>
                  </c:pt>
                  <c:pt idx="2">
                    <c:v>1.4917604700235235E-3</c:v>
                  </c:pt>
                </c:numCache>
              </c:numRef>
            </c:plus>
            <c:minus>
              <c:numRef>
                <c:f>ChuP1_dCt!$N$60:$N$62</c:f>
                <c:numCache>
                  <c:formatCode>General</c:formatCode>
                  <c:ptCount val="3"/>
                  <c:pt idx="0">
                    <c:v>5.2792947024334633E-4</c:v>
                  </c:pt>
                  <c:pt idx="1">
                    <c:v>1.1613298832638559E-3</c:v>
                  </c:pt>
                  <c:pt idx="2">
                    <c:v>1.4917604700235235E-3</c:v>
                  </c:pt>
                </c:numCache>
              </c:numRef>
            </c:minus>
          </c:errBars>
          <c:cat>
            <c:strRef>
              <c:f>ChuP1_dCt!$L$60:$L$62</c:f>
              <c:strCache>
                <c:ptCount val="3"/>
                <c:pt idx="0">
                  <c:v>Young</c:v>
                </c:pt>
                <c:pt idx="1">
                  <c:v>Intermediate</c:v>
                </c:pt>
                <c:pt idx="2">
                  <c:v>Mature</c:v>
                </c:pt>
              </c:strCache>
            </c:strRef>
          </c:cat>
          <c:val>
            <c:numRef>
              <c:f>ChuP1_dCt!$M$60:$M$62</c:f>
              <c:numCache>
                <c:formatCode>0.00000</c:formatCode>
                <c:ptCount val="3"/>
                <c:pt idx="0">
                  <c:v>2.792797689330408E-2</c:v>
                </c:pt>
                <c:pt idx="1">
                  <c:v>1.8676740225450641E-2</c:v>
                </c:pt>
                <c:pt idx="2">
                  <c:v>1.5348829871827882E-2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1-4FA9-B992-DD5567C25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463616"/>
        <c:axId val="90465408"/>
      </c:barChart>
      <c:catAx>
        <c:axId val="90463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0465408"/>
        <c:crosses val="autoZero"/>
        <c:auto val="1"/>
        <c:lblAlgn val="ctr"/>
        <c:lblOffset val="100"/>
        <c:noMultiLvlLbl val="0"/>
      </c:catAx>
      <c:valAx>
        <c:axId val="90465408"/>
        <c:scaling>
          <c:orientation val="minMax"/>
        </c:scaling>
        <c:delete val="0"/>
        <c:axPos val="l"/>
        <c:numFmt formatCode="0.00000" sourceLinked="1"/>
        <c:majorTickMark val="out"/>
        <c:minorTickMark val="none"/>
        <c:tickLblPos val="nextTo"/>
        <c:crossAx val="90463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085739282589675E-2"/>
          <c:y val="5.1400554097404488E-2"/>
          <c:w val="0.87433070866141727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ChuP1_dCt!$B$80</c:f>
              <c:strCache>
                <c:ptCount val="1"/>
                <c:pt idx="0">
                  <c:v>Rep1</c:v>
                </c:pt>
              </c:strCache>
            </c:strRef>
          </c:tx>
          <c:marker>
            <c:symbol val="none"/>
          </c:marker>
          <c:cat>
            <c:strRef>
              <c:f>ChuP1_dCt!$A$81:$A$83</c:f>
              <c:strCache>
                <c:ptCount val="3"/>
                <c:pt idx="0">
                  <c:v>Young</c:v>
                </c:pt>
                <c:pt idx="1">
                  <c:v>Intermediate</c:v>
                </c:pt>
                <c:pt idx="2">
                  <c:v>Mature</c:v>
                </c:pt>
              </c:strCache>
            </c:strRef>
          </c:cat>
          <c:val>
            <c:numRef>
              <c:f>ChuP1_dCt!$B$81:$B$83</c:f>
              <c:numCache>
                <c:formatCode>General</c:formatCode>
                <c:ptCount val="3"/>
                <c:pt idx="0">
                  <c:v>20.280333333333335</c:v>
                </c:pt>
                <c:pt idx="1">
                  <c:v>21.161666666666665</c:v>
                </c:pt>
                <c:pt idx="2">
                  <c:v>21.520333333333337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3-475C-BA62-42B7DE24D19F}"/>
            </c:ext>
          </c:extLst>
        </c:ser>
        <c:ser>
          <c:idx val="1"/>
          <c:order val="1"/>
          <c:tx>
            <c:strRef>
              <c:f>ChuP1_dCt!$C$80</c:f>
              <c:strCache>
                <c:ptCount val="1"/>
                <c:pt idx="0">
                  <c:v>Rep2</c:v>
                </c:pt>
              </c:strCache>
            </c:strRef>
          </c:tx>
          <c:marker>
            <c:symbol val="none"/>
          </c:marker>
          <c:cat>
            <c:strRef>
              <c:f>ChuP1_dCt!$A$81:$A$83</c:f>
              <c:strCache>
                <c:ptCount val="3"/>
                <c:pt idx="0">
                  <c:v>Young</c:v>
                </c:pt>
                <c:pt idx="1">
                  <c:v>Intermediate</c:v>
                </c:pt>
                <c:pt idx="2">
                  <c:v>Mature</c:v>
                </c:pt>
              </c:strCache>
            </c:strRef>
          </c:cat>
          <c:val>
            <c:numRef>
              <c:f>ChuP1_dCt!$C$81:$C$83</c:f>
              <c:numCache>
                <c:formatCode>0.000</c:formatCode>
                <c:ptCount val="3"/>
                <c:pt idx="0">
                  <c:v>20.023666666666667</c:v>
                </c:pt>
                <c:pt idx="1">
                  <c:v>20.849666666666668</c:v>
                </c:pt>
                <c:pt idx="2">
                  <c:v>21.297333333333331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3-475C-BA62-42B7DE24D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84864"/>
        <c:axId val="92090752"/>
      </c:lineChart>
      <c:catAx>
        <c:axId val="92084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090752"/>
        <c:crosses val="autoZero"/>
        <c:auto val="1"/>
        <c:lblAlgn val="ctr"/>
        <c:lblOffset val="100"/>
        <c:noMultiLvlLbl val="0"/>
      </c:catAx>
      <c:valAx>
        <c:axId val="92090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92084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279867</xdr:colOff>
      <xdr:row>30</xdr:row>
      <xdr:rowOff>12607</xdr:rowOff>
    </xdr:from>
    <xdr:to>
      <xdr:col>19</xdr:col>
      <xdr:colOff>264514</xdr:colOff>
      <xdr:row>41</xdr:row>
      <xdr:rowOff>77107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0</xdr:row>
      <xdr:rowOff>48464</xdr:rowOff>
    </xdr:from>
    <xdr:to>
      <xdr:col>18</xdr:col>
      <xdr:colOff>589764</xdr:colOff>
      <xdr:row>11</xdr:row>
      <xdr:rowOff>112964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273705</xdr:colOff>
      <xdr:row>15</xdr:row>
      <xdr:rowOff>90488</xdr:rowOff>
    </xdr:from>
    <xdr:to>
      <xdr:col>19</xdr:col>
      <xdr:colOff>258352</xdr:colOff>
      <xdr:row>26</xdr:row>
      <xdr:rowOff>154988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222716</xdr:colOff>
      <xdr:row>43</xdr:row>
      <xdr:rowOff>73116</xdr:rowOff>
    </xdr:from>
    <xdr:to>
      <xdr:col>19</xdr:col>
      <xdr:colOff>207363</xdr:colOff>
      <xdr:row>54</xdr:row>
      <xdr:rowOff>137616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255774</xdr:colOff>
      <xdr:row>58</xdr:row>
      <xdr:rowOff>54067</xdr:rowOff>
    </xdr:from>
    <xdr:to>
      <xdr:col>19</xdr:col>
      <xdr:colOff>240421</xdr:colOff>
      <xdr:row>69</xdr:row>
      <xdr:rowOff>118567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166687</xdr:colOff>
      <xdr:row>71</xdr:row>
      <xdr:rowOff>161925</xdr:rowOff>
    </xdr:from>
    <xdr:to>
      <xdr:col>9</xdr:col>
      <xdr:colOff>200025</xdr:colOff>
      <xdr:row>81</xdr:row>
      <xdr:rowOff>133350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abSelected="1" zoomScale="85" zoomScaleNormal="85" workbookViewId="0">
      <selection activeCell="AA26" sqref="AA26"/>
    </sheetView>
  </sheetViews>
  <sheetFormatPr defaultRowHeight="15"/>
  <cols>
    <col min="7" max="7" width="9.85546875" customWidth="1"/>
    <col min="8" max="8" width="7.42578125" customWidth="1"/>
    <col min="9" max="9" width="8.42578125" customWidth="1"/>
    <col min="12" max="12" width="6.28515625" customWidth="1"/>
    <col min="16" max="16" width="13.42578125" bestFit="1" customWidth="1"/>
  </cols>
  <sheetData>
    <row r="1" spans="1:16">
      <c r="A1" s="15" t="s">
        <v>19</v>
      </c>
      <c r="B1" s="15"/>
      <c r="C1" s="15"/>
      <c r="J1" t="s">
        <v>0</v>
      </c>
      <c r="M1" t="s">
        <v>1</v>
      </c>
      <c r="N1" t="s">
        <v>2</v>
      </c>
    </row>
    <row r="2" spans="1:16">
      <c r="A2" s="1" t="s">
        <v>3</v>
      </c>
      <c r="E2" s="1" t="s">
        <v>3</v>
      </c>
      <c r="F2" s="14" t="s">
        <v>13</v>
      </c>
      <c r="G2" s="14"/>
      <c r="H2" s="14"/>
    </row>
    <row r="3" spans="1:16">
      <c r="A3" s="2" t="s">
        <v>5</v>
      </c>
      <c r="B3">
        <v>26.437999999999999</v>
      </c>
      <c r="C3">
        <v>26.388999999999999</v>
      </c>
      <c r="D3">
        <v>26.385000000000002</v>
      </c>
      <c r="E3" s="2" t="s">
        <v>5</v>
      </c>
      <c r="F3">
        <v>20.373999999999999</v>
      </c>
      <c r="G3">
        <v>20.202000000000002</v>
      </c>
      <c r="H3">
        <v>20.265000000000001</v>
      </c>
      <c r="I3" s="9">
        <f t="shared" ref="I3:K5" si="0">1/(2^(B3-F3))</f>
        <v>1.4947002470185541E-2</v>
      </c>
      <c r="J3" s="9">
        <f t="shared" si="0"/>
        <v>1.3725476066224422E-2</v>
      </c>
      <c r="K3" s="9">
        <f t="shared" si="0"/>
        <v>1.4377932041013671E-2</v>
      </c>
      <c r="L3" t="s">
        <v>8</v>
      </c>
      <c r="M3" s="4">
        <f>AVERAGE(I3:K3)</f>
        <v>1.4350136859141211E-2</v>
      </c>
      <c r="N3">
        <f>STDEV(I3:K3)/SQRT(3)</f>
        <v>3.5289805798796803E-4</v>
      </c>
    </row>
    <row r="4" spans="1:16">
      <c r="A4" s="2" t="s">
        <v>6</v>
      </c>
      <c r="B4">
        <v>28.154</v>
      </c>
      <c r="C4">
        <v>28.17</v>
      </c>
      <c r="D4">
        <v>28.31</v>
      </c>
      <c r="E4" s="2" t="s">
        <v>6</v>
      </c>
      <c r="F4">
        <v>21.219000000000001</v>
      </c>
      <c r="G4">
        <v>21.242999999999999</v>
      </c>
      <c r="H4">
        <v>21.023</v>
      </c>
      <c r="I4" s="9">
        <f t="shared" si="0"/>
        <v>8.1725385921291409E-3</v>
      </c>
      <c r="J4" s="9">
        <f t="shared" si="0"/>
        <v>8.2179826500302332E-3</v>
      </c>
      <c r="K4" s="9">
        <f t="shared" si="0"/>
        <v>6.4031609971681057E-3</v>
      </c>
      <c r="L4" t="s">
        <v>9</v>
      </c>
      <c r="M4" s="4">
        <f t="shared" ref="M4:M5" si="1">AVERAGE(I4:K4)</f>
        <v>7.5978940797758266E-3</v>
      </c>
      <c r="N4">
        <f t="shared" ref="N4:N5" si="2">STDEV(I4:K4)/SQRT(3)</f>
        <v>5.9751057022941435E-4</v>
      </c>
      <c r="P4" t="s">
        <v>19</v>
      </c>
    </row>
    <row r="5" spans="1:16">
      <c r="A5" s="2" t="s">
        <v>7</v>
      </c>
      <c r="B5">
        <v>31.859000000000002</v>
      </c>
      <c r="C5">
        <v>31.699000000000002</v>
      </c>
      <c r="D5">
        <v>31.42</v>
      </c>
      <c r="E5" s="2" t="s">
        <v>7</v>
      </c>
      <c r="F5">
        <v>21.451000000000001</v>
      </c>
      <c r="G5">
        <v>21.574000000000002</v>
      </c>
      <c r="H5">
        <v>21.536000000000001</v>
      </c>
      <c r="I5" s="9">
        <f t="shared" si="0"/>
        <v>7.3600337380780279E-4</v>
      </c>
      <c r="J5" s="9">
        <f t="shared" si="0"/>
        <v>8.9551176094206228E-4</v>
      </c>
      <c r="K5" s="9">
        <f t="shared" si="0"/>
        <v>1.058326139496856E-3</v>
      </c>
      <c r="L5" t="s">
        <v>10</v>
      </c>
      <c r="M5" s="4">
        <f t="shared" si="1"/>
        <v>8.9661375808224031E-4</v>
      </c>
      <c r="N5">
        <f t="shared" si="2"/>
        <v>9.3048199192018749E-5</v>
      </c>
    </row>
    <row r="6" spans="1:16">
      <c r="A6" s="2"/>
      <c r="G6" s="8"/>
      <c r="I6" s="3"/>
      <c r="J6" s="3"/>
      <c r="K6" s="3"/>
      <c r="M6" s="4"/>
    </row>
    <row r="7" spans="1:16">
      <c r="G7" s="13"/>
      <c r="H7" s="13"/>
      <c r="I7" s="13"/>
    </row>
    <row r="8" spans="1:16">
      <c r="G8" s="13"/>
      <c r="H8" s="13"/>
      <c r="I8" s="13"/>
    </row>
    <row r="9" spans="1:16">
      <c r="G9" s="13"/>
      <c r="H9" s="13"/>
      <c r="I9" s="13"/>
    </row>
    <row r="10" spans="1:16">
      <c r="G10" s="13"/>
      <c r="H10" s="13"/>
      <c r="I10" s="13"/>
    </row>
    <row r="16" spans="1:16">
      <c r="A16" s="15" t="s">
        <v>21</v>
      </c>
      <c r="B16" s="15"/>
      <c r="C16" s="15"/>
      <c r="I16" s="3"/>
      <c r="J16" s="3"/>
      <c r="K16" s="3"/>
    </row>
    <row r="17" spans="1:16">
      <c r="A17" s="1" t="s">
        <v>3</v>
      </c>
      <c r="E17" s="1" t="s">
        <v>3</v>
      </c>
      <c r="F17" s="14" t="s">
        <v>13</v>
      </c>
      <c r="G17" s="14"/>
      <c r="H17" s="14"/>
      <c r="I17" s="3"/>
      <c r="J17" s="3"/>
      <c r="K17" s="3"/>
      <c r="M17" t="s">
        <v>4</v>
      </c>
      <c r="N17" t="s">
        <v>2</v>
      </c>
    </row>
    <row r="18" spans="1:16">
      <c r="A18" s="2" t="s">
        <v>5</v>
      </c>
      <c r="B18" s="5">
        <v>19.954000000000001</v>
      </c>
      <c r="C18" s="5">
        <v>19.882999999999999</v>
      </c>
      <c r="D18" s="5">
        <v>19.693000000000001</v>
      </c>
      <c r="E18" s="2" t="s">
        <v>5</v>
      </c>
      <c r="F18">
        <v>20.373999999999999</v>
      </c>
      <c r="G18">
        <v>20.202000000000002</v>
      </c>
      <c r="H18">
        <v>20.265000000000001</v>
      </c>
      <c r="I18" s="3">
        <f t="shared" ref="I18:K20" si="3">1/2^(B18-F18)</f>
        <v>1.3379275547861103</v>
      </c>
      <c r="J18" s="3">
        <f t="shared" si="3"/>
        <v>1.2474655719140479</v>
      </c>
      <c r="K18" s="3">
        <f t="shared" si="3"/>
        <v>1.4865829844310141</v>
      </c>
      <c r="L18" t="s">
        <v>8</v>
      </c>
      <c r="M18" s="6">
        <f>AVERAGE(I18:K18)</f>
        <v>1.3573253703770574</v>
      </c>
      <c r="N18">
        <f>STDEV(I18:K18)/SQRT(3)</f>
        <v>6.9705309887357306E-2</v>
      </c>
    </row>
    <row r="19" spans="1:16">
      <c r="A19" s="2" t="s">
        <v>6</v>
      </c>
      <c r="B19" s="5">
        <v>21.52</v>
      </c>
      <c r="C19" s="5">
        <v>21.454999999999998</v>
      </c>
      <c r="D19" s="5">
        <v>21.459</v>
      </c>
      <c r="E19" s="2" t="s">
        <v>6</v>
      </c>
      <c r="F19">
        <v>21.219000000000001</v>
      </c>
      <c r="G19">
        <v>21.242999999999999</v>
      </c>
      <c r="H19">
        <v>21.023</v>
      </c>
      <c r="I19" s="3">
        <f t="shared" si="3"/>
        <v>0.81168958097727939</v>
      </c>
      <c r="J19" s="3">
        <f t="shared" si="3"/>
        <v>0.86333955857441202</v>
      </c>
      <c r="K19" s="3">
        <f t="shared" si="3"/>
        <v>0.73918121563692107</v>
      </c>
      <c r="L19" t="s">
        <v>9</v>
      </c>
      <c r="M19" s="6">
        <f t="shared" ref="M19:M20" si="4">AVERAGE(I19:K19)</f>
        <v>0.80473678506287083</v>
      </c>
      <c r="N19">
        <f t="shared" ref="N19:N20" si="5">STDEV(I19:K19)/SQRT(3)</f>
        <v>3.6009626298701781E-2</v>
      </c>
      <c r="P19" t="s">
        <v>21</v>
      </c>
    </row>
    <row r="20" spans="1:16">
      <c r="A20" s="2" t="s">
        <v>7</v>
      </c>
      <c r="B20" s="5">
        <v>22.073</v>
      </c>
      <c r="C20" s="5">
        <v>22.061</v>
      </c>
      <c r="D20" s="7">
        <v>22.001999999999999</v>
      </c>
      <c r="E20" s="2" t="s">
        <v>7</v>
      </c>
      <c r="F20">
        <v>21.451000000000001</v>
      </c>
      <c r="G20">
        <v>21.574000000000002</v>
      </c>
      <c r="H20">
        <v>21.536000000000001</v>
      </c>
      <c r="I20" s="3">
        <f t="shared" si="3"/>
        <v>0.64976953122772008</v>
      </c>
      <c r="J20" s="3">
        <f t="shared" si="3"/>
        <v>0.71350725285894012</v>
      </c>
      <c r="K20" s="3">
        <f t="shared" si="3"/>
        <v>0.72396908618978073</v>
      </c>
      <c r="L20" t="s">
        <v>10</v>
      </c>
      <c r="M20" s="6">
        <f t="shared" si="4"/>
        <v>0.69574862342548027</v>
      </c>
      <c r="N20">
        <f t="shared" si="5"/>
        <v>2.3187066643987651E-2</v>
      </c>
    </row>
    <row r="21" spans="1:16">
      <c r="G21" s="8"/>
    </row>
    <row r="22" spans="1:16">
      <c r="G22" s="10"/>
    </row>
    <row r="23" spans="1:16">
      <c r="G23" s="11"/>
    </row>
    <row r="24" spans="1:16">
      <c r="G24" s="12"/>
    </row>
    <row r="30" spans="1:16">
      <c r="A30" s="15" t="s">
        <v>23</v>
      </c>
      <c r="B30" s="15"/>
      <c r="C30" s="15"/>
      <c r="J30" t="s">
        <v>0</v>
      </c>
      <c r="M30" t="s">
        <v>1</v>
      </c>
      <c r="N30" t="s">
        <v>2</v>
      </c>
    </row>
    <row r="31" spans="1:16">
      <c r="A31" s="1" t="s">
        <v>3</v>
      </c>
      <c r="E31" s="1" t="s">
        <v>3</v>
      </c>
      <c r="F31" s="14" t="s">
        <v>13</v>
      </c>
      <c r="G31" s="14"/>
      <c r="H31" s="14"/>
    </row>
    <row r="32" spans="1:16">
      <c r="A32" s="2" t="s">
        <v>5</v>
      </c>
      <c r="B32">
        <v>24.815000000000001</v>
      </c>
      <c r="C32">
        <v>24.712</v>
      </c>
      <c r="D32">
        <v>24.603999999999999</v>
      </c>
      <c r="E32" s="2" t="s">
        <v>5</v>
      </c>
      <c r="F32">
        <v>20.373999999999999</v>
      </c>
      <c r="G32">
        <v>20.202000000000002</v>
      </c>
      <c r="H32">
        <v>20.265000000000001</v>
      </c>
      <c r="I32" s="3">
        <f t="shared" ref="I32:K34" si="6">1/(2^(B32-F32))</f>
        <v>4.6038990181764924E-2</v>
      </c>
      <c r="J32" s="3">
        <f t="shared" si="6"/>
        <v>4.3888902366812484E-2</v>
      </c>
      <c r="K32" s="3">
        <f t="shared" si="6"/>
        <v>4.9411819787746551E-2</v>
      </c>
      <c r="L32" t="s">
        <v>8</v>
      </c>
      <c r="M32" s="4">
        <f>AVERAGE(I32:K32)</f>
        <v>4.6446570778774655E-2</v>
      </c>
      <c r="N32">
        <f>STDEV(I32:K32)/SQRT(3)</f>
        <v>1.6073006011019799E-3</v>
      </c>
    </row>
    <row r="33" spans="1:16">
      <c r="A33" s="2" t="s">
        <v>6</v>
      </c>
      <c r="B33">
        <v>26.922999999999998</v>
      </c>
      <c r="C33">
        <v>27.016999999999999</v>
      </c>
      <c r="D33">
        <v>27.492000000000001</v>
      </c>
      <c r="E33" s="2" t="s">
        <v>6</v>
      </c>
      <c r="F33">
        <v>21.219000000000001</v>
      </c>
      <c r="G33">
        <v>21.242999999999999</v>
      </c>
      <c r="H33">
        <v>21.023</v>
      </c>
      <c r="I33" s="3">
        <f t="shared" si="6"/>
        <v>1.9183370061172864E-2</v>
      </c>
      <c r="J33" s="3">
        <f t="shared" si="6"/>
        <v>1.827480725081166E-2</v>
      </c>
      <c r="K33" s="3">
        <f t="shared" si="6"/>
        <v>1.128851873377754E-2</v>
      </c>
      <c r="L33" t="s">
        <v>9</v>
      </c>
      <c r="M33" s="4">
        <f t="shared" ref="M33:M34" si="7">AVERAGE(I33:K33)</f>
        <v>1.6248898681920688E-2</v>
      </c>
      <c r="N33">
        <f t="shared" ref="N33:N34" si="8">STDEV(I33:K33)/SQRT(3)</f>
        <v>2.4940194143556181E-3</v>
      </c>
      <c r="P33" t="s">
        <v>23</v>
      </c>
    </row>
    <row r="34" spans="1:16">
      <c r="A34" s="2" t="s">
        <v>7</v>
      </c>
      <c r="B34">
        <v>29.760999999999999</v>
      </c>
      <c r="C34">
        <v>29.265999999999998</v>
      </c>
      <c r="D34">
        <v>29.42</v>
      </c>
      <c r="E34" s="2" t="s">
        <v>7</v>
      </c>
      <c r="F34">
        <v>21.451000000000001</v>
      </c>
      <c r="G34">
        <v>21.574000000000002</v>
      </c>
      <c r="H34">
        <v>21.536000000000001</v>
      </c>
      <c r="I34" s="3">
        <f t="shared" si="6"/>
        <v>3.1509443719614336E-3</v>
      </c>
      <c r="J34" s="3">
        <f t="shared" si="6"/>
        <v>4.835899573583784E-3</v>
      </c>
      <c r="K34" s="3">
        <f t="shared" si="6"/>
        <v>4.2333045579874204E-3</v>
      </c>
      <c r="L34" t="s">
        <v>10</v>
      </c>
      <c r="M34" s="4">
        <f t="shared" si="7"/>
        <v>4.0733828345108792E-3</v>
      </c>
      <c r="N34">
        <f t="shared" si="8"/>
        <v>4.9293330383813399E-4</v>
      </c>
    </row>
    <row r="45" spans="1:16">
      <c r="A45" s="15" t="s">
        <v>20</v>
      </c>
      <c r="B45" s="15"/>
      <c r="C45" s="15"/>
      <c r="J45" t="s">
        <v>0</v>
      </c>
      <c r="M45" t="s">
        <v>1</v>
      </c>
      <c r="N45" t="s">
        <v>2</v>
      </c>
    </row>
    <row r="46" spans="1:16">
      <c r="A46" s="1" t="s">
        <v>3</v>
      </c>
      <c r="E46" s="1" t="s">
        <v>3</v>
      </c>
      <c r="F46" s="14" t="s">
        <v>13</v>
      </c>
      <c r="G46" s="14"/>
      <c r="H46" s="14"/>
    </row>
    <row r="47" spans="1:16">
      <c r="A47" s="2" t="s">
        <v>5</v>
      </c>
      <c r="B47">
        <v>26.518000000000001</v>
      </c>
      <c r="C47">
        <v>26.408000000000001</v>
      </c>
      <c r="D47">
        <v>26.401</v>
      </c>
      <c r="E47" s="2" t="s">
        <v>5</v>
      </c>
      <c r="F47">
        <v>20.373999999999999</v>
      </c>
      <c r="G47">
        <v>20.202000000000002</v>
      </c>
      <c r="H47">
        <v>20.265000000000001</v>
      </c>
      <c r="I47" s="3">
        <f t="shared" ref="I47:K49" si="9">1/(2^(B47-F47))</f>
        <v>1.4140725982545383E-2</v>
      </c>
      <c r="J47" s="3">
        <f t="shared" si="9"/>
        <v>1.3545899429916986E-2</v>
      </c>
      <c r="K47" s="3">
        <f t="shared" si="9"/>
        <v>1.4219356626264055E-2</v>
      </c>
      <c r="L47" t="s">
        <v>8</v>
      </c>
      <c r="M47" s="4">
        <f>AVERAGE(I47:K47)</f>
        <v>1.3968660679575475E-2</v>
      </c>
      <c r="N47">
        <f>STDEV(I47:K47)/SQRT(3)</f>
        <v>2.1259586088202549E-4</v>
      </c>
    </row>
    <row r="48" spans="1:16">
      <c r="A48" s="2" t="s">
        <v>6</v>
      </c>
      <c r="B48">
        <v>29.161000000000001</v>
      </c>
      <c r="C48">
        <v>28.911000000000001</v>
      </c>
      <c r="D48">
        <v>29.106000000000002</v>
      </c>
      <c r="E48" s="2" t="s">
        <v>6</v>
      </c>
      <c r="F48">
        <v>21.219000000000001</v>
      </c>
      <c r="G48">
        <v>21.242999999999999</v>
      </c>
      <c r="H48">
        <v>21.023</v>
      </c>
      <c r="I48" s="3">
        <f t="shared" si="9"/>
        <v>4.0664906159535615E-3</v>
      </c>
      <c r="J48" s="3">
        <f t="shared" si="9"/>
        <v>4.9170202090033401E-3</v>
      </c>
      <c r="K48" s="3">
        <f t="shared" si="9"/>
        <v>3.6878610123056601E-3</v>
      </c>
      <c r="L48" t="s">
        <v>9</v>
      </c>
      <c r="M48" s="4">
        <f t="shared" ref="M48:M49" si="10">AVERAGE(I48:K48)</f>
        <v>4.2237906124208543E-3</v>
      </c>
      <c r="N48">
        <f t="shared" ref="N48:N49" si="11">STDEV(I48:K48)/SQRT(3)</f>
        <v>3.6343983884226704E-4</v>
      </c>
      <c r="P48" t="s">
        <v>20</v>
      </c>
    </row>
    <row r="49" spans="1:16">
      <c r="A49" s="2" t="s">
        <v>7</v>
      </c>
      <c r="B49">
        <v>31.303000000000001</v>
      </c>
      <c r="C49">
        <v>31.847999999999999</v>
      </c>
      <c r="D49">
        <v>31.597000000000001</v>
      </c>
      <c r="E49" s="2" t="s">
        <v>7</v>
      </c>
      <c r="F49">
        <v>21.451000000000001</v>
      </c>
      <c r="G49">
        <v>21.574000000000002</v>
      </c>
      <c r="H49">
        <v>21.536000000000001</v>
      </c>
      <c r="I49" s="3">
        <f t="shared" si="9"/>
        <v>1.0820628397118417E-3</v>
      </c>
      <c r="J49" s="3">
        <f t="shared" si="9"/>
        <v>8.0764000824537843E-4</v>
      </c>
      <c r="K49" s="3">
        <f t="shared" si="9"/>
        <v>9.3613226415329722E-4</v>
      </c>
      <c r="L49" t="s">
        <v>10</v>
      </c>
      <c r="M49" s="4">
        <f t="shared" si="10"/>
        <v>9.4194503737017252E-4</v>
      </c>
      <c r="N49">
        <f t="shared" si="11"/>
        <v>7.9272344603631772E-5</v>
      </c>
    </row>
    <row r="58" spans="1:16">
      <c r="A58" s="15" t="s">
        <v>22</v>
      </c>
      <c r="B58" s="15"/>
      <c r="C58" s="15"/>
      <c r="I58" s="3"/>
      <c r="J58" s="3"/>
      <c r="K58" s="3"/>
    </row>
    <row r="59" spans="1:16">
      <c r="A59" s="1" t="s">
        <v>3</v>
      </c>
      <c r="E59" s="1" t="s">
        <v>3</v>
      </c>
      <c r="F59" s="14" t="s">
        <v>13</v>
      </c>
      <c r="G59" s="14"/>
      <c r="H59" s="14"/>
      <c r="I59" s="3"/>
      <c r="J59" s="3"/>
      <c r="K59" s="3"/>
      <c r="M59" t="s">
        <v>4</v>
      </c>
      <c r="N59" t="s">
        <v>2</v>
      </c>
    </row>
    <row r="60" spans="1:16">
      <c r="A60" s="2" t="s">
        <v>5</v>
      </c>
      <c r="B60" s="5">
        <v>25.501999999999999</v>
      </c>
      <c r="C60" s="5">
        <v>25.419</v>
      </c>
      <c r="D60" s="5">
        <v>25.408000000000001</v>
      </c>
      <c r="E60" s="2" t="s">
        <v>5</v>
      </c>
      <c r="F60">
        <v>20.373999999999999</v>
      </c>
      <c r="G60">
        <v>20.202000000000002</v>
      </c>
      <c r="H60">
        <v>20.265000000000001</v>
      </c>
      <c r="I60" s="3">
        <f t="shared" ref="I60:K62" si="12">1/2^(B60-F60)</f>
        <v>2.8596849003997768E-2</v>
      </c>
      <c r="J60" s="3">
        <f t="shared" si="12"/>
        <v>2.6886019706607516E-2</v>
      </c>
      <c r="K60" s="3">
        <f t="shared" si="12"/>
        <v>2.830106196930696E-2</v>
      </c>
      <c r="L60" t="s">
        <v>8</v>
      </c>
      <c r="M60" s="6">
        <f>AVERAGE(I60:K60)</f>
        <v>2.792797689330408E-2</v>
      </c>
      <c r="N60">
        <f>STDEV(I60:K60)/SQRT(3)</f>
        <v>5.2792947024334633E-4</v>
      </c>
    </row>
    <row r="61" spans="1:16">
      <c r="A61" s="2" t="s">
        <v>6</v>
      </c>
      <c r="B61" s="5">
        <v>26.829000000000001</v>
      </c>
      <c r="C61" s="5">
        <v>26.957000000000001</v>
      </c>
      <c r="D61" s="5">
        <v>26.943999999999999</v>
      </c>
      <c r="E61" s="2" t="s">
        <v>6</v>
      </c>
      <c r="F61">
        <v>21.219000000000001</v>
      </c>
      <c r="G61">
        <v>21.242999999999999</v>
      </c>
      <c r="H61">
        <v>21.023</v>
      </c>
      <c r="I61" s="3">
        <f t="shared" si="12"/>
        <v>2.0474896935286938E-2</v>
      </c>
      <c r="J61" s="3">
        <f t="shared" si="12"/>
        <v>1.9050860844942209E-2</v>
      </c>
      <c r="K61" s="3">
        <f t="shared" si="12"/>
        <v>1.6504462896122778E-2</v>
      </c>
      <c r="L61" t="s">
        <v>9</v>
      </c>
      <c r="M61" s="6">
        <f t="shared" ref="M61:M62" si="13">AVERAGE(I61:K61)</f>
        <v>1.8676740225450641E-2</v>
      </c>
      <c r="N61">
        <f t="shared" ref="N61:N62" si="14">STDEV(I61:K61)/SQRT(3)</f>
        <v>1.1613298832638559E-3</v>
      </c>
      <c r="P61" t="s">
        <v>22</v>
      </c>
    </row>
    <row r="62" spans="1:16">
      <c r="A62" s="2" t="s">
        <v>7</v>
      </c>
      <c r="B62" s="5">
        <v>27.783000000000001</v>
      </c>
      <c r="C62" s="5">
        <v>27.428999999999998</v>
      </c>
      <c r="D62" s="7">
        <v>27.47</v>
      </c>
      <c r="E62" s="2" t="s">
        <v>7</v>
      </c>
      <c r="F62">
        <v>21.451000000000001</v>
      </c>
      <c r="G62">
        <v>21.574000000000002</v>
      </c>
      <c r="H62">
        <v>21.536000000000001</v>
      </c>
      <c r="I62" s="3">
        <f t="shared" si="12"/>
        <v>1.2413037501501634E-2</v>
      </c>
      <c r="J62" s="3">
        <f t="shared" si="12"/>
        <v>1.7277041458129236E-2</v>
      </c>
      <c r="K62" s="3">
        <f t="shared" si="12"/>
        <v>1.635641065585278E-2</v>
      </c>
      <c r="L62" t="s">
        <v>10</v>
      </c>
      <c r="M62" s="6">
        <f t="shared" si="13"/>
        <v>1.5348829871827882E-2</v>
      </c>
      <c r="N62">
        <f t="shared" si="14"/>
        <v>1.4917604700235235E-3</v>
      </c>
    </row>
    <row r="72" spans="1:4">
      <c r="A72" s="14" t="s">
        <v>13</v>
      </c>
      <c r="B72" s="14"/>
      <c r="C72" s="14"/>
      <c r="D72" t="s">
        <v>15</v>
      </c>
    </row>
    <row r="73" spans="1:4">
      <c r="A73" t="s">
        <v>14</v>
      </c>
      <c r="B73">
        <v>20.373999999999999</v>
      </c>
      <c r="C73">
        <v>20.202000000000002</v>
      </c>
      <c r="D73">
        <v>20.265000000000001</v>
      </c>
    </row>
    <row r="74" spans="1:4">
      <c r="A74" t="s">
        <v>11</v>
      </c>
      <c r="B74">
        <v>21.219000000000001</v>
      </c>
      <c r="C74">
        <v>21.242999999999999</v>
      </c>
      <c r="D74">
        <v>21.023</v>
      </c>
    </row>
    <row r="75" spans="1:4">
      <c r="A75" t="s">
        <v>12</v>
      </c>
      <c r="B75">
        <v>21.451000000000001</v>
      </c>
      <c r="C75">
        <v>21.574000000000002</v>
      </c>
      <c r="D75">
        <v>21.536000000000001</v>
      </c>
    </row>
    <row r="76" spans="1:4">
      <c r="D76" t="s">
        <v>16</v>
      </c>
    </row>
    <row r="77" spans="1:4">
      <c r="A77" t="s">
        <v>14</v>
      </c>
      <c r="B77" s="5">
        <v>20.350999999999999</v>
      </c>
      <c r="C77" s="5">
        <v>19.850000000000001</v>
      </c>
      <c r="D77" s="5">
        <v>19.87</v>
      </c>
    </row>
    <row r="78" spans="1:4">
      <c r="A78" t="s">
        <v>11</v>
      </c>
      <c r="B78" s="5">
        <v>20.701000000000001</v>
      </c>
      <c r="C78" s="5">
        <v>20.669</v>
      </c>
      <c r="D78" s="5">
        <v>21.178999999999998</v>
      </c>
    </row>
    <row r="79" spans="1:4">
      <c r="A79" t="s">
        <v>12</v>
      </c>
      <c r="B79">
        <v>21.382999999999999</v>
      </c>
      <c r="C79">
        <v>21.3</v>
      </c>
      <c r="D79">
        <v>21.209</v>
      </c>
    </row>
    <row r="80" spans="1:4">
      <c r="B80" t="s">
        <v>17</v>
      </c>
      <c r="C80" t="s">
        <v>18</v>
      </c>
    </row>
    <row r="81" spans="1:3">
      <c r="A81" t="s">
        <v>14</v>
      </c>
      <c r="B81">
        <f>AVERAGE(B73:D73)</f>
        <v>20.280333333333335</v>
      </c>
      <c r="C81" s="8">
        <f>AVERAGE(B77:D77)</f>
        <v>20.023666666666667</v>
      </c>
    </row>
    <row r="82" spans="1:3">
      <c r="A82" t="s">
        <v>11</v>
      </c>
      <c r="B82">
        <f>AVERAGE(B74:D74)</f>
        <v>21.161666666666665</v>
      </c>
      <c r="C82" s="8">
        <f t="shared" ref="C82:C83" si="15">AVERAGE(B78:D78)</f>
        <v>20.849666666666668</v>
      </c>
    </row>
    <row r="83" spans="1:3">
      <c r="A83" t="s">
        <v>12</v>
      </c>
      <c r="B83">
        <f>AVERAGE(B75:D75)</f>
        <v>21.520333333333337</v>
      </c>
      <c r="C83" s="8">
        <f t="shared" si="15"/>
        <v>21.297333333333331</v>
      </c>
    </row>
  </sheetData>
  <mergeCells count="11">
    <mergeCell ref="A72:C72"/>
    <mergeCell ref="F59:H59"/>
    <mergeCell ref="A1:C1"/>
    <mergeCell ref="F2:H2"/>
    <mergeCell ref="A16:C16"/>
    <mergeCell ref="F17:H17"/>
    <mergeCell ref="A30:C30"/>
    <mergeCell ref="F31:H31"/>
    <mergeCell ref="A45:C45"/>
    <mergeCell ref="F46:H46"/>
    <mergeCell ref="A58:C58"/>
  </mergeCells>
  <phoneticPr fontId="2" type="noConversion"/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ChuP1_dCt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2019-08-27T01:16:52Z</cp:lastPrinted>
  <dcterms:created xsi:type="dcterms:W3CDTF">2019-03-08T01:45:34Z</dcterms:created>
  <dcterms:modified xsi:type="dcterms:W3CDTF">2023-05-30T00:25:57Z</dcterms:modified>
</cp:coreProperties>
</file>