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la\Downloads\"/>
    </mc:Choice>
  </mc:AlternateContent>
  <xr:revisionPtr revIDLastSave="0" documentId="13_ncr:1_{4B3F7880-0908-4B05-A4EB-B93146B21EB8}" xr6:coauthVersionLast="47" xr6:coauthVersionMax="47" xr10:uidLastSave="{00000000-0000-0000-0000-000000000000}"/>
  <bookViews>
    <workbookView xWindow="-96" yWindow="-96" windowWidth="23232" windowHeight="12552" firstSheet="1" activeTab="3" xr2:uid="{09D7A063-6AE2-4343-924E-2684EB8FD609}"/>
  </bookViews>
  <sheets>
    <sheet name="Data Preparation" sheetId="1" r:id="rId1"/>
    <sheet name="Simplex_Sensitivity_Report" sheetId="16" r:id="rId2"/>
    <sheet name="Simplex" sheetId="14" r:id="rId3"/>
    <sheet name="extension_phase_of_Simplex" sheetId="8" r:id="rId4"/>
  </sheets>
  <definedNames>
    <definedName name="solver_adj" localSheetId="3" hidden="1">extension_phase_of_Simplex!$B$37:$B$41</definedName>
    <definedName name="solver_adj" localSheetId="2" hidden="1">Simplex!$K$4:$R$13</definedName>
    <definedName name="solver_cvg" localSheetId="3" hidden="1">0.0001</definedName>
    <definedName name="solver_cvg" localSheetId="2" hidden="1">0.0001</definedName>
    <definedName name="solver_drv" localSheetId="3" hidden="1">2</definedName>
    <definedName name="solver_drv" localSheetId="2" hidden="1">2</definedName>
    <definedName name="solver_eng" localSheetId="3" hidden="1">2</definedName>
    <definedName name="solver_eng" localSheetId="2" hidden="1">2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0" localSheetId="2" hidden="1">Simplex!$H$20</definedName>
    <definedName name="solver_lhs1" localSheetId="3" hidden="1">extension_phase_of_Simplex!$B$43</definedName>
    <definedName name="solver_lhs1" localSheetId="2" hidden="1">Simplex!$B$20</definedName>
    <definedName name="solver_lhs10" localSheetId="3" hidden="1">extension_phase_of_Simplex!$D$31</definedName>
    <definedName name="solver_lhs10" localSheetId="2" hidden="1">Simplex!$E$16</definedName>
    <definedName name="solver_lhs11" localSheetId="3" hidden="1">extension_phase_of_Simplex!$D$37</definedName>
    <definedName name="solver_lhs11" localSheetId="2" hidden="1">Simplex!$D$26</definedName>
    <definedName name="solver_lhs12" localSheetId="3" hidden="1">extension_phase_of_Simplex!$D$38</definedName>
    <definedName name="solver_lhs12" localSheetId="2" hidden="1">Simplex!$F$16</definedName>
    <definedName name="solver_lhs13" localSheetId="3" hidden="1">extension_phase_of_Simplex!$D$39</definedName>
    <definedName name="solver_lhs13" localSheetId="2" hidden="1">Simplex!$E$20</definedName>
    <definedName name="solver_lhs14" localSheetId="3" hidden="1">extension_phase_of_Simplex!$D$40</definedName>
    <definedName name="solver_lhs14" localSheetId="2" hidden="1">Simplex!$G$16</definedName>
    <definedName name="solver_lhs15" localSheetId="3" hidden="1">extension_phase_of_Simplex!$D$41</definedName>
    <definedName name="solver_lhs15" localSheetId="2" hidden="1">Simplex!$F$20</definedName>
    <definedName name="solver_lhs16" localSheetId="3" hidden="1">extension_phase_of_Simplex!$E$16</definedName>
    <definedName name="solver_lhs16" localSheetId="2" hidden="1">Simplex!$H$16</definedName>
    <definedName name="solver_lhs17" localSheetId="3" hidden="1">extension_phase_of_Simplex!$E$20</definedName>
    <definedName name="solver_lhs17" localSheetId="2" hidden="1">Simplex!$G$20</definedName>
    <definedName name="solver_lhs18" localSheetId="3" hidden="1">extension_phase_of_Simplex!$F$16</definedName>
    <definedName name="solver_lhs18" localSheetId="2" hidden="1">Simplex!$I$16</definedName>
    <definedName name="solver_lhs19" localSheetId="3" hidden="1">extension_phase_of_Simplex!$F$20</definedName>
    <definedName name="solver_lhs19" localSheetId="2" hidden="1">Simplex!$H$20</definedName>
    <definedName name="solver_lhs2" localSheetId="3" hidden="1">extension_phase_of_Simplex!$D$37</definedName>
    <definedName name="solver_lhs2" localSheetId="2" hidden="1">Simplex!$B$16</definedName>
    <definedName name="solver_lhs20" localSheetId="3" hidden="1">extension_phase_of_Simplex!$G$16</definedName>
    <definedName name="solver_lhs20" localSheetId="2" hidden="1">Simplex!$K$20</definedName>
    <definedName name="solver_lhs21" localSheetId="3" hidden="1">extension_phase_of_Simplex!$G$20</definedName>
    <definedName name="solver_lhs21" localSheetId="2" hidden="1">Simplex!$J$16</definedName>
    <definedName name="solver_lhs22" localSheetId="3" hidden="1">extension_phase_of_Simplex!$H$16</definedName>
    <definedName name="solver_lhs22" localSheetId="2" hidden="1">Simplex!$I$20</definedName>
    <definedName name="solver_lhs23" localSheetId="3" hidden="1">extension_phase_of_Simplex!$H$20</definedName>
    <definedName name="solver_lhs23" localSheetId="2" hidden="1">Simplex!$J$20</definedName>
    <definedName name="solver_lhs24" localSheetId="3" hidden="1">extension_phase_of_Simplex!$I$16</definedName>
    <definedName name="solver_lhs24" localSheetId="2" hidden="1">Simplex!$H$20</definedName>
    <definedName name="solver_lhs25" localSheetId="3" hidden="1">extension_phase_of_Simplex!$I$20</definedName>
    <definedName name="solver_lhs25" localSheetId="2" hidden="1">Simplex!$I$16</definedName>
    <definedName name="solver_lhs26" localSheetId="3" hidden="1">extension_phase_of_Simplex!$J$16</definedName>
    <definedName name="solver_lhs26" localSheetId="2" hidden="1">Simplex!$I$20</definedName>
    <definedName name="solver_lhs27" localSheetId="3" hidden="1">extension_phase_of_Simplex!$J$20</definedName>
    <definedName name="solver_lhs27" localSheetId="2" hidden="1">Simplex!$J$16</definedName>
    <definedName name="solver_lhs28" localSheetId="3" hidden="1">extension_phase_of_Simplex!$K$20</definedName>
    <definedName name="solver_lhs28" localSheetId="2" hidden="1">Simplex!$J$20</definedName>
    <definedName name="solver_lhs29" localSheetId="3" hidden="1">extension_phase_of_Simplex!$K$20</definedName>
    <definedName name="solver_lhs29" localSheetId="2" hidden="1">Simplex!$K$20</definedName>
    <definedName name="solver_lhs3" localSheetId="3" hidden="1">extension_phase_of_Simplex!$D$38</definedName>
    <definedName name="solver_lhs3" localSheetId="2" hidden="1">Simplex!$C$16</definedName>
    <definedName name="solver_lhs4" localSheetId="3" hidden="1">extension_phase_of_Simplex!$D$39</definedName>
    <definedName name="solver_lhs4" localSheetId="2" hidden="1">Simplex!$C$20</definedName>
    <definedName name="solver_lhs5" localSheetId="3" hidden="1">extension_phase_of_Simplex!$D$40</definedName>
    <definedName name="solver_lhs5" localSheetId="2" hidden="1">Simplex!$D$16</definedName>
    <definedName name="solver_lhs6" localSheetId="3" hidden="1">extension_phase_of_Simplex!$D$41</definedName>
    <definedName name="solver_lhs6" localSheetId="2" hidden="1">Simplex!$D$20</definedName>
    <definedName name="solver_lhs7" localSheetId="3" hidden="1">extension_phase_of_Simplex!$D$26</definedName>
    <definedName name="solver_lhs7" localSheetId="2" hidden="1">Simplex!$D$27</definedName>
    <definedName name="solver_lhs8" localSheetId="3" hidden="1">extension_phase_of_Simplex!$D$27</definedName>
    <definedName name="solver_lhs8" localSheetId="2" hidden="1">Simplex!$D$30</definedName>
    <definedName name="solver_lhs9" localSheetId="3" hidden="1">extension_phase_of_Simplex!$D$30</definedName>
    <definedName name="solver_lhs9" localSheetId="2" hidden="1">Simplex!$D$31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6</definedName>
    <definedName name="solver_num" localSheetId="2" hidden="1">23</definedName>
    <definedName name="solver_nwt" localSheetId="3" hidden="1">1</definedName>
    <definedName name="solver_nwt" localSheetId="2" hidden="1">1</definedName>
    <definedName name="solver_opt" localSheetId="3" hidden="1">extension_phase_of_Simplex!$B$33</definedName>
    <definedName name="solver_opt" localSheetId="2" hidden="1">Simplex!$B$33</definedName>
    <definedName name="solver_pre" localSheetId="3" hidden="1">0.000001</definedName>
    <definedName name="solver_pre" localSheetId="2" hidden="1">0.000001</definedName>
    <definedName name="solver_rbv" localSheetId="3" hidden="1">2</definedName>
    <definedName name="solver_rbv" localSheetId="2" hidden="1">2</definedName>
    <definedName name="solver_rel0" localSheetId="2" hidden="1">1</definedName>
    <definedName name="solver_rel1" localSheetId="3" hidden="1">1</definedName>
    <definedName name="solver_rel1" localSheetId="2" hidden="1">1</definedName>
    <definedName name="solver_rel10" localSheetId="3" hidden="1">1</definedName>
    <definedName name="solver_rel10" localSheetId="2" hidden="1">1</definedName>
    <definedName name="solver_rel11" localSheetId="3" hidden="1">1</definedName>
    <definedName name="solver_rel11" localSheetId="2" hidden="1">2</definedName>
    <definedName name="solver_rel12" localSheetId="3" hidden="1">1</definedName>
    <definedName name="solver_rel12" localSheetId="2" hidden="1">1</definedName>
    <definedName name="solver_rel13" localSheetId="3" hidden="1">1</definedName>
    <definedName name="solver_rel13" localSheetId="2" hidden="1">1</definedName>
    <definedName name="solver_rel14" localSheetId="3" hidden="1">1</definedName>
    <definedName name="solver_rel14" localSheetId="2" hidden="1">1</definedName>
    <definedName name="solver_rel15" localSheetId="3" hidden="1">1</definedName>
    <definedName name="solver_rel15" localSheetId="2" hidden="1">1</definedName>
    <definedName name="solver_rel16" localSheetId="3" hidden="1">1</definedName>
    <definedName name="solver_rel16" localSheetId="2" hidden="1">1</definedName>
    <definedName name="solver_rel17" localSheetId="3" hidden="1">1</definedName>
    <definedName name="solver_rel17" localSheetId="2" hidden="1">1</definedName>
    <definedName name="solver_rel18" localSheetId="3" hidden="1">1</definedName>
    <definedName name="solver_rel18" localSheetId="2" hidden="1">1</definedName>
    <definedName name="solver_rel19" localSheetId="3" hidden="1">1</definedName>
    <definedName name="solver_rel19" localSheetId="2" hidden="1">1</definedName>
    <definedName name="solver_rel2" localSheetId="3" hidden="1">1</definedName>
    <definedName name="solver_rel2" localSheetId="2" hidden="1">2</definedName>
    <definedName name="solver_rel20" localSheetId="3" hidden="1">1</definedName>
    <definedName name="solver_rel20" localSheetId="2" hidden="1">1</definedName>
    <definedName name="solver_rel21" localSheetId="3" hidden="1">1</definedName>
    <definedName name="solver_rel21" localSheetId="2" hidden="1">2</definedName>
    <definedName name="solver_rel22" localSheetId="3" hidden="1">1</definedName>
    <definedName name="solver_rel22" localSheetId="2" hidden="1">1</definedName>
    <definedName name="solver_rel23" localSheetId="3" hidden="1">1</definedName>
    <definedName name="solver_rel23" localSheetId="2" hidden="1">1</definedName>
    <definedName name="solver_rel24" localSheetId="3" hidden="1">1</definedName>
    <definedName name="solver_rel24" localSheetId="2" hidden="1">1</definedName>
    <definedName name="solver_rel25" localSheetId="3" hidden="1">1</definedName>
    <definedName name="solver_rel25" localSheetId="2" hidden="1">1</definedName>
    <definedName name="solver_rel26" localSheetId="3" hidden="1">2</definedName>
    <definedName name="solver_rel26" localSheetId="2" hidden="1">1</definedName>
    <definedName name="solver_rel27" localSheetId="3" hidden="1">1</definedName>
    <definedName name="solver_rel27" localSheetId="2" hidden="1">2</definedName>
    <definedName name="solver_rel28" localSheetId="3" hidden="1">1</definedName>
    <definedName name="solver_rel28" localSheetId="2" hidden="1">1</definedName>
    <definedName name="solver_rel29" localSheetId="3" hidden="1">1</definedName>
    <definedName name="solver_rel29" localSheetId="2" hidden="1">1</definedName>
    <definedName name="solver_rel3" localSheetId="3" hidden="1">1</definedName>
    <definedName name="solver_rel3" localSheetId="2" hidden="1">2</definedName>
    <definedName name="solver_rel4" localSheetId="3" hidden="1">1</definedName>
    <definedName name="solver_rel4" localSheetId="2" hidden="1">1</definedName>
    <definedName name="solver_rel5" localSheetId="3" hidden="1">1</definedName>
    <definedName name="solver_rel5" localSheetId="2" hidden="1">1</definedName>
    <definedName name="solver_rel6" localSheetId="3" hidden="1">1</definedName>
    <definedName name="solver_rel6" localSheetId="2" hidden="1">1</definedName>
    <definedName name="solver_rel7" localSheetId="3" hidden="1">2</definedName>
    <definedName name="solver_rel7" localSheetId="2" hidden="1">2</definedName>
    <definedName name="solver_rel8" localSheetId="3" hidden="1">2</definedName>
    <definedName name="solver_rel8" localSheetId="2" hidden="1">1</definedName>
    <definedName name="solver_rel9" localSheetId="3" hidden="1">1</definedName>
    <definedName name="solver_rel9" localSheetId="2" hidden="1">1</definedName>
    <definedName name="solver_rhs0" localSheetId="2" hidden="1">Simplex!$H$22</definedName>
    <definedName name="solver_rhs1" localSheetId="3" hidden="1">extension_phase_of_Simplex!$B$45</definedName>
    <definedName name="solver_rhs1" localSheetId="2" hidden="1">Simplex!$B$22</definedName>
    <definedName name="solver_rhs10" localSheetId="3" hidden="1">extension_phase_of_Simplex!$F$31</definedName>
    <definedName name="solver_rhs10" localSheetId="2" hidden="1">Simplex!$E$18</definedName>
    <definedName name="solver_rhs11" localSheetId="3" hidden="1">extension_phase_of_Simplex!$F$37</definedName>
    <definedName name="solver_rhs11" localSheetId="2" hidden="1">Simplex!$F$26</definedName>
    <definedName name="solver_rhs12" localSheetId="3" hidden="1">extension_phase_of_Simplex!$F$38</definedName>
    <definedName name="solver_rhs12" localSheetId="2" hidden="1">Simplex!$F$18</definedName>
    <definedName name="solver_rhs13" localSheetId="3" hidden="1">extension_phase_of_Simplex!$F$39</definedName>
    <definedName name="solver_rhs13" localSheetId="2" hidden="1">Simplex!$E$22</definedName>
    <definedName name="solver_rhs14" localSheetId="3" hidden="1">extension_phase_of_Simplex!$F$40</definedName>
    <definedName name="solver_rhs14" localSheetId="2" hidden="1">Simplex!$G$18</definedName>
    <definedName name="solver_rhs15" localSheetId="3" hidden="1">extension_phase_of_Simplex!$F$41</definedName>
    <definedName name="solver_rhs15" localSheetId="2" hidden="1">Simplex!$F$22</definedName>
    <definedName name="solver_rhs16" localSheetId="3" hidden="1">extension_phase_of_Simplex!$E$18</definedName>
    <definedName name="solver_rhs16" localSheetId="2" hidden="1">Simplex!$H$18</definedName>
    <definedName name="solver_rhs17" localSheetId="3" hidden="1">extension_phase_of_Simplex!$E$22</definedName>
    <definedName name="solver_rhs17" localSheetId="2" hidden="1">Simplex!$G$22</definedName>
    <definedName name="solver_rhs18" localSheetId="3" hidden="1">extension_phase_of_Simplex!$F$18</definedName>
    <definedName name="solver_rhs18" localSheetId="2" hidden="1">Simplex!$I$18</definedName>
    <definedName name="solver_rhs19" localSheetId="3" hidden="1">extension_phase_of_Simplex!$F$22</definedName>
    <definedName name="solver_rhs19" localSheetId="2" hidden="1">Simplex!$H$22</definedName>
    <definedName name="solver_rhs2" localSheetId="3" hidden="1">extension_phase_of_Simplex!$F$37</definedName>
    <definedName name="solver_rhs2" localSheetId="2" hidden="1">1</definedName>
    <definedName name="solver_rhs20" localSheetId="3" hidden="1">extension_phase_of_Simplex!$G$18</definedName>
    <definedName name="solver_rhs20" localSheetId="2" hidden="1">Simplex!$K$22</definedName>
    <definedName name="solver_rhs21" localSheetId="3" hidden="1">extension_phase_of_Simplex!$G$22</definedName>
    <definedName name="solver_rhs21" localSheetId="2" hidden="1">Simplex!$J$18</definedName>
    <definedName name="solver_rhs22" localSheetId="3" hidden="1">extension_phase_of_Simplex!$H$18</definedName>
    <definedName name="solver_rhs22" localSheetId="2" hidden="1">Simplex!$I$22</definedName>
    <definedName name="solver_rhs23" localSheetId="3" hidden="1">extension_phase_of_Simplex!$H$22</definedName>
    <definedName name="solver_rhs23" localSheetId="2" hidden="1">Simplex!$J$22</definedName>
    <definedName name="solver_rhs24" localSheetId="3" hidden="1">extension_phase_of_Simplex!$I$18</definedName>
    <definedName name="solver_rhs24" localSheetId="2" hidden="1">Simplex!$H$22</definedName>
    <definedName name="solver_rhs25" localSheetId="3" hidden="1">extension_phase_of_Simplex!$I$22</definedName>
    <definedName name="solver_rhs25" localSheetId="2" hidden="1">Simplex!$I$18</definedName>
    <definedName name="solver_rhs26" localSheetId="3" hidden="1">extension_phase_of_Simplex!$J$18</definedName>
    <definedName name="solver_rhs26" localSheetId="2" hidden="1">Simplex!$I$22</definedName>
    <definedName name="solver_rhs27" localSheetId="3" hidden="1">extension_phase_of_Simplex!$J$22</definedName>
    <definedName name="solver_rhs27" localSheetId="2" hidden="1">Simplex!$J$18</definedName>
    <definedName name="solver_rhs28" localSheetId="3" hidden="1">extension_phase_of_Simplex!$K$22</definedName>
    <definedName name="solver_rhs28" localSheetId="2" hidden="1">Simplex!$J$22</definedName>
    <definedName name="solver_rhs29" localSheetId="3" hidden="1">extension_phase_of_Simplex!$K$22</definedName>
    <definedName name="solver_rhs29" localSheetId="2" hidden="1">Simplex!$K$22</definedName>
    <definedName name="solver_rhs3" localSheetId="3" hidden="1">extension_phase_of_Simplex!$F$38</definedName>
    <definedName name="solver_rhs3" localSheetId="2" hidden="1">1</definedName>
    <definedName name="solver_rhs4" localSheetId="3" hidden="1">extension_phase_of_Simplex!$F$39</definedName>
    <definedName name="solver_rhs4" localSheetId="2" hidden="1">Simplex!$C$22</definedName>
    <definedName name="solver_rhs5" localSheetId="3" hidden="1">extension_phase_of_Simplex!$F$40</definedName>
    <definedName name="solver_rhs5" localSheetId="2" hidden="1">Simplex!$D$18</definedName>
    <definedName name="solver_rhs6" localSheetId="3" hidden="1">extension_phase_of_Simplex!$F$41</definedName>
    <definedName name="solver_rhs6" localSheetId="2" hidden="1">Simplex!$D$22</definedName>
    <definedName name="solver_rhs7" localSheetId="3" hidden="1">extension_phase_of_Simplex!$F$26</definedName>
    <definedName name="solver_rhs7" localSheetId="2" hidden="1">Simplex!$F$27</definedName>
    <definedName name="solver_rhs8" localSheetId="3" hidden="1">extension_phase_of_Simplex!$F$27</definedName>
    <definedName name="solver_rhs8" localSheetId="2" hidden="1">Simplex!$F$30</definedName>
    <definedName name="solver_rhs9" localSheetId="3" hidden="1">extension_phase_of_Simplex!$F$30</definedName>
    <definedName name="solver_rhs9" localSheetId="2" hidden="1">Simplex!$F$31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2</definedName>
    <definedName name="solver_scl" localSheetId="2" hidden="1">2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1</definedName>
    <definedName name="solver_typ" localSheetId="2" hidden="1">1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1" i="8" l="1"/>
  <c r="F40" i="8"/>
  <c r="F39" i="8"/>
  <c r="F38" i="8"/>
  <c r="F37" i="8"/>
  <c r="B33" i="14"/>
  <c r="D31" i="14"/>
  <c r="D30" i="14"/>
  <c r="D27" i="14"/>
  <c r="D26" i="14"/>
  <c r="K20" i="14"/>
  <c r="J20" i="14"/>
  <c r="I20" i="14"/>
  <c r="H20" i="14"/>
  <c r="G20" i="14"/>
  <c r="F20" i="14"/>
  <c r="E20" i="14"/>
  <c r="D20" i="14"/>
  <c r="C20" i="14"/>
  <c r="B20" i="14"/>
  <c r="I16" i="14"/>
  <c r="H16" i="14"/>
  <c r="G16" i="14"/>
  <c r="F16" i="14"/>
  <c r="E16" i="14"/>
  <c r="D16" i="14"/>
  <c r="C16" i="14"/>
  <c r="B16" i="14"/>
  <c r="D41" i="8"/>
  <c r="D40" i="8"/>
  <c r="D39" i="8"/>
  <c r="D38" i="8"/>
  <c r="D37" i="8"/>
  <c r="B43" i="8"/>
  <c r="B33" i="8"/>
  <c r="D31" i="8"/>
  <c r="D30" i="8"/>
  <c r="D27" i="8"/>
  <c r="D26" i="8"/>
  <c r="K20" i="8"/>
  <c r="J20" i="8"/>
  <c r="I20" i="8"/>
  <c r="H20" i="8"/>
  <c r="G20" i="8"/>
  <c r="F20" i="8"/>
  <c r="E20" i="8"/>
  <c r="D20" i="8"/>
  <c r="C20" i="8"/>
  <c r="B20" i="8"/>
  <c r="I16" i="8"/>
  <c r="H16" i="8"/>
  <c r="G16" i="8"/>
  <c r="F16" i="8"/>
  <c r="E16" i="8"/>
  <c r="D16" i="8"/>
  <c r="C16" i="8"/>
  <c r="B16" i="8"/>
  <c r="J16" i="14" l="1"/>
  <c r="J16" i="8"/>
</calcChain>
</file>

<file path=xl/sharedStrings.xml><?xml version="1.0" encoding="utf-8"?>
<sst xmlns="http://schemas.openxmlformats.org/spreadsheetml/2006/main" count="443" uniqueCount="287">
  <si>
    <t>'M', '13:25:00', '15:15:00'</t>
  </si>
  <si>
    <t>'T', '13:25:00', '15:15:00'</t>
  </si>
  <si>
    <t>'T', '18:00:00', '20:45:00'</t>
  </si>
  <si>
    <t>'W', '13:25:00', '15:15:00'</t>
  </si>
  <si>
    <t>'W', '13:25:00', '14:20:00'</t>
  </si>
  <si>
    <t>'W', '14:30:00', '17:15:00'</t>
  </si>
  <si>
    <t>'W', '18:00:00', '20:45:00'</t>
  </si>
  <si>
    <t>'Th', '13:25:00', '14:20:00'</t>
  </si>
  <si>
    <t>'Th', '14:30:00', '17:15:00'</t>
  </si>
  <si>
    <t>'Th', '18:00:00', '20:45:00'</t>
  </si>
  <si>
    <t>'F', '18:00:00', '20:45:00'</t>
  </si>
  <si>
    <t>IPE 490</t>
  </si>
  <si>
    <t>IPE 358</t>
  </si>
  <si>
    <t>INF 102T</t>
  </si>
  <si>
    <t>INF 102W</t>
  </si>
  <si>
    <t>IPE 325</t>
  </si>
  <si>
    <t>IPE 352</t>
  </si>
  <si>
    <t>IPE 356</t>
  </si>
  <si>
    <t xml:space="preserve">IPE 356 </t>
  </si>
  <si>
    <t>IPE 359</t>
  </si>
  <si>
    <t>M', '18:00:00', '20:45:00'</t>
  </si>
  <si>
    <t>M', '13:25:00', '14:20:00'</t>
  </si>
  <si>
    <t xml:space="preserve">W-[2:30-3:15] </t>
  </si>
  <si>
    <t>T-[1:25-3:15] Th [1:25-2:20]</t>
  </si>
  <si>
    <t>TH-[2:30-5:15]</t>
  </si>
  <si>
    <t>Time Schedule</t>
  </si>
  <si>
    <t>IPE358</t>
  </si>
  <si>
    <t>Rating for Various Subjects</t>
  </si>
  <si>
    <t xml:space="preserve">M-[18:00:00, 20:45:00] </t>
  </si>
  <si>
    <t xml:space="preserve">W-[18:00-20:45] </t>
  </si>
  <si>
    <t xml:space="preserve">F-[18:00-20:45] </t>
  </si>
  <si>
    <t>M-[01:25, 03:15] W-[1:25-2:20]</t>
  </si>
  <si>
    <t xml:space="preserve">Th-[18:00-20:45] </t>
  </si>
  <si>
    <t>T-[18:00:00,20:45:00]</t>
  </si>
  <si>
    <t>M-[1:25,2:20] W-[1:25,3:15]</t>
  </si>
  <si>
    <t>Course Constraints</t>
  </si>
  <si>
    <t>=</t>
  </si>
  <si>
    <t>&lt;=</t>
  </si>
  <si>
    <t xml:space="preserve">Limit </t>
  </si>
  <si>
    <t xml:space="preserve">&lt;= </t>
  </si>
  <si>
    <t>Taken</t>
  </si>
  <si>
    <t>Required</t>
  </si>
  <si>
    <t>1 Information Department course</t>
  </si>
  <si>
    <t>2 Industrial Electives</t>
  </si>
  <si>
    <t>Objective Function</t>
  </si>
  <si>
    <t>Overlap Constraints</t>
  </si>
  <si>
    <t>Selecting Elective Constraints</t>
  </si>
  <si>
    <t>Maximize Rating</t>
  </si>
  <si>
    <r>
      <rPr>
        <b/>
        <sz val="11"/>
        <color theme="1"/>
        <rFont val="Calibri"/>
        <family val="2"/>
        <scheme val="minor"/>
      </rPr>
      <t>INF 102T</t>
    </r>
    <r>
      <rPr>
        <sz val="11"/>
        <color theme="1"/>
        <rFont val="Calibri"/>
        <family val="2"/>
        <scheme val="minor"/>
      </rPr>
      <t xml:space="preserve"> </t>
    </r>
  </si>
  <si>
    <t>S1</t>
  </si>
  <si>
    <t>S2</t>
  </si>
  <si>
    <t>S3</t>
  </si>
  <si>
    <t>S4</t>
  </si>
  <si>
    <t>S5</t>
  </si>
  <si>
    <t>S6</t>
  </si>
  <si>
    <t>S7</t>
  </si>
  <si>
    <t>S8</t>
  </si>
  <si>
    <t xml:space="preserve">Time Schedule Constraints </t>
  </si>
  <si>
    <t>Conflicting Indexes</t>
  </si>
  <si>
    <t>LPP Model</t>
  </si>
  <si>
    <t>Limiting the number of Days</t>
  </si>
  <si>
    <t>M</t>
  </si>
  <si>
    <t>T</t>
  </si>
  <si>
    <t>W</t>
  </si>
  <si>
    <t>TH</t>
  </si>
  <si>
    <t>FR</t>
  </si>
  <si>
    <t>Can Attend</t>
  </si>
  <si>
    <t>Total Classes on this particular day</t>
  </si>
  <si>
    <t xml:space="preserve">&lt;=  </t>
  </si>
  <si>
    <t>Required Days</t>
  </si>
  <si>
    <t>Microsoft Excel 16.0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</si>
  <si>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</si>
  <si>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</si>
  <si>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</si>
  <si>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</si>
  <si>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</si>
  <si>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</si>
  <si>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</si>
  <si>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</si>
  <si>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</si>
  <si>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</si>
  <si>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</si>
  <si>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</si>
  <si>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</si>
  <si>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</si>
  <si>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</si>
  <si>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</si>
  <si>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</si>
  <si>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$K$4</t>
  </si>
  <si>
    <t>M-[18:00:00, 20:45:00]  IPE 490</t>
  </si>
  <si>
    <t>$L$4</t>
  </si>
  <si>
    <t>M-[18:00:00, 20:45:00]  IPE358</t>
  </si>
  <si>
    <t>$M$4</t>
  </si>
  <si>
    <t xml:space="preserve">M-[18:00:00, 20:45:00]  INF 102T </t>
  </si>
  <si>
    <t>$N$4</t>
  </si>
  <si>
    <t>M-[18:00:00, 20:45:00]  INF 102W</t>
  </si>
  <si>
    <t>$O$4</t>
  </si>
  <si>
    <t>M-[18:00:00, 20:45:00]  IPE 325</t>
  </si>
  <si>
    <t>$P$4</t>
  </si>
  <si>
    <t>M-[18:00:00, 20:45:00]  IPE 352</t>
  </si>
  <si>
    <t>$Q$4</t>
  </si>
  <si>
    <t>M-[18:00:00, 20:45:00]  IPE 356</t>
  </si>
  <si>
    <t>$R$4</t>
  </si>
  <si>
    <t>M-[18:00:00, 20:45:00]  IPE 359</t>
  </si>
  <si>
    <t>$K$5</t>
  </si>
  <si>
    <t>T-[18:00:00,20:45:00] IPE 490</t>
  </si>
  <si>
    <t>$L$5</t>
  </si>
  <si>
    <t>T-[18:00:00,20:45:00] IPE358</t>
  </si>
  <si>
    <t>$M$5</t>
  </si>
  <si>
    <t xml:space="preserve">T-[18:00:00,20:45:00] INF 102T </t>
  </si>
  <si>
    <t>$N$5</t>
  </si>
  <si>
    <t>T-[18:00:00,20:45:00] INF 102W</t>
  </si>
  <si>
    <t>$O$5</t>
  </si>
  <si>
    <t>T-[18:00:00,20:45:00] IPE 325</t>
  </si>
  <si>
    <t>$P$5</t>
  </si>
  <si>
    <t>T-[18:00:00,20:45:00] IPE 352</t>
  </si>
  <si>
    <t>$Q$5</t>
  </si>
  <si>
    <t>T-[18:00:00,20:45:00] IPE 356</t>
  </si>
  <si>
    <t>$R$5</t>
  </si>
  <si>
    <t>T-[18:00:00,20:45:00] IPE 359</t>
  </si>
  <si>
    <t>$K$6</t>
  </si>
  <si>
    <t>W-[18:00-20:45]  IPE 490</t>
  </si>
  <si>
    <t>$L$6</t>
  </si>
  <si>
    <t>W-[18:00-20:45]  IPE358</t>
  </si>
  <si>
    <t>$M$6</t>
  </si>
  <si>
    <t xml:space="preserve">W-[18:00-20:45]  INF 102T </t>
  </si>
  <si>
    <t>$N$6</t>
  </si>
  <si>
    <t>W-[18:00-20:45]  INF 102W</t>
  </si>
  <si>
    <t>$O$6</t>
  </si>
  <si>
    <t>W-[18:00-20:45]  IPE 325</t>
  </si>
  <si>
    <t>$P$6</t>
  </si>
  <si>
    <t>W-[18:00-20:45]  IPE 352</t>
  </si>
  <si>
    <t>$Q$6</t>
  </si>
  <si>
    <t>W-[18:00-20:45]  IPE 356</t>
  </si>
  <si>
    <t>$R$6</t>
  </si>
  <si>
    <t>W-[18:00-20:45]  IPE 359</t>
  </si>
  <si>
    <t>$K$7</t>
  </si>
  <si>
    <t>Th-[18:00-20:45]  IPE 490</t>
  </si>
  <si>
    <t>$L$7</t>
  </si>
  <si>
    <t>Th-[18:00-20:45]  IPE358</t>
  </si>
  <si>
    <t>$M$7</t>
  </si>
  <si>
    <t xml:space="preserve">Th-[18:00-20:45]  INF 102T </t>
  </si>
  <si>
    <t>$N$7</t>
  </si>
  <si>
    <t>Th-[18:00-20:45]  INF 102W</t>
  </si>
  <si>
    <t>$O$7</t>
  </si>
  <si>
    <t>Th-[18:00-20:45]  IPE 325</t>
  </si>
  <si>
    <t>$P$7</t>
  </si>
  <si>
    <t>Th-[18:00-20:45]  IPE 352</t>
  </si>
  <si>
    <t>$Q$7</t>
  </si>
  <si>
    <t>Th-[18:00-20:45]  IPE 356</t>
  </si>
  <si>
    <t>$R$7</t>
  </si>
  <si>
    <t>Th-[18:00-20:45]  IPE 359</t>
  </si>
  <si>
    <t>$K$8</t>
  </si>
  <si>
    <t>F-[18:00-20:45]  IPE 490</t>
  </si>
  <si>
    <t>$L$8</t>
  </si>
  <si>
    <t>F-[18:00-20:45]  IPE358</t>
  </si>
  <si>
    <t>$M$8</t>
  </si>
  <si>
    <t xml:space="preserve">F-[18:00-20:45]  INF 102T </t>
  </si>
  <si>
    <t>$N$8</t>
  </si>
  <si>
    <t>F-[18:00-20:45]  INF 102W</t>
  </si>
  <si>
    <t>$O$8</t>
  </si>
  <si>
    <t>F-[18:00-20:45]  IPE 325</t>
  </si>
  <si>
    <t>$P$8</t>
  </si>
  <si>
    <t>F-[18:00-20:45]  IPE 352</t>
  </si>
  <si>
    <t>$Q$8</t>
  </si>
  <si>
    <t>F-[18:00-20:45]  IPE 356</t>
  </si>
  <si>
    <t>$R$8</t>
  </si>
  <si>
    <t>F-[18:00-20:45]  IPE 359</t>
  </si>
  <si>
    <t>$K$9</t>
  </si>
  <si>
    <t>M-[01:25, 03:15] W-[1:25-2:20] IPE 490</t>
  </si>
  <si>
    <t>$L$9</t>
  </si>
  <si>
    <t>M-[01:25, 03:15] W-[1:25-2:20] IPE358</t>
  </si>
  <si>
    <t>$M$9</t>
  </si>
  <si>
    <t xml:space="preserve">M-[01:25, 03:15] W-[1:25-2:20] INF 102T </t>
  </si>
  <si>
    <t>$N$9</t>
  </si>
  <si>
    <t>M-[01:25, 03:15] W-[1:25-2:20] INF 102W</t>
  </si>
  <si>
    <t>$O$9</t>
  </si>
  <si>
    <t>M-[01:25, 03:15] W-[1:25-2:20] IPE 325</t>
  </si>
  <si>
    <t>$P$9</t>
  </si>
  <si>
    <t>M-[01:25, 03:15] W-[1:25-2:20] IPE 352</t>
  </si>
  <si>
    <t>$Q$9</t>
  </si>
  <si>
    <t>M-[01:25, 03:15] W-[1:25-2:20] IPE 356</t>
  </si>
  <si>
    <t>$R$9</t>
  </si>
  <si>
    <t>M-[01:25, 03:15] W-[1:25-2:20] IPE 359</t>
  </si>
  <si>
    <t>$K$10</t>
  </si>
  <si>
    <t>M-[1:25,2:20] W-[1:25,3:15] IPE 490</t>
  </si>
  <si>
    <t>$L$10</t>
  </si>
  <si>
    <t>M-[1:25,2:20] W-[1:25,3:15] IPE358</t>
  </si>
  <si>
    <t>$M$10</t>
  </si>
  <si>
    <t xml:space="preserve">M-[1:25,2:20] W-[1:25,3:15] INF 102T </t>
  </si>
  <si>
    <t>$N$10</t>
  </si>
  <si>
    <t>M-[1:25,2:20] W-[1:25,3:15] INF 102W</t>
  </si>
  <si>
    <t>$O$10</t>
  </si>
  <si>
    <t>M-[1:25,2:20] W-[1:25,3:15] IPE 325</t>
  </si>
  <si>
    <t>$P$10</t>
  </si>
  <si>
    <t>M-[1:25,2:20] W-[1:25,3:15] IPE 352</t>
  </si>
  <si>
    <t>$Q$10</t>
  </si>
  <si>
    <t>M-[1:25,2:20] W-[1:25,3:15] IPE 356</t>
  </si>
  <si>
    <t>$R$10</t>
  </si>
  <si>
    <t>M-[1:25,2:20] W-[1:25,3:15] IPE 359</t>
  </si>
  <si>
    <t>$K$11</t>
  </si>
  <si>
    <t>W-[2:30-3:15]  IPE 490</t>
  </si>
  <si>
    <t>$L$11</t>
  </si>
  <si>
    <t>W-[2:30-3:15]  IPE358</t>
  </si>
  <si>
    <t>$M$11</t>
  </si>
  <si>
    <t xml:space="preserve">W-[2:30-3:15]  INF 102T </t>
  </si>
  <si>
    <t>$N$11</t>
  </si>
  <si>
    <t>W-[2:30-3:15]  INF 102W</t>
  </si>
  <si>
    <t>$O$11</t>
  </si>
  <si>
    <t>W-[2:30-3:15]  IPE 325</t>
  </si>
  <si>
    <t>$P$11</t>
  </si>
  <si>
    <t>W-[2:30-3:15]  IPE 352</t>
  </si>
  <si>
    <t>$Q$11</t>
  </si>
  <si>
    <t>W-[2:30-3:15]  IPE 356</t>
  </si>
  <si>
    <t>$R$11</t>
  </si>
  <si>
    <t>W-[2:30-3:15]  IPE 359</t>
  </si>
  <si>
    <t>$K$12</t>
  </si>
  <si>
    <t>T-[1:25-3:15] Th [1:25-2:20] IPE 490</t>
  </si>
  <si>
    <t>$L$12</t>
  </si>
  <si>
    <t>T-[1:25-3:15] Th [1:25-2:20] IPE358</t>
  </si>
  <si>
    <t>$M$12</t>
  </si>
  <si>
    <t xml:space="preserve">T-[1:25-3:15] Th [1:25-2:20] INF 102T </t>
  </si>
  <si>
    <t>$N$12</t>
  </si>
  <si>
    <t>T-[1:25-3:15] Th [1:25-2:20] INF 102W</t>
  </si>
  <si>
    <t>$O$12</t>
  </si>
  <si>
    <t>T-[1:25-3:15] Th [1:25-2:20] IPE 325</t>
  </si>
  <si>
    <t>$P$12</t>
  </si>
  <si>
    <t>T-[1:25-3:15] Th [1:25-2:20] IPE 352</t>
  </si>
  <si>
    <t>$Q$12</t>
  </si>
  <si>
    <t>T-[1:25-3:15] Th [1:25-2:20] IPE 356</t>
  </si>
  <si>
    <t>$R$12</t>
  </si>
  <si>
    <t>T-[1:25-3:15] Th [1:25-2:20] IPE 359</t>
  </si>
  <si>
    <t>$K$13</t>
  </si>
  <si>
    <t>TH-[2:30-5:15] IPE 490</t>
  </si>
  <si>
    <t>$L$13</t>
  </si>
  <si>
    <t>TH-[2:30-5:15] IPE358</t>
  </si>
  <si>
    <t>$M$13</t>
  </si>
  <si>
    <t xml:space="preserve">TH-[2:30-5:15] INF 102T </t>
  </si>
  <si>
    <t>$N$13</t>
  </si>
  <si>
    <t>TH-[2:30-5:15] INF 102W</t>
  </si>
  <si>
    <t>$O$13</t>
  </si>
  <si>
    <t>TH-[2:30-5:15] IPE 325</t>
  </si>
  <si>
    <t>$P$13</t>
  </si>
  <si>
    <t>TH-[2:30-5:15] IPE 352</t>
  </si>
  <si>
    <t>$Q$13</t>
  </si>
  <si>
    <t>TH-[2:30-5:15] IPE 356</t>
  </si>
  <si>
    <t>$R$13</t>
  </si>
  <si>
    <t>TH-[2:30-5:15] IPE 359</t>
  </si>
  <si>
    <t>$B$16</t>
  </si>
  <si>
    <t>Course Constraints IPE 490</t>
  </si>
  <si>
    <t>$B$20</t>
  </si>
  <si>
    <t>Time Schedule Constraints  =</t>
  </si>
  <si>
    <t>$C$16</t>
  </si>
  <si>
    <t>Course Constraints IPE358</t>
  </si>
  <si>
    <t>$C$20</t>
  </si>
  <si>
    <t>$D$16</t>
  </si>
  <si>
    <t xml:space="preserve">Course Constraints INF 102T </t>
  </si>
  <si>
    <t>$D$20</t>
  </si>
  <si>
    <t>Time Schedule Constraints  &lt;=</t>
  </si>
  <si>
    <t>$D$26</t>
  </si>
  <si>
    <t>1 Information Department course Taken</t>
  </si>
  <si>
    <t>$D$27</t>
  </si>
  <si>
    <t>2 Industrial Electives Taken</t>
  </si>
  <si>
    <t>$D$30</t>
  </si>
  <si>
    <t>$D$31</t>
  </si>
  <si>
    <t>$E$16</t>
  </si>
  <si>
    <t>Course Constraints INF 102W</t>
  </si>
  <si>
    <t>$E$20</t>
  </si>
  <si>
    <t>$F$16</t>
  </si>
  <si>
    <t>Course Constraints IPE 325</t>
  </si>
  <si>
    <t>$F$20</t>
  </si>
  <si>
    <t>$G$16</t>
  </si>
  <si>
    <t>Course Constraints IPE 352</t>
  </si>
  <si>
    <t>$G$20</t>
  </si>
  <si>
    <t>$H$16</t>
  </si>
  <si>
    <t>Course Constraints IPE 356</t>
  </si>
  <si>
    <t>$H$20</t>
  </si>
  <si>
    <t>$I$16</t>
  </si>
  <si>
    <t>Course Constraints IPE 359</t>
  </si>
  <si>
    <t>$I$20</t>
  </si>
  <si>
    <t>$J$16</t>
  </si>
  <si>
    <t>Course Constraints LPP Model</t>
  </si>
  <si>
    <t>$J$20</t>
  </si>
  <si>
    <t>$K$20</t>
  </si>
  <si>
    <t>Time Schedule Constraints  IPE 490</t>
  </si>
  <si>
    <t>Worksheet: [final_and_changed_course_schedule_solver.xlsx]Simplex</t>
  </si>
  <si>
    <t>Report Created: 04-12-2022 23:00:24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</si>
</sst>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0C1C-9FA8-482D-9FAA-63B3BA36CEB1}">
  <dimension ref="A2:N23"/>
  <sheetViews>
    <sheetView zoomScale="96" zoomScaleNormal="96" workbookViewId="0">
      <selection activeCell="D3" sqref="D3"/>
    </sheetView>
  </sheetViews>
  <sheetFormatPr defaultRowHeight="14.4" x14ac:dyDescent="0.55000000000000004"/>
  <cols>
    <col min="1" max="1" width="15.05078125" customWidth="1"/>
    <col min="2" max="2" width="21.68359375" customWidth="1"/>
    <col min="3" max="3" width="22.41796875" customWidth="1"/>
    <col min="4" max="4" width="22.734375" customWidth="1"/>
    <col min="5" max="5" width="20.3125" customWidth="1"/>
    <col min="6" max="6" width="20.734375" customWidth="1"/>
    <col min="7" max="7" width="23.68359375" customWidth="1"/>
    <col min="8" max="8" width="21.20703125" customWidth="1"/>
    <col min="9" max="9" width="21.1015625" customWidth="1"/>
    <col min="10" max="10" width="21.47265625" customWidth="1"/>
    <col min="11" max="12" width="21" customWidth="1"/>
    <col min="13" max="13" width="22.5234375" customWidth="1"/>
    <col min="14" max="14" width="23.26171875" customWidth="1"/>
  </cols>
  <sheetData>
    <row r="2" spans="1:14" x14ac:dyDescent="0.55000000000000004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55000000000000004">
      <c r="B3" s="1" t="s">
        <v>21</v>
      </c>
      <c r="C3" t="s">
        <v>0</v>
      </c>
      <c r="D3" s="1" t="s">
        <v>20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</row>
    <row r="4" spans="1:14" x14ac:dyDescent="0.55000000000000004">
      <c r="A4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55000000000000004">
      <c r="A5" t="s">
        <v>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55000000000000004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55000000000000004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55000000000000004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55000000000000004">
      <c r="A9" t="s">
        <v>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55000000000000004">
      <c r="A11" t="s">
        <v>12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55000000000000004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55000000000000004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55000000000000004">
      <c r="A14" t="s">
        <v>14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5500000000000000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5500000000000000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55000000000000004">
      <c r="A17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55000000000000004">
      <c r="A18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55000000000000004">
      <c r="A19" t="s">
        <v>16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55000000000000004">
      <c r="A20" t="s">
        <v>17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55000000000000004">
      <c r="A21" t="s">
        <v>18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 x14ac:dyDescent="0.55000000000000004">
      <c r="A22" t="s">
        <v>19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55000000000000004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FB42-CE74-4123-A315-58FB02885BD5}">
  <dimension ref="A1:H115"/>
  <sheetViews>
    <sheetView showGridLines="0" topLeftCell="A81" zoomScale="78" zoomScaleNormal="78" workbookViewId="0"/>
  </sheetViews>
  <sheetFormatPr defaultRowHeight="14.4" x14ac:dyDescent="0.55000000000000004"/>
  <cols>
    <col min="1" max="1" width="2.1015625" customWidth="1"/>
    <col min="2" max="2" width="6.3671875" bestFit="1" customWidth="1"/>
    <col min="3" max="3" width="34.1015625" bestFit="1" customWidth="1"/>
    <col min="4" max="4" width="5.3125" bestFit="1" customWidth="1"/>
    <col min="5" max="5" width="7.734375" bestFit="1" customWidth="1"/>
    <col min="6" max="6" width="9.5234375" bestFit="1" customWidth="1"/>
    <col min="7" max="8" width="8.7890625" bestFit="1" customWidth="1"/>
  </cols>
  <sheetData>
    <row r="1" spans="1:8" x14ac:dyDescent="0.55000000000000004">
      <c r="A1" s="3" t="s">
        <v>70</v>
      </c>
    </row>
    <row r="2" spans="1:8" x14ac:dyDescent="0.55000000000000004">
      <c r="A2" s="3" t="s">
        <v>285</v>
      </c>
    </row>
    <row r="3" spans="1:8" x14ac:dyDescent="0.55000000000000004">
      <c r="A3" s="3" t="s">
        <v>286</v>
      </c>
    </row>
    <row r="6" spans="1:8" ht="14.7" thickBot="1" x14ac:dyDescent="0.6">
      <c r="A6" t="s">
        <v>71</v>
      </c>
    </row>
    <row r="7" spans="1:8" x14ac:dyDescent="0.55000000000000004">
      <c r="B7" s="8"/>
      <c r="C7" s="8"/>
      <c r="D7" s="8" t="s">
        <v>74</v>
      </c>
      <c r="E7" s="8" t="s">
        <v>76</v>
      </c>
      <c r="F7" s="8" t="s">
        <v>78</v>
      </c>
      <c r="G7" s="8" t="s">
        <v>80</v>
      </c>
      <c r="H7" s="8" t="s">
        <v>80</v>
      </c>
    </row>
    <row r="8" spans="1:8" ht="14.7" thickBot="1" x14ac:dyDescent="0.6">
      <c r="B8" s="9" t="s">
        <v>72</v>
      </c>
      <c r="C8" s="9" t="s">
        <v>73</v>
      </c>
      <c r="D8" s="9" t="s">
        <v>75</v>
      </c>
      <c r="E8" s="9" t="s">
        <v>77</v>
      </c>
      <c r="F8" s="9" t="s">
        <v>79</v>
      </c>
      <c r="G8" s="9" t="s">
        <v>81</v>
      </c>
      <c r="H8" s="9" t="s">
        <v>82</v>
      </c>
    </row>
    <row r="9" spans="1:8" x14ac:dyDescent="0.55000000000000004">
      <c r="B9" s="6" t="s">
        <v>88</v>
      </c>
      <c r="C9" s="6" t="s">
        <v>89</v>
      </c>
      <c r="D9" s="6">
        <v>1</v>
      </c>
      <c r="E9" s="6">
        <v>0</v>
      </c>
      <c r="F9" s="6">
        <v>4.3</v>
      </c>
      <c r="G9" s="6">
        <v>1E+30</v>
      </c>
      <c r="H9" s="6">
        <v>0.50000000000000089</v>
      </c>
    </row>
    <row r="10" spans="1:8" x14ac:dyDescent="0.55000000000000004">
      <c r="B10" s="6" t="s">
        <v>90</v>
      </c>
      <c r="C10" s="6" t="s">
        <v>91</v>
      </c>
      <c r="D10" s="6">
        <v>0</v>
      </c>
      <c r="E10" s="6">
        <v>-3.099999999999997</v>
      </c>
      <c r="F10" s="6">
        <v>0</v>
      </c>
      <c r="G10" s="6">
        <v>3.099999999999997</v>
      </c>
      <c r="H10" s="6">
        <v>1E+30</v>
      </c>
    </row>
    <row r="11" spans="1:8" x14ac:dyDescent="0.55000000000000004">
      <c r="B11" s="6" t="s">
        <v>92</v>
      </c>
      <c r="C11" s="6" t="s">
        <v>93</v>
      </c>
      <c r="D11" s="6">
        <v>0</v>
      </c>
      <c r="E11" s="6">
        <v>-3.6999999999999993</v>
      </c>
      <c r="F11" s="6">
        <v>0</v>
      </c>
      <c r="G11" s="6">
        <v>3.6999999999999993</v>
      </c>
      <c r="H11" s="6">
        <v>1E+30</v>
      </c>
    </row>
    <row r="12" spans="1:8" x14ac:dyDescent="0.55000000000000004">
      <c r="B12" s="6" t="s">
        <v>94</v>
      </c>
      <c r="C12" s="6" t="s">
        <v>95</v>
      </c>
      <c r="D12" s="6">
        <v>0</v>
      </c>
      <c r="E12" s="6">
        <v>-3.6999999999999993</v>
      </c>
      <c r="F12" s="6">
        <v>0</v>
      </c>
      <c r="G12" s="6">
        <v>3.6999999999999993</v>
      </c>
      <c r="H12" s="6">
        <v>1E+30</v>
      </c>
    </row>
    <row r="13" spans="1:8" x14ac:dyDescent="0.55000000000000004">
      <c r="B13" s="6" t="s">
        <v>96</v>
      </c>
      <c r="C13" s="6" t="s">
        <v>97</v>
      </c>
      <c r="D13" s="6">
        <v>0</v>
      </c>
      <c r="E13" s="6">
        <v>-3.0999999999999934</v>
      </c>
      <c r="F13" s="6">
        <v>0</v>
      </c>
      <c r="G13" s="6">
        <v>3.0999999999999934</v>
      </c>
      <c r="H13" s="6">
        <v>1E+30</v>
      </c>
    </row>
    <row r="14" spans="1:8" x14ac:dyDescent="0.55000000000000004">
      <c r="B14" s="6" t="s">
        <v>98</v>
      </c>
      <c r="C14" s="6" t="s">
        <v>99</v>
      </c>
      <c r="D14" s="6">
        <v>0</v>
      </c>
      <c r="E14" s="6">
        <v>0</v>
      </c>
      <c r="F14" s="6">
        <v>3.6000000000000005</v>
      </c>
      <c r="G14" s="6">
        <v>0.29999999999999805</v>
      </c>
      <c r="H14" s="6">
        <v>0.50000000000000711</v>
      </c>
    </row>
    <row r="15" spans="1:8" x14ac:dyDescent="0.55000000000000004">
      <c r="B15" s="6" t="s">
        <v>100</v>
      </c>
      <c r="C15" s="6" t="s">
        <v>101</v>
      </c>
      <c r="D15" s="6">
        <v>0</v>
      </c>
      <c r="E15" s="6">
        <v>-3.1999999999999984</v>
      </c>
      <c r="F15" s="6">
        <v>0</v>
      </c>
      <c r="G15" s="6">
        <v>3.1999999999999984</v>
      </c>
      <c r="H15" s="6">
        <v>1E+30</v>
      </c>
    </row>
    <row r="16" spans="1:8" x14ac:dyDescent="0.55000000000000004">
      <c r="B16" s="6" t="s">
        <v>102</v>
      </c>
      <c r="C16" s="6" t="s">
        <v>103</v>
      </c>
      <c r="D16" s="6">
        <v>0</v>
      </c>
      <c r="E16" s="6">
        <v>-9.9999999999994316E-2</v>
      </c>
      <c r="F16" s="6">
        <v>3</v>
      </c>
      <c r="G16" s="6">
        <v>9.9999999999994316E-2</v>
      </c>
      <c r="H16" s="6">
        <v>1E+30</v>
      </c>
    </row>
    <row r="17" spans="2:8" x14ac:dyDescent="0.55000000000000004">
      <c r="B17" s="6" t="s">
        <v>104</v>
      </c>
      <c r="C17" s="6" t="s">
        <v>105</v>
      </c>
      <c r="D17" s="6">
        <v>0</v>
      </c>
      <c r="E17" s="6">
        <v>-0.50000000000000089</v>
      </c>
      <c r="F17" s="6">
        <v>3.7999999999999989</v>
      </c>
      <c r="G17" s="6">
        <v>0.50000000000000089</v>
      </c>
      <c r="H17" s="6">
        <v>1E+30</v>
      </c>
    </row>
    <row r="18" spans="2:8" x14ac:dyDescent="0.55000000000000004">
      <c r="B18" s="6" t="s">
        <v>106</v>
      </c>
      <c r="C18" s="6" t="s">
        <v>107</v>
      </c>
      <c r="D18" s="6">
        <v>0</v>
      </c>
      <c r="E18" s="6">
        <v>-3.099999999999997</v>
      </c>
      <c r="F18" s="6">
        <v>0</v>
      </c>
      <c r="G18" s="6">
        <v>3.099999999999997</v>
      </c>
      <c r="H18" s="6">
        <v>1E+30</v>
      </c>
    </row>
    <row r="19" spans="2:8" x14ac:dyDescent="0.55000000000000004">
      <c r="B19" s="6" t="s">
        <v>108</v>
      </c>
      <c r="C19" s="6" t="s">
        <v>109</v>
      </c>
      <c r="D19" s="6">
        <v>0</v>
      </c>
      <c r="E19" s="6">
        <v>-3.6999999999999993</v>
      </c>
      <c r="F19" s="6">
        <v>0</v>
      </c>
      <c r="G19" s="6">
        <v>3.6999999999999993</v>
      </c>
      <c r="H19" s="6">
        <v>1E+30</v>
      </c>
    </row>
    <row r="20" spans="2:8" x14ac:dyDescent="0.55000000000000004">
      <c r="B20" s="6" t="s">
        <v>110</v>
      </c>
      <c r="C20" s="6" t="s">
        <v>111</v>
      </c>
      <c r="D20" s="6">
        <v>0</v>
      </c>
      <c r="E20" s="6">
        <v>0</v>
      </c>
      <c r="F20" s="6">
        <v>3.6999999999999993</v>
      </c>
      <c r="G20" s="6">
        <v>9.9999999999989875E-2</v>
      </c>
      <c r="H20" s="6">
        <v>0.60000000000000497</v>
      </c>
    </row>
    <row r="21" spans="2:8" x14ac:dyDescent="0.55000000000000004">
      <c r="B21" s="6" t="s">
        <v>112</v>
      </c>
      <c r="C21" s="6" t="s">
        <v>113</v>
      </c>
      <c r="D21" s="6">
        <v>0</v>
      </c>
      <c r="E21" s="6">
        <v>-3.0999999999999943</v>
      </c>
      <c r="F21" s="6">
        <v>0</v>
      </c>
      <c r="G21" s="6">
        <v>3.0999999999999943</v>
      </c>
      <c r="H21" s="6">
        <v>1E+30</v>
      </c>
    </row>
    <row r="22" spans="2:8" x14ac:dyDescent="0.55000000000000004">
      <c r="B22" s="6" t="s">
        <v>114</v>
      </c>
      <c r="C22" s="6" t="s">
        <v>115</v>
      </c>
      <c r="D22" s="6">
        <v>0</v>
      </c>
      <c r="E22" s="6">
        <v>-3.6000000000000005</v>
      </c>
      <c r="F22" s="6">
        <v>0</v>
      </c>
      <c r="G22" s="6">
        <v>3.6000000000000005</v>
      </c>
      <c r="H22" s="6">
        <v>1E+30</v>
      </c>
    </row>
    <row r="23" spans="2:8" x14ac:dyDescent="0.55000000000000004">
      <c r="B23" s="6" t="s">
        <v>116</v>
      </c>
      <c r="C23" s="6" t="s">
        <v>117</v>
      </c>
      <c r="D23" s="6">
        <v>0</v>
      </c>
      <c r="E23" s="6">
        <v>0</v>
      </c>
      <c r="F23" s="6">
        <v>3.1999999999999993</v>
      </c>
      <c r="G23" s="6">
        <v>0.20000000000000728</v>
      </c>
      <c r="H23" s="6">
        <v>9.9999999999989875E-2</v>
      </c>
    </row>
    <row r="24" spans="2:8" x14ac:dyDescent="0.55000000000000004">
      <c r="B24" s="6" t="s">
        <v>118</v>
      </c>
      <c r="C24" s="6" t="s">
        <v>119</v>
      </c>
      <c r="D24" s="6">
        <v>0</v>
      </c>
      <c r="E24" s="6">
        <v>-3.0999999999999934</v>
      </c>
      <c r="F24" s="6">
        <v>0</v>
      </c>
      <c r="G24" s="6">
        <v>3.0999999999999934</v>
      </c>
      <c r="H24" s="6">
        <v>1E+30</v>
      </c>
    </row>
    <row r="25" spans="2:8" x14ac:dyDescent="0.55000000000000004">
      <c r="B25" s="6" t="s">
        <v>120</v>
      </c>
      <c r="C25" s="6" t="s">
        <v>121</v>
      </c>
      <c r="D25" s="6">
        <v>0</v>
      </c>
      <c r="E25" s="6">
        <v>-1.2000000000000028</v>
      </c>
      <c r="F25" s="6">
        <v>3.5</v>
      </c>
      <c r="G25" s="6">
        <v>1.2000000000000028</v>
      </c>
      <c r="H25" s="6">
        <v>1E+30</v>
      </c>
    </row>
    <row r="26" spans="2:8" x14ac:dyDescent="0.55000000000000004">
      <c r="B26" s="6" t="s">
        <v>122</v>
      </c>
      <c r="C26" s="6" t="s">
        <v>123</v>
      </c>
      <c r="D26" s="6">
        <v>1</v>
      </c>
      <c r="E26" s="6">
        <v>0</v>
      </c>
      <c r="F26" s="6">
        <v>3.5</v>
      </c>
      <c r="G26" s="6">
        <v>9.9999999999989875E-2</v>
      </c>
      <c r="H26" s="6">
        <v>0.10000000000000497</v>
      </c>
    </row>
    <row r="27" spans="2:8" x14ac:dyDescent="0.55000000000000004">
      <c r="B27" s="6" t="s">
        <v>124</v>
      </c>
      <c r="C27" s="6" t="s">
        <v>125</v>
      </c>
      <c r="D27" s="6">
        <v>0</v>
      </c>
      <c r="E27" s="6">
        <v>-4.1000000000000032</v>
      </c>
      <c r="F27" s="6">
        <v>0</v>
      </c>
      <c r="G27" s="6">
        <v>4.1000000000000032</v>
      </c>
      <c r="H27" s="6">
        <v>1E+30</v>
      </c>
    </row>
    <row r="28" spans="2:8" x14ac:dyDescent="0.55000000000000004">
      <c r="B28" s="6" t="s">
        <v>126</v>
      </c>
      <c r="C28" s="6" t="s">
        <v>127</v>
      </c>
      <c r="D28" s="6">
        <v>0</v>
      </c>
      <c r="E28" s="6">
        <v>-4.1000000000000032</v>
      </c>
      <c r="F28" s="6">
        <v>0</v>
      </c>
      <c r="G28" s="6">
        <v>4.1000000000000032</v>
      </c>
      <c r="H28" s="6">
        <v>1E+30</v>
      </c>
    </row>
    <row r="29" spans="2:8" x14ac:dyDescent="0.55000000000000004">
      <c r="B29" s="6" t="s">
        <v>128</v>
      </c>
      <c r="C29" s="6" t="s">
        <v>129</v>
      </c>
      <c r="D29" s="6">
        <v>0</v>
      </c>
      <c r="E29" s="6">
        <v>-3.4999999999999973</v>
      </c>
      <c r="F29" s="6">
        <v>0</v>
      </c>
      <c r="G29" s="6">
        <v>3.4999999999999973</v>
      </c>
      <c r="H29" s="6">
        <v>1E+30</v>
      </c>
    </row>
    <row r="30" spans="2:8" x14ac:dyDescent="0.55000000000000004">
      <c r="B30" s="6" t="s">
        <v>130</v>
      </c>
      <c r="C30" s="6" t="s">
        <v>131</v>
      </c>
      <c r="D30" s="6">
        <v>0</v>
      </c>
      <c r="E30" s="6">
        <v>-4.0000000000000044</v>
      </c>
      <c r="F30" s="6">
        <v>0</v>
      </c>
      <c r="G30" s="6">
        <v>4.0000000000000044</v>
      </c>
      <c r="H30" s="6">
        <v>1E+30</v>
      </c>
    </row>
    <row r="31" spans="2:8" x14ac:dyDescent="0.55000000000000004">
      <c r="B31" s="6" t="s">
        <v>132</v>
      </c>
      <c r="C31" s="6" t="s">
        <v>133</v>
      </c>
      <c r="D31" s="6">
        <v>0</v>
      </c>
      <c r="E31" s="6">
        <v>-3.6000000000000014</v>
      </c>
      <c r="F31" s="6">
        <v>0</v>
      </c>
      <c r="G31" s="6">
        <v>3.6000000000000014</v>
      </c>
      <c r="H31" s="6">
        <v>1E+30</v>
      </c>
    </row>
    <row r="32" spans="2:8" x14ac:dyDescent="0.55000000000000004">
      <c r="B32" s="6" t="s">
        <v>134</v>
      </c>
      <c r="C32" s="6" t="s">
        <v>135</v>
      </c>
      <c r="D32" s="6">
        <v>0</v>
      </c>
      <c r="E32" s="6">
        <v>0</v>
      </c>
      <c r="F32" s="6">
        <v>3.4999999999999964</v>
      </c>
      <c r="G32" s="6">
        <v>0.10000000000000497</v>
      </c>
      <c r="H32" s="6">
        <v>9.9999999999989875E-2</v>
      </c>
    </row>
    <row r="33" spans="2:8" x14ac:dyDescent="0.55000000000000004">
      <c r="B33" s="6" t="s">
        <v>136</v>
      </c>
      <c r="C33" s="6" t="s">
        <v>137</v>
      </c>
      <c r="D33" s="6">
        <v>0</v>
      </c>
      <c r="E33" s="6">
        <v>-4.3</v>
      </c>
      <c r="F33" s="6">
        <v>0</v>
      </c>
      <c r="G33" s="6">
        <v>4.3</v>
      </c>
      <c r="H33" s="6">
        <v>1E+30</v>
      </c>
    </row>
    <row r="34" spans="2:8" x14ac:dyDescent="0.55000000000000004">
      <c r="B34" s="6" t="s">
        <v>138</v>
      </c>
      <c r="C34" s="6" t="s">
        <v>139</v>
      </c>
      <c r="D34" s="6">
        <v>0</v>
      </c>
      <c r="E34" s="6">
        <v>-3.099999999999997</v>
      </c>
      <c r="F34" s="6">
        <v>0</v>
      </c>
      <c r="G34" s="6">
        <v>3.099999999999997</v>
      </c>
      <c r="H34" s="6">
        <v>1E+30</v>
      </c>
    </row>
    <row r="35" spans="2:8" x14ac:dyDescent="0.55000000000000004">
      <c r="B35" s="6" t="s">
        <v>140</v>
      </c>
      <c r="C35" s="6" t="s">
        <v>141</v>
      </c>
      <c r="D35" s="6">
        <v>0</v>
      </c>
      <c r="E35" s="6">
        <v>-3.6999999999999993</v>
      </c>
      <c r="F35" s="6">
        <v>0</v>
      </c>
      <c r="G35" s="6">
        <v>3.6999999999999993</v>
      </c>
      <c r="H35" s="6">
        <v>1E+30</v>
      </c>
    </row>
    <row r="36" spans="2:8" x14ac:dyDescent="0.55000000000000004">
      <c r="B36" s="6" t="s">
        <v>142</v>
      </c>
      <c r="C36" s="6" t="s">
        <v>143</v>
      </c>
      <c r="D36" s="6">
        <v>0</v>
      </c>
      <c r="E36" s="6">
        <v>-3.6999999999999993</v>
      </c>
      <c r="F36" s="6">
        <v>0</v>
      </c>
      <c r="G36" s="6">
        <v>3.6999999999999993</v>
      </c>
      <c r="H36" s="6">
        <v>1E+30</v>
      </c>
    </row>
    <row r="37" spans="2:8" x14ac:dyDescent="0.55000000000000004">
      <c r="B37" s="6" t="s">
        <v>144</v>
      </c>
      <c r="C37" s="6" t="s">
        <v>145</v>
      </c>
      <c r="D37" s="6">
        <v>0</v>
      </c>
      <c r="E37" s="6">
        <v>-9.9999999999992539E-2</v>
      </c>
      <c r="F37" s="6">
        <v>3</v>
      </c>
      <c r="G37" s="6">
        <v>9.9999999999992539E-2</v>
      </c>
      <c r="H37" s="6">
        <v>1E+30</v>
      </c>
    </row>
    <row r="38" spans="2:8" x14ac:dyDescent="0.55000000000000004">
      <c r="B38" s="6" t="s">
        <v>146</v>
      </c>
      <c r="C38" s="6" t="s">
        <v>147</v>
      </c>
      <c r="D38" s="6">
        <v>0</v>
      </c>
      <c r="E38" s="6">
        <v>-3.6000000000000005</v>
      </c>
      <c r="F38" s="6">
        <v>0</v>
      </c>
      <c r="G38" s="6">
        <v>3.6000000000000005</v>
      </c>
      <c r="H38" s="6">
        <v>1E+30</v>
      </c>
    </row>
    <row r="39" spans="2:8" x14ac:dyDescent="0.55000000000000004">
      <c r="B39" s="6" t="s">
        <v>148</v>
      </c>
      <c r="C39" s="6" t="s">
        <v>149</v>
      </c>
      <c r="D39" s="6">
        <v>0</v>
      </c>
      <c r="E39" s="6">
        <v>-3.1999999999999984</v>
      </c>
      <c r="F39" s="6">
        <v>0</v>
      </c>
      <c r="G39" s="6">
        <v>3.1999999999999984</v>
      </c>
      <c r="H39" s="6">
        <v>1E+30</v>
      </c>
    </row>
    <row r="40" spans="2:8" x14ac:dyDescent="0.55000000000000004">
      <c r="B40" s="6" t="s">
        <v>150</v>
      </c>
      <c r="C40" s="6" t="s">
        <v>151</v>
      </c>
      <c r="D40" s="6">
        <v>0</v>
      </c>
      <c r="E40" s="6">
        <v>-3.0999999999999934</v>
      </c>
      <c r="F40" s="6">
        <v>0</v>
      </c>
      <c r="G40" s="6">
        <v>3.0999999999999934</v>
      </c>
      <c r="H40" s="6">
        <v>1E+30</v>
      </c>
    </row>
    <row r="41" spans="2:8" x14ac:dyDescent="0.55000000000000004">
      <c r="B41" s="6" t="s">
        <v>152</v>
      </c>
      <c r="C41" s="6" t="s">
        <v>153</v>
      </c>
      <c r="D41" s="6">
        <v>0</v>
      </c>
      <c r="E41" s="6">
        <v>-0.79999999999999982</v>
      </c>
      <c r="F41" s="6">
        <v>3.5</v>
      </c>
      <c r="G41" s="6">
        <v>0.79999999999999982</v>
      </c>
      <c r="H41" s="6">
        <v>1E+30</v>
      </c>
    </row>
    <row r="42" spans="2:8" x14ac:dyDescent="0.55000000000000004">
      <c r="B42" s="6" t="s">
        <v>154</v>
      </c>
      <c r="C42" s="6" t="s">
        <v>155</v>
      </c>
      <c r="D42" s="6">
        <v>0</v>
      </c>
      <c r="E42" s="6">
        <v>-3.099999999999997</v>
      </c>
      <c r="F42" s="6">
        <v>0</v>
      </c>
      <c r="G42" s="6">
        <v>3.099999999999997</v>
      </c>
      <c r="H42" s="6">
        <v>1E+30</v>
      </c>
    </row>
    <row r="43" spans="2:8" x14ac:dyDescent="0.55000000000000004">
      <c r="B43" s="6" t="s">
        <v>156</v>
      </c>
      <c r="C43" s="6" t="s">
        <v>157</v>
      </c>
      <c r="D43" s="6">
        <v>0</v>
      </c>
      <c r="E43" s="6">
        <v>-3.6999999999999993</v>
      </c>
      <c r="F43" s="6">
        <v>0</v>
      </c>
      <c r="G43" s="6">
        <v>3.6999999999999993</v>
      </c>
      <c r="H43" s="6">
        <v>1E+30</v>
      </c>
    </row>
    <row r="44" spans="2:8" x14ac:dyDescent="0.55000000000000004">
      <c r="B44" s="6" t="s">
        <v>158</v>
      </c>
      <c r="C44" s="6" t="s">
        <v>159</v>
      </c>
      <c r="D44" s="6">
        <v>0</v>
      </c>
      <c r="E44" s="6">
        <v>-3.6999999999999984</v>
      </c>
      <c r="F44" s="6">
        <v>0</v>
      </c>
      <c r="G44" s="6">
        <v>3.6999999999999984</v>
      </c>
      <c r="H44" s="6">
        <v>1E+30</v>
      </c>
    </row>
    <row r="45" spans="2:8" x14ac:dyDescent="0.55000000000000004">
      <c r="B45" s="6" t="s">
        <v>160</v>
      </c>
      <c r="C45" s="6" t="s">
        <v>161</v>
      </c>
      <c r="D45" s="6">
        <v>0</v>
      </c>
      <c r="E45" s="6">
        <v>-3.0999999999999934</v>
      </c>
      <c r="F45" s="6">
        <v>0</v>
      </c>
      <c r="G45" s="6">
        <v>3.0999999999999934</v>
      </c>
      <c r="H45" s="6">
        <v>1E+30</v>
      </c>
    </row>
    <row r="46" spans="2:8" x14ac:dyDescent="0.55000000000000004">
      <c r="B46" s="6" t="s">
        <v>162</v>
      </c>
      <c r="C46" s="6" t="s">
        <v>163</v>
      </c>
      <c r="D46" s="6">
        <v>0</v>
      </c>
      <c r="E46" s="6">
        <v>-3.6000000000000005</v>
      </c>
      <c r="F46" s="6">
        <v>0</v>
      </c>
      <c r="G46" s="6">
        <v>3.6000000000000005</v>
      </c>
      <c r="H46" s="6">
        <v>1E+30</v>
      </c>
    </row>
    <row r="47" spans="2:8" x14ac:dyDescent="0.55000000000000004">
      <c r="B47" s="6" t="s">
        <v>164</v>
      </c>
      <c r="C47" s="6" t="s">
        <v>165</v>
      </c>
      <c r="D47" s="6">
        <v>0</v>
      </c>
      <c r="E47" s="6">
        <v>-3.1999999999999984</v>
      </c>
      <c r="F47" s="6">
        <v>0</v>
      </c>
      <c r="G47" s="6">
        <v>3.1999999999999984</v>
      </c>
      <c r="H47" s="6">
        <v>1E+30</v>
      </c>
    </row>
    <row r="48" spans="2:8" x14ac:dyDescent="0.55000000000000004">
      <c r="B48" s="6" t="s">
        <v>166</v>
      </c>
      <c r="C48" s="6" t="s">
        <v>167</v>
      </c>
      <c r="D48" s="6">
        <v>0</v>
      </c>
      <c r="E48" s="6">
        <v>-3.0999999999999934</v>
      </c>
      <c r="F48" s="6">
        <v>0</v>
      </c>
      <c r="G48" s="6">
        <v>3.0999999999999934</v>
      </c>
      <c r="H48" s="6">
        <v>1E+30</v>
      </c>
    </row>
    <row r="49" spans="2:8" x14ac:dyDescent="0.55000000000000004">
      <c r="B49" s="6" t="s">
        <v>168</v>
      </c>
      <c r="C49" s="6" t="s">
        <v>169</v>
      </c>
      <c r="D49" s="6">
        <v>0</v>
      </c>
      <c r="E49" s="6">
        <v>-4.3000000000000007</v>
      </c>
      <c r="F49" s="6">
        <v>0</v>
      </c>
      <c r="G49" s="6">
        <v>4.3000000000000007</v>
      </c>
      <c r="H49" s="6">
        <v>1E+30</v>
      </c>
    </row>
    <row r="50" spans="2:8" x14ac:dyDescent="0.55000000000000004">
      <c r="B50" s="6" t="s">
        <v>170</v>
      </c>
      <c r="C50" s="6" t="s">
        <v>171</v>
      </c>
      <c r="D50" s="6">
        <v>0</v>
      </c>
      <c r="E50" s="6">
        <v>-3.099999999999997</v>
      </c>
      <c r="F50" s="6">
        <v>0</v>
      </c>
      <c r="G50" s="6">
        <v>3.099999999999997</v>
      </c>
      <c r="H50" s="6">
        <v>1E+30</v>
      </c>
    </row>
    <row r="51" spans="2:8" x14ac:dyDescent="0.55000000000000004">
      <c r="B51" s="6" t="s">
        <v>172</v>
      </c>
      <c r="C51" s="6" t="s">
        <v>173</v>
      </c>
      <c r="D51" s="6">
        <v>0</v>
      </c>
      <c r="E51" s="6">
        <v>-3.6999999999999993</v>
      </c>
      <c r="F51" s="6">
        <v>0</v>
      </c>
      <c r="G51" s="6">
        <v>3.6999999999999993</v>
      </c>
      <c r="H51" s="6">
        <v>1E+30</v>
      </c>
    </row>
    <row r="52" spans="2:8" x14ac:dyDescent="0.55000000000000004">
      <c r="B52" s="6" t="s">
        <v>174</v>
      </c>
      <c r="C52" s="6" t="s">
        <v>175</v>
      </c>
      <c r="D52" s="6">
        <v>0</v>
      </c>
      <c r="E52" s="6">
        <v>-3.6999999999999984</v>
      </c>
      <c r="F52" s="6">
        <v>0</v>
      </c>
      <c r="G52" s="6">
        <v>3.6999999999999984</v>
      </c>
      <c r="H52" s="6">
        <v>1E+30</v>
      </c>
    </row>
    <row r="53" spans="2:8" x14ac:dyDescent="0.55000000000000004">
      <c r="B53" s="6" t="s">
        <v>176</v>
      </c>
      <c r="C53" s="6" t="s">
        <v>177</v>
      </c>
      <c r="D53" s="6">
        <v>0</v>
      </c>
      <c r="E53" s="6">
        <v>-3.0999999999999934</v>
      </c>
      <c r="F53" s="6">
        <v>0</v>
      </c>
      <c r="G53" s="6">
        <v>3.0999999999999934</v>
      </c>
      <c r="H53" s="6">
        <v>1E+30</v>
      </c>
    </row>
    <row r="54" spans="2:8" x14ac:dyDescent="0.55000000000000004">
      <c r="B54" s="6" t="s">
        <v>178</v>
      </c>
      <c r="C54" s="6" t="s">
        <v>179</v>
      </c>
      <c r="D54" s="6">
        <v>1</v>
      </c>
      <c r="E54" s="6">
        <v>0</v>
      </c>
      <c r="F54" s="6">
        <v>3.8999999999999986</v>
      </c>
      <c r="G54" s="6">
        <v>1E+30</v>
      </c>
      <c r="H54" s="6">
        <v>0.29999999999999805</v>
      </c>
    </row>
    <row r="55" spans="2:8" x14ac:dyDescent="0.55000000000000004">
      <c r="B55" s="6" t="s">
        <v>180</v>
      </c>
      <c r="C55" s="6" t="s">
        <v>181</v>
      </c>
      <c r="D55" s="6">
        <v>0</v>
      </c>
      <c r="E55" s="6">
        <v>-3.1999999999999984</v>
      </c>
      <c r="F55" s="6">
        <v>0</v>
      </c>
      <c r="G55" s="6">
        <v>3.1999999999999984</v>
      </c>
      <c r="H55" s="6">
        <v>1E+30</v>
      </c>
    </row>
    <row r="56" spans="2:8" x14ac:dyDescent="0.55000000000000004">
      <c r="B56" s="6" t="s">
        <v>182</v>
      </c>
      <c r="C56" s="6" t="s">
        <v>183</v>
      </c>
      <c r="D56" s="6">
        <v>0</v>
      </c>
      <c r="E56" s="6">
        <v>-3.0999999999999934</v>
      </c>
      <c r="F56" s="6">
        <v>0</v>
      </c>
      <c r="G56" s="6">
        <v>3.0999999999999934</v>
      </c>
      <c r="H56" s="6">
        <v>1E+30</v>
      </c>
    </row>
    <row r="57" spans="2:8" x14ac:dyDescent="0.55000000000000004">
      <c r="B57" s="6" t="s">
        <v>184</v>
      </c>
      <c r="C57" s="6" t="s">
        <v>185</v>
      </c>
      <c r="D57" s="6">
        <v>0</v>
      </c>
      <c r="E57" s="6">
        <v>-0.60000000000000586</v>
      </c>
      <c r="F57" s="6">
        <v>4.6000000000000014</v>
      </c>
      <c r="G57" s="6">
        <v>0.60000000000000586</v>
      </c>
      <c r="H57" s="6">
        <v>1E+30</v>
      </c>
    </row>
    <row r="58" spans="2:8" x14ac:dyDescent="0.55000000000000004">
      <c r="B58" s="6" t="s">
        <v>186</v>
      </c>
      <c r="C58" s="6" t="s">
        <v>187</v>
      </c>
      <c r="D58" s="6">
        <v>0</v>
      </c>
      <c r="E58" s="6">
        <v>-3.099999999999997</v>
      </c>
      <c r="F58" s="6">
        <v>0</v>
      </c>
      <c r="G58" s="6">
        <v>3.099999999999997</v>
      </c>
      <c r="H58" s="6">
        <v>1E+30</v>
      </c>
    </row>
    <row r="59" spans="2:8" x14ac:dyDescent="0.55000000000000004">
      <c r="B59" s="6" t="s">
        <v>188</v>
      </c>
      <c r="C59" s="6" t="s">
        <v>189</v>
      </c>
      <c r="D59" s="6">
        <v>0</v>
      </c>
      <c r="E59" s="6">
        <v>-3.6999999999999993</v>
      </c>
      <c r="F59" s="6">
        <v>0</v>
      </c>
      <c r="G59" s="6">
        <v>3.6999999999999993</v>
      </c>
      <c r="H59" s="6">
        <v>1E+30</v>
      </c>
    </row>
    <row r="60" spans="2:8" x14ac:dyDescent="0.55000000000000004">
      <c r="B60" s="6" t="s">
        <v>190</v>
      </c>
      <c r="C60" s="6" t="s">
        <v>191</v>
      </c>
      <c r="D60" s="6">
        <v>0</v>
      </c>
      <c r="E60" s="6">
        <v>-3.6999999999999984</v>
      </c>
      <c r="F60" s="6">
        <v>0</v>
      </c>
      <c r="G60" s="6">
        <v>3.6999999999999984</v>
      </c>
      <c r="H60" s="6">
        <v>1E+30</v>
      </c>
    </row>
    <row r="61" spans="2:8" x14ac:dyDescent="0.55000000000000004">
      <c r="B61" s="6" t="s">
        <v>192</v>
      </c>
      <c r="C61" s="6" t="s">
        <v>193</v>
      </c>
      <c r="D61" s="6">
        <v>0</v>
      </c>
      <c r="E61" s="6">
        <v>0</v>
      </c>
      <c r="F61" s="6">
        <v>3.7000000000000028</v>
      </c>
      <c r="G61" s="6">
        <v>9.9999999999989875E-2</v>
      </c>
      <c r="H61" s="6">
        <v>0.60000000000000586</v>
      </c>
    </row>
    <row r="62" spans="2:8" x14ac:dyDescent="0.55000000000000004">
      <c r="B62" s="6" t="s">
        <v>194</v>
      </c>
      <c r="C62" s="6" t="s">
        <v>195</v>
      </c>
      <c r="D62" s="6">
        <v>0</v>
      </c>
      <c r="E62" s="6">
        <v>-3.6000000000000005</v>
      </c>
      <c r="F62" s="6">
        <v>0</v>
      </c>
      <c r="G62" s="6">
        <v>3.6000000000000005</v>
      </c>
      <c r="H62" s="6">
        <v>1E+30</v>
      </c>
    </row>
    <row r="63" spans="2:8" x14ac:dyDescent="0.55000000000000004">
      <c r="B63" s="6" t="s">
        <v>196</v>
      </c>
      <c r="C63" s="6" t="s">
        <v>197</v>
      </c>
      <c r="D63" s="6">
        <v>0</v>
      </c>
      <c r="E63" s="6">
        <v>-3.4999999999999964</v>
      </c>
      <c r="F63" s="6">
        <v>0</v>
      </c>
      <c r="G63" s="6">
        <v>3.4999999999999964</v>
      </c>
      <c r="H63" s="6">
        <v>1E+30</v>
      </c>
    </row>
    <row r="64" spans="2:8" x14ac:dyDescent="0.55000000000000004">
      <c r="B64" s="6" t="s">
        <v>198</v>
      </c>
      <c r="C64" s="6" t="s">
        <v>199</v>
      </c>
      <c r="D64" s="6">
        <v>0</v>
      </c>
      <c r="E64" s="6">
        <v>-3.0999999999999934</v>
      </c>
      <c r="F64" s="6">
        <v>0</v>
      </c>
      <c r="G64" s="6">
        <v>3.0999999999999934</v>
      </c>
      <c r="H64" s="6">
        <v>1E+30</v>
      </c>
    </row>
    <row r="65" spans="2:8" x14ac:dyDescent="0.55000000000000004">
      <c r="B65" s="6" t="s">
        <v>200</v>
      </c>
      <c r="C65" s="6" t="s">
        <v>201</v>
      </c>
      <c r="D65" s="6">
        <v>0</v>
      </c>
      <c r="E65" s="6">
        <v>-4.3999999999999906</v>
      </c>
      <c r="F65" s="6">
        <v>0</v>
      </c>
      <c r="G65" s="6">
        <v>4.3999999999999906</v>
      </c>
      <c r="H65" s="6">
        <v>1E+30</v>
      </c>
    </row>
    <row r="66" spans="2:8" x14ac:dyDescent="0.55000000000000004">
      <c r="B66" s="6" t="s">
        <v>202</v>
      </c>
      <c r="C66" s="6" t="s">
        <v>203</v>
      </c>
      <c r="D66" s="6">
        <v>0</v>
      </c>
      <c r="E66" s="6">
        <v>-3.1999999999999869</v>
      </c>
      <c r="F66" s="6">
        <v>0</v>
      </c>
      <c r="G66" s="6">
        <v>3.1999999999999869</v>
      </c>
      <c r="H66" s="6">
        <v>1E+30</v>
      </c>
    </row>
    <row r="67" spans="2:8" x14ac:dyDescent="0.55000000000000004">
      <c r="B67" s="6" t="s">
        <v>204</v>
      </c>
      <c r="C67" s="6" t="s">
        <v>205</v>
      </c>
      <c r="D67" s="6">
        <v>1</v>
      </c>
      <c r="E67" s="6">
        <v>0</v>
      </c>
      <c r="F67" s="6">
        <v>4.3999999999999986</v>
      </c>
      <c r="G67" s="6">
        <v>1E+30</v>
      </c>
      <c r="H67" s="6">
        <v>9.9999999999989875E-2</v>
      </c>
    </row>
    <row r="68" spans="2:8" x14ac:dyDescent="0.55000000000000004">
      <c r="B68" s="6" t="s">
        <v>206</v>
      </c>
      <c r="C68" s="6" t="s">
        <v>207</v>
      </c>
      <c r="D68" s="6">
        <v>0</v>
      </c>
      <c r="E68" s="6">
        <v>-0.89999999999999858</v>
      </c>
      <c r="F68" s="6">
        <v>3.5</v>
      </c>
      <c r="G68" s="6">
        <v>0.89999999999999858</v>
      </c>
      <c r="H68" s="6">
        <v>1E+30</v>
      </c>
    </row>
    <row r="69" spans="2:8" x14ac:dyDescent="0.55000000000000004">
      <c r="B69" s="6" t="s">
        <v>208</v>
      </c>
      <c r="C69" s="6" t="s">
        <v>209</v>
      </c>
      <c r="D69" s="6">
        <v>0</v>
      </c>
      <c r="E69" s="6">
        <v>-3.1999999999999833</v>
      </c>
      <c r="F69" s="6">
        <v>0</v>
      </c>
      <c r="G69" s="6">
        <v>3.1999999999999833</v>
      </c>
      <c r="H69" s="6">
        <v>1E+30</v>
      </c>
    </row>
    <row r="70" spans="2:8" x14ac:dyDescent="0.55000000000000004">
      <c r="B70" s="6" t="s">
        <v>210</v>
      </c>
      <c r="C70" s="6" t="s">
        <v>211</v>
      </c>
      <c r="D70" s="6">
        <v>0</v>
      </c>
      <c r="E70" s="6">
        <v>-3.6999999999999904</v>
      </c>
      <c r="F70" s="6">
        <v>0</v>
      </c>
      <c r="G70" s="6">
        <v>3.6999999999999904</v>
      </c>
      <c r="H70" s="6">
        <v>1E+30</v>
      </c>
    </row>
    <row r="71" spans="2:8" x14ac:dyDescent="0.55000000000000004">
      <c r="B71" s="6" t="s">
        <v>212</v>
      </c>
      <c r="C71" s="6" t="s">
        <v>213</v>
      </c>
      <c r="D71" s="6">
        <v>0</v>
      </c>
      <c r="E71" s="6">
        <v>-3.2999999999999883</v>
      </c>
      <c r="F71" s="6">
        <v>0</v>
      </c>
      <c r="G71" s="6">
        <v>3.2999999999999883</v>
      </c>
      <c r="H71" s="6">
        <v>1E+30</v>
      </c>
    </row>
    <row r="72" spans="2:8" x14ac:dyDescent="0.55000000000000004">
      <c r="B72" s="6" t="s">
        <v>214</v>
      </c>
      <c r="C72" s="6" t="s">
        <v>215</v>
      </c>
      <c r="D72" s="6">
        <v>0</v>
      </c>
      <c r="E72" s="6">
        <v>-3.1999999999999833</v>
      </c>
      <c r="F72" s="6">
        <v>0</v>
      </c>
      <c r="G72" s="6">
        <v>3.1999999999999833</v>
      </c>
      <c r="H72" s="6">
        <v>1E+30</v>
      </c>
    </row>
    <row r="73" spans="2:8" x14ac:dyDescent="0.55000000000000004">
      <c r="B73" s="6" t="s">
        <v>216</v>
      </c>
      <c r="C73" s="6" t="s">
        <v>217</v>
      </c>
      <c r="D73" s="6">
        <v>0</v>
      </c>
      <c r="E73" s="6">
        <v>-1.8000000000000043</v>
      </c>
      <c r="F73" s="6">
        <v>2.7000000000000028</v>
      </c>
      <c r="G73" s="6">
        <v>1.8000000000000043</v>
      </c>
      <c r="H73" s="6">
        <v>1E+30</v>
      </c>
    </row>
    <row r="74" spans="2:8" x14ac:dyDescent="0.55000000000000004">
      <c r="B74" s="6" t="s">
        <v>218</v>
      </c>
      <c r="C74" s="6" t="s">
        <v>219</v>
      </c>
      <c r="D74" s="6">
        <v>0</v>
      </c>
      <c r="E74" s="6">
        <v>0</v>
      </c>
      <c r="F74" s="6">
        <v>3.3000000000000043</v>
      </c>
      <c r="G74" s="6">
        <v>0.10000000000000497</v>
      </c>
      <c r="H74" s="6">
        <v>9.9999999999989875E-2</v>
      </c>
    </row>
    <row r="75" spans="2:8" x14ac:dyDescent="0.55000000000000004">
      <c r="B75" s="6" t="s">
        <v>220</v>
      </c>
      <c r="C75" s="6" t="s">
        <v>221</v>
      </c>
      <c r="D75" s="6">
        <v>0</v>
      </c>
      <c r="E75" s="6">
        <v>-3.9000000000000066</v>
      </c>
      <c r="F75" s="6">
        <v>0</v>
      </c>
      <c r="G75" s="6">
        <v>3.9000000000000066</v>
      </c>
      <c r="H75" s="6">
        <v>1E+30</v>
      </c>
    </row>
    <row r="76" spans="2:8" x14ac:dyDescent="0.55000000000000004">
      <c r="B76" s="6" t="s">
        <v>222</v>
      </c>
      <c r="C76" s="6" t="s">
        <v>223</v>
      </c>
      <c r="D76" s="6">
        <v>0</v>
      </c>
      <c r="E76" s="6">
        <v>-3.9000000000000057</v>
      </c>
      <c r="F76" s="6">
        <v>0</v>
      </c>
      <c r="G76" s="6">
        <v>3.9000000000000057</v>
      </c>
      <c r="H76" s="6">
        <v>1E+30</v>
      </c>
    </row>
    <row r="77" spans="2:8" x14ac:dyDescent="0.55000000000000004">
      <c r="B77" s="6" t="s">
        <v>224</v>
      </c>
      <c r="C77" s="6" t="s">
        <v>225</v>
      </c>
      <c r="D77" s="6">
        <v>0</v>
      </c>
      <c r="E77" s="6">
        <v>-3.3000000000000007</v>
      </c>
      <c r="F77" s="6">
        <v>0</v>
      </c>
      <c r="G77" s="6">
        <v>3.3000000000000007</v>
      </c>
      <c r="H77" s="6">
        <v>1E+30</v>
      </c>
    </row>
    <row r="78" spans="2:8" x14ac:dyDescent="0.55000000000000004">
      <c r="B78" s="6" t="s">
        <v>226</v>
      </c>
      <c r="C78" s="6" t="s">
        <v>227</v>
      </c>
      <c r="D78" s="6">
        <v>0</v>
      </c>
      <c r="E78" s="6">
        <v>-3.8000000000000078</v>
      </c>
      <c r="F78" s="6">
        <v>0</v>
      </c>
      <c r="G78" s="6">
        <v>3.8000000000000078</v>
      </c>
      <c r="H78" s="6">
        <v>1E+30</v>
      </c>
    </row>
    <row r="79" spans="2:8" x14ac:dyDescent="0.55000000000000004">
      <c r="B79" s="6" t="s">
        <v>228</v>
      </c>
      <c r="C79" s="6" t="s">
        <v>229</v>
      </c>
      <c r="D79" s="6">
        <v>1</v>
      </c>
      <c r="E79" s="6">
        <v>0</v>
      </c>
      <c r="F79" s="6">
        <v>3.4000000000000057</v>
      </c>
      <c r="G79" s="6">
        <v>9.9999999999989875E-2</v>
      </c>
      <c r="H79" s="6">
        <v>0.10000000000000497</v>
      </c>
    </row>
    <row r="80" spans="2:8" x14ac:dyDescent="0.55000000000000004">
      <c r="B80" s="6" t="s">
        <v>230</v>
      </c>
      <c r="C80" s="6" t="s">
        <v>231</v>
      </c>
      <c r="D80" s="6">
        <v>0</v>
      </c>
      <c r="E80" s="6">
        <v>-3.3000000000000007</v>
      </c>
      <c r="F80" s="6">
        <v>0</v>
      </c>
      <c r="G80" s="6">
        <v>3.3000000000000007</v>
      </c>
      <c r="H80" s="6">
        <v>1E+30</v>
      </c>
    </row>
    <row r="81" spans="1:8" x14ac:dyDescent="0.55000000000000004">
      <c r="B81" s="6" t="s">
        <v>232</v>
      </c>
      <c r="C81" s="6" t="s">
        <v>233</v>
      </c>
      <c r="D81" s="6">
        <v>0</v>
      </c>
      <c r="E81" s="6">
        <v>-4.3000000000000007</v>
      </c>
      <c r="F81" s="6">
        <v>0</v>
      </c>
      <c r="G81" s="6">
        <v>4.3000000000000007</v>
      </c>
      <c r="H81" s="6">
        <v>1E+30</v>
      </c>
    </row>
    <row r="82" spans="1:8" x14ac:dyDescent="0.55000000000000004">
      <c r="B82" s="6" t="s">
        <v>234</v>
      </c>
      <c r="C82" s="6" t="s">
        <v>235</v>
      </c>
      <c r="D82" s="6">
        <v>0</v>
      </c>
      <c r="E82" s="6">
        <v>-3.099999999999997</v>
      </c>
      <c r="F82" s="6">
        <v>0</v>
      </c>
      <c r="G82" s="6">
        <v>3.099999999999997</v>
      </c>
      <c r="H82" s="6">
        <v>1E+30</v>
      </c>
    </row>
    <row r="83" spans="1:8" x14ac:dyDescent="0.55000000000000004">
      <c r="B83" s="6" t="s">
        <v>236</v>
      </c>
      <c r="C83" s="6" t="s">
        <v>237</v>
      </c>
      <c r="D83" s="6">
        <v>0</v>
      </c>
      <c r="E83" s="6">
        <v>-0.60000000000000497</v>
      </c>
      <c r="F83" s="6">
        <v>3.0999999999999943</v>
      </c>
      <c r="G83" s="6">
        <v>0.60000000000000497</v>
      </c>
      <c r="H83" s="6">
        <v>1E+30</v>
      </c>
    </row>
    <row r="84" spans="1:8" x14ac:dyDescent="0.55000000000000004">
      <c r="B84" s="6" t="s">
        <v>238</v>
      </c>
      <c r="C84" s="6" t="s">
        <v>239</v>
      </c>
      <c r="D84" s="6">
        <v>0</v>
      </c>
      <c r="E84" s="6">
        <v>-3.6999999999999984</v>
      </c>
      <c r="F84" s="6">
        <v>0</v>
      </c>
      <c r="G84" s="6">
        <v>3.6999999999999984</v>
      </c>
      <c r="H84" s="6">
        <v>1E+30</v>
      </c>
    </row>
    <row r="85" spans="1:8" x14ac:dyDescent="0.55000000000000004">
      <c r="B85" s="6" t="s">
        <v>240</v>
      </c>
      <c r="C85" s="6" t="s">
        <v>241</v>
      </c>
      <c r="D85" s="6">
        <v>0</v>
      </c>
      <c r="E85" s="6">
        <v>-3.0999999999999934</v>
      </c>
      <c r="F85" s="6">
        <v>0</v>
      </c>
      <c r="G85" s="6">
        <v>3.0999999999999934</v>
      </c>
      <c r="H85" s="6">
        <v>1E+30</v>
      </c>
    </row>
    <row r="86" spans="1:8" x14ac:dyDescent="0.55000000000000004">
      <c r="B86" s="6" t="s">
        <v>242</v>
      </c>
      <c r="C86" s="6" t="s">
        <v>243</v>
      </c>
      <c r="D86" s="6">
        <v>0</v>
      </c>
      <c r="E86" s="6">
        <v>-3.6000000000000005</v>
      </c>
      <c r="F86" s="6">
        <v>0</v>
      </c>
      <c r="G86" s="6">
        <v>3.6000000000000005</v>
      </c>
      <c r="H86" s="6">
        <v>1E+30</v>
      </c>
    </row>
    <row r="87" spans="1:8" x14ac:dyDescent="0.55000000000000004">
      <c r="B87" s="6" t="s">
        <v>244</v>
      </c>
      <c r="C87" s="6" t="s">
        <v>245</v>
      </c>
      <c r="D87" s="6">
        <v>0</v>
      </c>
      <c r="E87" s="6">
        <v>-3.1999999999999984</v>
      </c>
      <c r="F87" s="6">
        <v>0</v>
      </c>
      <c r="G87" s="6">
        <v>3.1999999999999984</v>
      </c>
      <c r="H87" s="6">
        <v>1E+30</v>
      </c>
    </row>
    <row r="88" spans="1:8" ht="14.7" thickBot="1" x14ac:dyDescent="0.6">
      <c r="B88" s="7" t="s">
        <v>246</v>
      </c>
      <c r="C88" s="7" t="s">
        <v>247</v>
      </c>
      <c r="D88" s="7">
        <v>0</v>
      </c>
      <c r="E88" s="7">
        <v>-3.0999999999999934</v>
      </c>
      <c r="F88" s="7">
        <v>0</v>
      </c>
      <c r="G88" s="7">
        <v>3.0999999999999934</v>
      </c>
      <c r="H88" s="7">
        <v>1E+30</v>
      </c>
    </row>
    <row r="90" spans="1:8" ht="14.7" thickBot="1" x14ac:dyDescent="0.6">
      <c r="A90" t="s">
        <v>83</v>
      </c>
    </row>
    <row r="91" spans="1:8" x14ac:dyDescent="0.55000000000000004">
      <c r="B91" s="8"/>
      <c r="C91" s="8"/>
      <c r="D91" s="8" t="s">
        <v>74</v>
      </c>
      <c r="E91" s="8" t="s">
        <v>84</v>
      </c>
      <c r="F91" s="8" t="s">
        <v>86</v>
      </c>
      <c r="G91" s="8" t="s">
        <v>80</v>
      </c>
      <c r="H91" s="8" t="s">
        <v>80</v>
      </c>
    </row>
    <row r="92" spans="1:8" ht="14.7" thickBot="1" x14ac:dyDescent="0.6">
      <c r="B92" s="9" t="s">
        <v>72</v>
      </c>
      <c r="C92" s="9" t="s">
        <v>73</v>
      </c>
      <c r="D92" s="9" t="s">
        <v>75</v>
      </c>
      <c r="E92" s="9" t="s">
        <v>85</v>
      </c>
      <c r="F92" s="9" t="s">
        <v>87</v>
      </c>
      <c r="G92" s="9" t="s">
        <v>81</v>
      </c>
      <c r="H92" s="9" t="s">
        <v>82</v>
      </c>
    </row>
    <row r="93" spans="1:8" x14ac:dyDescent="0.55000000000000004">
      <c r="B93" s="6" t="s">
        <v>250</v>
      </c>
      <c r="C93" s="6" t="s">
        <v>251</v>
      </c>
      <c r="D93" s="6">
        <v>1</v>
      </c>
      <c r="E93" s="6">
        <v>0</v>
      </c>
      <c r="F93" s="6">
        <v>1</v>
      </c>
      <c r="G93" s="6">
        <v>1E+30</v>
      </c>
      <c r="H93" s="6">
        <v>0</v>
      </c>
    </row>
    <row r="94" spans="1:8" x14ac:dyDescent="0.55000000000000004">
      <c r="B94" s="6" t="s">
        <v>248</v>
      </c>
      <c r="C94" s="6" t="s">
        <v>249</v>
      </c>
      <c r="D94" s="6">
        <v>1</v>
      </c>
      <c r="E94" s="6">
        <v>4.3000000000000007</v>
      </c>
      <c r="F94" s="6">
        <v>1</v>
      </c>
      <c r="G94" s="6">
        <v>0</v>
      </c>
      <c r="H94" s="6">
        <v>1</v>
      </c>
    </row>
    <row r="95" spans="1:8" x14ac:dyDescent="0.55000000000000004">
      <c r="B95" s="6" t="s">
        <v>252</v>
      </c>
      <c r="C95" s="6" t="s">
        <v>253</v>
      </c>
      <c r="D95" s="6">
        <v>1</v>
      </c>
      <c r="E95" s="6">
        <v>3.099999999999997</v>
      </c>
      <c r="F95" s="6">
        <v>1</v>
      </c>
      <c r="G95" s="6">
        <v>0</v>
      </c>
      <c r="H95" s="6">
        <v>0</v>
      </c>
    </row>
    <row r="96" spans="1:8" x14ac:dyDescent="0.55000000000000004">
      <c r="B96" s="6" t="s">
        <v>254</v>
      </c>
      <c r="C96" s="6" t="s">
        <v>251</v>
      </c>
      <c r="D96" s="6">
        <v>0</v>
      </c>
      <c r="E96" s="6">
        <v>0</v>
      </c>
      <c r="F96" s="6">
        <v>1</v>
      </c>
      <c r="G96" s="6">
        <v>1E+30</v>
      </c>
      <c r="H96" s="6">
        <v>1</v>
      </c>
    </row>
    <row r="97" spans="2:8" x14ac:dyDescent="0.55000000000000004">
      <c r="B97" s="6" t="s">
        <v>255</v>
      </c>
      <c r="C97" s="6" t="s">
        <v>256</v>
      </c>
      <c r="D97" s="6">
        <v>1</v>
      </c>
      <c r="E97" s="6">
        <v>0</v>
      </c>
      <c r="F97" s="6">
        <v>1</v>
      </c>
      <c r="G97" s="6">
        <v>1E+30</v>
      </c>
      <c r="H97" s="6">
        <v>0</v>
      </c>
    </row>
    <row r="98" spans="2:8" x14ac:dyDescent="0.55000000000000004">
      <c r="B98" s="6" t="s">
        <v>257</v>
      </c>
      <c r="C98" s="6" t="s">
        <v>258</v>
      </c>
      <c r="D98" s="6">
        <v>1</v>
      </c>
      <c r="E98" s="6">
        <v>0.40000000000000302</v>
      </c>
      <c r="F98" s="6">
        <v>1</v>
      </c>
      <c r="G98" s="6">
        <v>0</v>
      </c>
      <c r="H98" s="6">
        <v>1</v>
      </c>
    </row>
    <row r="99" spans="2:8" x14ac:dyDescent="0.55000000000000004">
      <c r="B99" s="6" t="s">
        <v>261</v>
      </c>
      <c r="C99" s="6" t="s">
        <v>262</v>
      </c>
      <c r="D99" s="6">
        <v>2</v>
      </c>
      <c r="E99" s="6">
        <v>3.0999999999999934</v>
      </c>
      <c r="F99" s="6">
        <v>2</v>
      </c>
      <c r="G99" s="6">
        <v>0</v>
      </c>
      <c r="H99" s="6">
        <v>0</v>
      </c>
    </row>
    <row r="100" spans="2:8" x14ac:dyDescent="0.55000000000000004">
      <c r="B100" s="6" t="s">
        <v>263</v>
      </c>
      <c r="C100" s="6" t="s">
        <v>58</v>
      </c>
      <c r="D100" s="6">
        <v>1</v>
      </c>
      <c r="E100" s="6">
        <v>0.29999999999999805</v>
      </c>
      <c r="F100" s="6">
        <v>1</v>
      </c>
      <c r="G100" s="6">
        <v>0</v>
      </c>
      <c r="H100" s="6">
        <v>0</v>
      </c>
    </row>
    <row r="101" spans="2:8" x14ac:dyDescent="0.55000000000000004">
      <c r="B101" s="6" t="s">
        <v>264</v>
      </c>
      <c r="C101" s="6" t="s">
        <v>58</v>
      </c>
      <c r="D101" s="6">
        <v>1</v>
      </c>
      <c r="E101" s="6">
        <v>0.60000000000000941</v>
      </c>
      <c r="F101" s="6">
        <v>1</v>
      </c>
      <c r="G101" s="6">
        <v>0</v>
      </c>
      <c r="H101" s="6">
        <v>0</v>
      </c>
    </row>
    <row r="102" spans="2:8" x14ac:dyDescent="0.55000000000000004">
      <c r="B102" s="6" t="s">
        <v>265</v>
      </c>
      <c r="C102" s="6" t="s">
        <v>266</v>
      </c>
      <c r="D102" s="6">
        <v>0</v>
      </c>
      <c r="E102" s="6">
        <v>0</v>
      </c>
      <c r="F102" s="6">
        <v>1</v>
      </c>
      <c r="G102" s="6">
        <v>1E+30</v>
      </c>
      <c r="H102" s="6">
        <v>1</v>
      </c>
    </row>
    <row r="103" spans="2:8" x14ac:dyDescent="0.55000000000000004">
      <c r="B103" s="6" t="s">
        <v>259</v>
      </c>
      <c r="C103" s="6" t="s">
        <v>260</v>
      </c>
      <c r="D103" s="6">
        <v>1</v>
      </c>
      <c r="E103" s="6">
        <v>3.6999999999999984</v>
      </c>
      <c r="F103" s="6">
        <v>1</v>
      </c>
      <c r="G103" s="6">
        <v>0</v>
      </c>
      <c r="H103" s="6">
        <v>0</v>
      </c>
    </row>
    <row r="104" spans="2:8" x14ac:dyDescent="0.55000000000000004">
      <c r="B104" s="6" t="s">
        <v>268</v>
      </c>
      <c r="C104" s="6" t="s">
        <v>269</v>
      </c>
      <c r="D104" s="6">
        <v>0</v>
      </c>
      <c r="E104" s="6">
        <v>0</v>
      </c>
      <c r="F104" s="6">
        <v>1</v>
      </c>
      <c r="G104" s="6">
        <v>1E+30</v>
      </c>
      <c r="H104" s="6">
        <v>1</v>
      </c>
    </row>
    <row r="105" spans="2:8" x14ac:dyDescent="0.55000000000000004">
      <c r="B105" s="6" t="s">
        <v>267</v>
      </c>
      <c r="C105" s="6" t="s">
        <v>258</v>
      </c>
      <c r="D105" s="6">
        <v>0</v>
      </c>
      <c r="E105" s="6">
        <v>0</v>
      </c>
      <c r="F105" s="6">
        <v>1</v>
      </c>
      <c r="G105" s="6">
        <v>1E+30</v>
      </c>
      <c r="H105" s="6">
        <v>1</v>
      </c>
    </row>
    <row r="106" spans="2:8" x14ac:dyDescent="0.55000000000000004">
      <c r="B106" s="6" t="s">
        <v>271</v>
      </c>
      <c r="C106" s="6" t="s">
        <v>272</v>
      </c>
      <c r="D106" s="6">
        <v>1</v>
      </c>
      <c r="E106" s="6">
        <v>0.50000000000000711</v>
      </c>
      <c r="F106" s="6">
        <v>1</v>
      </c>
      <c r="G106" s="6">
        <v>0</v>
      </c>
      <c r="H106" s="6">
        <v>0</v>
      </c>
    </row>
    <row r="107" spans="2:8" x14ac:dyDescent="0.55000000000000004">
      <c r="B107" s="6" t="s">
        <v>270</v>
      </c>
      <c r="C107" s="6" t="s">
        <v>258</v>
      </c>
      <c r="D107" s="6">
        <v>0</v>
      </c>
      <c r="E107" s="6">
        <v>0</v>
      </c>
      <c r="F107" s="6">
        <v>1</v>
      </c>
      <c r="G107" s="6">
        <v>1E+30</v>
      </c>
      <c r="H107" s="6">
        <v>1</v>
      </c>
    </row>
    <row r="108" spans="2:8" x14ac:dyDescent="0.55000000000000004">
      <c r="B108" s="6" t="s">
        <v>274</v>
      </c>
      <c r="C108" s="6" t="s">
        <v>275</v>
      </c>
      <c r="D108" s="6">
        <v>1</v>
      </c>
      <c r="E108" s="6">
        <v>0.10000000000000497</v>
      </c>
      <c r="F108" s="6">
        <v>1</v>
      </c>
      <c r="G108" s="6">
        <v>0</v>
      </c>
      <c r="H108" s="6">
        <v>1</v>
      </c>
    </row>
    <row r="109" spans="2:8" x14ac:dyDescent="0.55000000000000004">
      <c r="B109" s="6" t="s">
        <v>273</v>
      </c>
      <c r="C109" s="6" t="s">
        <v>258</v>
      </c>
      <c r="D109" s="6">
        <v>1</v>
      </c>
      <c r="E109" s="6">
        <v>0</v>
      </c>
      <c r="F109" s="6">
        <v>1</v>
      </c>
      <c r="G109" s="6">
        <v>1E+30</v>
      </c>
      <c r="H109" s="6">
        <v>0</v>
      </c>
    </row>
    <row r="110" spans="2:8" x14ac:dyDescent="0.55000000000000004">
      <c r="B110" s="6" t="s">
        <v>277</v>
      </c>
      <c r="C110" s="6" t="s">
        <v>278</v>
      </c>
      <c r="D110" s="6">
        <v>0</v>
      </c>
      <c r="E110" s="6">
        <v>0</v>
      </c>
      <c r="F110" s="6">
        <v>1</v>
      </c>
      <c r="G110" s="6">
        <v>1E+30</v>
      </c>
      <c r="H110" s="6">
        <v>1</v>
      </c>
    </row>
    <row r="111" spans="2:8" x14ac:dyDescent="0.55000000000000004">
      <c r="B111" s="6" t="s">
        <v>276</v>
      </c>
      <c r="C111" s="6" t="s">
        <v>258</v>
      </c>
      <c r="D111" s="6">
        <v>0</v>
      </c>
      <c r="E111" s="6">
        <v>0</v>
      </c>
      <c r="F111" s="6">
        <v>1</v>
      </c>
      <c r="G111" s="6">
        <v>1E+30</v>
      </c>
      <c r="H111" s="6">
        <v>1</v>
      </c>
    </row>
    <row r="112" spans="2:8" x14ac:dyDescent="0.55000000000000004">
      <c r="B112" s="6" t="s">
        <v>283</v>
      </c>
      <c r="C112" s="6" t="s">
        <v>284</v>
      </c>
      <c r="D112" s="6">
        <v>0</v>
      </c>
      <c r="E112" s="6">
        <v>0</v>
      </c>
      <c r="F112" s="6">
        <v>1</v>
      </c>
      <c r="G112" s="6">
        <v>1E+30</v>
      </c>
      <c r="H112" s="6">
        <v>1</v>
      </c>
    </row>
    <row r="113" spans="2:8" x14ac:dyDescent="0.55000000000000004">
      <c r="B113" s="6" t="s">
        <v>280</v>
      </c>
      <c r="C113" s="6" t="s">
        <v>281</v>
      </c>
      <c r="D113" s="6">
        <v>5</v>
      </c>
      <c r="E113" s="6">
        <v>0</v>
      </c>
      <c r="F113" s="6">
        <v>5</v>
      </c>
      <c r="G113" s="6">
        <v>0</v>
      </c>
      <c r="H113" s="6">
        <v>1E+30</v>
      </c>
    </row>
    <row r="114" spans="2:8" x14ac:dyDescent="0.55000000000000004">
      <c r="B114" s="6" t="s">
        <v>279</v>
      </c>
      <c r="C114" s="6" t="s">
        <v>258</v>
      </c>
      <c r="D114" s="6">
        <v>1</v>
      </c>
      <c r="E114" s="6">
        <v>9.9999999999989875E-2</v>
      </c>
      <c r="F114" s="6">
        <v>1</v>
      </c>
      <c r="G114" s="6">
        <v>0</v>
      </c>
      <c r="H114" s="6">
        <v>0</v>
      </c>
    </row>
    <row r="115" spans="2:8" ht="14.7" thickBot="1" x14ac:dyDescent="0.6">
      <c r="B115" s="7" t="s">
        <v>282</v>
      </c>
      <c r="C115" s="7" t="s">
        <v>251</v>
      </c>
      <c r="D115" s="7">
        <v>1</v>
      </c>
      <c r="E115" s="7">
        <v>0.20000000000000728</v>
      </c>
      <c r="F115" s="7">
        <v>1</v>
      </c>
      <c r="G115" s="7">
        <v>0</v>
      </c>
      <c r="H115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21EC-4326-4D66-95DC-02E8FFFCF25D}">
  <dimension ref="A1:R33"/>
  <sheetViews>
    <sheetView zoomScale="90" zoomScaleNormal="90" workbookViewId="0">
      <selection activeCell="Q17" sqref="Q17"/>
    </sheetView>
  </sheetViews>
  <sheetFormatPr defaultRowHeight="14.4" x14ac:dyDescent="0.55000000000000004"/>
  <cols>
    <col min="1" max="1" width="28.3125" customWidth="1"/>
    <col min="2" max="2" width="17.3671875" customWidth="1"/>
    <col min="3" max="3" width="12.1015625" customWidth="1"/>
    <col min="4" max="4" width="29.5234375" customWidth="1"/>
    <col min="10" max="10" width="9.9453125" customWidth="1"/>
  </cols>
  <sheetData>
    <row r="1" spans="1:18" x14ac:dyDescent="0.55000000000000004">
      <c r="A1" s="5" t="s">
        <v>27</v>
      </c>
      <c r="J1" s="5" t="s">
        <v>59</v>
      </c>
      <c r="K1" s="3"/>
    </row>
    <row r="2" spans="1:18" x14ac:dyDescent="0.55000000000000004"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</row>
    <row r="3" spans="1:18" x14ac:dyDescent="0.55000000000000004">
      <c r="A3" s="3" t="s">
        <v>25</v>
      </c>
      <c r="B3" s="3" t="s">
        <v>11</v>
      </c>
      <c r="C3" s="3" t="s">
        <v>26</v>
      </c>
      <c r="D3" t="s">
        <v>48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19</v>
      </c>
      <c r="K3" s="3" t="s">
        <v>11</v>
      </c>
      <c r="L3" s="3" t="s">
        <v>26</v>
      </c>
      <c r="M3" t="s">
        <v>48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19</v>
      </c>
    </row>
    <row r="4" spans="1:18" x14ac:dyDescent="0.55000000000000004">
      <c r="A4" s="1" t="s">
        <v>28</v>
      </c>
      <c r="B4">
        <v>4.3</v>
      </c>
      <c r="C4">
        <v>0</v>
      </c>
      <c r="D4">
        <v>0</v>
      </c>
      <c r="E4">
        <v>0</v>
      </c>
      <c r="F4">
        <v>0</v>
      </c>
      <c r="G4">
        <v>3.6</v>
      </c>
      <c r="H4">
        <v>0</v>
      </c>
      <c r="I4">
        <v>3</v>
      </c>
      <c r="K4" s="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55000000000000004">
      <c r="A5" t="s">
        <v>33</v>
      </c>
      <c r="B5">
        <v>3.8</v>
      </c>
      <c r="C5">
        <v>0</v>
      </c>
      <c r="D5">
        <v>0</v>
      </c>
      <c r="E5">
        <v>3.7</v>
      </c>
      <c r="F5">
        <v>0</v>
      </c>
      <c r="G5">
        <v>0</v>
      </c>
      <c r="H5">
        <v>3.2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55000000000000004">
      <c r="A6" t="s">
        <v>29</v>
      </c>
      <c r="B6">
        <v>3.5</v>
      </c>
      <c r="C6">
        <v>3.5</v>
      </c>
      <c r="D6">
        <v>0</v>
      </c>
      <c r="E6">
        <v>0</v>
      </c>
      <c r="F6">
        <v>0</v>
      </c>
      <c r="G6">
        <v>0</v>
      </c>
      <c r="H6">
        <v>0</v>
      </c>
      <c r="I6">
        <v>3.5</v>
      </c>
      <c r="K6">
        <v>0</v>
      </c>
      <c r="L6" s="2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55000000000000004">
      <c r="A7" t="s">
        <v>32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55000000000000004">
      <c r="A8" t="s">
        <v>30</v>
      </c>
      <c r="B8">
        <v>3.5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55000000000000004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3.9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1</v>
      </c>
      <c r="Q9">
        <v>0</v>
      </c>
      <c r="R9">
        <v>0</v>
      </c>
    </row>
    <row r="10" spans="1:18" x14ac:dyDescent="0.55000000000000004">
      <c r="A10" t="s">
        <v>34</v>
      </c>
      <c r="B10">
        <v>4.5999999999999996</v>
      </c>
      <c r="C10">
        <v>0</v>
      </c>
      <c r="D10">
        <v>0</v>
      </c>
      <c r="E10">
        <v>0</v>
      </c>
      <c r="F10">
        <v>3.7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55000000000000004">
      <c r="A11" t="s">
        <v>22</v>
      </c>
      <c r="B11">
        <v>0</v>
      </c>
      <c r="C11">
        <v>0</v>
      </c>
      <c r="D11">
        <v>4.4000000000000004</v>
      </c>
      <c r="E11">
        <v>3.5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 s="2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55000000000000004">
      <c r="A12" t="s">
        <v>23</v>
      </c>
      <c r="B12">
        <v>2.7</v>
      </c>
      <c r="C12">
        <v>3.3</v>
      </c>
      <c r="D12">
        <v>0</v>
      </c>
      <c r="E12">
        <v>0</v>
      </c>
      <c r="F12">
        <v>0</v>
      </c>
      <c r="G12">
        <v>0</v>
      </c>
      <c r="H12">
        <v>3.4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1</v>
      </c>
      <c r="R12">
        <v>0</v>
      </c>
    </row>
    <row r="13" spans="1:18" x14ac:dyDescent="0.55000000000000004">
      <c r="A13" t="s">
        <v>24</v>
      </c>
      <c r="B13">
        <v>0</v>
      </c>
      <c r="C13">
        <v>0</v>
      </c>
      <c r="D13">
        <v>3.1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6" spans="1:18" x14ac:dyDescent="0.55000000000000004">
      <c r="A16" s="3" t="s">
        <v>35</v>
      </c>
      <c r="B16">
        <f t="shared" ref="B16:I16" si="0">SUM(K4:K13)</f>
        <v>1</v>
      </c>
      <c r="C16">
        <f t="shared" si="0"/>
        <v>1</v>
      </c>
      <c r="D16">
        <f t="shared" si="0"/>
        <v>1</v>
      </c>
      <c r="E16">
        <f t="shared" si="0"/>
        <v>0</v>
      </c>
      <c r="F16">
        <f>SUM(O4:O13)</f>
        <v>0</v>
      </c>
      <c r="G16">
        <f t="shared" si="0"/>
        <v>1</v>
      </c>
      <c r="H16">
        <f t="shared" si="0"/>
        <v>1</v>
      </c>
      <c r="I16">
        <f t="shared" si="0"/>
        <v>0</v>
      </c>
      <c r="J16">
        <f>SUM(B16:I16)</f>
        <v>5</v>
      </c>
    </row>
    <row r="17" spans="1:11" x14ac:dyDescent="0.55000000000000004">
      <c r="B17" t="s">
        <v>36</v>
      </c>
      <c r="C17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36</v>
      </c>
    </row>
    <row r="18" spans="1:11" x14ac:dyDescent="0.55000000000000004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5</v>
      </c>
    </row>
    <row r="20" spans="1:11" x14ac:dyDescent="0.55000000000000004">
      <c r="A20" s="3" t="s">
        <v>57</v>
      </c>
      <c r="B20">
        <f>SUM(K4:R4)</f>
        <v>1</v>
      </c>
      <c r="C20">
        <f>SUM(K5:R5)</f>
        <v>0</v>
      </c>
      <c r="D20">
        <f>SUM(K6:R6)</f>
        <v>1</v>
      </c>
      <c r="E20">
        <f>SUM(K7:R7)</f>
        <v>0</v>
      </c>
      <c r="F20">
        <f>SUM(K8:R8)</f>
        <v>0</v>
      </c>
      <c r="G20">
        <f>SUM(K9:R9)</f>
        <v>1</v>
      </c>
      <c r="H20">
        <f>SUM(K10:R10)</f>
        <v>0</v>
      </c>
      <c r="I20">
        <f>SUM(K11:R11)</f>
        <v>1</v>
      </c>
      <c r="J20">
        <f>SUM(K12:R12)</f>
        <v>1</v>
      </c>
      <c r="K20">
        <f>SUM(K13:R13)</f>
        <v>0</v>
      </c>
    </row>
    <row r="21" spans="1:11" x14ac:dyDescent="0.55000000000000004"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39</v>
      </c>
      <c r="I21" t="s">
        <v>39</v>
      </c>
      <c r="J21" t="s">
        <v>39</v>
      </c>
      <c r="K21" t="s">
        <v>39</v>
      </c>
    </row>
    <row r="22" spans="1:11" x14ac:dyDescent="0.55000000000000004">
      <c r="A22" t="s">
        <v>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4" spans="1:11" x14ac:dyDescent="0.55000000000000004">
      <c r="A24" s="3" t="s">
        <v>46</v>
      </c>
    </row>
    <row r="25" spans="1:11" x14ac:dyDescent="0.55000000000000004">
      <c r="D25" s="3" t="s">
        <v>40</v>
      </c>
      <c r="F25" s="3" t="s">
        <v>41</v>
      </c>
    </row>
    <row r="26" spans="1:11" x14ac:dyDescent="0.55000000000000004">
      <c r="A26" t="s">
        <v>42</v>
      </c>
      <c r="D26">
        <f>SUM(M4:N13)</f>
        <v>1</v>
      </c>
      <c r="E26" t="s">
        <v>36</v>
      </c>
      <c r="F26">
        <v>1</v>
      </c>
    </row>
    <row r="27" spans="1:11" x14ac:dyDescent="0.55000000000000004">
      <c r="A27" t="s">
        <v>43</v>
      </c>
      <c r="D27">
        <f>SUM(O4:R13)</f>
        <v>2</v>
      </c>
      <c r="E27" t="s">
        <v>36</v>
      </c>
      <c r="F27">
        <v>2</v>
      </c>
    </row>
    <row r="29" spans="1:11" x14ac:dyDescent="0.55000000000000004">
      <c r="A29" s="3" t="s">
        <v>45</v>
      </c>
      <c r="D29" s="3" t="s">
        <v>58</v>
      </c>
    </row>
    <row r="30" spans="1:11" x14ac:dyDescent="0.55000000000000004">
      <c r="D30">
        <f>SUM(P9,K10,Q10)</f>
        <v>1</v>
      </c>
      <c r="E30" t="s">
        <v>37</v>
      </c>
      <c r="F30">
        <v>1</v>
      </c>
    </row>
    <row r="31" spans="1:11" x14ac:dyDescent="0.55000000000000004">
      <c r="D31">
        <f>SUM(K10,O10,M11,N11)</f>
        <v>1</v>
      </c>
      <c r="E31" t="s">
        <v>37</v>
      </c>
      <c r="F31">
        <v>1</v>
      </c>
    </row>
    <row r="32" spans="1:11" x14ac:dyDescent="0.55000000000000004">
      <c r="A32" s="3" t="s">
        <v>44</v>
      </c>
    </row>
    <row r="33" spans="1:2" x14ac:dyDescent="0.55000000000000004">
      <c r="A33" t="s">
        <v>47</v>
      </c>
      <c r="B33">
        <f>SUMPRODUCT(B4:I13,K4:R13)</f>
        <v>19.5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A91C-E203-4641-A80C-19CA61606FC9}">
  <dimension ref="A1:R45"/>
  <sheetViews>
    <sheetView tabSelected="1" topLeftCell="A2" zoomScale="90" zoomScaleNormal="90" workbookViewId="0">
      <selection activeCell="N16" sqref="N16"/>
    </sheetView>
  </sheetViews>
  <sheetFormatPr defaultRowHeight="14.4" x14ac:dyDescent="0.55000000000000004"/>
  <cols>
    <col min="1" max="1" width="28.3125" customWidth="1"/>
    <col min="2" max="2" width="17.3671875" customWidth="1"/>
    <col min="3" max="3" width="12.1015625" customWidth="1"/>
    <col min="4" max="4" width="29.5234375" customWidth="1"/>
    <col min="10" max="10" width="9.9453125" customWidth="1"/>
  </cols>
  <sheetData>
    <row r="1" spans="1:18" x14ac:dyDescent="0.55000000000000004">
      <c r="A1" s="5" t="s">
        <v>27</v>
      </c>
      <c r="J1" s="5" t="s">
        <v>59</v>
      </c>
      <c r="K1" s="3"/>
    </row>
    <row r="2" spans="1:18" x14ac:dyDescent="0.55000000000000004"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</row>
    <row r="3" spans="1:18" x14ac:dyDescent="0.55000000000000004">
      <c r="A3" s="3" t="s">
        <v>25</v>
      </c>
      <c r="B3" s="3" t="s">
        <v>11</v>
      </c>
      <c r="C3" s="3" t="s">
        <v>26</v>
      </c>
      <c r="D3" t="s">
        <v>48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19</v>
      </c>
      <c r="K3" s="3" t="s">
        <v>11</v>
      </c>
      <c r="L3" s="3" t="s">
        <v>26</v>
      </c>
      <c r="M3" t="s">
        <v>48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19</v>
      </c>
    </row>
    <row r="4" spans="1:18" x14ac:dyDescent="0.55000000000000004">
      <c r="A4" s="1" t="s">
        <v>28</v>
      </c>
      <c r="B4">
        <v>4.3</v>
      </c>
      <c r="C4">
        <v>0</v>
      </c>
      <c r="D4">
        <v>0</v>
      </c>
      <c r="E4">
        <v>0</v>
      </c>
      <c r="F4">
        <v>0</v>
      </c>
      <c r="G4">
        <v>3.6</v>
      </c>
      <c r="H4">
        <v>0</v>
      </c>
      <c r="I4">
        <v>3</v>
      </c>
      <c r="K4" s="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55000000000000004">
      <c r="A5" t="s">
        <v>33</v>
      </c>
      <c r="B5">
        <v>3.8</v>
      </c>
      <c r="C5">
        <v>0</v>
      </c>
      <c r="D5">
        <v>0</v>
      </c>
      <c r="E5">
        <v>3.7</v>
      </c>
      <c r="F5">
        <v>0</v>
      </c>
      <c r="G5">
        <v>0</v>
      </c>
      <c r="H5">
        <v>3.2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55000000000000004">
      <c r="A6" t="s">
        <v>29</v>
      </c>
      <c r="B6">
        <v>3.5</v>
      </c>
      <c r="C6">
        <v>3.5</v>
      </c>
      <c r="D6">
        <v>0</v>
      </c>
      <c r="E6">
        <v>0</v>
      </c>
      <c r="F6">
        <v>0</v>
      </c>
      <c r="G6">
        <v>0</v>
      </c>
      <c r="H6">
        <v>0</v>
      </c>
      <c r="I6">
        <v>3.5</v>
      </c>
      <c r="K6">
        <v>0</v>
      </c>
      <c r="L6" s="2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55000000000000004">
      <c r="A7" t="s">
        <v>32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55000000000000004">
      <c r="A8" t="s">
        <v>30</v>
      </c>
      <c r="B8">
        <v>3.5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55000000000000004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3.9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0</v>
      </c>
      <c r="Q9">
        <v>0</v>
      </c>
      <c r="R9">
        <v>0</v>
      </c>
    </row>
    <row r="10" spans="1:18" x14ac:dyDescent="0.55000000000000004">
      <c r="A10" t="s">
        <v>34</v>
      </c>
      <c r="B10">
        <v>4.5999999999999996</v>
      </c>
      <c r="C10">
        <v>0</v>
      </c>
      <c r="D10">
        <v>0</v>
      </c>
      <c r="E10">
        <v>0</v>
      </c>
      <c r="F10">
        <v>3.7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55000000000000004">
      <c r="A11" t="s">
        <v>22</v>
      </c>
      <c r="B11">
        <v>0</v>
      </c>
      <c r="C11">
        <v>0</v>
      </c>
      <c r="D11">
        <v>4.4000000000000004</v>
      </c>
      <c r="E11">
        <v>3.5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 s="2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55000000000000004">
      <c r="A12" t="s">
        <v>23</v>
      </c>
      <c r="B12">
        <v>2.7</v>
      </c>
      <c r="C12">
        <v>3.3</v>
      </c>
      <c r="D12">
        <v>0</v>
      </c>
      <c r="E12">
        <v>0</v>
      </c>
      <c r="F12">
        <v>0</v>
      </c>
      <c r="G12">
        <v>0</v>
      </c>
      <c r="H12">
        <v>3.4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0</v>
      </c>
      <c r="R12">
        <v>0</v>
      </c>
    </row>
    <row r="13" spans="1:18" x14ac:dyDescent="0.55000000000000004">
      <c r="A13" t="s">
        <v>24</v>
      </c>
      <c r="B13">
        <v>0</v>
      </c>
      <c r="C13">
        <v>0</v>
      </c>
      <c r="D13">
        <v>3.1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6" spans="1:18" x14ac:dyDescent="0.55000000000000004">
      <c r="A16" s="3" t="s">
        <v>35</v>
      </c>
      <c r="B16">
        <f t="shared" ref="B16:I16" si="0">SUM(K4:K13)</f>
        <v>0</v>
      </c>
      <c r="C16">
        <f t="shared" si="0"/>
        <v>0</v>
      </c>
      <c r="D16">
        <f t="shared" si="0"/>
        <v>0</v>
      </c>
      <c r="E16">
        <f t="shared" si="0"/>
        <v>0</v>
      </c>
      <c r="F16">
        <f>SUM(O4:O13)</f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>SUM(B16:I16)</f>
        <v>0</v>
      </c>
    </row>
    <row r="17" spans="1:11" x14ac:dyDescent="0.55000000000000004">
      <c r="B17" t="s">
        <v>36</v>
      </c>
      <c r="C17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36</v>
      </c>
    </row>
    <row r="18" spans="1:11" x14ac:dyDescent="0.55000000000000004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5</v>
      </c>
    </row>
    <row r="20" spans="1:11" x14ac:dyDescent="0.55000000000000004">
      <c r="A20" s="3" t="s">
        <v>57</v>
      </c>
      <c r="B20">
        <f>SUM(K4:R4)</f>
        <v>0</v>
      </c>
      <c r="C20">
        <f>SUM(K5:R5)</f>
        <v>0</v>
      </c>
      <c r="D20">
        <f>SUM(K6:R6)</f>
        <v>0</v>
      </c>
      <c r="E20">
        <f>SUM(K7:R7)</f>
        <v>0</v>
      </c>
      <c r="F20">
        <f>SUM(K8:R8)</f>
        <v>0</v>
      </c>
      <c r="G20">
        <f>SUM(K9:R9)</f>
        <v>0</v>
      </c>
      <c r="H20">
        <f>SUM(K10:R10)</f>
        <v>0</v>
      </c>
      <c r="I20">
        <f>SUM(K11:R11)</f>
        <v>0</v>
      </c>
      <c r="J20">
        <f>SUM(K12:R12)</f>
        <v>0</v>
      </c>
      <c r="K20">
        <f>SUM(K13:R13)</f>
        <v>0</v>
      </c>
    </row>
    <row r="21" spans="1:11" x14ac:dyDescent="0.55000000000000004"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39</v>
      </c>
      <c r="I21" t="s">
        <v>39</v>
      </c>
      <c r="J21" t="s">
        <v>39</v>
      </c>
      <c r="K21" t="s">
        <v>39</v>
      </c>
    </row>
    <row r="22" spans="1:11" x14ac:dyDescent="0.55000000000000004">
      <c r="A22" t="s">
        <v>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4" spans="1:11" x14ac:dyDescent="0.55000000000000004">
      <c r="A24" s="3" t="s">
        <v>46</v>
      </c>
    </row>
    <row r="25" spans="1:11" x14ac:dyDescent="0.55000000000000004">
      <c r="D25" s="3" t="s">
        <v>40</v>
      </c>
      <c r="F25" s="3" t="s">
        <v>41</v>
      </c>
    </row>
    <row r="26" spans="1:11" x14ac:dyDescent="0.55000000000000004">
      <c r="A26" t="s">
        <v>42</v>
      </c>
      <c r="D26">
        <f>SUM(M4:N13)</f>
        <v>0</v>
      </c>
      <c r="E26" t="s">
        <v>36</v>
      </c>
      <c r="F26">
        <v>1</v>
      </c>
    </row>
    <row r="27" spans="1:11" x14ac:dyDescent="0.55000000000000004">
      <c r="A27" t="s">
        <v>43</v>
      </c>
      <c r="D27">
        <f>SUM(O4:R13)</f>
        <v>0</v>
      </c>
      <c r="E27" t="s">
        <v>36</v>
      </c>
      <c r="F27">
        <v>2</v>
      </c>
    </row>
    <row r="29" spans="1:11" x14ac:dyDescent="0.55000000000000004">
      <c r="A29" s="3" t="s">
        <v>45</v>
      </c>
      <c r="D29" s="3" t="s">
        <v>58</v>
      </c>
    </row>
    <row r="30" spans="1:11" x14ac:dyDescent="0.55000000000000004">
      <c r="D30">
        <f>SUM(P9,K10,Q10)</f>
        <v>0</v>
      </c>
      <c r="E30" t="s">
        <v>37</v>
      </c>
      <c r="F30">
        <v>1</v>
      </c>
    </row>
    <row r="31" spans="1:11" x14ac:dyDescent="0.55000000000000004">
      <c r="D31">
        <f>SUM(K10,O10,M11,N11)</f>
        <v>0</v>
      </c>
      <c r="E31" t="s">
        <v>37</v>
      </c>
      <c r="F31">
        <v>1</v>
      </c>
    </row>
    <row r="32" spans="1:11" x14ac:dyDescent="0.55000000000000004">
      <c r="A32" s="3" t="s">
        <v>44</v>
      </c>
    </row>
    <row r="33" spans="1:6" x14ac:dyDescent="0.55000000000000004">
      <c r="A33" t="s">
        <v>47</v>
      </c>
      <c r="B33">
        <f>SUMPRODUCT(B4:I13,K4:R13)</f>
        <v>0</v>
      </c>
    </row>
    <row r="35" spans="1:6" x14ac:dyDescent="0.55000000000000004">
      <c r="A35" t="s">
        <v>60</v>
      </c>
    </row>
    <row r="36" spans="1:6" x14ac:dyDescent="0.55000000000000004">
      <c r="B36" t="s">
        <v>66</v>
      </c>
      <c r="D36" t="s">
        <v>67</v>
      </c>
    </row>
    <row r="37" spans="1:6" x14ac:dyDescent="0.55000000000000004">
      <c r="A37" t="s">
        <v>61</v>
      </c>
      <c r="B37">
        <v>0</v>
      </c>
      <c r="D37">
        <f>SUM(K4:R4,K9:R9,K10:R10)</f>
        <v>0</v>
      </c>
      <c r="E37" t="s">
        <v>37</v>
      </c>
      <c r="F37">
        <f>5*B37</f>
        <v>0</v>
      </c>
    </row>
    <row r="38" spans="1:6" x14ac:dyDescent="0.55000000000000004">
      <c r="A38" t="s">
        <v>62</v>
      </c>
      <c r="B38">
        <v>0</v>
      </c>
      <c r="D38">
        <f>SUM(K5:R5,K12:R12)</f>
        <v>0</v>
      </c>
      <c r="E38" t="s">
        <v>39</v>
      </c>
      <c r="F38">
        <f>D38*5</f>
        <v>0</v>
      </c>
    </row>
    <row r="39" spans="1:6" x14ac:dyDescent="0.55000000000000004">
      <c r="A39" t="s">
        <v>63</v>
      </c>
      <c r="B39">
        <v>0</v>
      </c>
      <c r="D39">
        <f>SUM(K6:R6,K9:R9,K10:R10,K11:R11)</f>
        <v>0</v>
      </c>
      <c r="E39" t="s">
        <v>68</v>
      </c>
      <c r="F39">
        <f>D39*5</f>
        <v>0</v>
      </c>
    </row>
    <row r="40" spans="1:6" x14ac:dyDescent="0.55000000000000004">
      <c r="A40" t="s">
        <v>64</v>
      </c>
      <c r="B40">
        <v>0</v>
      </c>
      <c r="D40">
        <f>SUM(K7:R7,K12:R12,K13:R13)</f>
        <v>0</v>
      </c>
      <c r="E40" t="s">
        <v>37</v>
      </c>
      <c r="F40">
        <f>D40*5</f>
        <v>0</v>
      </c>
    </row>
    <row r="41" spans="1:6" x14ac:dyDescent="0.55000000000000004">
      <c r="A41" t="s">
        <v>65</v>
      </c>
      <c r="B41">
        <v>0</v>
      </c>
      <c r="D41">
        <f>SUM(K8:R8)</f>
        <v>0</v>
      </c>
      <c r="E41" t="s">
        <v>37</v>
      </c>
      <c r="F41">
        <f>D41*5</f>
        <v>0</v>
      </c>
    </row>
    <row r="43" spans="1:6" x14ac:dyDescent="0.55000000000000004">
      <c r="A43" t="s">
        <v>69</v>
      </c>
      <c r="B43">
        <f>SUM(B37:B41)</f>
        <v>0</v>
      </c>
    </row>
    <row r="44" spans="1:6" x14ac:dyDescent="0.55000000000000004">
      <c r="B44" t="s">
        <v>37</v>
      </c>
    </row>
    <row r="45" spans="1:6" x14ac:dyDescent="0.55000000000000004">
      <c r="B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Preparation</vt:lpstr>
      <vt:lpstr>Simplex_Sensitivity_Report</vt:lpstr>
      <vt:lpstr>Simplex</vt:lpstr>
      <vt:lpstr>extension_phase_of_Simplex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Vadlamudi</dc:creator>
  <cp:lastModifiedBy>Naveen Kumar Vadlamudi</cp:lastModifiedBy>
  <dcterms:created xsi:type="dcterms:W3CDTF">2022-11-30T00:52:36Z</dcterms:created>
  <dcterms:modified xsi:type="dcterms:W3CDTF">2022-12-05T06:32:32Z</dcterms:modified>
</cp:coreProperties>
</file>