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5"/>
  <sheetViews>
    <sheetView workbookViewId="0">
      <selection activeCell="A1" sqref="A1"/>
    </sheetView>
  </sheetViews>
  <sheetFormatPr baseColWidth="8" defaultRowHeight="15"/>
  <sheetData>
    <row r="1">
      <c r="A1" t="n">
        <v>2</v>
      </c>
      <c r="B1" t="inlineStr">
        <is>
          <t>2022-10-04</t>
        </is>
      </c>
      <c r="C1" t="inlineStr">
        <is>
          <t>62.1€</t>
        </is>
      </c>
      <c r="D1" t="inlineStr">
        <is>
          <t>14.9€</t>
        </is>
      </c>
      <c r="E1" t="inlineStr">
        <is>
          <t xml:space="preserve"> </t>
        </is>
      </c>
      <c r="F1" t="inlineStr">
        <is>
          <t xml:space="preserve"> </t>
        </is>
      </c>
      <c r="G1" t="n">
        <v>1</v>
      </c>
      <c r="H1" t="inlineStr">
        <is>
          <t xml:space="preserve"> </t>
        </is>
      </c>
      <c r="I1" t="inlineStr">
        <is>
          <t>ΑΠΟΔΕΙΞΗ ΛΙΑΝΙΚΗΣ ΠΩΛΗΣΗΣ (ΕΜΠΟΡΕΥΜΑΤΩΝ)</t>
        </is>
      </c>
      <c r="J1" t="inlineStr">
        <is>
          <t>800643</t>
        </is>
      </c>
      <c r="K1" t="inlineStr">
        <is>
          <t xml:space="preserve"> </t>
        </is>
      </c>
      <c r="L1" t="inlineStr">
        <is>
          <t>998727941</t>
        </is>
      </c>
      <c r="M1" t="inlineStr">
        <is>
          <t>ΤΑΝΤΕΜ ΑΣΤΙΚΗ ΜΗ ΚΕΡΔΟΣΚΟΠΙΚΗ ΕΤΑΙΡΕΙΑ</t>
        </is>
      </c>
      <c r="N1" t="n">
        <v>1</v>
      </c>
      <c r="O1" t="inlineStr">
        <is>
          <t>094475066</t>
        </is>
      </c>
      <c r="P1" t="inlineStr">
        <is>
          <t>ΜΥΡΤΕΑ ΑΝΩΝΥΜΟΣ ΕΤΑΙΡΕΙΑ ΕΜΠΟΡΙΟΥ, ΑΠΟΘΗΚΕΥΣΕΩΣ, ΑΝΤΙΠΡΟΣΩΠΕΙΩΝ ΠΕΤΡΕΛΑΙΟΕΙΔΩΝ ΚΑΙ ΠΑΡΟΧΗΣ ΥΠΗΡΕΣΙΩΝ</t>
        </is>
      </c>
      <c r="Q1" t="inlineStr">
        <is>
          <t>77.0€</t>
        </is>
      </c>
      <c r="R1">
        <f>HYPERLINK("https://www1.aade.gr/tameiakes/myweb/q1.php?SIG=DLD2001189400434858338C42DE9A9CBD992615EF2CE620D496C74757B377.00")</f>
        <v/>
      </c>
    </row>
    <row r="2">
      <c r="A2" t="n">
        <v>2</v>
      </c>
      <c r="B2" t="inlineStr">
        <is>
          <t>2022-07-04</t>
        </is>
      </c>
      <c r="C2" t="inlineStr">
        <is>
          <t>85.57€</t>
        </is>
      </c>
      <c r="D2" t="inlineStr">
        <is>
          <t>11.12€</t>
        </is>
      </c>
      <c r="E2" t="inlineStr">
        <is>
          <t xml:space="preserve"> </t>
        </is>
      </c>
      <c r="F2" t="inlineStr">
        <is>
          <t xml:space="preserve"> </t>
        </is>
      </c>
      <c r="G2" t="n">
        <v>1</v>
      </c>
      <c r="H2" t="inlineStr">
        <is>
          <t xml:space="preserve"> </t>
        </is>
      </c>
      <c r="I2" t="inlineStr">
        <is>
          <t>ΑΠΟΔΕΙΞΗ ΕΣΟΔΟΥ</t>
        </is>
      </c>
      <c r="J2" t="inlineStr">
        <is>
          <t>0</t>
        </is>
      </c>
      <c r="K2" t="inlineStr">
        <is>
          <t xml:space="preserve"> </t>
        </is>
      </c>
      <c r="L2" t="inlineStr">
        <is>
          <t>998727941</t>
        </is>
      </c>
      <c r="M2" t="inlineStr">
        <is>
          <t>ΤΑΝΤΕΜ ΑΣΤΙΚΗ ΜΗ ΚΕΡΔΟΣΚΟΠΙΚΗ ΕΤΑΙΡΕΙΑ</t>
        </is>
      </c>
      <c r="N2" t="n">
        <v>1</v>
      </c>
      <c r="O2" t="inlineStr">
        <is>
          <t>997565126</t>
        </is>
      </c>
      <c r="P2" t="inlineStr">
        <is>
          <t>ΤΟ ΚΡΕΟΠΩΛΕΙΟ ΤΗΣ ΑΓΟΡΑΣ Ε.Ε.</t>
        </is>
      </c>
      <c r="Q2" t="inlineStr">
        <is>
          <t>96.69€</t>
        </is>
      </c>
      <c r="R2">
        <f>HYPERLINK("https://www1.aade.gr/tameiakes/myweb/q1.php?SIG=DLB200005300005004648705735B6C898B57258FD51C72E547507DEEEEB96.69")</f>
        <v/>
      </c>
    </row>
    <row r="3">
      <c r="A3" t="n">
        <v>2</v>
      </c>
      <c r="B3" t="inlineStr">
        <is>
          <t>2022-07-05</t>
        </is>
      </c>
      <c r="C3" t="inlineStr">
        <is>
          <t>87.1€</t>
        </is>
      </c>
      <c r="D3" t="inlineStr">
        <is>
          <t>20.9€</t>
        </is>
      </c>
      <c r="E3" t="inlineStr">
        <is>
          <t xml:space="preserve"> </t>
        </is>
      </c>
      <c r="F3" t="inlineStr">
        <is>
          <t xml:space="preserve"> </t>
        </is>
      </c>
      <c r="G3" t="n">
        <v>1</v>
      </c>
      <c r="H3" t="inlineStr">
        <is>
          <t xml:space="preserve"> </t>
        </is>
      </c>
      <c r="I3" t="inlineStr">
        <is>
          <t>ΑΠΟΔΕΙΞΗ ΛΙΑΝΙΚΗΣ ΠΩΛΗΣΗΣ (ΕΜΠΟΡΕΥΜΑΤΩΝ)</t>
        </is>
      </c>
      <c r="J3" t="inlineStr">
        <is>
          <t>719456</t>
        </is>
      </c>
      <c r="K3" t="inlineStr">
        <is>
          <t xml:space="preserve"> </t>
        </is>
      </c>
      <c r="L3" t="inlineStr">
        <is>
          <t>998727941</t>
        </is>
      </c>
      <c r="M3" t="inlineStr">
        <is>
          <t>ΤΑΝΤΕΜ ΑΣΤΙΚΗ ΜΗ ΚΕΡΔΟΣΚΟΠΙΚΗ ΕΤΑΙΡΕΙΑ</t>
        </is>
      </c>
      <c r="N3" t="n">
        <v>1</v>
      </c>
      <c r="O3" t="inlineStr">
        <is>
          <t>082521975</t>
        </is>
      </c>
      <c r="P3" t="inlineStr">
        <is>
          <t>ΑΦΟΙ ΚΥΡΙΑΚΗ Ο.Ε.</t>
        </is>
      </c>
      <c r="Q3" t="inlineStr">
        <is>
          <t>108.0€</t>
        </is>
      </c>
      <c r="R3">
        <f>HYPERLINK("https://www1.aade.gr/tameiakes/myweb/q1.php?SIG=DLD21019267001112290459CF54AAC70800447E669275963CEF2B182D0C108.00")</f>
        <v/>
      </c>
    </row>
    <row r="4">
      <c r="A4" t="n">
        <v>2</v>
      </c>
      <c r="B4" t="inlineStr">
        <is>
          <t>2022-07-16</t>
        </is>
      </c>
      <c r="C4" t="inlineStr">
        <is>
          <t>44.81€</t>
        </is>
      </c>
      <c r="D4" t="inlineStr">
        <is>
          <t>6.93€</t>
        </is>
      </c>
      <c r="E4" t="inlineStr">
        <is>
          <t xml:space="preserve"> </t>
        </is>
      </c>
      <c r="F4" t="inlineStr">
        <is>
          <t xml:space="preserve"> </t>
        </is>
      </c>
      <c r="G4" t="n">
        <v>1</v>
      </c>
      <c r="H4" t="inlineStr">
        <is>
          <t xml:space="preserve"> </t>
        </is>
      </c>
      <c r="I4" t="inlineStr">
        <is>
          <t>ΑΠΟΔΕΙΞΗ ΛΙΑΝΙΚΗΣ ΠΩΛΗΣΗΣ (ΕΜΠΟΡΕΥΜΑΤΩΝ)</t>
        </is>
      </c>
      <c r="J4" t="inlineStr">
        <is>
          <t>675035</t>
        </is>
      </c>
      <c r="K4" t="inlineStr">
        <is>
          <t xml:space="preserve"> </t>
        </is>
      </c>
      <c r="L4" t="inlineStr">
        <is>
          <t>998727941</t>
        </is>
      </c>
      <c r="M4" t="inlineStr">
        <is>
          <t>ΤΑΝΤΕΜ ΑΣΤΙΚΗ ΜΗ ΚΕΡΔΟΣΚΟΠΙΚΗ ΕΤΑΙΡΕΙΑ</t>
        </is>
      </c>
      <c r="N4" t="n">
        <v>1</v>
      </c>
      <c r="O4" t="inlineStr">
        <is>
          <t>093683423</t>
        </is>
      </c>
      <c r="P4" t="inlineStr">
        <is>
          <t>Λίντλ Ελλάς και Σια Ομόρρυθμη Εταιρία</t>
        </is>
      </c>
      <c r="Q4" t="inlineStr">
        <is>
          <t>51.74€</t>
        </is>
      </c>
      <c r="R4">
        <f>HYPERLINK("https://www1.aade.gr/tameiakes/myweb/q1.php?SIG=CCC180023120069028625412DB9E18D819C9EA949150ED9D5B1A51B6BCC51.74")</f>
        <v/>
      </c>
    </row>
    <row r="5">
      <c r="A5" t="n">
        <v>2</v>
      </c>
      <c r="B5" t="inlineStr">
        <is>
          <t>2022-07-28</t>
        </is>
      </c>
      <c r="C5" t="inlineStr">
        <is>
          <t>41.63€</t>
        </is>
      </c>
      <c r="D5" t="inlineStr">
        <is>
          <t>9.45€</t>
        </is>
      </c>
      <c r="E5" t="inlineStr">
        <is>
          <t xml:space="preserve"> </t>
        </is>
      </c>
      <c r="F5" t="inlineStr">
        <is>
          <t xml:space="preserve"> </t>
        </is>
      </c>
      <c r="G5" t="n">
        <v>1</v>
      </c>
      <c r="H5" t="inlineStr">
        <is>
          <t xml:space="preserve"> </t>
        </is>
      </c>
      <c r="I5" t="inlineStr">
        <is>
          <t>ΑΠΟΔΕΙΞΗ ΠΑΡΟΧΗΣ ΥΠΗΡΕΣΙΩΝ - ΑΠΟΔΕΙΞΗ ΛΙΑΝΙΚΗΣ ΠΩΛΗΣΗΣ</t>
        </is>
      </c>
      <c r="J5" t="inlineStr">
        <is>
          <t>220087</t>
        </is>
      </c>
      <c r="K5" t="inlineStr">
        <is>
          <t xml:space="preserve"> </t>
        </is>
      </c>
      <c r="L5" t="inlineStr">
        <is>
          <t>998727941</t>
        </is>
      </c>
      <c r="M5" t="inlineStr">
        <is>
          <t>ΤΑΝΤΕΜ ΑΣΤΙΚΗ ΜΗ ΚΕΡΔΟΣΚΟΠΙΚΗ ΕΤΑΙΡΕΙΑ</t>
        </is>
      </c>
      <c r="N5" t="n">
        <v>1</v>
      </c>
      <c r="O5" t="inlineStr">
        <is>
          <t>094173365</t>
        </is>
      </c>
      <c r="P5" t="inlineStr">
        <is>
          <t>JUMBO ΑΝΩΝΥΜΗ ΕΜΠΟΡΙΚΗ ΕΤΑΙΡΕΙΑ</t>
        </is>
      </c>
      <c r="Q5" t="inlineStr">
        <is>
          <t>51.08€</t>
        </is>
      </c>
      <c r="R5">
        <f>HYPERLINK("https://www1.aade.gr/tameiakes/myweb/q1.php?SIG=DLD190052850022082763C3A026DB5693B2EFD4DBC3599C6A4A6E11E42651.08")</f>
        <v/>
      </c>
    </row>
    <row r="6">
      <c r="A6" t="n">
        <v>2</v>
      </c>
      <c r="B6" t="inlineStr">
        <is>
          <t>2022-07-22</t>
        </is>
      </c>
      <c r="C6" t="inlineStr">
        <is>
          <t>45.16€</t>
        </is>
      </c>
      <c r="D6" t="inlineStr">
        <is>
          <t>10.84€</t>
        </is>
      </c>
      <c r="E6" t="inlineStr">
        <is>
          <t xml:space="preserve"> </t>
        </is>
      </c>
      <c r="F6" t="inlineStr">
        <is>
          <t xml:space="preserve"> </t>
        </is>
      </c>
      <c r="G6" t="n">
        <v>1</v>
      </c>
      <c r="H6" t="inlineStr">
        <is>
          <t xml:space="preserve"> </t>
        </is>
      </c>
      <c r="I6" t="inlineStr">
        <is>
          <t>ΑΠΟΔΕΙΞΗ ΛΙΑΝΙΚΗΣ ΠΩΛΗΣΗΣ - ΔΕΛΤΙΟ ΑΠΟΣΤΟΛΗΣ</t>
        </is>
      </c>
      <c r="J6" t="inlineStr">
        <is>
          <t>2710</t>
        </is>
      </c>
      <c r="K6" t="inlineStr">
        <is>
          <t xml:space="preserve"> </t>
        </is>
      </c>
      <c r="L6" t="inlineStr">
        <is>
          <t>998727941</t>
        </is>
      </c>
      <c r="M6" t="inlineStr">
        <is>
          <t>ΤΑΝΤΕΜ ΑΣΤΙΚΗ ΜΗ ΚΕΡΔΟΣΚΟΠΙΚΗ ΕΤΑΙΡΕΙΑ</t>
        </is>
      </c>
      <c r="N6" t="n">
        <v>1</v>
      </c>
      <c r="O6" t="inlineStr">
        <is>
          <t>094160032</t>
        </is>
      </c>
      <c r="P6" t="inlineStr">
        <is>
          <t>MAURICE FRANCES ΑΝΩΝΥΜH ΕΜΠΟΡΙΚΗ ΣΥΜΒΟΥΛΕΥΤΙΚΗ ΕΤΑΙΡΕΙΑ ΠΑΡΑΓΩΓΗΣ ΕΠΕΞΕΡΓΑΣΙΑΣ ΚΑΙ ΠΑΡΟΧΗΣ ΥΠΗΡΕΣΙΩΝ ΧΩΡΩΝ ΣΤΑΘΜΕΥΣΗΣ ΑΥΤΟΚΙΝΗΤΩΝ ΚΑΙ ΧΡΗΜΑΤΟΔΟΤΙΚΩΝ ΜΙΣΘΩΣΕΩΝ</t>
        </is>
      </c>
      <c r="Q6" t="inlineStr">
        <is>
          <t>56.0€</t>
        </is>
      </c>
      <c r="R6">
        <f>HYPERLINK("https://www1.aade.gr/tameiakes/myweb/q1.php?SIG=FGG18024131000163032F2A2E439CED66B3CE93D264D41B8AB16BA68CD756.00")</f>
        <v/>
      </c>
    </row>
    <row r="7">
      <c r="A7" t="n">
        <v>2</v>
      </c>
      <c r="B7" t="inlineStr">
        <is>
          <t>2022-07-01</t>
        </is>
      </c>
      <c r="C7" t="inlineStr">
        <is>
          <t>46.77€</t>
        </is>
      </c>
      <c r="D7" t="inlineStr">
        <is>
          <t>11.23€</t>
        </is>
      </c>
      <c r="E7" t="inlineStr">
        <is>
          <t xml:space="preserve"> </t>
        </is>
      </c>
      <c r="F7" t="inlineStr">
        <is>
          <t xml:space="preserve"> </t>
        </is>
      </c>
      <c r="G7" t="n">
        <v>1</v>
      </c>
      <c r="H7" t="inlineStr">
        <is>
          <t xml:space="preserve"> </t>
        </is>
      </c>
      <c r="I7" t="inlineStr">
        <is>
          <t>ΑΠΟΔΕΙΞΗ ΕΣΟΔΟΥ</t>
        </is>
      </c>
      <c r="J7" t="inlineStr">
        <is>
          <t>0</t>
        </is>
      </c>
      <c r="K7" t="inlineStr">
        <is>
          <t xml:space="preserve"> </t>
        </is>
      </c>
      <c r="L7" t="inlineStr">
        <is>
          <t>998727941</t>
        </is>
      </c>
      <c r="M7" t="inlineStr">
        <is>
          <t>ΤΑΝΤΕΜ ΑΣΤΙΚΗ ΜΗ ΚΕΡΔΟΣΚΟΠΙΚΗ ΕΤΑΙΡΕΙΑ</t>
        </is>
      </c>
      <c r="N7" t="n">
        <v>1</v>
      </c>
      <c r="O7" t="inlineStr">
        <is>
          <t>112072296</t>
        </is>
      </c>
      <c r="P7" t="inlineStr">
        <is>
          <t>ΤΟΛΙΑΣ ΗΛΙΑΣ-ΓΕΡΑΣΙΜΟΣ ΤΟΥ ΙΩΑΝΝΗ</t>
        </is>
      </c>
      <c r="Q7" t="inlineStr">
        <is>
          <t>58.0€</t>
        </is>
      </c>
      <c r="R7">
        <f>HYPERLINK("https://www1.aade.gr/tameiakes/myweb/q1.php?SIG=CCQ200062890001041121531596A3C6696334338649195BCC1BE130638858.00")</f>
        <v/>
      </c>
    </row>
    <row r="8">
      <c r="A8" t="n">
        <v>2</v>
      </c>
      <c r="B8" t="inlineStr">
        <is>
          <t>2022-09-27</t>
        </is>
      </c>
      <c r="C8" t="inlineStr">
        <is>
          <t>46.79€</t>
        </is>
      </c>
      <c r="D8" t="inlineStr">
        <is>
          <t>11.23€</t>
        </is>
      </c>
      <c r="E8" t="inlineStr">
        <is>
          <t xml:space="preserve"> </t>
        </is>
      </c>
      <c r="F8" t="inlineStr">
        <is>
          <t xml:space="preserve"> </t>
        </is>
      </c>
      <c r="G8" t="n">
        <v>1</v>
      </c>
      <c r="H8" t="inlineStr">
        <is>
          <t xml:space="preserve"> </t>
        </is>
      </c>
      <c r="I8" t="inlineStr">
        <is>
          <t>ΑΠΟΔΕΙΞΗ ΛΙΑΝΙΚΗΣ ΠΩΛΗΣΗΣ (ΕΜΠΟΡΕΥΜΑΤΩΝ)</t>
        </is>
      </c>
      <c r="J8" t="inlineStr">
        <is>
          <t>798017</t>
        </is>
      </c>
      <c r="K8" t="inlineStr">
        <is>
          <t xml:space="preserve"> </t>
        </is>
      </c>
      <c r="L8" t="inlineStr">
        <is>
          <t>998727941</t>
        </is>
      </c>
      <c r="M8" t="inlineStr">
        <is>
          <t>ΤΑΝΤΕΜ ΑΣΤΙΚΗ ΜΗ ΚΕΡΔΟΣΚΟΠΙΚΗ ΕΤΑΙΡΕΙΑ</t>
        </is>
      </c>
      <c r="N8" t="n">
        <v>1</v>
      </c>
      <c r="O8" t="inlineStr">
        <is>
          <t>094475066</t>
        </is>
      </c>
      <c r="P8" t="inlineStr">
        <is>
          <t>ΜΥΡΤΕΑ ΑΝΩΝΥΜΟΣ ΕΤΑΙΡΕΙΑ ΕΜΠΟΡΙΟΥ, ΑΠΟΘΗΚΕΥΣΕΩΣ, ΑΝΤΙΠΡΟΣΩΠΕΙΩΝ ΠΕΤΡΕΛΑΙΟΕΙΔΩΝ ΚΑΙ ΠΑΡΟΧΗΣ ΥΠΗΡΕΣΙΩΝ</t>
        </is>
      </c>
      <c r="Q8" t="inlineStr">
        <is>
          <t>58.02€</t>
        </is>
      </c>
      <c r="R8">
        <f>HYPERLINK("https://www1.aade.gr/tameiakes/myweb/q1.php?SIG=DLD2001189400430410F86C82337CA2A585F557D9223C947DC3D9002DC158.02")</f>
        <v/>
      </c>
    </row>
    <row r="9">
      <c r="A9" t="n">
        <v>2</v>
      </c>
      <c r="B9" t="inlineStr">
        <is>
          <t>2022-07-22</t>
        </is>
      </c>
      <c r="C9" t="inlineStr">
        <is>
          <t>48.39€</t>
        </is>
      </c>
      <c r="D9" t="inlineStr">
        <is>
          <t>11.61€</t>
        </is>
      </c>
      <c r="E9" t="inlineStr">
        <is>
          <t xml:space="preserve"> </t>
        </is>
      </c>
      <c r="F9" t="inlineStr">
        <is>
          <t xml:space="preserve"> </t>
        </is>
      </c>
      <c r="G9" t="n">
        <v>1</v>
      </c>
      <c r="H9" t="inlineStr">
        <is>
          <t xml:space="preserve"> </t>
        </is>
      </c>
      <c r="I9" t="inlineStr">
        <is>
          <t>ΑΠΟΔΕΙΞΗ ΕΣΟΔΟΥ</t>
        </is>
      </c>
      <c r="J9" t="inlineStr">
        <is>
          <t>0</t>
        </is>
      </c>
      <c r="K9" t="inlineStr">
        <is>
          <t xml:space="preserve"> </t>
        </is>
      </c>
      <c r="L9" t="inlineStr">
        <is>
          <t>998727941</t>
        </is>
      </c>
      <c r="M9" t="inlineStr">
        <is>
          <t>ΤΑΝΤΕΜ ΑΣΤΙΚΗ ΜΗ ΚΕΡΔΟΣΚΟΠΙΚΗ ΕΤΑΙΡΕΙΑ</t>
        </is>
      </c>
      <c r="N9" t="n">
        <v>1</v>
      </c>
      <c r="O9" t="inlineStr">
        <is>
          <t>112881087</t>
        </is>
      </c>
      <c r="P9" t="inlineStr">
        <is>
          <t>ΗΡΑΚΛΗΣ ΠΑΝΑΓΙΩΤΟΠΟΥΛΟΣ ΤΟΥ ΙΩΑΝΝΗ</t>
        </is>
      </c>
      <c r="Q9" t="inlineStr">
        <is>
          <t>60.0€</t>
        </is>
      </c>
      <c r="R9">
        <f>HYPERLINK("https://www1.aade.gr/tameiakes/myweb/q1.php?SIG=CFB180072600001243631414E323454B469F492AF41842265AA3329B4FD60.00")</f>
        <v/>
      </c>
    </row>
    <row r="10">
      <c r="A10" t="n">
        <v>2</v>
      </c>
      <c r="B10" t="inlineStr">
        <is>
          <t>2022-07-29</t>
        </is>
      </c>
      <c r="C10" t="inlineStr">
        <is>
          <t>55.27€</t>
        </is>
      </c>
      <c r="D10" t="inlineStr">
        <is>
          <t>13.26€</t>
        </is>
      </c>
      <c r="E10" t="inlineStr">
        <is>
          <t xml:space="preserve"> </t>
        </is>
      </c>
      <c r="F10" t="inlineStr">
        <is>
          <t xml:space="preserve"> </t>
        </is>
      </c>
      <c r="G10" t="n">
        <v>1</v>
      </c>
      <c r="H10" t="inlineStr">
        <is>
          <t xml:space="preserve"> </t>
        </is>
      </c>
      <c r="I10" t="inlineStr">
        <is>
          <t>ΑΠΟΔΕΙΞΗ ΠΑΡΟΧΗΣ ΥΠΗΡΕΣΙΩΝ - ΑΠΟΔΕΙΞΗ ΛΙΑΝΙΚΗΣ ΠΩΛΗΣΗΣ</t>
        </is>
      </c>
      <c r="J10" t="inlineStr">
        <is>
          <t>331477</t>
        </is>
      </c>
      <c r="K10" t="inlineStr">
        <is>
          <t xml:space="preserve"> </t>
        </is>
      </c>
      <c r="L10" t="inlineStr">
        <is>
          <t>998727941</t>
        </is>
      </c>
      <c r="M10" t="inlineStr">
        <is>
          <t>ΤΑΝΤΕΜ ΑΣΤΙΚΗ ΜΗ ΚΕΡΔΟΣΚΟΠΙΚΗ ΕΤΑΙΡΕΙΑ</t>
        </is>
      </c>
      <c r="N10" t="n">
        <v>1</v>
      </c>
      <c r="O10" t="inlineStr">
        <is>
          <t>094173365</t>
        </is>
      </c>
      <c r="P10" t="inlineStr">
        <is>
          <t>JUMBO ΑΝΩΝΥΜΗ ΕΜΠΟΡΙΚΗ ΕΤΑΙΡΕΙΑ</t>
        </is>
      </c>
      <c r="Q10" t="inlineStr">
        <is>
          <t>68.53€</t>
        </is>
      </c>
      <c r="R10">
        <f>HYPERLINK("https://www1.aade.gr/tameiakes/myweb/q1.php?SIG=FGG180217440033219931E4DC52003B2699FAF81BFF79B9FEC43787F50468.53")</f>
        <v/>
      </c>
    </row>
    <row r="11">
      <c r="A11" t="n">
        <v>2</v>
      </c>
      <c r="B11" t="inlineStr">
        <is>
          <t>2022-07-18</t>
        </is>
      </c>
      <c r="C11" t="inlineStr">
        <is>
          <t>36.24€</t>
        </is>
      </c>
      <c r="D11" t="inlineStr">
        <is>
          <t>4.71€</t>
        </is>
      </c>
      <c r="E11" t="inlineStr">
        <is>
          <t xml:space="preserve"> </t>
        </is>
      </c>
      <c r="F11" t="inlineStr">
        <is>
          <t xml:space="preserve"> </t>
        </is>
      </c>
      <c r="G11" t="n">
        <v>1</v>
      </c>
      <c r="H11" t="inlineStr">
        <is>
          <t xml:space="preserve"> </t>
        </is>
      </c>
      <c r="I11" t="inlineStr">
        <is>
          <t>ΑΠΟΔΕΙΞΗ ΕΣΟΔΟΥ</t>
        </is>
      </c>
      <c r="J11" t="inlineStr">
        <is>
          <t>0</t>
        </is>
      </c>
      <c r="K11" t="inlineStr">
        <is>
          <t xml:space="preserve"> </t>
        </is>
      </c>
      <c r="L11" t="inlineStr">
        <is>
          <t>998727941</t>
        </is>
      </c>
      <c r="M11" t="inlineStr">
        <is>
          <t>ΤΑΝΤΕΜ ΑΣΤΙΚΗ ΜΗ ΚΕΡΔΟΣΚΟΠΙΚΗ ΕΤΑΙΡΕΙΑ</t>
        </is>
      </c>
      <c r="N11" t="n">
        <v>1</v>
      </c>
      <c r="O11" t="inlineStr">
        <is>
          <t>997729360</t>
        </is>
      </c>
      <c r="P11" t="inlineStr">
        <is>
          <t>ΔΕΚΑ-ΤΡΟΦΙΜΑ ΕΤΑΙΡΕΙΑ ΠΕΡΙΩΡΙΣΜΕΝΗΣ ΕΥΘΥΝΗΣ</t>
        </is>
      </c>
      <c r="Q11" t="inlineStr">
        <is>
          <t>40.95€</t>
        </is>
      </c>
      <c r="R11">
        <f>HYPERLINK("https://www1.aade.gr/tameiakes/myweb/q1.php?SIG=DLS19000007001662386B8733BA67AA52739986A67A32A1EE97E904F98040.95")</f>
        <v/>
      </c>
    </row>
    <row r="12">
      <c r="A12" t="n">
        <v>2</v>
      </c>
      <c r="B12" t="inlineStr">
        <is>
          <t>2022-07-11</t>
        </is>
      </c>
      <c r="C12" t="inlineStr">
        <is>
          <t>34.83€</t>
        </is>
      </c>
      <c r="D12" t="inlineStr">
        <is>
          <t>5.22€</t>
        </is>
      </c>
      <c r="E12" t="inlineStr">
        <is>
          <t xml:space="preserve"> </t>
        </is>
      </c>
      <c r="F12" t="inlineStr">
        <is>
          <t xml:space="preserve"> </t>
        </is>
      </c>
      <c r="G12" t="n">
        <v>1</v>
      </c>
      <c r="H12" t="inlineStr">
        <is>
          <t xml:space="preserve"> </t>
        </is>
      </c>
      <c r="I12" t="inlineStr">
        <is>
          <t>ΑΠΟΔΕΙΞΗ ΠΑΡΟΧΗΣ ΥΠΗΡΕΣΙΩΝ - ΑΠΟΔΕΙΞΗ ΛΙΑΝΙΚΗΣ ΠΩΛΗΣΗΣ</t>
        </is>
      </c>
      <c r="J12" t="inlineStr">
        <is>
          <t>216909</t>
        </is>
      </c>
      <c r="K12" t="inlineStr">
        <is>
          <t xml:space="preserve"> </t>
        </is>
      </c>
      <c r="L12" t="inlineStr">
        <is>
          <t>998727941</t>
        </is>
      </c>
      <c r="M12" t="inlineStr">
        <is>
          <t>ΤΑΝΤΕΜ ΑΣΤΙΚΗ ΜΗ ΚΕΡΔΟΣΚΟΠΙΚΗ ΕΤΑΙΡΕΙΑ</t>
        </is>
      </c>
      <c r="N12" t="n">
        <v>1</v>
      </c>
      <c r="O12" t="inlineStr">
        <is>
          <t>800764388</t>
        </is>
      </c>
      <c r="P12" t="inlineStr">
        <is>
          <t>ΕΛΛΗΝΙΚΕΣ ΥΠΕΡΑΓΟΡΕΣ ΣΚΛΑΒΕΝΙΤΗΣ ΑΝΩΝΥΜΗ ΕΜΠΟΡΙΚΗ ΕΤΑΙΡΕΙΑ</t>
        </is>
      </c>
      <c r="Q12" t="inlineStr">
        <is>
          <t>40.05€</t>
        </is>
      </c>
      <c r="R12">
        <f>HYPERLINK("https://www1.aade.gr/tameiakes/myweb/q1.php?SIG=DLD20009410002169116B25C8D830F1A4EE439688A4EBBA96E905DF818E40.05")</f>
        <v/>
      </c>
    </row>
    <row r="13">
      <c r="A13" t="n">
        <v>2</v>
      </c>
      <c r="B13" t="inlineStr">
        <is>
          <t>2022-07-20</t>
        </is>
      </c>
      <c r="C13" t="inlineStr">
        <is>
          <t>37.96€</t>
        </is>
      </c>
      <c r="D13" t="inlineStr">
        <is>
          <t>4.95€</t>
        </is>
      </c>
      <c r="E13" t="inlineStr">
        <is>
          <t xml:space="preserve"> </t>
        </is>
      </c>
      <c r="F13" t="inlineStr">
        <is>
          <t xml:space="preserve"> </t>
        </is>
      </c>
      <c r="G13" t="n">
        <v>1</v>
      </c>
      <c r="H13" t="inlineStr">
        <is>
          <t xml:space="preserve"> </t>
        </is>
      </c>
      <c r="I13" t="inlineStr">
        <is>
          <t>ΑΠΟΔΕΙΞΗ ΠΑΡΟΧΗΣ ΥΠΗΡΕΣΙΩΝ - ΑΠΟΔΕΙΞΗ ΛΙΑΝΙΚΗΣ ΠΩΛΗΣΗΣ</t>
        </is>
      </c>
      <c r="J13" t="inlineStr">
        <is>
          <t>47512</t>
        </is>
      </c>
      <c r="K13" t="inlineStr">
        <is>
          <t xml:space="preserve"> </t>
        </is>
      </c>
      <c r="L13" t="inlineStr">
        <is>
          <t>998727941</t>
        </is>
      </c>
      <c r="M13" t="inlineStr">
        <is>
          <t>ΤΑΝΤΕΜ ΑΣΤΙΚΗ ΜΗ ΚΕΡΔΟΣΚΟΠΙΚΗ ΕΤΑΙΡΕΙΑ</t>
        </is>
      </c>
      <c r="N13" t="n">
        <v>1</v>
      </c>
      <c r="O13" t="inlineStr">
        <is>
          <t>800764388</t>
        </is>
      </c>
      <c r="P13" t="inlineStr">
        <is>
          <t>ΕΛΛΗΝΙΚΕΣ ΥΠΕΡΑΓΟΡΕΣ ΣΚΛΑΒΕΝΙΤΗΣ ΑΝΩΝΥΜΗ ΕΜΠΟΡΙΚΗ ΕΤΑΙΡΕΙΑ</t>
        </is>
      </c>
      <c r="Q13" t="inlineStr">
        <is>
          <t>42.91€</t>
        </is>
      </c>
      <c r="R13">
        <f>HYPERLINK("https://www1.aade.gr/tameiakes/myweb/q1.php?SIG=DLD2000945200047512E257BE04CC4117D0D8B22150A7405C075625D28242.91")</f>
        <v/>
      </c>
    </row>
    <row r="14">
      <c r="A14" t="n">
        <v>2</v>
      </c>
      <c r="B14" t="inlineStr">
        <is>
          <t>2022-07-16</t>
        </is>
      </c>
      <c r="C14" t="inlineStr">
        <is>
          <t>37.79€</t>
        </is>
      </c>
      <c r="D14" t="inlineStr">
        <is>
          <t>5.99€</t>
        </is>
      </c>
      <c r="E14" t="inlineStr">
        <is>
          <t xml:space="preserve"> </t>
        </is>
      </c>
      <c r="F14" t="inlineStr">
        <is>
          <t xml:space="preserve"> </t>
        </is>
      </c>
      <c r="G14" t="n">
        <v>1</v>
      </c>
      <c r="H14" t="inlineStr">
        <is>
          <t xml:space="preserve"> </t>
        </is>
      </c>
      <c r="I14" t="inlineStr">
        <is>
          <t>ΑΠΟΔΕΙΞΗ ΕΣΟΔΟΥ</t>
        </is>
      </c>
      <c r="J14" t="inlineStr">
        <is>
          <t>0</t>
        </is>
      </c>
      <c r="K14" t="inlineStr">
        <is>
          <t xml:space="preserve"> </t>
        </is>
      </c>
      <c r="L14" t="inlineStr">
        <is>
          <t>998727941</t>
        </is>
      </c>
      <c r="M14" t="inlineStr">
        <is>
          <t>ΤΑΝΤΕΜ ΑΣΤΙΚΗ ΜΗ ΚΕΡΔΟΣΚΟΠΙΚΗ ΕΤΑΙΡΕΙΑ</t>
        </is>
      </c>
      <c r="N14" t="n">
        <v>1</v>
      </c>
      <c r="O14" t="inlineStr">
        <is>
          <t>800749072</t>
        </is>
      </c>
      <c r="P14" t="inlineStr">
        <is>
          <t>ΠΕΤ ΣΙΤΙ GROUP ΑΝΩΝΥΜΟΣ ΕΜΠΟΡΙΚΗ ΚΑΙ ΒΙΟΜΗΧΑΝΙΚΗ ΕΤΑΙΡΕΙΑ ΖΩΟΤΡΟΦΩΝ ΑΕΒΕ</t>
        </is>
      </c>
      <c r="Q14" t="inlineStr">
        <is>
          <t>43.78€</t>
        </is>
      </c>
      <c r="R14">
        <f>HYPERLINK("https://www1.aade.gr/tameiakes/myweb/q1.php?SIG=CFC20000470000258239E484385AE56F6F2D13EE68AAD83F2D8DD115B1543.78")</f>
        <v/>
      </c>
    </row>
    <row r="15">
      <c r="A15" t="n">
        <v>2</v>
      </c>
      <c r="B15" t="inlineStr">
        <is>
          <t>2022-07-23</t>
        </is>
      </c>
      <c r="C15" t="inlineStr">
        <is>
          <t>41.64€</t>
        </is>
      </c>
      <c r="D15" t="inlineStr">
        <is>
          <t>5.98€</t>
        </is>
      </c>
      <c r="E15" t="inlineStr">
        <is>
          <t xml:space="preserve"> </t>
        </is>
      </c>
      <c r="F15" t="inlineStr">
        <is>
          <t xml:space="preserve"> </t>
        </is>
      </c>
      <c r="G15" t="n">
        <v>1</v>
      </c>
      <c r="H15" t="inlineStr">
        <is>
          <t xml:space="preserve"> </t>
        </is>
      </c>
      <c r="I15" t="inlineStr">
        <is>
          <t>ΑΠΟΔΕΙΞΗ ΛΙΑΝΙΚΗΣ ΠΩΛΗΣΗΣ (ΕΜΠΟΡΕΥΜΑΤΩΝ)</t>
        </is>
      </c>
      <c r="J15" t="inlineStr">
        <is>
          <t>439719</t>
        </is>
      </c>
      <c r="K15" t="inlineStr">
        <is>
          <t xml:space="preserve"> </t>
        </is>
      </c>
      <c r="L15" t="inlineStr">
        <is>
          <t>998727941</t>
        </is>
      </c>
      <c r="M15" t="inlineStr">
        <is>
          <t>ΤΑΝΤΕΜ ΑΣΤΙΚΗ ΜΗ ΚΕΡΔΟΣΚΟΠΙΚΗ ΕΤΑΙΡΕΙΑ</t>
        </is>
      </c>
      <c r="N15" t="n">
        <v>1</v>
      </c>
      <c r="O15" t="inlineStr">
        <is>
          <t>093683423</t>
        </is>
      </c>
      <c r="P15" t="inlineStr">
        <is>
          <t>Λίντλ Ελλάς και Σια Ομόρρυθμη Εταιρία</t>
        </is>
      </c>
      <c r="Q15" t="inlineStr">
        <is>
          <t>47.62€</t>
        </is>
      </c>
      <c r="R15">
        <f>HYPERLINK("https://www1.aade.gr/tameiakes/myweb/q1.php?SIG=CCC1800243200448169783482D14EBB1A5331AB50B2D5292BC6F382BB6A47.62")</f>
        <v/>
      </c>
    </row>
    <row r="16">
      <c r="A16" t="n">
        <v>2</v>
      </c>
      <c r="B16" t="inlineStr">
        <is>
          <t>2022-07-08</t>
        </is>
      </c>
      <c r="C16" t="inlineStr">
        <is>
          <t>26.54€</t>
        </is>
      </c>
      <c r="D16" t="inlineStr">
        <is>
          <t>3.67€</t>
        </is>
      </c>
      <c r="E16" t="inlineStr">
        <is>
          <t xml:space="preserve"> </t>
        </is>
      </c>
      <c r="F16" t="inlineStr">
        <is>
          <t xml:space="preserve"> </t>
        </is>
      </c>
      <c r="G16" t="n">
        <v>1</v>
      </c>
      <c r="H16" t="inlineStr">
        <is>
          <t xml:space="preserve"> </t>
        </is>
      </c>
      <c r="I16" t="inlineStr">
        <is>
          <t>ΑΠΟΔΕΙΞΗ ΛΙΑΝΙΚΗΣ ΠΩΛΗΣΗΣ (ΕΜΠΟΡΕΥΜΑΤΩΝ)</t>
        </is>
      </c>
      <c r="J16" t="inlineStr">
        <is>
          <t>433720</t>
        </is>
      </c>
      <c r="K16" t="inlineStr">
        <is>
          <t xml:space="preserve"> </t>
        </is>
      </c>
      <c r="L16" t="inlineStr">
        <is>
          <t>998727941</t>
        </is>
      </c>
      <c r="M16" t="inlineStr">
        <is>
          <t>ΤΑΝΤΕΜ ΑΣΤΙΚΗ ΜΗ ΚΕΡΔΟΣΚΟΠΙΚΗ ΕΤΑΙΡΕΙΑ</t>
        </is>
      </c>
      <c r="N16" t="n">
        <v>1</v>
      </c>
      <c r="O16" t="inlineStr">
        <is>
          <t>093683423</t>
        </is>
      </c>
      <c r="P16" t="inlineStr">
        <is>
          <t>Λίντλ Ελλάς και Σια Ομόρρυθμη Εταιρία</t>
        </is>
      </c>
      <c r="Q16" t="inlineStr">
        <is>
          <t>30.21€</t>
        </is>
      </c>
      <c r="R16">
        <f>HYPERLINK("https://www1.aade.gr/tameiakes/myweb/q1.php?SIG=CCC18002432004420380E4DF94C38E1E4DBEF5950042F29127AE8E789F530.21")</f>
        <v/>
      </c>
    </row>
    <row r="17">
      <c r="A17" t="n">
        <v>2</v>
      </c>
      <c r="B17" t="inlineStr">
        <is>
          <t>2022-07-16</t>
        </is>
      </c>
      <c r="C17" t="inlineStr">
        <is>
          <t>-24.99€</t>
        </is>
      </c>
      <c r="D17" t="inlineStr">
        <is>
          <t>-5.99€</t>
        </is>
      </c>
      <c r="E17" t="inlineStr">
        <is>
          <t xml:space="preserve"> </t>
        </is>
      </c>
      <c r="F17" t="inlineStr">
        <is>
          <t xml:space="preserve"> </t>
        </is>
      </c>
      <c r="G17" t="n">
        <v>1</v>
      </c>
      <c r="H17" t="inlineStr">
        <is>
          <t xml:space="preserve"> </t>
        </is>
      </c>
      <c r="I17" t="inlineStr">
        <is>
          <t>ΠΙΣΤΩΤΙΚΟ ΔΕΛΤΙΟ ΛΙΑΝΙΚΗΣ (ΕΜΠΟΡΕΥΜΑΤΩΝ)</t>
        </is>
      </c>
      <c r="J17" t="inlineStr">
        <is>
          <t>530</t>
        </is>
      </c>
      <c r="K17" t="inlineStr">
        <is>
          <t xml:space="preserve"> </t>
        </is>
      </c>
      <c r="L17" t="inlineStr">
        <is>
          <t>998727941</t>
        </is>
      </c>
      <c r="M17" t="inlineStr">
        <is>
          <t>ΤΑΝΤΕΜ ΑΣΤΙΚΗ ΜΗ ΚΕΡΔΟΣΚΟΠΙΚΗ ΕΤΑΙΡΕΙΑ</t>
        </is>
      </c>
      <c r="N17" t="n">
        <v>1</v>
      </c>
      <c r="O17" t="inlineStr">
        <is>
          <t>998924082</t>
        </is>
      </c>
      <c r="P17" t="inlineStr">
        <is>
          <t>ISB ΕΜΠΟΡΙΑ ΕΝΔΥΜΑΤΩΝ ΑΝΩΝΥΜΗ ΕΤΑΙΡΕΙΑ</t>
        </is>
      </c>
      <c r="Q17" t="inlineStr">
        <is>
          <t>-30.98€</t>
        </is>
      </c>
      <c r="R17">
        <f>HYPERLINK("https://www1.aade.gr/tameiakes/myweb/q1.php?SIG=FGG1701896600082183965AA532DAD306E8C807C7417E6A16D029A4E3C0-30.98")</f>
        <v/>
      </c>
    </row>
    <row r="18">
      <c r="A18" t="n">
        <v>2</v>
      </c>
      <c r="B18" t="inlineStr">
        <is>
          <t>2022-07-16</t>
        </is>
      </c>
      <c r="C18" t="inlineStr">
        <is>
          <t>28.18€</t>
        </is>
      </c>
      <c r="D18" t="inlineStr">
        <is>
          <t>6.76€</t>
        </is>
      </c>
      <c r="E18" t="inlineStr">
        <is>
          <t xml:space="preserve"> </t>
        </is>
      </c>
      <c r="F18" t="inlineStr">
        <is>
          <t xml:space="preserve"> </t>
        </is>
      </c>
      <c r="G18" t="n">
        <v>1</v>
      </c>
      <c r="H18" t="inlineStr">
        <is>
          <t xml:space="preserve"> </t>
        </is>
      </c>
      <c r="I18" t="inlineStr">
        <is>
          <t>ΑΠΟΔΕΙΞΗ ΛΙΑΝΙΚΗΣ ΠΩΛΗΣΗΣ (ΕΜΠΟΡΕΥΜΑΤΩΝ)</t>
        </is>
      </c>
      <c r="J18" t="inlineStr">
        <is>
          <t>8076</t>
        </is>
      </c>
      <c r="K18" t="inlineStr">
        <is>
          <t xml:space="preserve"> </t>
        </is>
      </c>
      <c r="L18" t="inlineStr">
        <is>
          <t>998727941</t>
        </is>
      </c>
      <c r="M18" t="inlineStr">
        <is>
          <t>ΤΑΝΤΕΜ ΑΣΤΙΚΗ ΜΗ ΚΕΡΔΟΣΚΟΠΙΚΗ ΕΤΑΙΡΕΙΑ</t>
        </is>
      </c>
      <c r="N18" t="n">
        <v>1</v>
      </c>
      <c r="O18" t="inlineStr">
        <is>
          <t>998924082</t>
        </is>
      </c>
      <c r="P18" t="inlineStr">
        <is>
          <t>ISB ΕΜΠΟΡΙΑ ΕΝΔΥΜΑΤΩΝ ΑΝΩΝΥΜΗ ΕΤΑΙΡΕΙΑ</t>
        </is>
      </c>
      <c r="Q18" t="inlineStr">
        <is>
          <t>34.94€</t>
        </is>
      </c>
      <c r="R18">
        <f>HYPERLINK("https://www1.aade.gr/tameiakes/myweb/q1.php?SIG=FGG170189660008218419C92F98DEFE0B85AA3A719CF59CE3DD618DF4DE34.94")</f>
        <v/>
      </c>
    </row>
    <row r="19">
      <c r="A19" t="n">
        <v>2</v>
      </c>
      <c r="B19" t="inlineStr">
        <is>
          <t>2022-07-02</t>
        </is>
      </c>
      <c r="C19" t="inlineStr">
        <is>
          <t>31.22€</t>
        </is>
      </c>
      <c r="D19" t="inlineStr">
        <is>
          <t>4.06€</t>
        </is>
      </c>
      <c r="E19" t="inlineStr">
        <is>
          <t xml:space="preserve"> </t>
        </is>
      </c>
      <c r="F19" t="inlineStr">
        <is>
          <t xml:space="preserve"> </t>
        </is>
      </c>
      <c r="G19" t="n">
        <v>1</v>
      </c>
      <c r="H19" t="inlineStr">
        <is>
          <t xml:space="preserve"> </t>
        </is>
      </c>
      <c r="I19" t="inlineStr">
        <is>
          <t>ΑΠΟΔΕΙΞΗ ΛΙΑΝΙΚΗΣ ΠΩΛΗΣΗΣ (ΕΜΠΟΡΕΥΜΑΤΩΝ)</t>
        </is>
      </c>
      <c r="J19" t="inlineStr">
        <is>
          <t>430500</t>
        </is>
      </c>
      <c r="K19" t="inlineStr">
        <is>
          <t xml:space="preserve"> </t>
        </is>
      </c>
      <c r="L19" t="inlineStr">
        <is>
          <t>998727941</t>
        </is>
      </c>
      <c r="M19" t="inlineStr">
        <is>
          <t>ΤΑΝΤΕΜ ΑΣΤΙΚΗ ΜΗ ΚΕΡΔΟΣΚΟΠΙΚΗ ΕΤΑΙΡΕΙΑ</t>
        </is>
      </c>
      <c r="N19" t="n">
        <v>1</v>
      </c>
      <c r="O19" t="inlineStr">
        <is>
          <t>093683423</t>
        </is>
      </c>
      <c r="P19" t="inlineStr">
        <is>
          <t>Λίντλ Ελλάς και Σια Ομόρρυθμη Εταιρία</t>
        </is>
      </c>
      <c r="Q19" t="inlineStr">
        <is>
          <t>35.28€</t>
        </is>
      </c>
      <c r="R19">
        <f>HYPERLINK("https://www1.aade.gr/tameiakes/myweb/q1.php?SIG=CCC1800243200438755A696218C6AC3CCE7A7FB286FD896D3D1A1B8C38F35.28")</f>
        <v/>
      </c>
    </row>
    <row r="20">
      <c r="A20" t="n">
        <v>2</v>
      </c>
      <c r="B20" t="inlineStr">
        <is>
          <t>2022-07-29</t>
        </is>
      </c>
      <c r="C20" t="inlineStr">
        <is>
          <t>16.13€</t>
        </is>
      </c>
      <c r="D20" t="inlineStr">
        <is>
          <t>3.87€</t>
        </is>
      </c>
      <c r="E20" t="inlineStr">
        <is>
          <t xml:space="preserve"> </t>
        </is>
      </c>
      <c r="F20" t="inlineStr">
        <is>
          <t xml:space="preserve"> </t>
        </is>
      </c>
      <c r="G20" t="n">
        <v>1</v>
      </c>
      <c r="H20" t="inlineStr">
        <is>
          <t xml:space="preserve"> </t>
        </is>
      </c>
      <c r="I20" t="inlineStr">
        <is>
          <t>ΑΠΟΔΕΙΞΗ ΕΣΟΔΟΥ</t>
        </is>
      </c>
      <c r="J20" t="inlineStr">
        <is>
          <t>0</t>
        </is>
      </c>
      <c r="K20" t="inlineStr">
        <is>
          <t xml:space="preserve"> </t>
        </is>
      </c>
      <c r="L20" t="inlineStr">
        <is>
          <t>998727941</t>
        </is>
      </c>
      <c r="M20" t="inlineStr">
        <is>
          <t>ΤΑΝΤΕΜ ΑΣΤΙΚΗ ΜΗ ΚΕΡΔΟΣΚΟΠΙΚΗ ΕΤΑΙΡΕΙΑ</t>
        </is>
      </c>
      <c r="N20" t="n">
        <v>1</v>
      </c>
      <c r="O20" t="inlineStr">
        <is>
          <t>801081317</t>
        </is>
      </c>
      <c r="P20" t="inlineStr">
        <is>
          <t>ΦΙΞ ΑΝΤ ΚΕΙΣ ΥΠΗΡΕΣΙΕΣ ΚΙΝΗΤΗΣ ΤΗΛΕΦΩΝΙΑΣ ΙΔΙΩΤΙΚΗ ΚΕΦΑΛΑΙΟΥΧΙΚΗ ΕΤΑΙΡΙΑ</t>
        </is>
      </c>
      <c r="Q20" t="inlineStr">
        <is>
          <t>20.0€</t>
        </is>
      </c>
      <c r="R20">
        <f>HYPERLINK("https://www1.aade.gr/tameiakes/myweb/q1.php?SIG=FFR180164630000094226C2303F227655E6EFE8B3AF1192FBF410E5814120.00")</f>
        <v/>
      </c>
    </row>
    <row r="21">
      <c r="A21" t="n">
        <v>2</v>
      </c>
      <c r="B21" t="inlineStr">
        <is>
          <t>2022-07-05</t>
        </is>
      </c>
      <c r="C21" t="inlineStr">
        <is>
          <t>17.74€</t>
        </is>
      </c>
      <c r="D21" t="inlineStr">
        <is>
          <t>4.26€</t>
        </is>
      </c>
      <c r="E21" t="inlineStr">
        <is>
          <t xml:space="preserve"> </t>
        </is>
      </c>
      <c r="F21" t="inlineStr">
        <is>
          <t xml:space="preserve"> </t>
        </is>
      </c>
      <c r="G21" t="n">
        <v>1</v>
      </c>
      <c r="H21" t="inlineStr">
        <is>
          <t xml:space="preserve"> </t>
        </is>
      </c>
      <c r="I21" t="inlineStr">
        <is>
          <t>ΑΠΟΔΕΙΞΗ ΕΣΟΔΟΥ</t>
        </is>
      </c>
      <c r="J21" t="inlineStr">
        <is>
          <t>0</t>
        </is>
      </c>
      <c r="K21" t="inlineStr">
        <is>
          <t xml:space="preserve"> </t>
        </is>
      </c>
      <c r="L21" t="inlineStr">
        <is>
          <t>998727941</t>
        </is>
      </c>
      <c r="M21" t="inlineStr">
        <is>
          <t>ΤΑΝΤΕΜ ΑΣΤΙΚΗ ΜΗ ΚΕΡΔΟΣΚΟΠΙΚΗ ΕΤΑΙΡΕΙΑ</t>
        </is>
      </c>
      <c r="N21" t="n">
        <v>1</v>
      </c>
      <c r="O21" t="inlineStr">
        <is>
          <t>112072296</t>
        </is>
      </c>
      <c r="P21" t="inlineStr">
        <is>
          <t>ΤΟΛΙΑΣ ΗΛΙΑΣ-ΓΕΡΑΣΙΜΟΣ ΤΟΥ ΙΩΑΝΝΗ</t>
        </is>
      </c>
      <c r="Q21" t="inlineStr">
        <is>
          <t>22.0€</t>
        </is>
      </c>
      <c r="R21">
        <f>HYPERLINK("https://www1.aade.gr/tameiakes/myweb/q1.php?SIG=CCQ2000628900010449F23E62CA0B7FD515188FCBE9A8A0944711CE919522.00")</f>
        <v/>
      </c>
    </row>
    <row r="22">
      <c r="A22" t="n">
        <v>2</v>
      </c>
      <c r="B22" t="inlineStr">
        <is>
          <t>2022-07-10</t>
        </is>
      </c>
      <c r="C22" t="inlineStr">
        <is>
          <t>20.1€</t>
        </is>
      </c>
      <c r="D22" t="inlineStr">
        <is>
          <t>2.63€</t>
        </is>
      </c>
      <c r="E22" t="inlineStr">
        <is>
          <t xml:space="preserve"> </t>
        </is>
      </c>
      <c r="F22" t="inlineStr">
        <is>
          <t xml:space="preserve"> </t>
        </is>
      </c>
      <c r="G22" t="n">
        <v>1</v>
      </c>
      <c r="H22" t="inlineStr">
        <is>
          <t xml:space="preserve"> </t>
        </is>
      </c>
      <c r="I22" t="inlineStr">
        <is>
          <t>ΑΠΟΔΕΙΞΗ ΕΣΟΔΟΥ</t>
        </is>
      </c>
      <c r="J22" t="inlineStr">
        <is>
          <t>0</t>
        </is>
      </c>
      <c r="K22" t="inlineStr">
        <is>
          <t xml:space="preserve"> </t>
        </is>
      </c>
      <c r="L22" t="inlineStr">
        <is>
          <t>998727941</t>
        </is>
      </c>
      <c r="M22" t="inlineStr">
        <is>
          <t>ΤΑΝΤΕΜ ΑΣΤΙΚΗ ΜΗ ΚΕΡΔΟΣΚΟΠΙΚΗ ΕΤΑΙΡΕΙΑ</t>
        </is>
      </c>
      <c r="N22" t="n">
        <v>1</v>
      </c>
      <c r="O22" t="inlineStr">
        <is>
          <t>095735628</t>
        </is>
      </c>
      <c r="P22" t="inlineStr">
        <is>
          <t>ΑΡΤΟΠΟΙΪΑ ΣΟΥΠΕΡ ΜΑΡΚΕΤ  Α. ΓΙΑΛΕΡΝΙΟΥ ΗΠΕΙΡΩΤΙΣΑ ΕΤΑΙΡΕΙΑ ΠΕΡΙΟΡΙΣΜΕΝΗΣ ΕΥΘΥΝΗΣ</t>
        </is>
      </c>
      <c r="Q22" t="inlineStr">
        <is>
          <t>22.73€</t>
        </is>
      </c>
      <c r="R22">
        <f>HYPERLINK("https://www1.gsis.gr/tameiakes/myweb/q1.php?SIG=CFC180002450075200018990F422D4F48A65624F7D8522BD7B8A8DD130622.73")</f>
        <v/>
      </c>
    </row>
    <row r="23">
      <c r="A23" t="n">
        <v>2</v>
      </c>
      <c r="B23" t="inlineStr">
        <is>
          <t>2022-07-03</t>
        </is>
      </c>
      <c r="C23" t="inlineStr">
        <is>
          <t>21.68€</t>
        </is>
      </c>
      <c r="D23" t="inlineStr">
        <is>
          <t>2.82€</t>
        </is>
      </c>
      <c r="E23" t="inlineStr">
        <is>
          <t xml:space="preserve"> </t>
        </is>
      </c>
      <c r="F23" t="inlineStr">
        <is>
          <t xml:space="preserve"> </t>
        </is>
      </c>
      <c r="G23" t="n">
        <v>1</v>
      </c>
      <c r="H23" t="inlineStr">
        <is>
          <t xml:space="preserve"> </t>
        </is>
      </c>
      <c r="I23" t="inlineStr">
        <is>
          <t>ΑΠΟΔΕΙΞΗ ΕΣΟΔΟΥ</t>
        </is>
      </c>
      <c r="J23" t="inlineStr">
        <is>
          <t>0</t>
        </is>
      </c>
      <c r="K23" t="inlineStr">
        <is>
          <t xml:space="preserve"> </t>
        </is>
      </c>
      <c r="L23" t="inlineStr">
        <is>
          <t>998727941</t>
        </is>
      </c>
      <c r="M23" t="inlineStr">
        <is>
          <t>ΤΑΝΤΕΜ ΑΣΤΙΚΗ ΜΗ ΚΕΡΔΟΣΚΟΠΙΚΗ ΕΤΑΙΡΕΙΑ</t>
        </is>
      </c>
      <c r="N23" t="n">
        <v>1</v>
      </c>
      <c r="O23" t="inlineStr">
        <is>
          <t>081951338</t>
        </is>
      </c>
      <c r="P23" t="inlineStr">
        <is>
          <t>ΚΩΝ/ΝΟΣ ΠΑΠΑΣΤΑΥΡΟΥ - ΑΝΝΑ ΦΩΤΟΥ Ο.Ε.</t>
        </is>
      </c>
      <c r="Q23" t="inlineStr">
        <is>
          <t>24.5€</t>
        </is>
      </c>
      <c r="R23">
        <f>HYPERLINK("https://www1.gsis.gr/tameiakes/myweb/q1.php?SIG=CCE2000072600005126234288049FE4CC12BA3239675C1631C3E1392ED824.50")</f>
        <v/>
      </c>
    </row>
    <row r="24">
      <c r="A24" t="n">
        <v>2</v>
      </c>
      <c r="B24" t="inlineStr">
        <is>
          <t>2022-07-26</t>
        </is>
      </c>
      <c r="C24" t="inlineStr">
        <is>
          <t>24.22€</t>
        </is>
      </c>
      <c r="D24" t="inlineStr">
        <is>
          <t>3.29€</t>
        </is>
      </c>
      <c r="E24" t="inlineStr">
        <is>
          <t xml:space="preserve"> </t>
        </is>
      </c>
      <c r="F24" t="inlineStr">
        <is>
          <t xml:space="preserve"> </t>
        </is>
      </c>
      <c r="G24" t="n">
        <v>1</v>
      </c>
      <c r="H24" t="inlineStr">
        <is>
          <t xml:space="preserve"> </t>
        </is>
      </c>
      <c r="I24" t="inlineStr">
        <is>
          <t>ΑΠΟΔΕΙΞΗ ΠΑΡΟΧΗΣ ΥΠΗΡΕΣΙΩΝ - ΑΠΟΔΕΙΞΗ ΛΙΑΝΙΚΗΣ ΠΩΛΗΣΗΣ</t>
        </is>
      </c>
      <c r="J24" t="inlineStr">
        <is>
          <t>19449</t>
        </is>
      </c>
      <c r="K24" t="inlineStr">
        <is>
          <t xml:space="preserve"> </t>
        </is>
      </c>
      <c r="L24" t="inlineStr">
        <is>
          <t>998727941</t>
        </is>
      </c>
      <c r="M24" t="inlineStr">
        <is>
          <t>ΤΑΝΤΕΜ ΑΣΤΙΚΗ ΜΗ ΚΕΡΔΟΣΚΟΠΙΚΗ ΕΤΑΙΡΕΙΑ</t>
        </is>
      </c>
      <c r="N24" t="n">
        <v>1</v>
      </c>
      <c r="O24" t="inlineStr">
        <is>
          <t>094025817</t>
        </is>
      </c>
      <c r="P24" t="inlineStr">
        <is>
          <t>"ΑΛΦΑ-ΒΗΤΑ" ΒΑΣΙΛΟΠΟΥΛΟΣ ΜΟΝΟΠΡΟΣΩΠΗ ΑΝΩΝΥΜΗ ΕΤΑΙΡΙΑ</t>
        </is>
      </c>
      <c r="Q24" t="inlineStr">
        <is>
          <t>27.51€</t>
        </is>
      </c>
      <c r="R24">
        <f>HYPERLINK("https://www1.aade.gr/tameiakes/myweb/q1.php?SIG=FGG180206330055105282D8C3164CD06B09CF7FF0BE7E28E33A3E9BFDC427.51")</f>
        <v/>
      </c>
    </row>
    <row r="25">
      <c r="A25" t="n">
        <v>2</v>
      </c>
      <c r="B25" t="inlineStr">
        <is>
          <t>2022-07-08</t>
        </is>
      </c>
      <c r="C25" t="inlineStr">
        <is>
          <t>23.97€</t>
        </is>
      </c>
      <c r="D25" t="inlineStr">
        <is>
          <t>3.43€</t>
        </is>
      </c>
      <c r="E25" t="inlineStr">
        <is>
          <t xml:space="preserve"> </t>
        </is>
      </c>
      <c r="F25" t="inlineStr">
        <is>
          <t xml:space="preserve"> </t>
        </is>
      </c>
      <c r="G25" t="n">
        <v>1</v>
      </c>
      <c r="H25" t="inlineStr">
        <is>
          <t xml:space="preserve"> </t>
        </is>
      </c>
      <c r="I25" t="inlineStr">
        <is>
          <t>ΑΠΟΔΕΙΞΗ ΛΙΑΝΙΚΗΣ ΠΩΛΗΣΗΣ (ΕΜΠΟΡΕΥΜΑΤΩΝ)</t>
        </is>
      </c>
      <c r="J25" t="inlineStr">
        <is>
          <t>68853</t>
        </is>
      </c>
      <c r="K25" t="inlineStr">
        <is>
          <t xml:space="preserve"> </t>
        </is>
      </c>
      <c r="L25" t="inlineStr">
        <is>
          <t>998727941</t>
        </is>
      </c>
      <c r="M25" t="inlineStr">
        <is>
          <t>ΤΑΝΤΕΜ ΑΣΤΙΚΗ ΜΗ ΚΕΡΔΟΣΚΟΠΙΚΗ ΕΤΑΙΡΕΙΑ</t>
        </is>
      </c>
      <c r="N25" t="n">
        <v>1</v>
      </c>
      <c r="O25" t="inlineStr">
        <is>
          <t>094471750</t>
        </is>
      </c>
      <c r="P25" t="inlineStr">
        <is>
          <t>ΧΑΡΑΛΑΜΠΟΣ ΒΕΝΕΤΗΣ ΑΝΩΝΥΜΗ ΒΙΟΜΗΧΑΝΙΚΗ &amp; ΕΜΠΟΡΙΚΗ ΕΤΑΙΡΕΙΑ ΑΡΤΟΠΟΙΙΑΣ - ΖΑΧΑΡΟΠΛΑΣΤΙΚΗΣ</t>
        </is>
      </c>
      <c r="Q25" t="inlineStr">
        <is>
          <t>27.4€</t>
        </is>
      </c>
      <c r="R25">
        <f>HYPERLINK("https://www1.aade.gr/tameiakes/myweb/q1.php?SIG=CCC190037530059648179EBC91A7617D40FA83C20EC2DE505ECB71C871127,40")</f>
        <v/>
      </c>
    </row>
    <row r="26">
      <c r="A26" t="n">
        <v>2</v>
      </c>
      <c r="B26" t="inlineStr">
        <is>
          <t>2022-07-31</t>
        </is>
      </c>
      <c r="C26" t="inlineStr">
        <is>
          <t>8.94€</t>
        </is>
      </c>
      <c r="D26" t="inlineStr">
        <is>
          <t>1.16€</t>
        </is>
      </c>
      <c r="E26" t="inlineStr">
        <is>
          <t xml:space="preserve"> </t>
        </is>
      </c>
      <c r="F26" t="inlineStr">
        <is>
          <t xml:space="preserve"> </t>
        </is>
      </c>
      <c r="G26" t="n">
        <v>1</v>
      </c>
      <c r="H26" t="inlineStr">
        <is>
          <t xml:space="preserve"> </t>
        </is>
      </c>
      <c r="I26" t="inlineStr">
        <is>
          <t>ΑΠΟΔΕΙΞΗ ΛΙΑΝΙΚΗΣ ΠΩΛΗΣΗΣ (ΕΜΠΟΡΕΥΜΑΤΩΝ)</t>
        </is>
      </c>
      <c r="J26" t="inlineStr">
        <is>
          <t>493845</t>
        </is>
      </c>
      <c r="K26" t="inlineStr">
        <is>
          <t xml:space="preserve"> </t>
        </is>
      </c>
      <c r="L26" t="inlineStr">
        <is>
          <t>998727941</t>
        </is>
      </c>
      <c r="M26" t="inlineStr">
        <is>
          <t>ΤΑΝΤΕΜ ΑΣΤΙΚΗ ΜΗ ΚΕΡΔΟΣΚΟΠΙΚΗ ΕΤΑΙΡΕΙΑ</t>
        </is>
      </c>
      <c r="N26" t="n">
        <v>1</v>
      </c>
      <c r="O26" t="inlineStr">
        <is>
          <t>094471750</t>
        </is>
      </c>
      <c r="P26" t="inlineStr">
        <is>
          <t>ΧΑΡΑΛΑΜΠΟΣ ΒΕΝΕΤΗΣ ΑΝΩΝΥΜΗ ΒΙΟΜΗΧΑΝΙΚΗ &amp; ΕΜΠΟΡΙΚΗ ΕΤΑΙΡΕΙΑ ΑΡΤΟΠΟΙΙΑΣ - ΖΑΧΑΡΟΠΛΑΣΤΙΚΗΣ</t>
        </is>
      </c>
      <c r="Q26" t="inlineStr">
        <is>
          <t>10.1€</t>
        </is>
      </c>
      <c r="R26">
        <f>HYPERLINK("https://www1.aade.gr/tameiakes/myweb/q1.php?SIG=CCC1800178800616140BC2A11C4B9C4B40238A4155E7FD78414BE7E82D910,10")</f>
        <v/>
      </c>
    </row>
    <row r="27">
      <c r="A27" t="n">
        <v>2</v>
      </c>
      <c r="B27" t="inlineStr">
        <is>
          <t>2022-07-18</t>
        </is>
      </c>
      <c r="C27" t="inlineStr">
        <is>
          <t>9.11€</t>
        </is>
      </c>
      <c r="D27" t="inlineStr">
        <is>
          <t>1.18€</t>
        </is>
      </c>
      <c r="E27" t="inlineStr">
        <is>
          <t xml:space="preserve"> </t>
        </is>
      </c>
      <c r="F27" t="inlineStr">
        <is>
          <t xml:space="preserve"> </t>
        </is>
      </c>
      <c r="G27" t="n">
        <v>1</v>
      </c>
      <c r="H27" t="inlineStr">
        <is>
          <t xml:space="preserve"> </t>
        </is>
      </c>
      <c r="I27" t="inlineStr">
        <is>
          <t>ΑΠΟΔΕΙΞΗ ΠΑΡΟΧΗΣ ΥΠΗΡΕΣΙΩΝ - ΑΠΟΔΕΙΞΗ ΛΙΑΝΙΚΗΣ ΠΩΛΗΣΗΣ</t>
        </is>
      </c>
      <c r="J27" t="inlineStr">
        <is>
          <t>97484</t>
        </is>
      </c>
      <c r="K27" t="inlineStr">
        <is>
          <t xml:space="preserve"> </t>
        </is>
      </c>
      <c r="L27" t="inlineStr">
        <is>
          <t>998727941</t>
        </is>
      </c>
      <c r="M27" t="inlineStr">
        <is>
          <t>ΤΑΝΤΕΜ ΑΣΤΙΚΗ ΜΗ ΚΕΡΔΟΣΚΟΠΙΚΗ ΕΤΑΙΡΕΙΑ</t>
        </is>
      </c>
      <c r="N27" t="n">
        <v>1</v>
      </c>
      <c r="O27" t="inlineStr">
        <is>
          <t>800764388</t>
        </is>
      </c>
      <c r="P27" t="inlineStr">
        <is>
          <t>ΕΛΛΗΝΙΚΕΣ ΥΠΕΡΑΓΟΡΕΣ ΣΚΛΑΒΕΝΙΤΗΣ ΑΝΩΝΥΜΗ ΕΜΠΟΡΙΚΗ ΕΤΑΙΡΕΙΑ</t>
        </is>
      </c>
      <c r="Q27" t="inlineStr">
        <is>
          <t>10.29€</t>
        </is>
      </c>
      <c r="R27">
        <f>HYPERLINK("https://www1.aade.gr/tameiakes/myweb/q1.php?SIG=DLD2001066400097484B9D65C9E56EF36818318FAE48D99D14DA7FB680110.29")</f>
        <v/>
      </c>
    </row>
    <row r="28">
      <c r="A28" t="n">
        <v>2</v>
      </c>
      <c r="B28" t="inlineStr">
        <is>
          <t>2022-07-16</t>
        </is>
      </c>
      <c r="C28" t="inlineStr">
        <is>
          <t>9.05€</t>
        </is>
      </c>
      <c r="D28" t="inlineStr">
        <is>
          <t>1.27€</t>
        </is>
      </c>
      <c r="E28" t="inlineStr">
        <is>
          <t xml:space="preserve"> </t>
        </is>
      </c>
      <c r="F28" t="inlineStr">
        <is>
          <t xml:space="preserve"> </t>
        </is>
      </c>
      <c r="G28" t="n">
        <v>1</v>
      </c>
      <c r="H28" t="inlineStr">
        <is>
          <t xml:space="preserve"> </t>
        </is>
      </c>
      <c r="I28" t="inlineStr">
        <is>
          <t>ΑΠΟΔΕΙΞΗ ΛΙΑΝΙΚΗΣ ΠΩΛΗΣΗΣ (ΕΜΠΟΡΕΥΜΑΤΩΝ)</t>
        </is>
      </c>
      <c r="J28" t="inlineStr">
        <is>
          <t>138594</t>
        </is>
      </c>
      <c r="K28" t="inlineStr">
        <is>
          <t xml:space="preserve"> </t>
        </is>
      </c>
      <c r="L28" t="inlineStr">
        <is>
          <t>998727941</t>
        </is>
      </c>
      <c r="M28" t="inlineStr">
        <is>
          <t>ΤΑΝΤΕΜ ΑΣΤΙΚΗ ΜΗ ΚΕΡΔΟΣΚΟΠΙΚΗ ΕΤΑΙΡΕΙΑ</t>
        </is>
      </c>
      <c r="N28" t="n">
        <v>1</v>
      </c>
      <c r="O28" t="inlineStr">
        <is>
          <t>801062604</t>
        </is>
      </c>
      <c r="P28" t="inlineStr">
        <is>
          <t>ΦΑΡΜΑΚΕΙΟ ΘΕΟΔΩΡΟΥ ΚΑΜΠΟΛΗ ΚΑΙ ΣΙΑ ΟΜΟΡΡΥΜΗ ΕΤΑΙΡΕΙΑ</t>
        </is>
      </c>
      <c r="Q28" t="inlineStr">
        <is>
          <t>10.32€</t>
        </is>
      </c>
      <c r="R28">
        <f>HYPERLINK("https://www1.aade.gr/tameiakes/myweb/q1.php?SIG=CFT2000278600018352BC90EB07D3C4E775751DB15CA70BFFEB71802BA710.32")</f>
        <v/>
      </c>
    </row>
    <row r="29">
      <c r="A29" t="n">
        <v>2</v>
      </c>
      <c r="B29" t="inlineStr">
        <is>
          <t>2022-07-25</t>
        </is>
      </c>
      <c r="C29" t="inlineStr">
        <is>
          <t>9.47€</t>
        </is>
      </c>
      <c r="D29" t="inlineStr">
        <is>
          <t>1.23€</t>
        </is>
      </c>
      <c r="E29" t="inlineStr">
        <is>
          <t xml:space="preserve"> </t>
        </is>
      </c>
      <c r="F29" t="inlineStr">
        <is>
          <t xml:space="preserve"> </t>
        </is>
      </c>
      <c r="G29" t="n">
        <v>1</v>
      </c>
      <c r="H29" t="inlineStr">
        <is>
          <t xml:space="preserve"> </t>
        </is>
      </c>
      <c r="I29" t="inlineStr">
        <is>
          <t>ΑΠΟΔΕΙΞΗ ΛΙΑΝΙΚΗΣ ΠΩΛΗΣΗΣ (ΕΜΠΟΡΕΥΜΑΤΩΝ)</t>
        </is>
      </c>
      <c r="J29" t="inlineStr">
        <is>
          <t>13449</t>
        </is>
      </c>
      <c r="K29" t="inlineStr">
        <is>
          <t xml:space="preserve"> </t>
        </is>
      </c>
      <c r="L29" t="inlineStr">
        <is>
          <t>998727941</t>
        </is>
      </c>
      <c r="M29" t="inlineStr">
        <is>
          <t>ΤΑΝΤΕΜ ΑΣΤΙΚΗ ΜΗ ΚΕΡΔΟΣΚΟΠΙΚΗ ΕΤΑΙΡΕΙΑ</t>
        </is>
      </c>
      <c r="N29" t="n">
        <v>1</v>
      </c>
      <c r="O29" t="inlineStr">
        <is>
          <t>801408110</t>
        </is>
      </c>
      <c r="P29" t="inlineStr">
        <is>
          <t>ΣΟΥΒΛΑΚΙ ΚΑΙΣΑΡΙΑΝΗ Ε.Ε.</t>
        </is>
      </c>
      <c r="Q29" t="inlineStr">
        <is>
          <t>10.7€</t>
        </is>
      </c>
      <c r="R29">
        <f>HYPERLINK("https://www1.aade.gr/tameiakes/myweb/q1.php?SIG=DLD22023343000183585C035961DB24401FB29FF89912986581505BEA7B10.70")</f>
        <v/>
      </c>
    </row>
    <row r="30">
      <c r="A30" t="n">
        <v>2</v>
      </c>
      <c r="B30" t="inlineStr">
        <is>
          <t>2022-07-26</t>
        </is>
      </c>
      <c r="C30" t="inlineStr">
        <is>
          <t>9.87€</t>
        </is>
      </c>
      <c r="D30" t="inlineStr">
        <is>
          <t>1.28€</t>
        </is>
      </c>
      <c r="E30" t="inlineStr">
        <is>
          <t xml:space="preserve"> </t>
        </is>
      </c>
      <c r="F30" t="inlineStr">
        <is>
          <t xml:space="preserve"> </t>
        </is>
      </c>
      <c r="G30" t="n">
        <v>1</v>
      </c>
      <c r="H30" t="inlineStr">
        <is>
          <t xml:space="preserve"> </t>
        </is>
      </c>
      <c r="I30" t="inlineStr">
        <is>
          <t>ΑΠΟΔΕΙΞΗ ΠΑΡΟΧΗΣ ΥΠΗΡΕΣΙΩΝ - ΑΠΟΔΕΙΞΗ ΛΙΑΝΙΚΗΣ ΠΩΛΗΣΗΣ</t>
        </is>
      </c>
      <c r="J30" t="inlineStr">
        <is>
          <t>198093</t>
        </is>
      </c>
      <c r="K30" t="inlineStr">
        <is>
          <t xml:space="preserve"> </t>
        </is>
      </c>
      <c r="L30" t="inlineStr">
        <is>
          <t>998727941</t>
        </is>
      </c>
      <c r="M30" t="inlineStr">
        <is>
          <t>ΤΑΝΤΕΜ ΑΣΤΙΚΗ ΜΗ ΚΕΡΔΟΣΚΟΠΙΚΗ ΕΤΑΙΡΕΙΑ</t>
        </is>
      </c>
      <c r="N30" t="n">
        <v>1</v>
      </c>
      <c r="O30" t="inlineStr">
        <is>
          <t>800764388</t>
        </is>
      </c>
      <c r="P30" t="inlineStr">
        <is>
          <t>ΕΛΛΗΝΙΚΕΣ ΥΠΕΡΑΓΟΡΕΣ ΣΚΛΑΒΕΝΙΤΗΣ ΑΝΩΝΥΜΗ ΕΜΠΟΡΙΚΗ ΕΤΑΙΡΕΙΑ</t>
        </is>
      </c>
      <c r="Q30" t="inlineStr">
        <is>
          <t>11.15€</t>
        </is>
      </c>
      <c r="R30">
        <f>HYPERLINK("https://www1.aade.gr/tameiakes/myweb/q1.php?SIG=DLD2000946600198097EB388902FA2E27917E765D8C4980AA878C8E23CE11.15")</f>
        <v/>
      </c>
    </row>
    <row r="31">
      <c r="A31" t="n">
        <v>2</v>
      </c>
      <c r="B31" t="inlineStr">
        <is>
          <t>2022-07-14</t>
        </is>
      </c>
      <c r="C31" t="inlineStr">
        <is>
          <t>9.68€</t>
        </is>
      </c>
      <c r="D31" t="inlineStr">
        <is>
          <t>2.32€</t>
        </is>
      </c>
      <c r="E31" t="inlineStr">
        <is>
          <t xml:space="preserve"> </t>
        </is>
      </c>
      <c r="F31" t="inlineStr">
        <is>
          <t xml:space="preserve"> </t>
        </is>
      </c>
      <c r="G31" t="n">
        <v>1</v>
      </c>
      <c r="H31" t="inlineStr">
        <is>
          <t xml:space="preserve"> </t>
        </is>
      </c>
      <c r="I31" t="inlineStr">
        <is>
          <t>ΑΠΟΔΕΙΞΗ ΕΣΟΔΟΥ</t>
        </is>
      </c>
      <c r="J31" t="inlineStr">
        <is>
          <t>0</t>
        </is>
      </c>
      <c r="K31" t="inlineStr">
        <is>
          <t xml:space="preserve"> </t>
        </is>
      </c>
      <c r="L31" t="inlineStr">
        <is>
          <t>998727941</t>
        </is>
      </c>
      <c r="M31" t="inlineStr">
        <is>
          <t>ΤΑΝΤΕΜ ΑΣΤΙΚΗ ΜΗ ΚΕΡΔΟΣΚΟΠΙΚΗ ΕΤΑΙΡΕΙΑ</t>
        </is>
      </c>
      <c r="N31" t="n">
        <v>1</v>
      </c>
      <c r="O31" t="inlineStr">
        <is>
          <t>081556781</t>
        </is>
      </c>
      <c r="P31" t="inlineStr">
        <is>
          <t>ΣΚΑΦΙΔΑΣ Ε - ΠΕΠΠΑ ΑΦΟΙ ΑΕ</t>
        </is>
      </c>
      <c r="Q31" t="inlineStr">
        <is>
          <t>12.0€</t>
        </is>
      </c>
      <c r="R31">
        <f>HYPERLINK("https://www1.gsis.gr/tameiakes/myweb/q1.php?SIG=FFS19008417000270037D52F383C6961DFF17F904753BE14B6E33304A1512.00")</f>
        <v/>
      </c>
    </row>
    <row r="32">
      <c r="A32" t="n">
        <v>2</v>
      </c>
      <c r="B32" t="inlineStr">
        <is>
          <t>2022-07-19</t>
        </is>
      </c>
      <c r="C32" t="inlineStr">
        <is>
          <t>10.38€</t>
        </is>
      </c>
      <c r="D32" t="inlineStr">
        <is>
          <t>1.7€</t>
        </is>
      </c>
      <c r="E32" t="inlineStr">
        <is>
          <t xml:space="preserve"> </t>
        </is>
      </c>
      <c r="F32" t="inlineStr">
        <is>
          <t xml:space="preserve"> </t>
        </is>
      </c>
      <c r="G32" t="n">
        <v>1</v>
      </c>
      <c r="H32" t="inlineStr">
        <is>
          <t xml:space="preserve"> </t>
        </is>
      </c>
      <c r="I32" t="inlineStr">
        <is>
          <t>ΑΠΟΔΕΙΞΗ ΠΑΡΟΧΗΣ ΥΠΗΡΕΣΙΩΝ - ΑΠΟΔΕΙΞΗ ΛΙΑΝΙΚΗΣ ΠΩΛΗΣΗΣ</t>
        </is>
      </c>
      <c r="J32" t="inlineStr">
        <is>
          <t>196202</t>
        </is>
      </c>
      <c r="K32" t="inlineStr">
        <is>
          <t xml:space="preserve"> </t>
        </is>
      </c>
      <c r="L32" t="inlineStr">
        <is>
          <t>998727941</t>
        </is>
      </c>
      <c r="M32" t="inlineStr">
        <is>
          <t>ΤΑΝΤΕΜ ΑΣΤΙΚΗ ΜΗ ΚΕΡΔΟΣΚΟΠΙΚΗ ΕΤΑΙΡΕΙΑ</t>
        </is>
      </c>
      <c r="N32" t="n">
        <v>1</v>
      </c>
      <c r="O32" t="inlineStr">
        <is>
          <t>800764388</t>
        </is>
      </c>
      <c r="P32" t="inlineStr">
        <is>
          <t>ΕΛΛΗΝΙΚΕΣ ΥΠΕΡΑΓΟΡΕΣ ΣΚΛΑΒΕΝΙΤΗΣ ΑΝΩΝΥΜΗ ΕΜΠΟΡΙΚΗ ΕΤΑΙΡΕΙΑ</t>
        </is>
      </c>
      <c r="Q32" t="inlineStr">
        <is>
          <t>12.08€</t>
        </is>
      </c>
      <c r="R32">
        <f>HYPERLINK("https://www1.aade.gr/tameiakes/myweb/q1.php?SIG=DLD2000946600196206752A8D1A135CBA48E7E3EDEFBB693E65A2D4062012.08")</f>
        <v/>
      </c>
    </row>
    <row r="33">
      <c r="A33" t="n">
        <v>2</v>
      </c>
      <c r="B33" t="inlineStr">
        <is>
          <t>2022-07-22</t>
        </is>
      </c>
      <c r="C33" t="inlineStr">
        <is>
          <t>11.42€</t>
        </is>
      </c>
      <c r="D33" t="inlineStr">
        <is>
          <t>1.48€</t>
        </is>
      </c>
      <c r="E33" t="inlineStr">
        <is>
          <t xml:space="preserve"> </t>
        </is>
      </c>
      <c r="F33" t="inlineStr">
        <is>
          <t xml:space="preserve"> </t>
        </is>
      </c>
      <c r="G33" t="n">
        <v>1</v>
      </c>
      <c r="H33" t="inlineStr">
        <is>
          <t xml:space="preserve"> </t>
        </is>
      </c>
      <c r="I33" t="inlineStr">
        <is>
          <t>ΑΠΟΔΕΙΞΗ ΕΣΟΔΟΥ</t>
        </is>
      </c>
      <c r="J33" t="inlineStr">
        <is>
          <t>0</t>
        </is>
      </c>
      <c r="K33" t="inlineStr">
        <is>
          <t xml:space="preserve"> </t>
        </is>
      </c>
      <c r="L33" t="inlineStr">
        <is>
          <t>998727941</t>
        </is>
      </c>
      <c r="M33" t="inlineStr">
        <is>
          <t>ΤΑΝΤΕΜ ΑΣΤΙΚΗ ΜΗ ΚΕΡΔΟΣΚΟΠΙΚΗ ΕΤΑΙΡΕΙΑ</t>
        </is>
      </c>
      <c r="N33" t="n">
        <v>1</v>
      </c>
      <c r="O33" t="inlineStr">
        <is>
          <t>800478730</t>
        </is>
      </c>
      <c r="P33" t="inlineStr">
        <is>
          <t>ΕΛΕΝΑ Α. ΚΟΥΡΤΗΣ ΚΑΙ ΣΙΑ ΕΕ</t>
        </is>
      </c>
      <c r="Q33" t="inlineStr">
        <is>
          <t>12.9€</t>
        </is>
      </c>
      <c r="R33">
        <f>HYPERLINK("https://www1.aade.gr/tameiakes/myweb/q1.php?SIG=FFH16003318000988084C0471E1F484A0487DBDB055E25736E63F102D2B12.90")</f>
        <v/>
      </c>
    </row>
    <row r="34">
      <c r="A34" t="n">
        <v>2</v>
      </c>
      <c r="B34" t="inlineStr">
        <is>
          <t>2022-07-05</t>
        </is>
      </c>
      <c r="C34" t="inlineStr">
        <is>
          <t>11.63€</t>
        </is>
      </c>
      <c r="D34" t="inlineStr">
        <is>
          <t>1.53€</t>
        </is>
      </c>
      <c r="E34" t="inlineStr">
        <is>
          <t xml:space="preserve"> </t>
        </is>
      </c>
      <c r="F34" t="inlineStr">
        <is>
          <t xml:space="preserve"> </t>
        </is>
      </c>
      <c r="G34" t="n">
        <v>1</v>
      </c>
      <c r="H34" t="inlineStr">
        <is>
          <t xml:space="preserve"> </t>
        </is>
      </c>
      <c r="I34" t="inlineStr">
        <is>
          <t>ΑΠΟΔΕΙΞΗ ΛΙΑΝΙΚΗΣ ΠΩΛΗΣΗΣ (ΕΜΠΟΡΕΥΜΑΤΩΝ)</t>
        </is>
      </c>
      <c r="J34" t="inlineStr">
        <is>
          <t>130800</t>
        </is>
      </c>
      <c r="K34" t="inlineStr">
        <is>
          <t xml:space="preserve"> </t>
        </is>
      </c>
      <c r="L34" t="inlineStr">
        <is>
          <t>998727941</t>
        </is>
      </c>
      <c r="M34" t="inlineStr">
        <is>
          <t>ΤΑΝΤΕΜ ΑΣΤΙΚΗ ΜΗ ΚΕΡΔΟΣΚΟΠΙΚΗ ΕΤΑΙΡΕΙΑ</t>
        </is>
      </c>
      <c r="N34" t="n">
        <v>1</v>
      </c>
      <c r="O34" t="inlineStr">
        <is>
          <t>998771189</t>
        </is>
      </c>
      <c r="P34" t="inlineStr">
        <is>
          <t>ΜΑΡΚΕΤ ΙΝ ΑΝΩΝΥΜΗ ΕΜΠΟΡΟΒΙΟΜΗΧΑΝΙΚΗ ΕΤΑΙΡΕΙΑ ΑΝΑΛΩΣΙΜΩΝ ΠΡΟΪΟΝΤΩΝ - ΣΥΣΚΕΥΑΣΙΩΝ - ΔΙΑΝΟΜΩΝ - ΜΕΤΑΦΟΡΩΝ - ΕΙΣΑΓΩΓΩΝ - ΕΞΑΓΩΓΩΝ</t>
        </is>
      </c>
      <c r="Q34" t="inlineStr">
        <is>
          <t>13.16€</t>
        </is>
      </c>
      <c r="R34">
        <f>HYPERLINK("https://www1.aade.gr/tameiakes/myweb/q1.php?SIG=DLD2001149200275370815851338816402AC165FEDD812017A2031875D713.16")</f>
        <v/>
      </c>
    </row>
    <row r="35">
      <c r="A35" t="n">
        <v>2</v>
      </c>
      <c r="B35" t="inlineStr">
        <is>
          <t>2022-07-04</t>
        </is>
      </c>
      <c r="C35" t="inlineStr">
        <is>
          <t>11.59€</t>
        </is>
      </c>
      <c r="D35" t="inlineStr">
        <is>
          <t>1.64€</t>
        </is>
      </c>
      <c r="E35" t="inlineStr">
        <is>
          <t xml:space="preserve"> </t>
        </is>
      </c>
      <c r="F35" t="inlineStr">
        <is>
          <t xml:space="preserve"> </t>
        </is>
      </c>
      <c r="G35" t="n">
        <v>1</v>
      </c>
      <c r="H35" t="inlineStr">
        <is>
          <t xml:space="preserve"> </t>
        </is>
      </c>
      <c r="I35" t="inlineStr">
        <is>
          <t>ΑΠΟΔΕΙΞΗ ΠΑΡΟΧΗΣ ΥΠΗΡΕΣΙΩΝ - ΑΠΟΔΕΙΞΗ ΛΙΑΝΙΚΗΣ ΠΩΛΗΣΗΣ</t>
        </is>
      </c>
      <c r="J35" t="inlineStr">
        <is>
          <t>19144</t>
        </is>
      </c>
      <c r="K35" t="inlineStr">
        <is>
          <t xml:space="preserve"> </t>
        </is>
      </c>
      <c r="L35" t="inlineStr">
        <is>
          <t>998727941</t>
        </is>
      </c>
      <c r="M35" t="inlineStr">
        <is>
          <t>ΤΑΝΤΕΜ ΑΣΤΙΚΗ ΜΗ ΚΕΡΔΟΣΚΟΠΙΚΗ ΕΤΑΙΡΕΙΑ</t>
        </is>
      </c>
      <c r="N35" t="n">
        <v>1</v>
      </c>
      <c r="O35" t="inlineStr">
        <is>
          <t>094025817</t>
        </is>
      </c>
      <c r="P35" t="inlineStr">
        <is>
          <t>"ΑΛΦΑ-ΒΗΤΑ" ΒΑΣΙΛΟΠΟΥΛΟΣ ΜΟΝΟΠΡΟΣΩΠΗ ΑΝΩΝΥΜΗ ΕΤΑΙΡΙΑ</t>
        </is>
      </c>
      <c r="Q35" t="inlineStr">
        <is>
          <t>13.23€</t>
        </is>
      </c>
      <c r="R35">
        <f>HYPERLINK("https://www1.aade.gr/tameiakes/myweb/q1.php?SIG=FGG180206330054091282F80578C9BEA89DC0A0355E5C001F108982717D13.23")</f>
        <v/>
      </c>
    </row>
    <row r="36">
      <c r="A36" t="n">
        <v>2</v>
      </c>
      <c r="B36" t="inlineStr">
        <is>
          <t>2022-07-29</t>
        </is>
      </c>
      <c r="C36" t="inlineStr">
        <is>
          <t>12.65€</t>
        </is>
      </c>
      <c r="D36" t="inlineStr">
        <is>
          <t>0.76€</t>
        </is>
      </c>
      <c r="E36" t="inlineStr">
        <is>
          <t xml:space="preserve"> </t>
        </is>
      </c>
      <c r="F36" t="inlineStr">
        <is>
          <t xml:space="preserve"> </t>
        </is>
      </c>
      <c r="G36" t="n">
        <v>1</v>
      </c>
      <c r="H36" t="inlineStr">
        <is>
          <t xml:space="preserve"> </t>
        </is>
      </c>
      <c r="I36" t="inlineStr">
        <is>
          <t>ΑΠΟΔΕΙΞΗ ΕΣΟΔΟΥ</t>
        </is>
      </c>
      <c r="J36" t="inlineStr">
        <is>
          <t>0</t>
        </is>
      </c>
      <c r="K36" t="inlineStr">
        <is>
          <t xml:space="preserve"> </t>
        </is>
      </c>
      <c r="L36" t="inlineStr">
        <is>
          <t>998727941</t>
        </is>
      </c>
      <c r="M36" t="inlineStr">
        <is>
          <t>ΤΑΝΤΕΜ ΑΣΤΙΚΗ ΜΗ ΚΕΡΔΟΣΚΟΠΙΚΗ ΕΤΑΙΡΕΙΑ</t>
        </is>
      </c>
      <c r="N36" t="n">
        <v>1</v>
      </c>
      <c r="O36" t="inlineStr">
        <is>
          <t>094277812</t>
        </is>
      </c>
      <c r="P36" t="inlineStr">
        <is>
          <t>Σ. ΠΑΤΑΚΗΣ ΑΝΩΝΥΜΗ ΕΚΔΟΤΙΚΗ ΕΜΠΟΡΙΚΗ ΚΑΙ ΔΙΑΝΕΜΗΤΙΚΗ ΕΤΑΙΡΕΙΑ</t>
        </is>
      </c>
      <c r="Q36" t="inlineStr">
        <is>
          <t>13.41€</t>
        </is>
      </c>
      <c r="R36">
        <f>HYPERLINK("https://www1.aade.gr/tameiakes/myweb/q1.php?SIG=DSE1900001500057802F626CA44B22A3E92A11069E9F1BC632EFF8AB89513.41")</f>
        <v/>
      </c>
    </row>
    <row r="37">
      <c r="A37" t="n">
        <v>2</v>
      </c>
      <c r="B37" t="inlineStr">
        <is>
          <t>2022-07-02</t>
        </is>
      </c>
      <c r="C37" t="inlineStr">
        <is>
          <t>12.1€</t>
        </is>
      </c>
      <c r="D37" t="inlineStr">
        <is>
          <t>2.9€</t>
        </is>
      </c>
      <c r="E37" t="inlineStr">
        <is>
          <t xml:space="preserve"> </t>
        </is>
      </c>
      <c r="F37" t="inlineStr">
        <is>
          <t xml:space="preserve"> </t>
        </is>
      </c>
      <c r="G37" t="n">
        <v>1</v>
      </c>
      <c r="H37" t="inlineStr">
        <is>
          <t xml:space="preserve"> </t>
        </is>
      </c>
      <c r="I37" t="inlineStr">
        <is>
          <t>ΑΠΟΔΕΙΞΗ ΕΣΟΔΟΥ</t>
        </is>
      </c>
      <c r="J37" t="inlineStr">
        <is>
          <t>0</t>
        </is>
      </c>
      <c r="K37" t="inlineStr">
        <is>
          <t xml:space="preserve"> </t>
        </is>
      </c>
      <c r="L37" t="inlineStr">
        <is>
          <t>998727941</t>
        </is>
      </c>
      <c r="M37" t="inlineStr">
        <is>
          <t>ΤΑΝΤΕΜ ΑΣΤΙΚΗ ΜΗ ΚΕΡΔΟΣΚΟΠΙΚΗ ΕΤΑΙΡΕΙΑ</t>
        </is>
      </c>
      <c r="N37" t="n">
        <v>1</v>
      </c>
      <c r="O37" t="inlineStr">
        <is>
          <t>081556781</t>
        </is>
      </c>
      <c r="P37" t="inlineStr">
        <is>
          <t>ΣΚΑΦΙΔΑΣ Ε - ΠΕΠΠΑ ΑΦΟΙ ΑΕ</t>
        </is>
      </c>
      <c r="Q37" t="inlineStr">
        <is>
          <t>15.0€</t>
        </is>
      </c>
      <c r="R37">
        <f>HYPERLINK("https://www1.gsis.gr/tameiakes/myweb/q1.php?SIG=FFS1900841700026633C37C8E9B6B194CC5F379D3B5A1D1D2A1238C5BD615.00")</f>
        <v/>
      </c>
    </row>
    <row r="38">
      <c r="A38" t="n">
        <v>2</v>
      </c>
      <c r="B38" t="inlineStr">
        <is>
          <t>2022-07-16</t>
        </is>
      </c>
      <c r="C38" t="inlineStr">
        <is>
          <t>13.88€</t>
        </is>
      </c>
      <c r="D38" t="inlineStr">
        <is>
          <t>1.82€</t>
        </is>
      </c>
      <c r="E38" t="inlineStr">
        <is>
          <t xml:space="preserve"> </t>
        </is>
      </c>
      <c r="F38" t="inlineStr">
        <is>
          <t xml:space="preserve"> </t>
        </is>
      </c>
      <c r="G38" t="n">
        <v>1</v>
      </c>
      <c r="H38" t="inlineStr">
        <is>
          <t xml:space="preserve"> </t>
        </is>
      </c>
      <c r="I38" t="inlineStr">
        <is>
          <t>ΑΠΟΔΕΙΞΗ ΛΙΑΝΙΚΗΣ ΠΩΛΗΣΗΣ (ΕΜΠΟΡΕΥΜΑΤΩΝ)</t>
        </is>
      </c>
      <c r="J38" t="inlineStr">
        <is>
          <t>8</t>
        </is>
      </c>
      <c r="K38" t="inlineStr">
        <is>
          <t xml:space="preserve"> </t>
        </is>
      </c>
      <c r="L38" t="inlineStr">
        <is>
          <t>998727941</t>
        </is>
      </c>
      <c r="M38" t="inlineStr">
        <is>
          <t>ΤΑΝΤΕΜ ΑΣΤΙΚΗ ΜΗ ΚΕΡΔΟΣΚΟΠΙΚΗ ΕΤΑΙΡΕΙΑ</t>
        </is>
      </c>
      <c r="N38" t="n">
        <v>1</v>
      </c>
      <c r="O38" t="inlineStr">
        <is>
          <t>094386010</t>
        </is>
      </c>
      <c r="P38" t="inlineStr">
        <is>
          <t>PREMIER CAPITAL ΕΛΛΑΣ ΑΝΩΝΥΜΗ ΕΤΑΙΡΕΙΑ - Ίδρυση, Εκμετάλλευση και Λειτουργία Εστιατορίων</t>
        </is>
      </c>
      <c r="Q38" t="inlineStr">
        <is>
          <t>15.7€</t>
        </is>
      </c>
      <c r="R38">
        <f>HYPERLINK("https://www1.gsis.gr/tameiakes/myweb/q1.php?SIG=DLD190046530035552635587E17D43E8DD13AB3FDE05CD4C4A5F4EA981E15.70")</f>
        <v/>
      </c>
    </row>
    <row r="39">
      <c r="A39" t="n">
        <v>2</v>
      </c>
      <c r="B39" t="inlineStr">
        <is>
          <t>2022-07-16</t>
        </is>
      </c>
      <c r="C39" t="inlineStr">
        <is>
          <t>14.57€</t>
        </is>
      </c>
      <c r="D39" t="inlineStr">
        <is>
          <t>2.94€</t>
        </is>
      </c>
      <c r="E39" t="inlineStr">
        <is>
          <t xml:space="preserve"> </t>
        </is>
      </c>
      <c r="F39" t="inlineStr">
        <is>
          <t xml:space="preserve"> </t>
        </is>
      </c>
      <c r="G39" t="n">
        <v>1</v>
      </c>
      <c r="H39" t="inlineStr">
        <is>
          <t xml:space="preserve"> </t>
        </is>
      </c>
      <c r="I39" t="inlineStr">
        <is>
          <t>ΑΠΟΔΕΙΞΗ ΠΑΡΟΧΗΣ ΥΠΗΡΕΣΙΩΝ - ΑΠΟΔΕΙΞΗ ΛΙΑΝΙΚΗΣ ΠΩΛΗΣΗΣ</t>
        </is>
      </c>
      <c r="J39" t="inlineStr">
        <is>
          <t>303130</t>
        </is>
      </c>
      <c r="K39" t="inlineStr">
        <is>
          <t xml:space="preserve"> </t>
        </is>
      </c>
      <c r="L39" t="inlineStr">
        <is>
          <t>998727941</t>
        </is>
      </c>
      <c r="M39" t="inlineStr">
        <is>
          <t>ΤΑΝΤΕΜ ΑΣΤΙΚΗ ΜΗ ΚΕΡΔΟΣΚΟΠΙΚΗ ΕΤΑΙΡΕΙΑ</t>
        </is>
      </c>
      <c r="N39" t="n">
        <v>1</v>
      </c>
      <c r="O39" t="inlineStr">
        <is>
          <t>094063140</t>
        </is>
      </c>
      <c r="P39" t="inlineStr">
        <is>
          <t>Διαμαντής Μασούτης Α.Ε. ΣΟΥΠΕΡ ΜΑΡΚΕΤ</t>
        </is>
      </c>
      <c r="Q39" t="inlineStr">
        <is>
          <t>17.51€</t>
        </is>
      </c>
      <c r="R39">
        <f>HYPERLINK("https://www1.aade.gr/tameiakes/myweb/q1.php?SIG=DLD1900145200271178DC367007FBA309AC05A6262A6C7268D90E13361017.51")</f>
        <v/>
      </c>
    </row>
    <row r="40">
      <c r="A40" t="n">
        <v>2</v>
      </c>
      <c r="B40" t="inlineStr">
        <is>
          <t>2022-07-14</t>
        </is>
      </c>
      <c r="C40" t="inlineStr">
        <is>
          <t>14.44€</t>
        </is>
      </c>
      <c r="D40" t="inlineStr">
        <is>
          <t>3.46€</t>
        </is>
      </c>
      <c r="E40" t="inlineStr">
        <is>
          <t xml:space="preserve"> </t>
        </is>
      </c>
      <c r="F40" t="inlineStr">
        <is>
          <t xml:space="preserve"> </t>
        </is>
      </c>
      <c r="G40" t="n">
        <v>1</v>
      </c>
      <c r="H40" t="inlineStr">
        <is>
          <t xml:space="preserve"> </t>
        </is>
      </c>
      <c r="I40" t="inlineStr">
        <is>
          <t>ΑΠΟΔΕΙΞΗ ΕΣΟΔΟΥ</t>
        </is>
      </c>
      <c r="J40" t="inlineStr">
        <is>
          <t>0</t>
        </is>
      </c>
      <c r="K40" t="inlineStr">
        <is>
          <t xml:space="preserve"> </t>
        </is>
      </c>
      <c r="L40" t="inlineStr">
        <is>
          <t>998727941</t>
        </is>
      </c>
      <c r="M40" t="inlineStr">
        <is>
          <t>ΤΑΝΤΕΜ ΑΣΤΙΚΗ ΜΗ ΚΕΡΔΟΣΚΟΠΙΚΗ ΕΤΑΙΡΕΙΑ</t>
        </is>
      </c>
      <c r="N40" t="n">
        <v>1</v>
      </c>
      <c r="O40" t="inlineStr">
        <is>
          <t>081556781</t>
        </is>
      </c>
      <c r="P40" t="inlineStr">
        <is>
          <t>ΣΚΑΦΙΔΑΣ Ε - ΠΕΠΠΑ ΑΦΟΙ ΑΕ</t>
        </is>
      </c>
      <c r="Q40" t="inlineStr">
        <is>
          <t>17.9€</t>
        </is>
      </c>
      <c r="R40">
        <f>HYPERLINK("https://www1.gsis.gr/tameiakes/myweb/q1.php?SIG=FFS1900841700027024893234F73A04959598BA715B007357F205A61B1F17.90")</f>
        <v/>
      </c>
    </row>
    <row r="41">
      <c r="A41" t="n">
        <v>2</v>
      </c>
      <c r="B41" t="inlineStr">
        <is>
          <t>2022-07-18</t>
        </is>
      </c>
      <c r="C41" t="inlineStr">
        <is>
          <t>15.34€</t>
        </is>
      </c>
      <c r="D41" t="inlineStr">
        <is>
          <t>2.58€</t>
        </is>
      </c>
      <c r="E41" t="inlineStr">
        <is>
          <t xml:space="preserve"> </t>
        </is>
      </c>
      <c r="F41" t="inlineStr">
        <is>
          <t xml:space="preserve"> </t>
        </is>
      </c>
      <c r="G41" t="n">
        <v>1</v>
      </c>
      <c r="H41" t="inlineStr">
        <is>
          <t xml:space="preserve"> </t>
        </is>
      </c>
      <c r="I41" t="inlineStr">
        <is>
          <t>ΑΠΟΔΕΙΞΗ ΠΑΡΟΧΗΣ ΥΠΗΡΕΣΙΩΝ - ΑΠΟΔΕΙΞΗ ΛΙΑΝΙΚΗΣ ΠΩΛΗΣΗΣ</t>
        </is>
      </c>
      <c r="J41" t="inlineStr">
        <is>
          <t>195934</t>
        </is>
      </c>
      <c r="K41" t="inlineStr">
        <is>
          <t xml:space="preserve"> </t>
        </is>
      </c>
      <c r="L41" t="inlineStr">
        <is>
          <t>998727941</t>
        </is>
      </c>
      <c r="M41" t="inlineStr">
        <is>
          <t>ΤΑΝΤΕΜ ΑΣΤΙΚΗ ΜΗ ΚΕΡΔΟΣΚΟΠΙΚΗ ΕΤΑΙΡΕΙΑ</t>
        </is>
      </c>
      <c r="N41" t="n">
        <v>1</v>
      </c>
      <c r="O41" t="inlineStr">
        <is>
          <t>800764388</t>
        </is>
      </c>
      <c r="P41" t="inlineStr">
        <is>
          <t>ΕΛΛΗΝΙΚΕΣ ΥΠΕΡΑΓΟΡΕΣ ΣΚΛΑΒΕΝΙΤΗΣ ΑΝΩΝΥΜΗ ΕΜΠΟΡΙΚΗ ΕΤΑΙΡΕΙΑ</t>
        </is>
      </c>
      <c r="Q41" t="inlineStr">
        <is>
          <t>17.92€</t>
        </is>
      </c>
      <c r="R41">
        <f>HYPERLINK("https://www1.aade.gr/tameiakes/myweb/q1.php?SIG=DLD2000946600195938BF53AE2C597069BE6BA2822CF99C4051F79387A017.92")</f>
        <v/>
      </c>
    </row>
    <row r="42">
      <c r="A42" t="n">
        <v>2</v>
      </c>
      <c r="B42" t="inlineStr">
        <is>
          <t>2022-07-11</t>
        </is>
      </c>
      <c r="C42" t="inlineStr">
        <is>
          <t>16.31€</t>
        </is>
      </c>
      <c r="D42" t="inlineStr">
        <is>
          <t>2.12€</t>
        </is>
      </c>
      <c r="E42" t="inlineStr">
        <is>
          <t xml:space="preserve"> </t>
        </is>
      </c>
      <c r="F42" t="inlineStr">
        <is>
          <t xml:space="preserve"> </t>
        </is>
      </c>
      <c r="G42" t="n">
        <v>1</v>
      </c>
      <c r="H42" t="inlineStr">
        <is>
          <t xml:space="preserve"> </t>
        </is>
      </c>
      <c r="I42" t="inlineStr">
        <is>
          <t>ΑΠΟΔΕΙΞΗ ΠΑΡΟΧΗΣ ΥΠΗΡΕΣΙΩΝ - ΑΠΟΔΕΙΞΗ ΛΙΑΝΙΚΗΣ ΠΩΛΗΣΗΣ</t>
        </is>
      </c>
      <c r="J42" t="inlineStr">
        <is>
          <t>15802</t>
        </is>
      </c>
      <c r="K42" t="inlineStr">
        <is>
          <t xml:space="preserve"> </t>
        </is>
      </c>
      <c r="L42" t="inlineStr">
        <is>
          <t>998727941</t>
        </is>
      </c>
      <c r="M42" t="inlineStr">
        <is>
          <t>ΤΑΝΤΕΜ ΑΣΤΙΚΗ ΜΗ ΚΕΡΔΟΣΚΟΠΙΚΗ ΕΤΑΙΡΕΙΑ</t>
        </is>
      </c>
      <c r="N42" t="n">
        <v>1</v>
      </c>
      <c r="O42" t="inlineStr">
        <is>
          <t>094025817</t>
        </is>
      </c>
      <c r="P42" t="inlineStr">
        <is>
          <t>"ΑΛΦΑ-ΒΗΤΑ" ΒΑΣΙΛΟΠΟΥΛΟΣ ΜΟΝΟΠΡΟΣΩΠΗ ΑΝΩΝΥΜΗ ΕΤΑΙΡΙΑ</t>
        </is>
      </c>
      <c r="Q42" t="inlineStr">
        <is>
          <t>18.43€</t>
        </is>
      </c>
      <c r="R42">
        <f>HYPERLINK("https://www1.aade.gr/tameiakes/myweb/q1.php?SIG=FGG1802063300544192C7185653B1C965B4EE87A5E1B8226CA7C0961A8018.43")</f>
        <v/>
      </c>
    </row>
    <row r="43">
      <c r="A43" t="n">
        <v>2</v>
      </c>
      <c r="B43" t="inlineStr">
        <is>
          <t>2022-07-18</t>
        </is>
      </c>
      <c r="C43" t="inlineStr">
        <is>
          <t>15.94€</t>
        </is>
      </c>
      <c r="D43" t="inlineStr">
        <is>
          <t>2.56€</t>
        </is>
      </c>
      <c r="E43" t="inlineStr">
        <is>
          <t xml:space="preserve"> </t>
        </is>
      </c>
      <c r="F43" t="inlineStr">
        <is>
          <t xml:space="preserve"> </t>
        </is>
      </c>
      <c r="G43" t="n">
        <v>1</v>
      </c>
      <c r="H43" t="inlineStr">
        <is>
          <t xml:space="preserve"> </t>
        </is>
      </c>
      <c r="I43" t="inlineStr">
        <is>
          <t>ΑΠΟΔΕΙΞΗ ΕΣΟΔΟΥ</t>
        </is>
      </c>
      <c r="J43" t="inlineStr">
        <is>
          <t>0</t>
        </is>
      </c>
      <c r="K43" t="inlineStr">
        <is>
          <t xml:space="preserve"> </t>
        </is>
      </c>
      <c r="L43" t="inlineStr">
        <is>
          <t>998727941</t>
        </is>
      </c>
      <c r="M43" t="inlineStr">
        <is>
          <t>ΤΑΝΤΕΜ ΑΣΤΙΚΗ ΜΗ ΚΕΡΔΟΣΚΟΠΙΚΗ ΕΤΑΙΡΕΙΑ</t>
        </is>
      </c>
      <c r="N43" t="n">
        <v>1</v>
      </c>
      <c r="O43" t="inlineStr">
        <is>
          <t>107138885</t>
        </is>
      </c>
      <c r="P43" t="inlineStr">
        <is>
          <t>ΣΚΟΥΡΑΣ ΝΙΚΟΛΑΟΣ ΤΟΥ ΓΕΩΡΓΙΟΥ</t>
        </is>
      </c>
      <c r="Q43" t="inlineStr">
        <is>
          <t>18.5€</t>
        </is>
      </c>
      <c r="R43">
        <f>HYPERLINK("https://www1.aade.gr/tameiakes/myweb/q1.php?SIG=FFP1900123500013112EC886845BCA7DB8119207279751AF55FB288CF1618.50")</f>
        <v/>
      </c>
    </row>
    <row r="44">
      <c r="A44" t="n">
        <v>2</v>
      </c>
      <c r="B44" t="inlineStr">
        <is>
          <t>2022-07-03</t>
        </is>
      </c>
      <c r="C44" t="inlineStr">
        <is>
          <t>17.52€</t>
        </is>
      </c>
      <c r="D44" t="inlineStr">
        <is>
          <t>2.28€</t>
        </is>
      </c>
      <c r="E44" t="inlineStr">
        <is>
          <t xml:space="preserve"> </t>
        </is>
      </c>
      <c r="F44" t="inlineStr">
        <is>
          <t xml:space="preserve"> </t>
        </is>
      </c>
      <c r="G44" t="n">
        <v>1</v>
      </c>
      <c r="H44" t="inlineStr">
        <is>
          <t xml:space="preserve"> </t>
        </is>
      </c>
      <c r="I44" t="inlineStr">
        <is>
          <t>ΑΠΟΔΕΙΞΗ ΕΣΟΔΟΥ</t>
        </is>
      </c>
      <c r="J44" t="inlineStr">
        <is>
          <t>0</t>
        </is>
      </c>
      <c r="K44" t="inlineStr">
        <is>
          <t xml:space="preserve"> </t>
        </is>
      </c>
      <c r="L44" t="inlineStr">
        <is>
          <t>998727941</t>
        </is>
      </c>
      <c r="M44" t="inlineStr">
        <is>
          <t>ΤΑΝΤΕΜ ΑΣΤΙΚΗ ΜΗ ΚΕΡΔΟΣΚΟΠΙΚΗ ΕΤΑΙΡΕΙΑ</t>
        </is>
      </c>
      <c r="N44" t="n">
        <v>1</v>
      </c>
      <c r="O44" t="inlineStr">
        <is>
          <t>046051263</t>
        </is>
      </c>
      <c r="P44" t="inlineStr">
        <is>
          <t>ΚΩΤΣΗΣ ΔΗΜΗΤΡΙΟΣ  ΤΟΥ  ΗΡΑΚΛΗ</t>
        </is>
      </c>
      <c r="Q44" t="inlineStr">
        <is>
          <t>19.8€</t>
        </is>
      </c>
      <c r="R44">
        <f>HYPERLINK("https://www1.gsis.gr/tameiakes/myweb/q1.php?SIG=DCI17012595000365716F5ACF4B5B938E70D948DDDD94497C0FC447F67219.80")</f>
        <v/>
      </c>
    </row>
    <row r="45">
      <c r="A45" t="n">
        <v>2</v>
      </c>
      <c r="B45" t="inlineStr">
        <is>
          <t>2022-07-02</t>
        </is>
      </c>
      <c r="C45" t="inlineStr">
        <is>
          <t>4.69€</t>
        </is>
      </c>
      <c r="D45" t="inlineStr">
        <is>
          <t>0.61€</t>
        </is>
      </c>
      <c r="E45" t="inlineStr">
        <is>
          <t xml:space="preserve"> </t>
        </is>
      </c>
      <c r="F45" t="inlineStr">
        <is>
          <t xml:space="preserve"> </t>
        </is>
      </c>
      <c r="G45" t="n">
        <v>1</v>
      </c>
      <c r="H45" t="inlineStr">
        <is>
          <t xml:space="preserve"> </t>
        </is>
      </c>
      <c r="I45" t="inlineStr">
        <is>
          <t>ΑΠΟΔΕΙΞΗ ΕΣΟΔΟΥ</t>
        </is>
      </c>
      <c r="J45" t="inlineStr">
        <is>
          <t>0</t>
        </is>
      </c>
      <c r="K45" t="inlineStr">
        <is>
          <t xml:space="preserve"> </t>
        </is>
      </c>
      <c r="L45" t="inlineStr">
        <is>
          <t>998727941</t>
        </is>
      </c>
      <c r="M45" t="inlineStr">
        <is>
          <t>ΤΑΝΤΕΜ ΑΣΤΙΚΗ ΜΗ ΚΕΡΔΟΣΚΟΠΙΚΗ ΕΤΑΙΡΕΙΑ</t>
        </is>
      </c>
      <c r="N45" t="n">
        <v>1</v>
      </c>
      <c r="O45" t="inlineStr">
        <is>
          <t>800749072</t>
        </is>
      </c>
      <c r="P45" t="inlineStr">
        <is>
          <t>ΠΕΤ ΣΙΤΙ GROUP ΑΝΩΝΥΜΟΣ ΕΜΠΟΡΙΚΗ ΚΑΙ ΒΙΟΜΗΧΑΝΙΚΗ ΕΤΑΙΡΕΙΑ ΖΩΟΤΡΟΦΩΝ ΑΕΒΕ</t>
        </is>
      </c>
      <c r="Q45" t="inlineStr">
        <is>
          <t>5.3€</t>
        </is>
      </c>
      <c r="R45">
        <f>HYPERLINK("https://www1.aade.gr/tameiakes/myweb/q1.php?SIG=CFC200004700002473721BD81639BFF67FCF928A8CCB7FD827216A923555.30")</f>
        <v/>
      </c>
    </row>
    <row r="46">
      <c r="A46" t="n">
        <v>2</v>
      </c>
      <c r="B46" t="inlineStr">
        <is>
          <t>2022-07-19</t>
        </is>
      </c>
      <c r="C46" t="inlineStr">
        <is>
          <t>4.87€</t>
        </is>
      </c>
      <c r="D46" t="inlineStr">
        <is>
          <t>0.63€</t>
        </is>
      </c>
      <c r="E46" t="inlineStr">
        <is>
          <t xml:space="preserve"> </t>
        </is>
      </c>
      <c r="F46" t="inlineStr">
        <is>
          <t xml:space="preserve"> </t>
        </is>
      </c>
      <c r="G46" t="n">
        <v>1</v>
      </c>
      <c r="H46" t="inlineStr">
        <is>
          <t xml:space="preserve"> </t>
        </is>
      </c>
      <c r="I46" t="inlineStr">
        <is>
          <t>ΑΠΟΔΕΙΞΗ ΕΣΟΔΟΥ</t>
        </is>
      </c>
      <c r="J46" t="inlineStr">
        <is>
          <t>0</t>
        </is>
      </c>
      <c r="K46" t="inlineStr">
        <is>
          <t xml:space="preserve"> </t>
        </is>
      </c>
      <c r="L46" t="inlineStr">
        <is>
          <t>998727941</t>
        </is>
      </c>
      <c r="M46" t="inlineStr">
        <is>
          <t>ΤΑΝΤΕΜ ΑΣΤΙΚΗ ΜΗ ΚΕΡΔΟΣΚΟΠΙΚΗ ΕΤΑΙΡΕΙΑ</t>
        </is>
      </c>
      <c r="N46" t="n">
        <v>1</v>
      </c>
      <c r="O46" t="inlineStr">
        <is>
          <t>107138885</t>
        </is>
      </c>
      <c r="P46" t="inlineStr">
        <is>
          <t>ΣΚΟΥΡΑΣ ΝΙΚΟΛΑΟΣ ΤΟΥ ΓΕΩΡΓΙΟΥ</t>
        </is>
      </c>
      <c r="Q46" t="inlineStr">
        <is>
          <t>5.5€</t>
        </is>
      </c>
      <c r="R46">
        <f>HYPERLINK("https://www1.aade.gr/tameiakes/myweb/q1.php?SIG=FFP190012350001319619CC2BF082E2363ECF0DCC1AD14DD0AFBA740D645.50")</f>
        <v/>
      </c>
    </row>
    <row r="47">
      <c r="A47" t="n">
        <v>2</v>
      </c>
      <c r="B47" t="inlineStr">
        <is>
          <t>2022-07-06</t>
        </is>
      </c>
      <c r="C47" t="inlineStr">
        <is>
          <t>4.87€</t>
        </is>
      </c>
      <c r="D47" t="inlineStr">
        <is>
          <t>0.63€</t>
        </is>
      </c>
      <c r="E47" t="inlineStr">
        <is>
          <t xml:space="preserve"> </t>
        </is>
      </c>
      <c r="F47" t="inlineStr">
        <is>
          <t xml:space="preserve"> </t>
        </is>
      </c>
      <c r="G47" t="n">
        <v>1</v>
      </c>
      <c r="H47" t="inlineStr">
        <is>
          <t xml:space="preserve"> </t>
        </is>
      </c>
      <c r="I47" t="inlineStr">
        <is>
          <t>ΑΠΟΔΕΙΞΗ ΛΙΑΝΙΚΗΣ ΠΩΛΗΣΗΣ (ΕΜΠΟΡΕΥΜΑΤΩΝ)</t>
        </is>
      </c>
      <c r="J47" t="inlineStr">
        <is>
          <t>3773</t>
        </is>
      </c>
      <c r="K47" t="inlineStr">
        <is>
          <t xml:space="preserve"> </t>
        </is>
      </c>
      <c r="L47" t="inlineStr">
        <is>
          <t>998727941</t>
        </is>
      </c>
      <c r="M47" t="inlineStr">
        <is>
          <t>ΤΑΝΤΕΜ ΑΣΤΙΚΗ ΜΗ ΚΕΡΔΟΣΚΟΠΙΚΗ ΕΤΑΙΡΕΙΑ</t>
        </is>
      </c>
      <c r="N47" t="n">
        <v>1</v>
      </c>
      <c r="O47" t="inlineStr">
        <is>
          <t>801200624</t>
        </is>
      </c>
      <c r="P47" t="inlineStr">
        <is>
          <t>ΠΟΛΙΤΗΣ Δ - TCHOTCHIEVA R Ι.Κ.Ε.</t>
        </is>
      </c>
      <c r="Q47" t="inlineStr">
        <is>
          <t>5.5€</t>
        </is>
      </c>
      <c r="R47">
        <f>HYPERLINK("https://www1.aade.gr/tameiakes/myweb/q1.php?SIG=DMC220001200000377270A36718D672710C141D88C88CA9164F4DA8EE445,50")</f>
        <v/>
      </c>
    </row>
    <row r="48">
      <c r="A48" t="n">
        <v>2</v>
      </c>
      <c r="B48" t="inlineStr">
        <is>
          <t>2022-07-06</t>
        </is>
      </c>
      <c r="C48" t="inlineStr">
        <is>
          <t>5.12€</t>
        </is>
      </c>
      <c r="D48" t="inlineStr">
        <is>
          <t>0.68€</t>
        </is>
      </c>
      <c r="E48" t="inlineStr">
        <is>
          <t xml:space="preserve"> </t>
        </is>
      </c>
      <c r="F48" t="inlineStr">
        <is>
          <t xml:space="preserve"> </t>
        </is>
      </c>
      <c r="G48" t="n">
        <v>1</v>
      </c>
      <c r="H48" t="inlineStr">
        <is>
          <t xml:space="preserve"> </t>
        </is>
      </c>
      <c r="I48" t="inlineStr">
        <is>
          <t>ΑΠΟΔΕΙΞΗ ΛΙΑΝΙΚΗΣ ΠΩΛΗΣΗΣ (ΕΜΠΟΡΕΥΜΑΤΩΝ)</t>
        </is>
      </c>
      <c r="J48" t="inlineStr">
        <is>
          <t>227</t>
        </is>
      </c>
      <c r="K48" t="inlineStr">
        <is>
          <t xml:space="preserve"> </t>
        </is>
      </c>
      <c r="L48" t="inlineStr">
        <is>
          <t>998727941</t>
        </is>
      </c>
      <c r="M48" t="inlineStr">
        <is>
          <t>ΤΑΝΤΕΜ ΑΣΤΙΚΗ ΜΗ ΚΕΡΔΟΣΚΟΠΙΚΗ ΕΤΑΙΡΕΙΑ</t>
        </is>
      </c>
      <c r="N48" t="n">
        <v>1</v>
      </c>
      <c r="O48" t="inlineStr">
        <is>
          <t>094386010</t>
        </is>
      </c>
      <c r="P48" t="inlineStr">
        <is>
          <t>PREMIER CAPITAL ΕΛΛΑΣ ΑΝΩΝΥΜΗ ΕΤΑΙΡΕΙΑ - Ίδρυση, Εκμετάλλευση και Λειτουργία Εστιατορίων</t>
        </is>
      </c>
      <c r="Q48" t="inlineStr">
        <is>
          <t>5.8€</t>
        </is>
      </c>
      <c r="R48">
        <f>HYPERLINK("https://www1.gsis.gr/tameiakes/myweb/q1.php?SIG=DLD19004653003490786D4D2748828A294FBF8A16C4443DB36C83F12CA55.80")</f>
        <v/>
      </c>
    </row>
    <row r="49">
      <c r="A49" t="n">
        <v>2</v>
      </c>
      <c r="B49" t="inlineStr">
        <is>
          <t>2022-07-26</t>
        </is>
      </c>
      <c r="C49" t="inlineStr">
        <is>
          <t>5.24€</t>
        </is>
      </c>
      <c r="D49" t="inlineStr">
        <is>
          <t>0.68€</t>
        </is>
      </c>
      <c r="E49" t="inlineStr">
        <is>
          <t xml:space="preserve"> </t>
        </is>
      </c>
      <c r="F49" t="inlineStr">
        <is>
          <t xml:space="preserve"> </t>
        </is>
      </c>
      <c r="G49" t="n">
        <v>1</v>
      </c>
      <c r="H49" t="inlineStr">
        <is>
          <t xml:space="preserve"> </t>
        </is>
      </c>
      <c r="I49" t="inlineStr">
        <is>
          <t>ΑΠΟΔΕΙΞΗ ΛΙΑΝΙΚΗΣ ΠΩΛΗΣΗΣ (ΕΜΠΟΡΕΥΜΑΤΩΝ)</t>
        </is>
      </c>
      <c r="J49" t="inlineStr">
        <is>
          <t>678958</t>
        </is>
      </c>
      <c r="K49" t="inlineStr">
        <is>
          <t xml:space="preserve"> </t>
        </is>
      </c>
      <c r="L49" t="inlineStr">
        <is>
          <t>998727941</t>
        </is>
      </c>
      <c r="M49" t="inlineStr">
        <is>
          <t>ΤΑΝΤΕΜ ΑΣΤΙΚΗ ΜΗ ΚΕΡΔΟΣΚΟΠΙΚΗ ΕΤΑΙΡΕΙΑ</t>
        </is>
      </c>
      <c r="N49" t="n">
        <v>1</v>
      </c>
      <c r="O49" t="inlineStr">
        <is>
          <t>093683423</t>
        </is>
      </c>
      <c r="P49" t="inlineStr">
        <is>
          <t>Λίντλ Ελλάς και Σια Ομόρρυθμη Εταιρία</t>
        </is>
      </c>
      <c r="Q49" t="inlineStr">
        <is>
          <t>5.92€</t>
        </is>
      </c>
      <c r="R49">
        <f>HYPERLINK("https://www1.aade.gr/tameiakes/myweb/q1.php?SIG=CCC18002312006942921351116AD322FC438CCD97B17C302109DAAB1B185.92")</f>
        <v/>
      </c>
    </row>
    <row r="50">
      <c r="A50" t="n">
        <v>2</v>
      </c>
      <c r="B50" t="inlineStr">
        <is>
          <t>2022-07-20</t>
        </is>
      </c>
      <c r="C50" t="inlineStr">
        <is>
          <t>4.84€</t>
        </is>
      </c>
      <c r="D50" t="inlineStr">
        <is>
          <t>1.16€</t>
        </is>
      </c>
      <c r="E50" t="inlineStr">
        <is>
          <t xml:space="preserve"> </t>
        </is>
      </c>
      <c r="F50" t="inlineStr">
        <is>
          <t xml:space="preserve"> </t>
        </is>
      </c>
      <c r="G50" t="n">
        <v>1</v>
      </c>
      <c r="H50" t="inlineStr">
        <is>
          <t xml:space="preserve"> </t>
        </is>
      </c>
      <c r="I50" t="inlineStr">
        <is>
          <t>ΑΠΟΔΕΙΞΗ ΛΙΑΝΙΚΗΣ ΠΩΛΗΣΗΣ (ΕΜΠΟΡΕΥΜΑΤΩΝ)</t>
        </is>
      </c>
      <c r="J50" t="inlineStr">
        <is>
          <t>0</t>
        </is>
      </c>
      <c r="K50" t="inlineStr">
        <is>
          <t xml:space="preserve"> </t>
        </is>
      </c>
      <c r="L50" t="inlineStr">
        <is>
          <t>998727941</t>
        </is>
      </c>
      <c r="M50" t="inlineStr">
        <is>
          <t>ΤΑΝΤΕΜ ΑΣΤΙΚΗ ΜΗ ΚΕΡΔΟΣΚΟΠΙΚΗ ΕΤΑΙΡΕΙΑ</t>
        </is>
      </c>
      <c r="N50" t="n">
        <v>1</v>
      </c>
      <c r="O50" t="inlineStr">
        <is>
          <t>998462701</t>
        </is>
      </c>
      <c r="P50" t="inlineStr">
        <is>
          <t>FLYING TIGER COPENHAGEN HELLAS ΜΟΝΟΠΡΟΣΩΠΗ Α.Ε.</t>
        </is>
      </c>
      <c r="Q50" t="inlineStr">
        <is>
          <t>6.0€</t>
        </is>
      </c>
      <c r="R50">
        <f>HYPERLINK("https://www1.aade.gr/tameiakes/myweb/q1.php?SIG=CFA180010340014329171449DC3441BD8833BC7133A4E550FB7DF58B72C6.00")</f>
        <v/>
      </c>
    </row>
    <row r="51">
      <c r="A51" t="n">
        <v>2</v>
      </c>
      <c r="B51" t="inlineStr">
        <is>
          <t>2022-07-18</t>
        </is>
      </c>
      <c r="C51" t="inlineStr">
        <is>
          <t>6.0€</t>
        </is>
      </c>
      <c r="D51" t="inlineStr">
        <is>
          <t>0.0€</t>
        </is>
      </c>
      <c r="E51" t="inlineStr">
        <is>
          <t xml:space="preserve"> </t>
        </is>
      </c>
      <c r="F51" t="inlineStr">
        <is>
          <t xml:space="preserve"> </t>
        </is>
      </c>
      <c r="G51" t="n">
        <v>1</v>
      </c>
      <c r="H51" t="inlineStr">
        <is>
          <t xml:space="preserve"> </t>
        </is>
      </c>
      <c r="I51" t="inlineStr">
        <is>
          <t>ΑΠΟΔΕΙΞΗ ΕΣΟΔΟΥ</t>
        </is>
      </c>
      <c r="J51" t="inlineStr">
        <is>
          <t>0</t>
        </is>
      </c>
      <c r="K51" t="inlineStr">
        <is>
          <t xml:space="preserve"> </t>
        </is>
      </c>
      <c r="L51" t="inlineStr">
        <is>
          <t>998727941</t>
        </is>
      </c>
      <c r="M51" t="inlineStr">
        <is>
          <t>ΤΑΝΤΕΜ ΑΣΤΙΚΗ ΜΗ ΚΕΡΔΟΣΚΟΠΙΚΗ ΕΤΑΙΡΕΙΑ</t>
        </is>
      </c>
      <c r="N51" t="n">
        <v>1</v>
      </c>
      <c r="O51" t="inlineStr">
        <is>
          <t>047326920</t>
        </is>
      </c>
      <c r="P51" t="inlineStr">
        <is>
          <t>ΚΑΜΑΡΙΑΝΑΚΗ ΣΟΦΙΑ ΤΟΥ ΕΜΜΑΝΟΥΗΛ</t>
        </is>
      </c>
      <c r="Q51" t="inlineStr">
        <is>
          <t>6.0€</t>
        </is>
      </c>
      <c r="R51">
        <f>HYPERLINK("https://www1.aade.gr/tameiakes/myweb/q1.php?SIG=DLK19000523000688848EB899957C2F73A0F6B2221E234B115569C870C36.00")</f>
        <v/>
      </c>
    </row>
    <row r="52">
      <c r="A52" t="n">
        <v>2</v>
      </c>
      <c r="B52" t="inlineStr">
        <is>
          <t>2022-07-31</t>
        </is>
      </c>
      <c r="C52" t="inlineStr">
        <is>
          <t>5.58€</t>
        </is>
      </c>
      <c r="D52" t="inlineStr">
        <is>
          <t>0.72€</t>
        </is>
      </c>
      <c r="E52" t="inlineStr">
        <is>
          <t xml:space="preserve"> </t>
        </is>
      </c>
      <c r="F52" t="inlineStr">
        <is>
          <t xml:space="preserve"> </t>
        </is>
      </c>
      <c r="G52" t="n">
        <v>1</v>
      </c>
      <c r="H52" t="inlineStr">
        <is>
          <t xml:space="preserve"> </t>
        </is>
      </c>
      <c r="I52" t="inlineStr">
        <is>
          <t>ΑΠΟΔΕΙΞΗ ΛΙΑΝΙΚΗΣ ΠΩΛΗΣΗΣ (ΕΜΠΟΡΕΥΜΑΤΩΝ)</t>
        </is>
      </c>
      <c r="J52" t="inlineStr">
        <is>
          <t>23344</t>
        </is>
      </c>
      <c r="K52" t="inlineStr">
        <is>
          <t xml:space="preserve"> </t>
        </is>
      </c>
      <c r="L52" t="inlineStr">
        <is>
          <t>998727941</t>
        </is>
      </c>
      <c r="M52" t="inlineStr">
        <is>
          <t>ΤΑΝΤΕΜ ΑΣΤΙΚΗ ΜΗ ΚΕΡΔΟΣΚΟΠΙΚΗ ΕΤΑΙΡΕΙΑ</t>
        </is>
      </c>
      <c r="N52" t="n">
        <v>1</v>
      </c>
      <c r="O52" t="inlineStr">
        <is>
          <t>801017485</t>
        </is>
      </c>
      <c r="P52" t="inlineStr">
        <is>
          <t>ΓΑΛΑΝΗΣ ΒΑΣΙΛΕΙΟΣ ΚΑΙ ΣΙΑ Ο.Ε.</t>
        </is>
      </c>
      <c r="Q52" t="inlineStr">
        <is>
          <t>6.3€</t>
        </is>
      </c>
      <c r="R52">
        <f>HYPERLINK("https://www1.gsis.gr/tameiakes/myweb/q1.php?SIG=DLD2101821500023518553FC1E83D58F6D9CF67DBE85E109DF9C5A7D8346.30")</f>
        <v/>
      </c>
    </row>
    <row r="53">
      <c r="A53" t="n">
        <v>2</v>
      </c>
      <c r="B53" t="inlineStr">
        <is>
          <t>2022-07-08</t>
        </is>
      </c>
      <c r="C53" t="inlineStr">
        <is>
          <t>5.28€</t>
        </is>
      </c>
      <c r="D53" t="inlineStr">
        <is>
          <t>1.27€</t>
        </is>
      </c>
      <c r="E53" t="inlineStr">
        <is>
          <t xml:space="preserve"> </t>
        </is>
      </c>
      <c r="F53" t="inlineStr">
        <is>
          <t xml:space="preserve"> </t>
        </is>
      </c>
      <c r="G53" t="n">
        <v>1</v>
      </c>
      <c r="H53" t="inlineStr">
        <is>
          <t xml:space="preserve"> </t>
        </is>
      </c>
      <c r="I53" t="inlineStr">
        <is>
          <t>ΑΠΟΔΕΙΞΗ ΠΑΡΟΧΗΣ ΥΠΗΡΕΣΙΩΝ - ΑΠΟΔΕΙΞΗ ΛΙΑΝΙΚΗΣ ΠΩΛΗΣΗΣ</t>
        </is>
      </c>
      <c r="J53" t="inlineStr">
        <is>
          <t>579714</t>
        </is>
      </c>
      <c r="K53" t="inlineStr">
        <is>
          <t xml:space="preserve"> </t>
        </is>
      </c>
      <c r="L53" t="inlineStr">
        <is>
          <t>998727941</t>
        </is>
      </c>
      <c r="M53" t="inlineStr">
        <is>
          <t>ΤΑΝΤΕΜ ΑΣΤΙΚΗ ΜΗ ΚΕΡΔΟΣΚΟΠΙΚΗ ΕΤΑΙΡΕΙΑ</t>
        </is>
      </c>
      <c r="N53" t="n">
        <v>1</v>
      </c>
      <c r="O53" t="inlineStr">
        <is>
          <t>094173365</t>
        </is>
      </c>
      <c r="P53" t="inlineStr">
        <is>
          <t>JUMBO ΑΝΩΝΥΜΗ ΕΜΠΟΡΙΚΗ ΕΤΑΙΡΕΙΑ</t>
        </is>
      </c>
      <c r="Q53" t="inlineStr">
        <is>
          <t>6.55€</t>
        </is>
      </c>
      <c r="R53">
        <f>HYPERLINK("https://www1.aade.gr/tameiakes/myweb/q1.php?SIG=FGG1802115900581007B9DBC6E9CF59ED8D8CB77CCA3F6DA9B6405B3B646.55")</f>
        <v/>
      </c>
    </row>
    <row r="54">
      <c r="A54" t="n">
        <v>2</v>
      </c>
      <c r="B54" t="inlineStr">
        <is>
          <t>2022-07-14</t>
        </is>
      </c>
      <c r="C54" t="inlineStr">
        <is>
          <t>5.83€</t>
        </is>
      </c>
      <c r="D54" t="inlineStr">
        <is>
          <t>0.93€</t>
        </is>
      </c>
      <c r="E54" t="inlineStr">
        <is>
          <t xml:space="preserve"> </t>
        </is>
      </c>
      <c r="F54" t="inlineStr">
        <is>
          <t xml:space="preserve"> </t>
        </is>
      </c>
      <c r="G54" t="n">
        <v>1</v>
      </c>
      <c r="H54" t="inlineStr">
        <is>
          <t xml:space="preserve"> </t>
        </is>
      </c>
      <c r="I54" t="inlineStr">
        <is>
          <t>ΑΠΟΔΕΙΞΗ ΠΑΡΟΧΗΣ ΥΠΗΡΕΣΙΩΝ - ΑΠΟΔΕΙΞΗ ΛΙΑΝΙΚΗΣ ΠΩΛΗΣΗΣ</t>
        </is>
      </c>
      <c r="J54" t="inlineStr">
        <is>
          <t>20652</t>
        </is>
      </c>
      <c r="K54" t="inlineStr">
        <is>
          <t xml:space="preserve"> </t>
        </is>
      </c>
      <c r="L54" t="inlineStr">
        <is>
          <t>998727941</t>
        </is>
      </c>
      <c r="M54" t="inlineStr">
        <is>
          <t>ΤΑΝΤΕΜ ΑΣΤΙΚΗ ΜΗ ΚΕΡΔΟΣΚΟΠΙΚΗ ΕΤΑΙΡΕΙΑ</t>
        </is>
      </c>
      <c r="N54" t="n">
        <v>1</v>
      </c>
      <c r="O54" t="inlineStr">
        <is>
          <t>094025817</t>
        </is>
      </c>
      <c r="P54" t="inlineStr">
        <is>
          <t>"ΑΛΦΑ-ΒΗΤΑ" ΒΑΣΙΛΟΠΟΥΛΟΣ ΜΟΝΟΠΡΟΣΩΠΗ ΑΝΩΝΥΜΗ ΕΤΑΙΡΙΑ</t>
        </is>
      </c>
      <c r="Q54" t="inlineStr">
        <is>
          <t>6.76€</t>
        </is>
      </c>
      <c r="R54">
        <f>HYPERLINK("https://www1.aade.gr/tameiakes/myweb/q1.php?SIG=FGG1802063300545496267B64070B1050283E4F8465F11F5BF5CDCD586B6.76")</f>
        <v/>
      </c>
    </row>
    <row r="55">
      <c r="A55" t="n">
        <v>2</v>
      </c>
      <c r="B55" t="inlineStr">
        <is>
          <t>2022-07-26</t>
        </is>
      </c>
      <c r="C55" t="inlineStr">
        <is>
          <t>6.14€</t>
        </is>
      </c>
      <c r="D55" t="inlineStr">
        <is>
          <t>0.8€</t>
        </is>
      </c>
      <c r="E55" t="inlineStr">
        <is>
          <t xml:space="preserve"> </t>
        </is>
      </c>
      <c r="F55" t="inlineStr">
        <is>
          <t xml:space="preserve"> </t>
        </is>
      </c>
      <c r="G55" t="n">
        <v>1</v>
      </c>
      <c r="H55" t="inlineStr">
        <is>
          <t xml:space="preserve"> </t>
        </is>
      </c>
      <c r="I55" t="inlineStr">
        <is>
          <t>ΑΠΟΔΕΙΞΗ ΛΙΑΝΙΚΗΣ ΠΩΛΗΣΗΣ (ΕΜΠΟΡΕΥΜΑΤΩΝ)</t>
        </is>
      </c>
      <c r="J55" t="inlineStr">
        <is>
          <t>34180</t>
        </is>
      </c>
      <c r="K55" t="inlineStr">
        <is>
          <t xml:space="preserve"> </t>
        </is>
      </c>
      <c r="L55" t="inlineStr">
        <is>
          <t>998727941</t>
        </is>
      </c>
      <c r="M55" t="inlineStr">
        <is>
          <t>ΤΑΝΤΕΜ ΑΣΤΙΚΗ ΜΗ ΚΕΡΔΟΣΚΟΠΙΚΗ ΕΤΑΙΡΕΙΑ</t>
        </is>
      </c>
      <c r="N55" t="n">
        <v>1</v>
      </c>
      <c r="O55" t="inlineStr">
        <is>
          <t>094247924</t>
        </is>
      </c>
      <c r="P55" t="inlineStr">
        <is>
          <t>ΑΝΩΝΥΜΗ ΕΙΣΑΓΩΓΙΚΗ ΕΞΑΓΩΓΙΚΗ - ΕΜΠΟΡΙΚΗ ΑΝΤΙΠΡΟΣΩΠΕΥΤΙΚΗ ΕΤΑΙΡΕΙΑ ΤΡΟΦΙΜΩΝ - ΕΙΔΩΝ ΟΙΚΙΑΚΗΣ ΧΡΗΣΕΩΣ - ΑΝΕΔΗΚ ΚΡΗΤΙΚΟΣ</t>
        </is>
      </c>
      <c r="Q55" t="inlineStr">
        <is>
          <t>6.94€</t>
        </is>
      </c>
      <c r="R55">
        <f>HYPERLINK("https://www1.aade.gr/tameiakes/myweb/q1.php?SIG=DLD20011722000342708B6EEFDE4685B52AC51DDD2DB8BF6629CE4C0ACE6.94")</f>
        <v/>
      </c>
    </row>
    <row r="56">
      <c r="A56" t="n">
        <v>2</v>
      </c>
      <c r="B56" t="inlineStr">
        <is>
          <t>2022-07-09</t>
        </is>
      </c>
      <c r="C56" t="inlineStr">
        <is>
          <t>6.19€</t>
        </is>
      </c>
      <c r="D56" t="inlineStr">
        <is>
          <t>0.81€</t>
        </is>
      </c>
      <c r="E56" t="inlineStr">
        <is>
          <t xml:space="preserve"> </t>
        </is>
      </c>
      <c r="F56" t="inlineStr">
        <is>
          <t xml:space="preserve"> </t>
        </is>
      </c>
      <c r="G56" t="n">
        <v>1</v>
      </c>
      <c r="H56" t="inlineStr">
        <is>
          <t xml:space="preserve"> </t>
        </is>
      </c>
      <c r="I56" t="inlineStr">
        <is>
          <t>ΑΠΟΔΕΙΞΗ ΛΙΑΝΙΚΗΣ ΠΩΛΗΣΗΣ (ΕΜΠΟΡΕΥΜΑΤΩΝ)</t>
        </is>
      </c>
      <c r="J56" t="inlineStr">
        <is>
          <t>24789</t>
        </is>
      </c>
      <c r="K56" t="inlineStr">
        <is>
          <t xml:space="preserve"> </t>
        </is>
      </c>
      <c r="L56" t="inlineStr">
        <is>
          <t>998727941</t>
        </is>
      </c>
      <c r="M56" t="inlineStr">
        <is>
          <t>ΤΑΝΤΕΜ ΑΣΤΙΚΗ ΜΗ ΚΕΡΔΟΣΚΟΠΙΚΗ ΕΤΑΙΡΕΙΑ</t>
        </is>
      </c>
      <c r="N56" t="n">
        <v>1</v>
      </c>
      <c r="O56" t="inlineStr">
        <is>
          <t>125401718</t>
        </is>
      </c>
      <c r="P56" t="inlineStr">
        <is>
          <t>ΔΑΗΣ ΝΙΚΟΛΑΟΣ TOY ΜΑΡΙΝΗ</t>
        </is>
      </c>
      <c r="Q56" t="inlineStr">
        <is>
          <t>7.0€</t>
        </is>
      </c>
      <c r="R56">
        <f>HYPERLINK(" https://www1.aade.gr/tameiakes/myweb/q1.php?SIG=CFY2000355800024734FE1F6D449BD303F79CE7A8E348422C34B01FE96B7.00")</f>
        <v/>
      </c>
    </row>
    <row r="57">
      <c r="A57" t="n">
        <v>2</v>
      </c>
      <c r="B57" t="inlineStr">
        <is>
          <t>2022-07-21</t>
        </is>
      </c>
      <c r="C57" t="inlineStr">
        <is>
          <t>6.42€</t>
        </is>
      </c>
      <c r="D57" t="inlineStr">
        <is>
          <t>0.84€</t>
        </is>
      </c>
      <c r="E57" t="inlineStr">
        <is>
          <t xml:space="preserve"> </t>
        </is>
      </c>
      <c r="F57" t="inlineStr">
        <is>
          <t xml:space="preserve"> </t>
        </is>
      </c>
      <c r="G57" t="n">
        <v>1</v>
      </c>
      <c r="H57" t="inlineStr">
        <is>
          <t xml:space="preserve"> </t>
        </is>
      </c>
      <c r="I57" t="inlineStr">
        <is>
          <t>ΑΠΟΔΕΙΞΗ ΛΙΑΝΙΚΗΣ ΠΩΛΗΣΗΣ (ΕΜΠΟΡΕΥΜΑΤΩΝ)</t>
        </is>
      </c>
      <c r="J57" t="inlineStr">
        <is>
          <t>439002</t>
        </is>
      </c>
      <c r="K57" t="inlineStr">
        <is>
          <t xml:space="preserve"> </t>
        </is>
      </c>
      <c r="L57" t="inlineStr">
        <is>
          <t>998727941</t>
        </is>
      </c>
      <c r="M57" t="inlineStr">
        <is>
          <t>ΤΑΝΤΕΜ ΑΣΤΙΚΗ ΜΗ ΚΕΡΔΟΣΚΟΠΙΚΗ ΕΤΑΙΡΕΙΑ</t>
        </is>
      </c>
      <c r="N57" t="n">
        <v>1</v>
      </c>
      <c r="O57" t="inlineStr">
        <is>
          <t>093683423</t>
        </is>
      </c>
      <c r="P57" t="inlineStr">
        <is>
          <t>Λίντλ Ελλάς και Σια Ομόρρυθμη Εταιρία</t>
        </is>
      </c>
      <c r="Q57" t="inlineStr">
        <is>
          <t>7.26€</t>
        </is>
      </c>
      <c r="R57">
        <f>HYPERLINK("https://www1.aade.gr/tameiakes/myweb/q1.php?SIG=CCC1800243200447432D6D07E4B2AEBEB1D5E5B3A6B80A435FBC2D7B4977.26")</f>
        <v/>
      </c>
    </row>
    <row r="58">
      <c r="A58" t="n">
        <v>2</v>
      </c>
      <c r="B58" t="inlineStr">
        <is>
          <t>2022-07-06</t>
        </is>
      </c>
      <c r="C58" t="inlineStr">
        <is>
          <t>6.45€</t>
        </is>
      </c>
      <c r="D58" t="inlineStr">
        <is>
          <t>0.85€</t>
        </is>
      </c>
      <c r="E58" t="inlineStr">
        <is>
          <t xml:space="preserve"> </t>
        </is>
      </c>
      <c r="F58" t="inlineStr">
        <is>
          <t xml:space="preserve"> </t>
        </is>
      </c>
      <c r="G58" t="n">
        <v>1</v>
      </c>
      <c r="H58" t="inlineStr">
        <is>
          <t xml:space="preserve"> </t>
        </is>
      </c>
      <c r="I58" t="inlineStr">
        <is>
          <t>ΑΠΟΔΕΙΞΗ ΛΙΑΝΙΚΗΣ ΠΩΛΗΣΗΣ (ΕΜΠΟΡΕΥΜΑΤΩΝ)</t>
        </is>
      </c>
      <c r="J58" t="inlineStr">
        <is>
          <t>228</t>
        </is>
      </c>
      <c r="K58" t="inlineStr">
        <is>
          <t xml:space="preserve"> </t>
        </is>
      </c>
      <c r="L58" t="inlineStr">
        <is>
          <t>998727941</t>
        </is>
      </c>
      <c r="M58" t="inlineStr">
        <is>
          <t>ΤΑΝΤΕΜ ΑΣΤΙΚΗ ΜΗ ΚΕΡΔΟΣΚΟΠΙΚΗ ΕΤΑΙΡΕΙΑ</t>
        </is>
      </c>
      <c r="N58" t="n">
        <v>1</v>
      </c>
      <c r="O58" t="inlineStr">
        <is>
          <t>094386010</t>
        </is>
      </c>
      <c r="P58" t="inlineStr">
        <is>
          <t>PREMIER CAPITAL ΕΛΛΑΣ ΑΝΩΝΥΜΗ ΕΤΑΙΡΕΙΑ - Ίδρυση, Εκμετάλλευση και Λειτουργία Εστιατορίων</t>
        </is>
      </c>
      <c r="Q58" t="inlineStr">
        <is>
          <t>7.3€</t>
        </is>
      </c>
      <c r="R58">
        <f>HYPERLINK("https://www1.gsis.gr/tameiakes/myweb/q1.php?SIG=DLD1900465300349080FB64BDD056755EC87D4BF6E503CB797117F12DDE7.30")</f>
        <v/>
      </c>
    </row>
    <row r="59">
      <c r="A59" t="n">
        <v>2</v>
      </c>
      <c r="B59" t="inlineStr">
        <is>
          <t>2022-07-30</t>
        </is>
      </c>
      <c r="C59" t="inlineStr">
        <is>
          <t>6.64€</t>
        </is>
      </c>
      <c r="D59" t="inlineStr">
        <is>
          <t>0.86€</t>
        </is>
      </c>
      <c r="E59" t="inlineStr">
        <is>
          <t xml:space="preserve"> </t>
        </is>
      </c>
      <c r="F59" t="inlineStr">
        <is>
          <t xml:space="preserve"> </t>
        </is>
      </c>
      <c r="G59" t="n">
        <v>1</v>
      </c>
      <c r="H59" t="inlineStr">
        <is>
          <t xml:space="preserve"> </t>
        </is>
      </c>
      <c r="I59" t="inlineStr">
        <is>
          <t>ΑΠΟΔΕΙΞΗ ΛΙΑΝΙΚΗΣ ΠΩΛΗΣΗΣ (ΕΜΠΟΡΕΥΜΑΤΩΝ)</t>
        </is>
      </c>
      <c r="J59" t="inlineStr">
        <is>
          <t>142477</t>
        </is>
      </c>
      <c r="K59" t="inlineStr">
        <is>
          <t xml:space="preserve"> </t>
        </is>
      </c>
      <c r="L59" t="inlineStr">
        <is>
          <t>998727941</t>
        </is>
      </c>
      <c r="M59" t="inlineStr">
        <is>
          <t>ΤΑΝΤΕΜ ΑΣΤΙΚΗ ΜΗ ΚΕΡΔΟΣΚΟΠΙΚΗ ΕΤΑΙΡΕΙΑ</t>
        </is>
      </c>
      <c r="N59" t="n">
        <v>1</v>
      </c>
      <c r="O59" t="inlineStr">
        <is>
          <t>800711217</t>
        </is>
      </c>
      <c r="P59" t="inlineStr">
        <is>
          <t>ΔΗΜΗΤΡΙΟΣ ΤΣΟΥΚΑΡΗΣ ΜΟΝΟΠΡΟΣΩΠΗ Ι.Κ.Ε.</t>
        </is>
      </c>
      <c r="Q59" t="inlineStr">
        <is>
          <t>7.5€</t>
        </is>
      </c>
      <c r="R59">
        <f>HYPERLINK("https://www1.aade.gr/tameiakes/myweb/q1.php?SIG=DLD21019057000329457979D81F6C73A75507075FFAAEC362595410A7A17.50")</f>
        <v/>
      </c>
    </row>
    <row r="60">
      <c r="A60" t="n">
        <v>2</v>
      </c>
      <c r="B60" t="inlineStr">
        <is>
          <t>2022-07-02</t>
        </is>
      </c>
      <c r="C60" t="inlineStr">
        <is>
          <t>6.05€</t>
        </is>
      </c>
      <c r="D60" t="inlineStr">
        <is>
          <t>1.45€</t>
        </is>
      </c>
      <c r="E60" t="inlineStr">
        <is>
          <t xml:space="preserve"> </t>
        </is>
      </c>
      <c r="F60" t="inlineStr">
        <is>
          <t xml:space="preserve"> </t>
        </is>
      </c>
      <c r="G60" t="n">
        <v>1</v>
      </c>
      <c r="H60" t="inlineStr">
        <is>
          <t xml:space="preserve"> </t>
        </is>
      </c>
      <c r="I60" t="inlineStr">
        <is>
          <t>ΑΠΟΔΕΙΞΗ ΕΣΟΔΟΥ</t>
        </is>
      </c>
      <c r="J60" t="inlineStr">
        <is>
          <t>0</t>
        </is>
      </c>
      <c r="K60" t="inlineStr">
        <is>
          <t xml:space="preserve"> </t>
        </is>
      </c>
      <c r="L60" t="inlineStr">
        <is>
          <t>998727941</t>
        </is>
      </c>
      <c r="M60" t="inlineStr">
        <is>
          <t>ΤΑΝΤΕΜ ΑΣΤΙΚΗ ΜΗ ΚΕΡΔΟΣΚΟΠΙΚΗ ΕΤΑΙΡΕΙΑ</t>
        </is>
      </c>
      <c r="N60" t="n">
        <v>1</v>
      </c>
      <c r="O60" t="inlineStr">
        <is>
          <t>062905064</t>
        </is>
      </c>
      <c r="P60" t="inlineStr">
        <is>
          <t>ΔΗΜΗΤΡΙΟΣ ΛΙΑΚΑΚΟΣ</t>
        </is>
      </c>
      <c r="Q60" t="inlineStr">
        <is>
          <t>7.5€</t>
        </is>
      </c>
      <c r="R60">
        <f>HYPERLINK("https://www1.gsis.gr/tameiakes/myweb/q1.php?SIG=WWW190026110008626215D761197FD93657A8830E899AD17936EACCEB9D7.50")</f>
        <v/>
      </c>
    </row>
    <row r="61">
      <c r="A61" t="n">
        <v>2</v>
      </c>
      <c r="B61" t="inlineStr">
        <is>
          <t>2022-07-03</t>
        </is>
      </c>
      <c r="C61" t="inlineStr">
        <is>
          <t>6.9€</t>
        </is>
      </c>
      <c r="D61" t="inlineStr">
        <is>
          <t>0.9€</t>
        </is>
      </c>
      <c r="E61" t="inlineStr">
        <is>
          <t xml:space="preserve"> </t>
        </is>
      </c>
      <c r="F61" t="inlineStr">
        <is>
          <t xml:space="preserve"> </t>
        </is>
      </c>
      <c r="G61" t="n">
        <v>1</v>
      </c>
      <c r="H61" t="inlineStr">
        <is>
          <t xml:space="preserve"> </t>
        </is>
      </c>
      <c r="I61" t="inlineStr">
        <is>
          <t>ΑΠΟΔΕΙΞΗ ΕΣΟΔΟΥ</t>
        </is>
      </c>
      <c r="J61" t="inlineStr">
        <is>
          <t>0</t>
        </is>
      </c>
      <c r="K61" t="inlineStr">
        <is>
          <t xml:space="preserve"> </t>
        </is>
      </c>
      <c r="L61" t="inlineStr">
        <is>
          <t>998727941</t>
        </is>
      </c>
      <c r="M61" t="inlineStr">
        <is>
          <t>ΤΑΝΤΕΜ ΑΣΤΙΚΗ ΜΗ ΚΕΡΔΟΣΚΟΠΙΚΗ ΕΤΑΙΡΕΙΑ</t>
        </is>
      </c>
      <c r="N61" t="n">
        <v>1</v>
      </c>
      <c r="O61" t="inlineStr">
        <is>
          <t>046051263</t>
        </is>
      </c>
      <c r="P61" t="inlineStr">
        <is>
          <t>ΚΩΤΣΗΣ ΔΗΜΗΤΡΙΟΣ  ΤΟΥ  ΗΡΑΚΛΗ</t>
        </is>
      </c>
      <c r="Q61" t="inlineStr">
        <is>
          <t>7.8€</t>
        </is>
      </c>
      <c r="R61">
        <f>HYPERLINK("https://www1.gsis.gr/tameiakes/myweb/q1.php?SIG=DCI1701259500036608917213F468E50AB944E488A778480F145B71E34E7.80")</f>
        <v/>
      </c>
    </row>
    <row r="62">
      <c r="A62" t="n">
        <v>2</v>
      </c>
      <c r="B62" t="inlineStr">
        <is>
          <t>2022-07-02</t>
        </is>
      </c>
      <c r="C62" t="inlineStr">
        <is>
          <t>6.98€</t>
        </is>
      </c>
      <c r="D62" t="inlineStr">
        <is>
          <t>1.41€</t>
        </is>
      </c>
      <c r="E62" t="inlineStr">
        <is>
          <t xml:space="preserve"> </t>
        </is>
      </c>
      <c r="F62" t="inlineStr">
        <is>
          <t xml:space="preserve"> </t>
        </is>
      </c>
      <c r="G62" t="n">
        <v>1</v>
      </c>
      <c r="H62" t="inlineStr">
        <is>
          <t xml:space="preserve"> </t>
        </is>
      </c>
      <c r="I62" t="inlineStr">
        <is>
          <t>ΑΠΟΔΕΙΞΗ ΕΣΟΔΟΥ</t>
        </is>
      </c>
      <c r="J62" t="inlineStr">
        <is>
          <t>0</t>
        </is>
      </c>
      <c r="K62" t="inlineStr">
        <is>
          <t xml:space="preserve"> </t>
        </is>
      </c>
      <c r="L62" t="inlineStr">
        <is>
          <t>998727941</t>
        </is>
      </c>
      <c r="M62" t="inlineStr">
        <is>
          <t>ΤΑΝΤΕΜ ΑΣΤΙΚΗ ΜΗ ΚΕΡΔΟΣΚΟΠΙΚΗ ΕΤΑΙΡΕΙΑ</t>
        </is>
      </c>
      <c r="N62" t="n">
        <v>1</v>
      </c>
      <c r="O62" t="inlineStr">
        <is>
          <t>055627186</t>
        </is>
      </c>
      <c r="P62" t="inlineStr">
        <is>
          <t>ΤΣΟΥΚΝΙΔΑ ΚΩΝΣΤΑΝΤΙΝΑ ΤΟΥ ΧΑΡΑΛΑΜΠΟΥΣ</t>
        </is>
      </c>
      <c r="Q62" t="inlineStr">
        <is>
          <t>8.39€</t>
        </is>
      </c>
      <c r="R62">
        <f>HYPERLINK("https://www1.aade.gr/tameiakes/myweb/q1.php?SIG=DLQ2200281700032141DCF1B761634A820783B2D7EF35B8FF968F8727998.39")</f>
        <v/>
      </c>
    </row>
    <row r="63">
      <c r="A63" t="n">
        <v>2</v>
      </c>
      <c r="B63" t="inlineStr">
        <is>
          <t>2022-07-08</t>
        </is>
      </c>
      <c r="C63" t="inlineStr">
        <is>
          <t>7.44€</t>
        </is>
      </c>
      <c r="D63" t="inlineStr">
        <is>
          <t>0.96€</t>
        </is>
      </c>
      <c r="E63" t="inlineStr">
        <is>
          <t xml:space="preserve"> </t>
        </is>
      </c>
      <c r="F63" t="inlineStr">
        <is>
          <t xml:space="preserve"> </t>
        </is>
      </c>
      <c r="G63" t="n">
        <v>1</v>
      </c>
      <c r="H63" t="inlineStr">
        <is>
          <t xml:space="preserve"> </t>
        </is>
      </c>
      <c r="I63" t="inlineStr">
        <is>
          <t>ΑΠΟΔΕΙΞΗ ΛΙΑΝΙΚΗΣ ΠΩΛΗΣΗΣ (ΕΜΠΟΡΕΥΜΑΤΩΝ)</t>
        </is>
      </c>
      <c r="J63" t="inlineStr">
        <is>
          <t>68854</t>
        </is>
      </c>
      <c r="K63" t="inlineStr">
        <is>
          <t xml:space="preserve"> </t>
        </is>
      </c>
      <c r="L63" t="inlineStr">
        <is>
          <t>998727941</t>
        </is>
      </c>
      <c r="M63" t="inlineStr">
        <is>
          <t>ΤΑΝΤΕΜ ΑΣΤΙΚΗ ΜΗ ΚΕΡΔΟΣΚΟΠΙΚΗ ΕΤΑΙΡΕΙΑ</t>
        </is>
      </c>
      <c r="N63" t="n">
        <v>1</v>
      </c>
      <c r="O63" t="inlineStr">
        <is>
          <t>094471750</t>
        </is>
      </c>
      <c r="P63" t="inlineStr">
        <is>
          <t>ΧΑΡΑΛΑΜΠΟΣ ΒΕΝΕΤΗΣ ΑΝΩΝΥΜΗ ΒΙΟΜΗΧΑΝΙΚΗ &amp; ΕΜΠΟΡΙΚΗ ΕΤΑΙΡΕΙΑ ΑΡΤΟΠΟΙΙΑΣ - ΖΑΧΑΡΟΠΛΑΣΤΙΚΗΣ</t>
        </is>
      </c>
      <c r="Q63" t="inlineStr">
        <is>
          <t>8.4€</t>
        </is>
      </c>
      <c r="R63">
        <f>HYPERLINK("https://www1.aade.gr/tameiakes/myweb/q1.php?SIG=CCC19003753005964877814324DF7824C836ECA4A52BDC8FE8FCF8886F48,40")</f>
        <v/>
      </c>
    </row>
    <row r="64">
      <c r="A64" t="n">
        <v>2</v>
      </c>
      <c r="B64" t="inlineStr">
        <is>
          <t>2022-07-20</t>
        </is>
      </c>
      <c r="C64" t="inlineStr">
        <is>
          <t>7.43€</t>
        </is>
      </c>
      <c r="D64" t="inlineStr">
        <is>
          <t>0.97€</t>
        </is>
      </c>
      <c r="E64" t="inlineStr">
        <is>
          <t xml:space="preserve"> </t>
        </is>
      </c>
      <c r="F64" t="inlineStr">
        <is>
          <t xml:space="preserve"> </t>
        </is>
      </c>
      <c r="G64" t="n">
        <v>1</v>
      </c>
      <c r="H64" t="inlineStr">
        <is>
          <t xml:space="preserve"> </t>
        </is>
      </c>
      <c r="I64" t="inlineStr">
        <is>
          <t>ΑΠΟΔΕΙΞΗ ΠΑΡΟΧΗΣ ΥΠΗΡΕΣΙΩΝ - ΑΠΟΔΕΙΞΗ ΛΙΑΝΙΚΗΣ ΠΩΛΗΣΗΣ</t>
        </is>
      </c>
      <c r="J64" t="inlineStr">
        <is>
          <t>195659</t>
        </is>
      </c>
      <c r="K64" t="inlineStr">
        <is>
          <t xml:space="preserve"> </t>
        </is>
      </c>
      <c r="L64" t="inlineStr">
        <is>
          <t>998727941</t>
        </is>
      </c>
      <c r="M64" t="inlineStr">
        <is>
          <t>ΤΑΝΤΕΜ ΑΣΤΙΚΗ ΜΗ ΚΕΡΔΟΣΚΟΠΙΚΗ ΕΤΑΙΡΕΙΑ</t>
        </is>
      </c>
      <c r="N64" t="n">
        <v>1</v>
      </c>
      <c r="O64" t="inlineStr">
        <is>
          <t>094063140</t>
        </is>
      </c>
      <c r="P64" t="inlineStr">
        <is>
          <t>Διαμαντής Μασούτης Α.Ε. ΣΟΥΠΕΡ ΜΑΡΚΕΤ</t>
        </is>
      </c>
      <c r="Q64" t="inlineStr">
        <is>
          <t>8.4€</t>
        </is>
      </c>
      <c r="R64">
        <f>HYPERLINK("https://www1.aade.gr/tameiakes/myweb/q1.php?SIG=DLD19001452002726851348DDC69CB4CB767A6E73BA2705397408EC89DB8.40")</f>
        <v/>
      </c>
    </row>
    <row r="65">
      <c r="A65" t="n">
        <v>2</v>
      </c>
      <c r="B65" t="inlineStr">
        <is>
          <t>2022-07-25</t>
        </is>
      </c>
      <c r="C65" t="inlineStr">
        <is>
          <t>8.13€</t>
        </is>
      </c>
      <c r="D65" t="inlineStr">
        <is>
          <t>1.07€</t>
        </is>
      </c>
      <c r="E65" t="inlineStr">
        <is>
          <t xml:space="preserve"> </t>
        </is>
      </c>
      <c r="F65" t="inlineStr">
        <is>
          <t xml:space="preserve"> </t>
        </is>
      </c>
      <c r="G65" t="n">
        <v>1</v>
      </c>
      <c r="H65" t="inlineStr">
        <is>
          <t xml:space="preserve"> </t>
        </is>
      </c>
      <c r="I65" t="inlineStr">
        <is>
          <t>ΑΠΟΔΕΙΞΗ ΛΙΑΝΙΚΗΣ ΠΩΛΗΣΗΣ (ΕΜΠΟΡΕΥΜΑΤΩΝ)</t>
        </is>
      </c>
      <c r="J65" t="inlineStr">
        <is>
          <t>1328299</t>
        </is>
      </c>
      <c r="K65" t="inlineStr">
        <is>
          <t xml:space="preserve"> </t>
        </is>
      </c>
      <c r="L65" t="inlineStr">
        <is>
          <t>998727941</t>
        </is>
      </c>
      <c r="M65" t="inlineStr">
        <is>
          <t>ΤΑΝΤΕΜ ΑΣΤΙΚΗ ΜΗ ΚΕΡΔΟΣΚΟΠΙΚΗ ΕΤΑΙΡΕΙΑ</t>
        </is>
      </c>
      <c r="N65" t="n">
        <v>1</v>
      </c>
      <c r="O65" t="inlineStr">
        <is>
          <t>997981214</t>
        </is>
      </c>
      <c r="P65" t="inlineStr">
        <is>
          <t>EVERSTORY ΑΝΩΝΥΜΟΣ ΕΤΑΙΡΕΙΑ ΕΙΔΩΝ ΔΙΑΤΡΟΦΗΣ</t>
        </is>
      </c>
      <c r="Q65" t="inlineStr">
        <is>
          <t>9.2€</t>
        </is>
      </c>
      <c r="R65">
        <f>HYPERLINK("https://www1.gsis.gr/tameiakes/myweb/q1.php?SIG=DLD1900354000269468CEE486DC3A9074C7C55E900FF43630FD91BAEB749.20")</f>
        <v/>
      </c>
    </row>
    <row r="66">
      <c r="A66" t="n">
        <v>2</v>
      </c>
      <c r="B66" t="inlineStr">
        <is>
          <t>2022-07-28</t>
        </is>
      </c>
      <c r="C66" t="inlineStr">
        <is>
          <t>80.44€</t>
        </is>
      </c>
      <c r="D66" t="inlineStr">
        <is>
          <t>18.84€</t>
        </is>
      </c>
      <c r="E66" t="inlineStr">
        <is>
          <t xml:space="preserve"> </t>
        </is>
      </c>
      <c r="F66" t="inlineStr">
        <is>
          <t xml:space="preserve"> </t>
        </is>
      </c>
      <c r="G66" t="n">
        <v>1</v>
      </c>
      <c r="H66" t="inlineStr">
        <is>
          <t xml:space="preserve"> </t>
        </is>
      </c>
      <c r="I66" t="inlineStr">
        <is>
          <t>ΤΙΜΟΛΟΓΙΟ (Πώληση Αγαθών) - ΔΕΛΤΙΟ ΑΠΟΣΤΟΛΗΣ</t>
        </is>
      </c>
      <c r="J66" t="inlineStr">
        <is>
          <t>905</t>
        </is>
      </c>
      <c r="K66" t="inlineStr">
        <is>
          <t xml:space="preserve"> </t>
        </is>
      </c>
      <c r="L66" t="inlineStr">
        <is>
          <t>998727941</t>
        </is>
      </c>
      <c r="M66" t="inlineStr">
        <is>
          <t>ΤΑΝΤΕΜ ΑΣΤΙΚΗ ΜΗ ΚΕΡΔΟΣΚΟΠΙΚΗ ΕΤΑΙΡΕΙΑ</t>
        </is>
      </c>
      <c r="N66" t="n">
        <v>1</v>
      </c>
      <c r="O66" t="inlineStr">
        <is>
          <t>094173365</t>
        </is>
      </c>
      <c r="P66" t="inlineStr">
        <is>
          <t>JUMBO ΑΝΩΝΥΜΗ ΕΜΠΟΡΙΚΗ ΕΤΑΙΡΕΙΑ</t>
        </is>
      </c>
      <c r="Q66" t="inlineStr">
        <is>
          <t>99.28€</t>
        </is>
      </c>
      <c r="R66">
        <f>HYPERLINK("https://www1.aade.gr/tameiakes/myweb/q1.php?SIG=DLD19005285002208265F99659654B9E763D36AA19AE9C43243A266457699.28")</f>
        <v/>
      </c>
    </row>
    <row r="67">
      <c r="A67" t="inlineStr"/>
      <c r="B67" t="inlineStr"/>
      <c r="C67" t="inlineStr"/>
    </row>
    <row r="68">
      <c r="A68" t="inlineStr"/>
      <c r="B68" t="inlineStr"/>
      <c r="C68" t="inlineStr">
        <is>
          <t>ERRORS</t>
        </is>
      </c>
    </row>
    <row r="69">
      <c r="A69" t="inlineStr">
        <is>
          <t xml:space="preserve"> </t>
        </is>
      </c>
      <c r="B69" t="inlineStr">
        <is>
          <t xml:space="preserve"> </t>
        </is>
      </c>
      <c r="C69">
        <f>HYPERLINK("https://www1.aade.gr/tameiakes/myweb/q1.php?SIG=CFT190019470000402476FE7EE5F8ED5C7B74A2FA188F56E5A565A40A3E76.94")</f>
        <v/>
      </c>
    </row>
    <row r="70">
      <c r="A70" t="inlineStr">
        <is>
          <t xml:space="preserve"> </t>
        </is>
      </c>
      <c r="B70" t="inlineStr">
        <is>
          <t xml:space="preserve"> </t>
        </is>
      </c>
      <c r="C70">
        <f>HYPERLINK("https://www1.aade.gr/tameiakes/myweb/q1.php?SIG=CFC1700002700163491669FD73C3934F1003DC57AD2AB2E3CD5F9BC17F699.98")</f>
        <v/>
      </c>
    </row>
    <row r="71">
      <c r="A71" t="inlineStr">
        <is>
          <t xml:space="preserve"> </t>
        </is>
      </c>
      <c r="B71" t="inlineStr">
        <is>
          <t xml:space="preserve"> </t>
        </is>
      </c>
      <c r="C71">
        <f>HYPERLINK("https://www1.aade.gr/tameiakes/myweb/q1.php?SIG=FGG18023091003987377586A1D509820CE14E65EEC7DDB868DCCDFB0F5F109.02")</f>
        <v/>
      </c>
    </row>
    <row r="72">
      <c r="A72" t="inlineStr">
        <is>
          <t xml:space="preserve"> </t>
        </is>
      </c>
      <c r="B72" t="inlineStr">
        <is>
          <t xml:space="preserve"> </t>
        </is>
      </c>
      <c r="C72">
        <f>HYPERLINK("https://www1.aade.gr/tameiakes/myweb/q1.php?SIG=FGG180230910039613155B9F4D0423FFAAA5CCB62A105F531BE6E2FAACB50.00")</f>
        <v/>
      </c>
    </row>
    <row r="73">
      <c r="A73" t="inlineStr">
        <is>
          <t xml:space="preserve"> </t>
        </is>
      </c>
      <c r="B73" t="inlineStr">
        <is>
          <t xml:space="preserve"> </t>
        </is>
      </c>
      <c r="C73">
        <f>HYPERLINK("https://www1.aade.gr/tameiakes/myweb/q1.php?SIG=FGG1601417800417343C1B45201A3AD3611666D6FB3C348386B00C3EC7557.20")</f>
        <v/>
      </c>
    </row>
    <row r="74">
      <c r="A74" t="inlineStr">
        <is>
          <t xml:space="preserve"> </t>
        </is>
      </c>
      <c r="B74" t="inlineStr">
        <is>
          <t xml:space="preserve"> </t>
        </is>
      </c>
      <c r="C74">
        <f>HYPERLINK("https://www1.aade.gr/tameiakes/myweb/q1.php?SIG=FGG16014755009433291455DC5D4F7B3B575165FA4A36F9066EA628007F30.29")</f>
        <v/>
      </c>
    </row>
    <row r="75">
      <c r="A75" t="inlineStr">
        <is>
          <t xml:space="preserve"> </t>
        </is>
      </c>
      <c r="B75" t="inlineStr">
        <is>
          <t xml:space="preserve"> </t>
        </is>
      </c>
      <c r="C75">
        <f>HYPERLINK("https://www1.aade.gr/tameiakes/myweb/q1.php?SIG=FGG17017840008167971A12A6DC7DBF2C6078EC93F6B3C3BD936711815034.56")</f>
        <v/>
      </c>
    </row>
    <row r="76">
      <c r="A76" t="inlineStr">
        <is>
          <t xml:space="preserve"> </t>
        </is>
      </c>
      <c r="B76" t="inlineStr">
        <is>
          <t xml:space="preserve"> </t>
        </is>
      </c>
      <c r="C76">
        <f>HYPERLINK("https://www1.aade.gr/tameiakes/myweb/q1.php?SIG=FGG16015477000107761570A9F38E32376E44C234EB1B2747CF9973305336.00")</f>
        <v/>
      </c>
    </row>
    <row r="77">
      <c r="A77" t="inlineStr">
        <is>
          <t xml:space="preserve"> </t>
        </is>
      </c>
      <c r="B77" t="inlineStr">
        <is>
          <t xml:space="preserve"> </t>
        </is>
      </c>
      <c r="C77">
        <f>HYPERLINK("https://www1.aade.gr/tameiakes/myweb/q1.php?SIG=FGG1701784000819243A5A99C70D64067BEC5B2B485E7E4F87A4BE87E5620.77")</f>
        <v/>
      </c>
    </row>
    <row r="78">
      <c r="A78" t="inlineStr">
        <is>
          <t xml:space="preserve"> </t>
        </is>
      </c>
      <c r="B78" t="inlineStr">
        <is>
          <t xml:space="preserve"> </t>
        </is>
      </c>
      <c r="C78">
        <f>HYPERLINK("https://www1.aade.gr/tameiakes/myweb/q1.php?SIG=CCC180023690009694079BE0FC71DCAC3FC234097C168D38D13BF44DCAA20.82")</f>
        <v/>
      </c>
    </row>
    <row r="79">
      <c r="A79" t="inlineStr">
        <is>
          <t xml:space="preserve"> </t>
        </is>
      </c>
      <c r="B79" t="inlineStr">
        <is>
          <t xml:space="preserve"> </t>
        </is>
      </c>
      <c r="C79">
        <f>HYPERLINK("https://www1.aade.gr/tameiakes/myweb/q1.php?SIG=FFZ2000797400109833BB78728ACF12B622431011756BB540D711ED84D124.60")</f>
        <v/>
      </c>
    </row>
    <row r="80">
      <c r="A80" t="inlineStr">
        <is>
          <t xml:space="preserve"> </t>
        </is>
      </c>
      <c r="B80" t="inlineStr">
        <is>
          <t xml:space="preserve"> </t>
        </is>
      </c>
      <c r="C80">
        <f>HYPERLINK("https://www1.aade.gr/tameiakes/myweb/q1.php?SIG=DLQ1900044500019122E7435B03A357F776824C541B5A232A4E8E40708129.90")</f>
        <v/>
      </c>
    </row>
    <row r="81">
      <c r="A81" t="inlineStr">
        <is>
          <t xml:space="preserve"> </t>
        </is>
      </c>
      <c r="B81" t="inlineStr">
        <is>
          <t xml:space="preserve"> </t>
        </is>
      </c>
      <c r="C81">
        <f>HYPERLINK("www1.aade.gr/tameiakes/myweb/q1.php?SIG=CCF1800573800114273AEFDFEBA6DAACE5271F106B77BA4BDBF82AF10C810,30")</f>
        <v/>
      </c>
    </row>
    <row r="82">
      <c r="A82" t="inlineStr">
        <is>
          <t xml:space="preserve"> </t>
        </is>
      </c>
      <c r="B82" t="inlineStr">
        <is>
          <t xml:space="preserve"> </t>
        </is>
      </c>
      <c r="C82">
        <f>HYPERLINK("https://www1.aade.gr/tameiakes/myweb/q1.php?SIG=FGG160143460033188279FAE5720F64264D2B870E46929123E34705E58610.41")</f>
        <v/>
      </c>
    </row>
    <row r="83">
      <c r="A83" t="inlineStr">
        <is>
          <t xml:space="preserve"> </t>
        </is>
      </c>
      <c r="B83" t="inlineStr">
        <is>
          <t xml:space="preserve"> </t>
        </is>
      </c>
      <c r="C83">
        <f>HYPERLINK("https://www1.aade.gr/tameiakes/myweb/q1.php?SIG=DLH2000327900088021AFF0F4B9D265F62338F2E1EEA85D800A1EBA148510.80")</f>
        <v/>
      </c>
    </row>
    <row r="84">
      <c r="A84" t="inlineStr">
        <is>
          <t xml:space="preserve"> </t>
        </is>
      </c>
      <c r="B84" t="inlineStr">
        <is>
          <t xml:space="preserve"> </t>
        </is>
      </c>
      <c r="C84">
        <f>HYPERLINK("https://www1.aade.gr/tameiakes/myweb/q1.php?SIG=FFO1700153200294745B12963B84935A81A554F36577FC98BEC4A22E1BC14.40")</f>
        <v/>
      </c>
    </row>
    <row r="85">
      <c r="A85" t="inlineStr">
        <is>
          <t xml:space="preserve"> </t>
        </is>
      </c>
      <c r="B85" t="inlineStr">
        <is>
          <t xml:space="preserve"> </t>
        </is>
      </c>
      <c r="C85">
        <f>HYPERLINK("https://www1.aade.gr/tameiakes/myweb/q1.php?SIG=DLQ20001818000877513BBEE9AC8B0A097BF73CD36349262945147C3B6816.60")</f>
        <v/>
      </c>
    </row>
    <row r="86">
      <c r="A86" t="inlineStr">
        <is>
          <t xml:space="preserve"> </t>
        </is>
      </c>
      <c r="B86" t="inlineStr">
        <is>
          <t xml:space="preserve"> </t>
        </is>
      </c>
      <c r="C86">
        <f>HYPERLINK("https://www1.aade.gr/tameiakes/myweb/q1.php?SIG=FGG16013499007293979C23BA56804E197A25EAB9B6201E0E158F0FCC5417.42")</f>
        <v/>
      </c>
    </row>
    <row r="87">
      <c r="A87" t="inlineStr">
        <is>
          <t xml:space="preserve"> </t>
        </is>
      </c>
      <c r="B87" t="inlineStr">
        <is>
          <t xml:space="preserve"> </t>
        </is>
      </c>
      <c r="C87">
        <f>HYPERLINK("https://www1.gsis.gr/tameiakes/myweb/q1.php?SIG=DLH20002629001025476FAA9C9BDE1AA608D7C94AAA658E149319C72A2318.10")</f>
        <v/>
      </c>
    </row>
    <row r="88">
      <c r="A88" t="inlineStr">
        <is>
          <t xml:space="preserve"> </t>
        </is>
      </c>
      <c r="B88" t="inlineStr">
        <is>
          <t xml:space="preserve"> </t>
        </is>
      </c>
      <c r="C88">
        <f>HYPERLINK("https://www1.aade.gr/tameiakes/myweb/q1.php?SIG=CCD1600194000039043C0BFAFCA600CF4DD30ADD6EB8D99624BE1041E785.00")</f>
        <v/>
      </c>
    </row>
    <row r="89">
      <c r="A89" t="inlineStr">
        <is>
          <t xml:space="preserve"> </t>
        </is>
      </c>
      <c r="B89" t="inlineStr">
        <is>
          <t xml:space="preserve"> </t>
        </is>
      </c>
      <c r="C89">
        <f>HYPERLINK("https://www1.aade.gr/tameiakes/myweb/q1.php?SIG=FGG1701784000821410CC4DB5AB4462AF0194AA96EBBBCB2F9D6D5843256.30")</f>
        <v/>
      </c>
    </row>
    <row r="90">
      <c r="A90" t="inlineStr">
        <is>
          <t xml:space="preserve"> </t>
        </is>
      </c>
      <c r="B90" t="inlineStr">
        <is>
          <t xml:space="preserve"> </t>
        </is>
      </c>
      <c r="C90">
        <f>HYPERLINK("https://www1.aade.gr/tameiakes/myweb/q1.php?SIG=FGG180242600024051750287B81CF986ADA69BD2BD0D64C47C8C766EA146.90")</f>
        <v/>
      </c>
    </row>
    <row r="91">
      <c r="A91" t="inlineStr">
        <is>
          <t xml:space="preserve"> </t>
        </is>
      </c>
      <c r="B91" t="inlineStr">
        <is>
          <t xml:space="preserve"> </t>
        </is>
      </c>
      <c r="C91">
        <f>HYPERLINK("https://www1.aade.gr/tameiakes/myweb/q1.php?SIG=DLD2001279300093159299D7DED95E68E091CA06163BC75EFA82376EC177.90")</f>
        <v/>
      </c>
    </row>
    <row r="92">
      <c r="A92" t="inlineStr">
        <is>
          <t xml:space="preserve"> </t>
        </is>
      </c>
      <c r="B92" t="inlineStr">
        <is>
          <t xml:space="preserve"> </t>
        </is>
      </c>
      <c r="C92">
        <f>HYPERLINK("https://www1.aade.gr/tameiakes/myweb/q1.php?SIG=FFX1700225700376729349A679BA0568B3FC8835F7B3B80F30FB0C13FEC8.00")</f>
        <v/>
      </c>
    </row>
    <row r="93">
      <c r="A93" t="inlineStr">
        <is>
          <t xml:space="preserve"> </t>
        </is>
      </c>
      <c r="B93" t="inlineStr">
        <is>
          <t xml:space="preserve"> </t>
        </is>
      </c>
      <c r="C93">
        <f>HYPERLINK("https://www1.aade.gr/tameiakes/myweb/q1.php?SIG=FGG1701787300475287E042912DA4B36BD9A4A7719BF4FFEFBD778BFF428.04")</f>
        <v/>
      </c>
    </row>
    <row r="94">
      <c r="A94" t="inlineStr">
        <is>
          <t xml:space="preserve"> </t>
        </is>
      </c>
      <c r="B94" t="inlineStr">
        <is>
          <t xml:space="preserve"> </t>
        </is>
      </c>
      <c r="C94">
        <f>HYPERLINK("https://www1.aade.gr/tameiakes/myweb/q1.php?SIG=DLE2000369800004923A85975C2E434920626EC8D89651378D3A241575B9.00")</f>
        <v/>
      </c>
    </row>
    <row r="95">
      <c r="A95" t="inlineStr">
        <is>
          <t xml:space="preserve"> </t>
        </is>
      </c>
      <c r="B95" t="inlineStr">
        <is>
          <t xml:space="preserve"> </t>
        </is>
      </c>
      <c r="C95">
        <f>HYPERLINK("https://www1.aade.gr/tameiakes/myweb/q1.php?SIG=CFB2001892700034014D178EED6B5A087A71AC60F33784D85419D6F16449.50")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2023-10-24T07:16:54Z</dcterms:created>
  <dcterms:modified xmlns:dcterms="http://purl.org/dc/terms/" xmlns:xsi="http://www.w3.org/2001/XMLSchema-instance" xsi:type="dcterms:W3CDTF">2023-10-24T07:16:54Z</dcterms:modified>
</cp:coreProperties>
</file>