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vagifaliyev/Desktop/Qalmaz/"/>
    </mc:Choice>
  </mc:AlternateContent>
  <xr:revisionPtr revIDLastSave="0" documentId="13_ncr:1_{0FC7C4F0-F425-2645-A54A-56BE7F6C0666}" xr6:coauthVersionLast="47" xr6:coauthVersionMax="47" xr10:uidLastSave="{00000000-0000-0000-0000-000000000000}"/>
  <bookViews>
    <workbookView xWindow="0" yWindow="760" windowWidth="34200" windowHeight="21380" xr2:uid="{00000000-000D-0000-FFFF-FFFF00000000}"/>
  </bookViews>
  <sheets>
    <sheet name="GM-DDR" sheetId="1" r:id="rId1"/>
    <sheet name="Sheet1" sheetId="3" r:id="rId2"/>
    <sheet name="Əməliyyatların Kodu" sheetId="2" r:id="rId3"/>
  </sheets>
  <definedNames>
    <definedName name="_xlnm._FilterDatabase" localSheetId="2" hidden="1">'Əməliyyatların Kodu'!$C$2:$C$47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 i="1" l="1"/>
  <c r="M18" i="1"/>
  <c r="H52" i="1" l="1"/>
  <c r="H53" i="1"/>
  <c r="H54" i="1"/>
  <c r="H55" i="1"/>
  <c r="F52" i="1"/>
  <c r="F53" i="1"/>
  <c r="F54" i="1"/>
  <c r="F55" i="1"/>
  <c r="AF20" i="1" l="1"/>
  <c r="M17" i="1" l="1"/>
  <c r="M19" i="1" s="1"/>
  <c r="AF11" i="1"/>
  <c r="AF12" i="1"/>
  <c r="AF13" i="1"/>
  <c r="AF14" i="1"/>
  <c r="AF15" i="1"/>
  <c r="AF16" i="1"/>
  <c r="AF17" i="1"/>
  <c r="AF18" i="1"/>
  <c r="AF19" i="1"/>
  <c r="AF10" i="1"/>
  <c r="AF21" i="1" s="1"/>
  <c r="H50" i="1" l="1"/>
  <c r="H51" i="1"/>
  <c r="F50" i="1"/>
  <c r="F51" i="1"/>
  <c r="N43" i="1" l="1"/>
  <c r="O43" i="1" s="1"/>
  <c r="P43" i="1" s="1"/>
  <c r="Q43" i="1" s="1"/>
  <c r="R43" i="1" s="1"/>
  <c r="S43" i="1" s="1"/>
  <c r="T43" i="1" s="1"/>
  <c r="U43" i="1" s="1"/>
  <c r="V43" i="1" s="1"/>
  <c r="W43" i="1" s="1"/>
  <c r="X43" i="1" s="1"/>
  <c r="AG43" i="1" l="1"/>
  <c r="AH43" i="1" s="1"/>
  <c r="AG42" i="1"/>
  <c r="AH42" i="1" s="1"/>
  <c r="D11" i="1"/>
  <c r="AB39" i="1" s="1"/>
  <c r="H49" i="1" l="1"/>
  <c r="F61" i="1" l="1"/>
  <c r="AG47" i="1" l="1"/>
  <c r="AH47" i="1" s="1"/>
  <c r="AG46" i="1"/>
  <c r="AH46" i="1" s="1"/>
</calcChain>
</file>

<file path=xl/sharedStrings.xml><?xml version="1.0" encoding="utf-8"?>
<sst xmlns="http://schemas.openxmlformats.org/spreadsheetml/2006/main" count="453" uniqueCount="359">
  <si>
    <t>Gündəlik Qazma Məlumatları</t>
  </si>
  <si>
    <t>Raport Tarixi</t>
  </si>
  <si>
    <t>Qurğunun adı</t>
  </si>
  <si>
    <t>Planlaşdırılmış Günlər</t>
  </si>
  <si>
    <t>Qazmanın başlanma
Tarixi</t>
  </si>
  <si>
    <t>Quyunun adı</t>
  </si>
  <si>
    <t>Layihə Dərinliyi (m)</t>
  </si>
  <si>
    <t>Dərinlik</t>
  </si>
  <si>
    <t>MD (m)</t>
  </si>
  <si>
    <t>Əməliyyat</t>
  </si>
  <si>
    <t>Balta məlumatı</t>
  </si>
  <si>
    <t>Hazırkı</t>
  </si>
  <si>
    <t>Əvvəlki</t>
  </si>
  <si>
    <t>QKAH</t>
  </si>
  <si>
    <t>Qazma</t>
  </si>
  <si>
    <t>İstehsalçı</t>
  </si>
  <si>
    <t>Adı</t>
  </si>
  <si>
    <t>Sayı</t>
  </si>
  <si>
    <t>DD (in / mm)</t>
  </si>
  <si>
    <t>Uzunluq (m)</t>
  </si>
  <si>
    <t>Cəm (m)</t>
  </si>
  <si>
    <t>Birləşmə</t>
  </si>
  <si>
    <t>Digər</t>
  </si>
  <si>
    <t>Geoloji Məlumatlar</t>
  </si>
  <si>
    <t>Horizont</t>
  </si>
  <si>
    <t>Tavan (m)</t>
  </si>
  <si>
    <t>Daban (m)</t>
  </si>
  <si>
    <t>Model (IADC)</t>
  </si>
  <si>
    <t>giriş</t>
  </si>
  <si>
    <t>çıxış</t>
  </si>
  <si>
    <t>Qazılmış metrlər</t>
  </si>
  <si>
    <t>Quyuda olan saat</t>
  </si>
  <si>
    <t>Orta Sürət (m/h)</t>
  </si>
  <si>
    <t>24:00 Status</t>
  </si>
  <si>
    <t>KƏMƏR</t>
  </si>
  <si>
    <t>Ölçü Məlumatı</t>
  </si>
  <si>
    <t>Nasosların məlumatı</t>
  </si>
  <si>
    <t>XD</t>
  </si>
  <si>
    <t>Planlaşdırılmış Dərinlik</t>
  </si>
  <si>
    <t>Faktiki Dərinlik (m)</t>
  </si>
  <si>
    <t>Tarix</t>
  </si>
  <si>
    <t>İnhiraf</t>
  </si>
  <si>
    <t>Model</t>
  </si>
  <si>
    <t>Məhlul</t>
  </si>
  <si>
    <r>
      <t xml:space="preserve">LOT / </t>
    </r>
    <r>
      <rPr>
        <b/>
        <sz val="8"/>
        <color indexed="8"/>
        <rFont val="Arial"/>
        <family val="2"/>
      </rPr>
      <t>FIT</t>
    </r>
  </si>
  <si>
    <t>Qazma Parametrləri</t>
  </si>
  <si>
    <t>Su, %</t>
  </si>
  <si>
    <t>Yük, Ton</t>
  </si>
  <si>
    <t>MBT</t>
  </si>
  <si>
    <r>
      <t>Ca</t>
    </r>
    <r>
      <rPr>
        <b/>
        <vertAlign val="superscript"/>
        <sz val="8"/>
        <color indexed="8"/>
        <rFont val="Arial"/>
        <family val="2"/>
        <charset val="162"/>
      </rPr>
      <t>+</t>
    </r>
    <r>
      <rPr>
        <b/>
        <sz val="8"/>
        <color indexed="8"/>
        <rFont val="Arial"/>
        <family val="2"/>
        <charset val="162"/>
      </rPr>
      <t>, mg/L</t>
    </r>
  </si>
  <si>
    <t>Qum, %</t>
  </si>
  <si>
    <t>PV, CP</t>
  </si>
  <si>
    <t>LGS, %</t>
  </si>
  <si>
    <t>YP, lb/100ft2</t>
  </si>
  <si>
    <t>Choride, mg/l</t>
  </si>
  <si>
    <t>pH</t>
  </si>
  <si>
    <t>KCl, %</t>
  </si>
  <si>
    <t>QMV</t>
  </si>
  <si>
    <t>Cəm</t>
  </si>
  <si>
    <t>% QMV</t>
  </si>
  <si>
    <t>MWD</t>
  </si>
  <si>
    <t>Vaxt</t>
  </si>
  <si>
    <t>Əməliyyat kodu</t>
  </si>
  <si>
    <t>Saat</t>
  </si>
  <si>
    <t>Məhsuldar Vaxt</t>
  </si>
  <si>
    <t>A1</t>
  </si>
  <si>
    <t xml:space="preserve">Q M V </t>
  </si>
  <si>
    <t>C1</t>
  </si>
  <si>
    <t>B1</t>
  </si>
  <si>
    <t>C2</t>
  </si>
  <si>
    <t>B2</t>
  </si>
  <si>
    <t>C3</t>
  </si>
  <si>
    <t>B3</t>
  </si>
  <si>
    <t>C4</t>
  </si>
  <si>
    <t>B4</t>
  </si>
  <si>
    <t>C5</t>
  </si>
  <si>
    <t>Tutma / Qəza işləri</t>
  </si>
  <si>
    <t>B5</t>
  </si>
  <si>
    <t>Yuma</t>
  </si>
  <si>
    <t>Yan lülə</t>
  </si>
  <si>
    <t>B6</t>
  </si>
  <si>
    <t>B7</t>
  </si>
  <si>
    <t>FİT / LOT</t>
  </si>
  <si>
    <t>B8</t>
  </si>
  <si>
    <t>B9</t>
  </si>
  <si>
    <t>Quyuya nəzarət</t>
  </si>
  <si>
    <t>B10</t>
  </si>
  <si>
    <t>B11</t>
  </si>
  <si>
    <t>B12</t>
  </si>
  <si>
    <t>B13</t>
  </si>
  <si>
    <t>Kəmərendirmə</t>
  </si>
  <si>
    <t>B14</t>
  </si>
  <si>
    <t>Sementləmə</t>
  </si>
  <si>
    <t>SBG</t>
  </si>
  <si>
    <t>D1</t>
  </si>
  <si>
    <t>MV</t>
  </si>
  <si>
    <t>Alətin endirilməsi</t>
  </si>
  <si>
    <t>Öyrənilmiş dərslər</t>
  </si>
  <si>
    <t>Qeydlər</t>
  </si>
  <si>
    <t xml:space="preserve"> </t>
  </si>
  <si>
    <t>Qəlibləmə</t>
  </si>
  <si>
    <t>Mənimsəmə</t>
  </si>
  <si>
    <t>Pəncərənin işlənməsi</t>
  </si>
  <si>
    <t>Udulma və udulmanın aradan qaldırılması</t>
  </si>
  <si>
    <t>Plandan kənar əməliyyatlar</t>
  </si>
  <si>
    <t>Məhlul itkisi, cc</t>
  </si>
  <si>
    <t>Genişləndirici</t>
  </si>
  <si>
    <t>Avadanlıq</t>
  </si>
  <si>
    <t>İşləmə müddəti</t>
  </si>
  <si>
    <t>Quyudibi mühərrik</t>
  </si>
  <si>
    <t>Yass</t>
  </si>
  <si>
    <t>Gündəlik</t>
  </si>
  <si>
    <t>Cəmi</t>
  </si>
  <si>
    <t>L1</t>
  </si>
  <si>
    <t>L2</t>
  </si>
  <si>
    <t>L3</t>
  </si>
  <si>
    <t>L4</t>
  </si>
  <si>
    <t>L5</t>
  </si>
  <si>
    <t>L6</t>
  </si>
  <si>
    <t>L7</t>
  </si>
  <si>
    <t>L8</t>
  </si>
  <si>
    <t>R1</t>
  </si>
  <si>
    <t>R2</t>
  </si>
  <si>
    <t>G1</t>
  </si>
  <si>
    <t>G2</t>
  </si>
  <si>
    <t>G3</t>
  </si>
  <si>
    <t>G4</t>
  </si>
  <si>
    <t>G5</t>
  </si>
  <si>
    <t>N1</t>
  </si>
  <si>
    <t>N2</t>
  </si>
  <si>
    <t>P1</t>
  </si>
  <si>
    <t>P2</t>
  </si>
  <si>
    <t>Gündəlik məlumat</t>
  </si>
  <si>
    <t>Növbəti 24 saat ərzində görüləcək işlər:</t>
  </si>
  <si>
    <t>Təzahür və onun aradan qaldırılması</t>
  </si>
  <si>
    <t>Alətin tutulması və tutulmanın aradan qaldırılması</t>
  </si>
  <si>
    <t>Mürəkkəbləşmə zamanı quyuya nəzarət</t>
  </si>
  <si>
    <t>2-ci, 3-cü sement tıxacının qoyulması</t>
  </si>
  <si>
    <t>Konservasiya</t>
  </si>
  <si>
    <t>Təmir işləri</t>
  </si>
  <si>
    <t>Quyuiçi avadanlığın nasazlığı</t>
  </si>
  <si>
    <t>Mal-materialın gözlənilməsi</t>
  </si>
  <si>
    <t>Xidmətlərə görə gözləmə</t>
  </si>
  <si>
    <t>Hava şəraitinə görə gözləmə</t>
  </si>
  <si>
    <t>Qərarın gözlənilməsi</t>
  </si>
  <si>
    <t>Digər gözləmələr</t>
  </si>
  <si>
    <t>Kəmərendirmə problemləri</t>
  </si>
  <si>
    <t>Uğursuz sementləmə</t>
  </si>
  <si>
    <t>Digər QMV-lər</t>
  </si>
  <si>
    <t>QKAH yığılması və sökülməsi</t>
  </si>
  <si>
    <t>Alətin qaldırılması</t>
  </si>
  <si>
    <t>Geofiziki ölçü işləri</t>
  </si>
  <si>
    <t>Təkrar işləmə</t>
  </si>
  <si>
    <t>Süxur nümunəsinin götürülməsi</t>
  </si>
  <si>
    <t>Genişləndirmə</t>
  </si>
  <si>
    <t>A2</t>
  </si>
  <si>
    <t>D2</t>
  </si>
  <si>
    <t>S1</t>
  </si>
  <si>
    <t>S2</t>
  </si>
  <si>
    <t>S3</t>
  </si>
  <si>
    <t>O1</t>
  </si>
  <si>
    <t>Mobilizasiya və quraşdırma</t>
  </si>
  <si>
    <t>Əsaslı və ya cari təmir işləri</t>
  </si>
  <si>
    <t>Əks klapan, sement və başmağın işlənməsi</t>
  </si>
  <si>
    <t>Ərsinləmə</t>
  </si>
  <si>
    <t>QAA sökülməsi və yığılması</t>
  </si>
  <si>
    <t>QAA və kəmərin kiplik testi</t>
  </si>
  <si>
    <t>Tamamlama</t>
  </si>
  <si>
    <t>Sement tıxacının qoyulması</t>
  </si>
  <si>
    <t>Yanameyilləndirici</t>
  </si>
  <si>
    <t>Digər işlər</t>
  </si>
  <si>
    <t xml:space="preserve">Qüllənin çəkilməsi, avadanlıqların daşınması, quraşdırma işləri, avadanlıqların və qüllənin demontaj edilməsi, qazmaya hazırlıq işləri. </t>
  </si>
  <si>
    <t>Qazma qülləsindən istifadə etməklə qazmadan təhvil verilmiş quyularda təmir işlərinin aparılması</t>
  </si>
  <si>
    <t>Kod</t>
  </si>
  <si>
    <t>Əməliyyat və ya gecikmənin adı</t>
  </si>
  <si>
    <t>Əməliyyat və ya gecikmənin açıqlaması</t>
  </si>
  <si>
    <t>AQB, HWDP, Yass, MWD, LWD, quyudibi mühərrik, KLS, DMB və s. avadanlıqların və baltaların yığılması, sökülməsi və plana uyğun şəkildə dəyişdirilməsi. QKAH yığılması zamanı genişləndirici, MWD, LWD, quyudibi mühərrik avadanlıqlarının test olunması (QKAH yığılmasına hazırlıq daxil olmaqla)</t>
  </si>
  <si>
    <t>Quyuda planlı qazma, yuma, təkrar işləmə, genişləndirmə, kipliyə yoxlama, boru və ya stingerlə sementləmə və s. əməliyyatların aparılması üçün QKAH və ya açıq sonluqla qazma kəmərinin endirilməsi, alətin endirilməsi zamanı genişləndirici, MWD, LWD, quyudibi mühərrik avadanlıqlarının test olunması</t>
  </si>
  <si>
    <t>Quyuda planlı QKAH dəyişdirilməsi və alətə baxış keçirilməsi, BOP testi, kəmərendirmə, geofiziki və elektrometrik ölçü işləri və s. əməliyyatların aparılması üçün alətin qaldırılması, sementləmə üçün endirilmiş açıq sonluq, stinger və digər tərtibatların qaldırılması</t>
  </si>
  <si>
    <t>Sementləmə tıxacı, əks klapan, sement stəkanı və başmağın işlənməsi</t>
  </si>
  <si>
    <t>Planlı qazma, boru əlavəsi</t>
  </si>
  <si>
    <t>Qazma, təkrar işləmə, genişləndirmə zamanı aparılan yuma əməliyyatları, qəlibləmə zamanı başmaqda və quyudibində yuma əməliyyatları, quyu lüləsinin təmizlənməsi, məhlulunun parametrlərinin tənzimlənməsi, məhlulun xüsusi çəkisinin (planlı şəkildə) qaldırılması və ya aşağı salınması, quyu həcminin qazma məhlulundan suya, sudan qazma məhluluna dəyişdirilməsi. Qazma məhlulu ilə tamamlama məhlulunun əvəz olunması</t>
  </si>
  <si>
    <t>QK, NK, NNK, NQK, İK, YK, YKZ, AKS, RBT, elektrotermometr, inklinometr, kavernomer, standart karotaj, şablon və s. zondların endirilməsi, ölçü işlərinin aparılması və zondların qaldırılması. GYRO ölçü işləri. (geofiziki işlərə hazırlıq daxil olmaqla). Lay təzyiqinin götürülməsi</t>
  </si>
  <si>
    <t>Layın bütövlük testinin aparılması</t>
  </si>
  <si>
    <t>Quyu lüləsinin planlı təkrar işlənməsi və təkrar genişləndirilməsi, alətin təkrar işləmələrlə endirilməsi</t>
  </si>
  <si>
    <t>Alətin quyudibindən başmağa və ya açıq lülədə müəyyən intervala qədər qaldırılması və quyudibinə endirilməsi</t>
  </si>
  <si>
    <t>Axtarış, kəşfiyyat, qiymətləndirmə, xüsusi hallarda istismar quyularında qazma zamanı kern nümunələrinin götürülməsi</t>
  </si>
  <si>
    <t>Quyu lüləsinin planlı genişləndirilməsi (qazma zamanı genişləndirmə istisna olmaqla)</t>
  </si>
  <si>
    <t>Quyu statik vəziyyətdə, preventorlar açıq olduqda aləti qaldırmazdan öncə və ya başmaqda quyuya nəzarət (quyuda udulma və ya axının olmasının müşahidə edilməsi üçün)</t>
  </si>
  <si>
    <t>Asqı kəmərləri və süzgəclərin endirilməsindən öncə və digər müvafiq hallarda yığılmış ərsinli alətin endirilməsi, ərsinləmə işləri, ərsinin qaldırılması</t>
  </si>
  <si>
    <t>Qoruyucu kəmərlərin endirilməsi (kəmərendirməyə hazırlıq daxil olmaqla)</t>
  </si>
  <si>
    <t>Qoruyucu kəmərlərin sementlənməsi (bufer və basqı mayesinin vurulması, sementləməyə hazırlıq daxil olmaqla)</t>
  </si>
  <si>
    <t>Sementin bərkiməsinin gözlənilməsi (iş planında göstərilən müddətdə)</t>
  </si>
  <si>
    <t>QAA sökülməsi və yığılması, kəmər başlığının yığılması, preventorun sıxaclarının dəyişdirilməsi, fontan armaturunun quraşdırılması, perforasiya siyirtməsinin qoyulması</t>
  </si>
  <si>
    <t>Quyuağzı avadanlıq, BOP, kəmər başlığı və qoruyucu kəmərlərin kipliyə sınanması (hazırlıq işləri, test plug-ın endirilib qaldırılması, kəmər başlığından qoruyucu həlqənin çıxarılması, quraşdırılması daxil olmaqla)</t>
  </si>
  <si>
    <t>Perforasiya işləri, quyuya 1-ci və 2-ci sıra NKB-lərin endirilməsi, dərinlik nasosunun endirilməsi, süzgəclərin endirilməsi, PST testləri və digər tamamlama əməliyyatları</t>
  </si>
  <si>
    <t>Mənimsəmə işləri, NKB-lərin artırılıb azaldılması və mənimsəmə ilə əlaqədar digər işlər, aerozasiya</t>
  </si>
  <si>
    <t>Yan lülə və çoxşaxəli quyularda pəncərənin açılması və genişləndirilməsi, frezerlə işlənməsi</t>
  </si>
  <si>
    <t>Quyuda qazma planı ilə müəyyən olunmuş sement tıxacının qoyulması</t>
  </si>
  <si>
    <t>Planlı yan lülə və çoxşaxəli qazmada yanameyilləndiricinin (Uipstok) endirilməsi, kipləşdirilməsi, azad olunması, qaldırılması (hazırlıq işləri daxil olmaqla)</t>
  </si>
  <si>
    <t xml:space="preserve">Avadanlıqların planlı profilaktikası, mühərrik yağlarının dəyişdirilməsi, tal kanatının çəkilməsi və dəyişdirilməsi və digər işlər. Qazma çənlərində məhlulun hazırlanması, çənlərin təmizlənməsi. Qazma şamlarının şamdana və ya boru rəflərinə yığılması. Növbəti seksiyanın yerinin qazılmasına başlamazdan öncə böyük diametrli AQB, HWDP və QB-nın sökülüb atılması </t>
  </si>
  <si>
    <t>Udulma, udulma ilə əlaqədar işlər (yuma, xüsusi çəkinin aşağı salınması, alətin qaldırılması, QKAH dəyişdirilməsi, alətin endirilməsi, LCM məhlulunun hazırlanması və LCM məhlulunun vurulması), udulmanın aradan qaldırılması üçün aparılan bütün tədbirlər (udulma başlayan zaman alətin olduğu dərinliyə çatanadək bütün müddət)</t>
  </si>
  <si>
    <t>Təzahür, təzahür ilə əlaqədar işlər (yuma, xüsusi çəkinin qaldırılması, alətin qaldırılması, QKAH dəyişdirilməsi, alətin endirilməsi), təzahürün qarşısının alınması üçün aparılan tədbirlər (təzahür başlayan zaman alətin olduğu dərinliyə çatanadək bütün müddət)</t>
  </si>
  <si>
    <t>Alətin tutulması, alətin azad olunması üçün bas-boş olunması, neft vannaları və digər üsullarla alətin azad olunma cəhdləri, alətin tutulması ilə əlaqədar alətin qaldırılması, alətə baxış keçirilməsi və alətin tutulma nöqtəsinə qədər endirilməsi</t>
  </si>
  <si>
    <t>Quyuda baş vermiş mürəkkəbləşmələrlə əlaqədar quyuya nəzarət, təzyiqlərə nəzarət</t>
  </si>
  <si>
    <t>Kənar cisimlərin quyuya düşməsi, qazma alətinin qırılaraq quyuya düşməsi, baltanın şarlarının quyuda qalması, digər quyu lüləsi ilə toqquşma, geofiziki zondların və ya kabellərin quyuda qalması, baş vermiş qəzaların aradan qaldırılması üçün bütün tədbirlər, tutma işləri</t>
  </si>
  <si>
    <t>Planlaşdırılmış quyu profilindən kənarlaşma, quyuda baş vermiş qəza və mürəkkəbləşmələrlə əlaqədar qazılmış quyu lüləsinin ləğv edirələrək yan lülənin qazılması (ikinci lülədə aparılan qazma, genişləndirmə, qəlibləmə, təkrar işləmə, yuma əməliyyatları, birinci lülənin dərinliyinə çatanadək bütün aparılan digər bütün əməliyyatlar daxil olmaqla)</t>
  </si>
  <si>
    <t>Quyuda baş vermiş qəza və mürəkkəbləşmə, kəmərlərdə yaranmış defektlərlə əlaqədar sement tıxacının qoyulması və digər müvafiq tədbirlər</t>
  </si>
  <si>
    <t>Quyunun qəza, mürəkkəbləşmə və digər səbəblərdən konservasiyaya qoyulması və aparılan bütün müvafiq tədbirlər</t>
  </si>
  <si>
    <t>Qazma qülləsinin, nasosların, top drive qurğusunun, işlək borunun, quyuağzı avadanlığın, rotorun, bucurqadın, manifold xətlərinin və qazma buruğunun digər komponentlərinin nasazlığı, təmiri və ya dəyişdirilməsi</t>
  </si>
  <si>
    <t>Balta və QKAH elementlərinin nasazlığı, dəyişdirilməsi və təmiri, qazma boruları və keçiricilərdə dəliklərin olması və dəyişdirilməsi, avadanlıqların siqnal testinin uğursuz olması və bütün nasazlıqlarla bağlı qaldırma, endirilmə və digər müvafiq təkrarlanan əməliyyatlar</t>
  </si>
  <si>
    <t>Quyuda əməliyyatların aparılması üçün tələb olunan mal-material, şlam konteynerləri və avadanlıqların gözlənilməsi</t>
  </si>
  <si>
    <t>Quyuda əməliyyatların aparılması üçün müvafiq xidmətləri yerinə yetirən briqada və nümayəndələrin gözlənilməsi</t>
  </si>
  <si>
    <t>Hava şəraitinə görə planlaşdırılmış əməliyyatların dayandırılması</t>
  </si>
  <si>
    <t>Quyuda aparılacaq növbəti əməliyyatlarla bağlı qərarın gözlənilməsi</t>
  </si>
  <si>
    <t>Plandan artıq müddətdə sementin bərkiməsinin və RBT ölçü işlərinin gözlənilməsi, elektrik enerjisinə görə gözləmələr, insanların səhhəti ilə əlaqədar quyuda əməliyyatların gözlənilməsi və digər gözləmələr</t>
  </si>
  <si>
    <t>Kəmərendirmə avadanlıqlarının nasazlığı, dəyişdirilməsi və təmiri, kəmərin qaldırılması, uğursuz kəmərendirmə, yararsız kəmərlərin dəyişdirilməsi, kəmər endirilən zaman plandankənar özü dolma deaktiv olduqda intervallar üzrə kəmərin daxilinin doldurulması və kəmərendirmə ilə əlaqədar digər problemlər</t>
  </si>
  <si>
    <t>Keyfiyyətsiz sementləmə ilə əlaqədar təkrar sementləmə, sement squeeze və digər müvafiq işlər</t>
  </si>
  <si>
    <t>Qazma proqramı və iş planları ilə razılaşdırılmayan istənilən planlaşdırılmamış (öncədən razılaşdırılmamış) bütün əməliyyatlar, təkrarlanan əməliyyatlar</t>
  </si>
  <si>
    <t>Qeyd olunmuş QMV-lərə uyğun olmayan digər QMV-lər</t>
  </si>
  <si>
    <t xml:space="preserve">Yatağın adı : Qalmaz </t>
  </si>
  <si>
    <t>ZJ-30</t>
  </si>
  <si>
    <t>RKB (m)</t>
  </si>
  <si>
    <t>Azneft
 Nümayəndəsi</t>
  </si>
  <si>
    <t>Phone</t>
  </si>
  <si>
    <t>Report No</t>
  </si>
  <si>
    <t>GL (m)</t>
  </si>
  <si>
    <t>Podratçı
 Nümayəndəsi</t>
  </si>
  <si>
    <t>LTİ free</t>
  </si>
  <si>
    <t>00:00 hrs</t>
  </si>
  <si>
    <t>ÇXR</t>
  </si>
  <si>
    <t>XD (mm)</t>
  </si>
  <si>
    <t>24:00 hrs</t>
  </si>
  <si>
    <t>Serial #</t>
  </si>
  <si>
    <t>Meterage</t>
  </si>
  <si>
    <t>Run #</t>
  </si>
  <si>
    <t>Diameter inch (mm)</t>
  </si>
  <si>
    <t>Abşeron</t>
  </si>
  <si>
    <t>Nozzles (in)</t>
  </si>
  <si>
    <t>Ağcagil</t>
  </si>
  <si>
    <t>I horizont</t>
  </si>
  <si>
    <t>II horizont</t>
  </si>
  <si>
    <t>III horizont</t>
  </si>
  <si>
    <t>IV horizont</t>
  </si>
  <si>
    <t xml:space="preserve">Krevs  </t>
  </si>
  <si>
    <t>Dull Grading</t>
  </si>
  <si>
    <t>TEST</t>
  </si>
  <si>
    <t>MD(m)</t>
  </si>
  <si>
    <t>TVD (m)</t>
  </si>
  <si>
    <t>INC</t>
  </si>
  <si>
    <t>AZI</t>
  </si>
  <si>
    <t>Son BOP Test</t>
  </si>
  <si>
    <t xml:space="preserve">MP # </t>
  </si>
  <si>
    <t>Liner</t>
  </si>
  <si>
    <t>Gpm/st</t>
  </si>
  <si>
    <t>Eff%</t>
  </si>
  <si>
    <t>50 m</t>
  </si>
  <si>
    <t>Last Well Control Drill</t>
  </si>
  <si>
    <t>339.7 mm</t>
  </si>
  <si>
    <t>Last Fire / Evac. Drill</t>
  </si>
  <si>
    <t>244.5 mm</t>
  </si>
  <si>
    <t>Last Spill Drill</t>
  </si>
  <si>
    <t>177.8 mm</t>
  </si>
  <si>
    <t>Last H2S Drill</t>
  </si>
  <si>
    <t>Remark: Max Stroke 114+114= 228, Max Pressure 2400 psi</t>
  </si>
  <si>
    <t>XÇ (giriş), SG</t>
  </si>
  <si>
    <t>Gel 10s lb/100ft2</t>
  </si>
  <si>
    <t>Pf / Mf</t>
  </si>
  <si>
    <t>Dərinlik (m)</t>
  </si>
  <si>
    <t>P/U Weight, tons</t>
  </si>
  <si>
    <t>XÇ (çıxış), SG</t>
  </si>
  <si>
    <t>Gel 10m lb/100ft2</t>
  </si>
  <si>
    <t>Solids,%</t>
  </si>
  <si>
    <t>RPM</t>
  </si>
  <si>
    <t>S/O Weight, tons</t>
  </si>
  <si>
    <t>FV</t>
  </si>
  <si>
    <t>Gel 30m lb/100ft2</t>
  </si>
  <si>
    <t>EMW, SG</t>
  </si>
  <si>
    <t>SPP,psi</t>
  </si>
  <si>
    <t>Rotating Weight, ton</t>
  </si>
  <si>
    <t>Temp. In</t>
  </si>
  <si>
    <t>FG, psi / ft</t>
  </si>
  <si>
    <t>Torque, ft-klbs</t>
  </si>
  <si>
    <t>13-15</t>
  </si>
  <si>
    <t>BHA Below jar/Weight, ton</t>
  </si>
  <si>
    <t>Temp.Out</t>
  </si>
  <si>
    <t>Lubr+Oil %</t>
  </si>
  <si>
    <t>MAASP, psi</t>
  </si>
  <si>
    <t>Flow Rate, gpm</t>
  </si>
  <si>
    <t>SPM1</t>
  </si>
  <si>
    <t xml:space="preserve">Pm </t>
  </si>
  <si>
    <t>API Cake</t>
  </si>
  <si>
    <t>Remarks</t>
  </si>
  <si>
    <t>Orta sürət, m/hr</t>
  </si>
  <si>
    <t>SPM2</t>
  </si>
  <si>
    <t>Shaker 1 / 2 / 3</t>
  </si>
  <si>
    <t>2x170, 1x150,1X140</t>
  </si>
  <si>
    <t>1x190,1X170,1X140,1X150</t>
  </si>
  <si>
    <t>ITEM</t>
  </si>
  <si>
    <t>M/U</t>
  </si>
  <si>
    <t>Hrs</t>
  </si>
  <si>
    <t>C-1</t>
  </si>
  <si>
    <t>C-2</t>
  </si>
  <si>
    <t>C-3</t>
  </si>
  <si>
    <t>C-4</t>
  </si>
  <si>
    <t>C-5</t>
  </si>
  <si>
    <t>C-6</t>
  </si>
  <si>
    <t>C-7</t>
  </si>
  <si>
    <t>C-8</t>
  </si>
  <si>
    <t>C-9</t>
  </si>
  <si>
    <t>C-10</t>
  </si>
  <si>
    <t>C-11</t>
  </si>
  <si>
    <t>C-12</t>
  </si>
  <si>
    <t>C-13</t>
  </si>
  <si>
    <t>C-14</t>
  </si>
  <si>
    <t>C-15</t>
  </si>
  <si>
    <t>C-16</t>
  </si>
  <si>
    <t>C-17</t>
  </si>
  <si>
    <t>D-1</t>
  </si>
  <si>
    <t>E-1</t>
  </si>
  <si>
    <t>PDM</t>
  </si>
  <si>
    <t>Daily</t>
  </si>
  <si>
    <t>Stab</t>
  </si>
  <si>
    <t>Jar</t>
  </si>
  <si>
    <t>Total</t>
  </si>
  <si>
    <t>Əvvəlki günün Məlumatı</t>
  </si>
  <si>
    <t>Yanacaq</t>
  </si>
  <si>
    <t>Cəmi İşlənilib</t>
  </si>
  <si>
    <t>İşlənilib</t>
  </si>
  <si>
    <t>Gəbul olunub</t>
  </si>
  <si>
    <t>Anbar</t>
  </si>
  <si>
    <t>F-1000</t>
  </si>
  <si>
    <t xml:space="preserve">1500 m </t>
  </si>
  <si>
    <t>508 mm</t>
  </si>
  <si>
    <t>550 m</t>
  </si>
  <si>
    <t>2050 m</t>
  </si>
  <si>
    <t>PDC</t>
  </si>
  <si>
    <t>3X13 2X14</t>
  </si>
  <si>
    <t>1495 m</t>
  </si>
  <si>
    <t>Keçirici</t>
  </si>
  <si>
    <t>TBT 127</t>
  </si>
  <si>
    <t>YAS</t>
  </si>
  <si>
    <t>Q/b 127</t>
  </si>
  <si>
    <t>Ümumi</t>
  </si>
  <si>
    <t>3X14,2x13</t>
  </si>
  <si>
    <t xml:space="preserve">Qazma Əməliyyatı 
</t>
  </si>
  <si>
    <t>Alətin qaldırılması 150 m dən - 0 m-dək.</t>
  </si>
  <si>
    <t>Balta  PDC</t>
  </si>
  <si>
    <t>QDM</t>
  </si>
  <si>
    <t>DMB</t>
  </si>
  <si>
    <t>UBHO</t>
  </si>
  <si>
    <t xml:space="preserve">AQB </t>
  </si>
  <si>
    <t xml:space="preserve">Qazma 1687m-dək 1775m-dək. Yuma 1775m-də.Alətin qəlibləmə üçün qldırılması 1480m-dək. Tal burazının yararsız hissəsinin çıxardılması və yenisi ilə əvəz olunması. Alətin endirilməsi 1775m-dək. Qazma 1775m-dən 1781m-dək davam edir. (Slayd etməklə .Yuma.Boru əlavələri ilə.)
</t>
  </si>
  <si>
    <t>Qazma 1687m-dək 1775m-dək.</t>
  </si>
  <si>
    <t>Yuma 1775m-də</t>
  </si>
  <si>
    <t>Alətin qəlibləmə üçün qldırılması 1480m-dək.</t>
  </si>
  <si>
    <t>Tal burazının yararsız hissəsinin çıxardılması və yenisi ilə əvəz olunması.</t>
  </si>
  <si>
    <t>Alətin endirilməsi 1775m-dək</t>
  </si>
  <si>
    <t>Qazma 1775m-dən 1781m-dək davam edir. (Slayd etməklə .Yuma.Boru əlavələri ilə.)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</si>
</sst>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409]d\-mmm\-yyyy;@"/>
    <numFmt numFmtId="165" formatCode="0.000"/>
    <numFmt numFmtId="166" formatCode="[$-409]d/mmm/yy;@"/>
    <numFmt numFmtId="167" formatCode="[$-409]dd/mmm/yy;@"/>
    <numFmt numFmtId="168" formatCode="0.0%"/>
    <numFmt numFmtId="169" formatCode="m/d/yy\ h:mm;@"/>
    <numFmt numFmtId="170" formatCode="General_)"/>
    <numFmt numFmtId="171" formatCode="h:mm;@"/>
    <numFmt numFmtId="172" formatCode="0.0"/>
    <numFmt numFmtId="173" formatCode="h:mm:ss;@"/>
  </numFmts>
  <fonts count="37">
    <font>
      <sz val="11"/>
      <color theme="1"/>
      <name val="Calibri"/>
      <family val="2"/>
      <scheme val="minor"/>
    </font>
    <font>
      <sz val="11"/>
      <color theme="1"/>
      <name val="Calibri"/>
      <family val="2"/>
      <scheme val="minor"/>
    </font>
    <font>
      <sz val="8"/>
      <color theme="1"/>
      <name val="Arial"/>
      <family val="2"/>
      <charset val="162"/>
    </font>
    <font>
      <b/>
      <sz val="8"/>
      <color theme="1"/>
      <name val="Arial"/>
      <family val="2"/>
      <charset val="162"/>
    </font>
    <font>
      <b/>
      <sz val="12"/>
      <color rgb="FF000000"/>
      <name val="Arial"/>
      <family val="2"/>
    </font>
    <font>
      <b/>
      <sz val="8"/>
      <color rgb="FF000000"/>
      <name val="Arial"/>
      <family val="2"/>
      <charset val="162"/>
    </font>
    <font>
      <b/>
      <sz val="12"/>
      <color rgb="FF000000"/>
      <name val="Arial"/>
      <family val="2"/>
      <charset val="162"/>
    </font>
    <font>
      <b/>
      <sz val="8"/>
      <name val="Arial"/>
      <family val="2"/>
      <charset val="162"/>
    </font>
    <font>
      <b/>
      <sz val="8"/>
      <color indexed="8"/>
      <name val="Arial"/>
      <family val="2"/>
      <charset val="162"/>
    </font>
    <font>
      <b/>
      <sz val="9"/>
      <color rgb="FF000000"/>
      <name val="Arial"/>
      <family val="2"/>
    </font>
    <font>
      <b/>
      <sz val="8"/>
      <color rgb="FF000000"/>
      <name val="Arial"/>
      <family val="2"/>
    </font>
    <font>
      <b/>
      <sz val="8"/>
      <name val="Arial"/>
      <family val="2"/>
    </font>
    <font>
      <sz val="8"/>
      <name val="Arial"/>
      <family val="2"/>
      <charset val="162"/>
    </font>
    <font>
      <sz val="8"/>
      <color rgb="FF000000"/>
      <name val="Arial"/>
      <family val="2"/>
      <charset val="162"/>
    </font>
    <font>
      <b/>
      <sz val="8"/>
      <color indexed="8"/>
      <name val="Arial"/>
      <family val="2"/>
    </font>
    <font>
      <sz val="8"/>
      <color rgb="FF000000"/>
      <name val="Arial"/>
      <family val="2"/>
    </font>
    <font>
      <b/>
      <vertAlign val="superscript"/>
      <sz val="8"/>
      <color indexed="8"/>
      <name val="Arial"/>
      <family val="2"/>
      <charset val="162"/>
    </font>
    <font>
      <sz val="8"/>
      <color theme="1"/>
      <name val="Arial"/>
      <family val="2"/>
    </font>
    <font>
      <b/>
      <sz val="12"/>
      <color rgb="FFFF0000"/>
      <name val="Arial"/>
      <family val="2"/>
    </font>
    <font>
      <b/>
      <sz val="9"/>
      <color rgb="FF000000"/>
      <name val="Arial"/>
      <family val="2"/>
      <charset val="162"/>
    </font>
    <font>
      <sz val="10"/>
      <color theme="3" tint="-0.249977111117893"/>
      <name val="Arial Tur"/>
      <charset val="162"/>
    </font>
    <font>
      <sz val="10"/>
      <name val="Arial"/>
      <family val="2"/>
      <charset val="162"/>
    </font>
    <font>
      <sz val="10"/>
      <name val="Arial"/>
      <family val="2"/>
    </font>
    <font>
      <b/>
      <sz val="10"/>
      <name val="Arial"/>
      <family val="2"/>
    </font>
    <font>
      <sz val="10"/>
      <name val="Calibri"/>
      <family val="2"/>
      <charset val="204"/>
      <scheme val="minor"/>
    </font>
    <font>
      <sz val="11"/>
      <color theme="1"/>
      <name val="Calibri"/>
      <family val="2"/>
      <charset val="204"/>
      <scheme val="minor"/>
    </font>
    <font>
      <sz val="11"/>
      <color rgb="FF333F4F"/>
      <name val="Arial"/>
      <family val="2"/>
      <charset val="204"/>
    </font>
    <font>
      <b/>
      <sz val="11"/>
      <color theme="3" tint="-0.249977111117893"/>
      <name val="Arial"/>
      <family val="2"/>
      <charset val="204"/>
    </font>
    <font>
      <sz val="11"/>
      <color rgb="FF000000"/>
      <name val="Arial"/>
      <family val="2"/>
      <charset val="204"/>
    </font>
    <font>
      <b/>
      <sz val="11"/>
      <color rgb="FFFF0000"/>
      <name val="Arial"/>
      <family val="2"/>
      <charset val="204"/>
    </font>
    <font>
      <sz val="11"/>
      <color theme="3" tint="-0.249977111117893"/>
      <name val="Arial"/>
      <family val="2"/>
      <charset val="204"/>
    </font>
    <font>
      <sz val="11"/>
      <color theme="1"/>
      <name val="Arial"/>
      <family val="2"/>
      <charset val="204"/>
    </font>
    <font>
      <sz val="12"/>
      <color theme="1"/>
      <name val="Calibri"/>
      <family val="2"/>
      <charset val="204"/>
      <scheme val="minor"/>
    </font>
    <font>
      <sz val="12"/>
      <name val="Calibri"/>
      <family val="2"/>
      <charset val="204"/>
      <scheme val="minor"/>
    </font>
    <font>
      <sz val="16"/>
      <name val="Calibri"/>
      <family val="2"/>
      <charset val="204"/>
      <scheme val="minor"/>
    </font>
    <font>
      <sz val="8"/>
      <name val="Arial"/>
      <family val="2"/>
    </font>
    <font>
      <b/>
      <sz val="10"/>
      <color rgb="FF000000"/>
      <name val="Arial"/>
      <family val="2"/>
      <charset val="162"/>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9"/>
      </patternFill>
    </fill>
    <fill>
      <patternFill patternType="solid">
        <fgColor theme="6" tint="0.79998168889431442"/>
        <bgColor indexed="64"/>
      </patternFill>
    </fill>
    <fill>
      <patternFill patternType="solid">
        <fgColor rgb="FFEDEDED"/>
        <bgColor indexed="64"/>
      </patternFill>
    </fill>
    <fill>
      <patternFill patternType="solid">
        <fgColor theme="3" tint="0.79998168889431442"/>
        <bgColor indexed="64"/>
      </patternFill>
    </fill>
  </fills>
  <borders count="1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indexed="64"/>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thin">
        <color rgb="FF000000"/>
      </bottom>
      <diagonal/>
    </border>
    <border>
      <left/>
      <right/>
      <top style="medium">
        <color rgb="FF000000"/>
      </top>
      <bottom style="thin">
        <color rgb="FF000000"/>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top style="thin">
        <color rgb="FF000000"/>
      </top>
      <bottom/>
      <diagonal/>
    </border>
    <border>
      <left style="thin">
        <color rgb="FF000000"/>
      </left>
      <right/>
      <top style="thin">
        <color indexed="64"/>
      </top>
      <bottom/>
      <diagonal/>
    </border>
    <border>
      <left/>
      <right style="thin">
        <color indexed="64"/>
      </right>
      <top style="thin">
        <color indexed="64"/>
      </top>
      <bottom/>
      <diagonal/>
    </border>
    <border>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indexed="64"/>
      </top>
      <bottom style="thin">
        <color rgb="FF000000"/>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rgb="FF000000"/>
      </bottom>
      <diagonal/>
    </border>
    <border>
      <left style="thin">
        <color indexed="64"/>
      </left>
      <right style="medium">
        <color indexed="64"/>
      </right>
      <top/>
      <bottom/>
      <diagonal/>
    </border>
    <border>
      <left style="thin">
        <color indexed="64"/>
      </left>
      <right/>
      <top/>
      <bottom style="thin">
        <color indexed="64"/>
      </bottom>
      <diagonal/>
    </border>
    <border>
      <left/>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indexed="64"/>
      </right>
      <top style="medium">
        <color indexed="64"/>
      </top>
      <bottom style="medium">
        <color indexed="64"/>
      </bottom>
      <diagonal/>
    </border>
    <border>
      <left/>
      <right style="thin">
        <color rgb="FF000000"/>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diagonal/>
    </border>
  </borders>
  <cellStyleXfs count="2">
    <xf numFmtId="0" fontId="0" fillId="0" borderId="0"/>
    <xf numFmtId="0" fontId="1" fillId="0" borderId="0"/>
  </cellStyleXfs>
  <cellXfs count="495">
    <xf numFmtId="0" fontId="0" fillId="0" borderId="0" xfId="0"/>
    <xf numFmtId="0" fontId="2" fillId="0" borderId="0" xfId="0" applyFont="1" applyAlignment="1" applyProtection="1">
      <alignment vertical="center"/>
      <protection locked="0"/>
    </xf>
    <xf numFmtId="0" fontId="3" fillId="0" borderId="0" xfId="0" applyFont="1" applyAlignment="1" applyProtection="1">
      <alignment vertical="center"/>
      <protection locked="0"/>
    </xf>
    <xf numFmtId="0" fontId="5" fillId="0" borderId="0" xfId="0" applyFont="1" applyAlignment="1" applyProtection="1">
      <alignment vertical="center"/>
      <protection locked="0"/>
    </xf>
    <xf numFmtId="0" fontId="5" fillId="2" borderId="12" xfId="0" applyFont="1" applyFill="1" applyBorder="1" applyAlignment="1" applyProtection="1">
      <alignment horizontal="left" vertical="center"/>
      <protection locked="0"/>
    </xf>
    <xf numFmtId="0" fontId="3" fillId="2" borderId="13" xfId="0" applyFont="1" applyFill="1" applyBorder="1" applyAlignment="1" applyProtection="1">
      <alignment vertical="center" wrapText="1"/>
      <protection locked="0"/>
    </xf>
    <xf numFmtId="2" fontId="11" fillId="3" borderId="41" xfId="0" applyNumberFormat="1" applyFont="1" applyFill="1" applyBorder="1" applyAlignment="1">
      <alignment horizontal="center" vertical="center"/>
    </xf>
    <xf numFmtId="2" fontId="7" fillId="0" borderId="70" xfId="0" applyNumberFormat="1" applyFont="1" applyBorder="1" applyAlignment="1">
      <alignment horizontal="center" vertical="center"/>
    </xf>
    <xf numFmtId="0" fontId="5" fillId="0" borderId="0" xfId="0" applyFont="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protection locked="0"/>
    </xf>
    <xf numFmtId="166" fontId="10" fillId="0" borderId="85"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166" fontId="10" fillId="3" borderId="42" xfId="0" applyNumberFormat="1" applyFont="1" applyFill="1" applyBorder="1" applyAlignment="1" applyProtection="1">
      <alignment horizontal="center" vertical="center"/>
      <protection locked="0"/>
    </xf>
    <xf numFmtId="2" fontId="15" fillId="3" borderId="74" xfId="0" quotePrefix="1" applyNumberFormat="1" applyFont="1" applyFill="1" applyBorder="1" applyAlignment="1" applyProtection="1">
      <alignment horizontal="center" vertical="center"/>
      <protection locked="0"/>
    </xf>
    <xf numFmtId="0" fontId="13" fillId="3" borderId="76" xfId="0" applyFont="1" applyFill="1" applyBorder="1" applyAlignment="1" applyProtection="1">
      <alignment horizontal="center" vertical="center"/>
      <protection locked="0"/>
    </xf>
    <xf numFmtId="0" fontId="13" fillId="3" borderId="93" xfId="0" applyFont="1" applyFill="1" applyBorder="1" applyAlignment="1" applyProtection="1">
      <alignment horizontal="center" vertical="center"/>
      <protection locked="0"/>
    </xf>
    <xf numFmtId="3" fontId="15" fillId="3" borderId="93" xfId="0" applyNumberFormat="1" applyFont="1" applyFill="1" applyBorder="1" applyAlignment="1" applyProtection="1">
      <alignment horizontal="center" vertical="center"/>
      <protection locked="0"/>
    </xf>
    <xf numFmtId="168" fontId="5" fillId="3" borderId="93" xfId="0" applyNumberFormat="1" applyFont="1" applyFill="1" applyBorder="1" applyAlignment="1" applyProtection="1">
      <alignment horizontal="center" vertical="center"/>
      <protection locked="0"/>
    </xf>
    <xf numFmtId="168" fontId="5" fillId="3" borderId="67" xfId="0" applyNumberFormat="1" applyFont="1" applyFill="1" applyBorder="1" applyAlignment="1" applyProtection="1">
      <alignment horizontal="center" vertical="center"/>
      <protection locked="0"/>
    </xf>
    <xf numFmtId="0" fontId="5" fillId="2" borderId="103" xfId="0" applyFont="1" applyFill="1" applyBorder="1" applyAlignment="1" applyProtection="1">
      <alignment horizontal="center" vertical="center"/>
      <protection locked="0"/>
    </xf>
    <xf numFmtId="0" fontId="5" fillId="2" borderId="86" xfId="0" applyFont="1" applyFill="1" applyBorder="1" applyAlignment="1" applyProtection="1">
      <alignment vertical="center"/>
      <protection locked="0"/>
    </xf>
    <xf numFmtId="0" fontId="5" fillId="2" borderId="83" xfId="0" applyFont="1" applyFill="1" applyBorder="1" applyAlignment="1" applyProtection="1">
      <alignment horizontal="center" vertical="center"/>
      <protection locked="0"/>
    </xf>
    <xf numFmtId="2" fontId="17" fillId="3" borderId="41" xfId="0" applyNumberFormat="1" applyFont="1" applyFill="1" applyBorder="1" applyAlignment="1" applyProtection="1">
      <alignment horizontal="center" vertical="center"/>
      <protection locked="0"/>
    </xf>
    <xf numFmtId="2" fontId="17" fillId="3" borderId="39" xfId="0" applyNumberFormat="1"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41"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2" fontId="5" fillId="2" borderId="40" xfId="0" applyNumberFormat="1" applyFont="1" applyFill="1" applyBorder="1" applyAlignment="1" applyProtection="1">
      <alignment horizontal="center" vertical="center"/>
      <protection locked="0"/>
    </xf>
    <xf numFmtId="2" fontId="5" fillId="2" borderId="42" xfId="0" applyNumberFormat="1" applyFont="1" applyFill="1" applyBorder="1" applyAlignment="1">
      <alignment horizontal="center" vertical="center"/>
    </xf>
    <xf numFmtId="2" fontId="17" fillId="3" borderId="70" xfId="0" applyNumberFormat="1" applyFont="1" applyFill="1" applyBorder="1" applyAlignment="1" applyProtection="1">
      <alignment horizontal="center" vertical="center"/>
      <protection locked="0"/>
    </xf>
    <xf numFmtId="2" fontId="17" fillId="3" borderId="9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66" xfId="0" applyNumberFormat="1" applyFont="1" applyFill="1" applyBorder="1" applyAlignment="1" applyProtection="1">
      <alignment horizontal="center" vertical="center"/>
      <protection locked="0"/>
    </xf>
    <xf numFmtId="2" fontId="15" fillId="3" borderId="56" xfId="0" applyNumberFormat="1" applyFont="1" applyFill="1" applyBorder="1" applyAlignment="1" applyProtection="1">
      <alignment horizontal="center" vertical="center"/>
      <protection locked="0"/>
    </xf>
    <xf numFmtId="2" fontId="5" fillId="2" borderId="63" xfId="0" applyNumberFormat="1" applyFont="1" applyFill="1" applyBorder="1" applyAlignment="1" applyProtection="1">
      <alignment horizontal="center" vertical="center"/>
      <protection locked="0"/>
    </xf>
    <xf numFmtId="2" fontId="5" fillId="2" borderId="97" xfId="0" applyNumberFormat="1" applyFont="1" applyFill="1" applyBorder="1" applyAlignment="1">
      <alignment horizontal="center" vertical="center"/>
    </xf>
    <xf numFmtId="0" fontId="5" fillId="2" borderId="104" xfId="0" applyFont="1" applyFill="1" applyBorder="1" applyAlignment="1" applyProtection="1">
      <alignment horizontal="center" vertical="center" wrapText="1"/>
      <protection locked="0"/>
    </xf>
    <xf numFmtId="171" fontId="24" fillId="3" borderId="41" xfId="0" applyNumberFormat="1" applyFont="1" applyFill="1" applyBorder="1" applyAlignment="1">
      <alignment horizontal="center" vertical="center"/>
    </xf>
    <xf numFmtId="0" fontId="5" fillId="3" borderId="41"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0" borderId="41" xfId="0" applyFont="1" applyBorder="1" applyAlignment="1" applyProtection="1">
      <alignment horizontal="center" vertical="center"/>
      <protection locked="0"/>
    </xf>
    <xf numFmtId="0" fontId="5" fillId="0" borderId="42" xfId="0" applyFont="1" applyBorder="1" applyAlignment="1" applyProtection="1">
      <alignment horizontal="center" vertical="center"/>
      <protection locked="0"/>
    </xf>
    <xf numFmtId="165" fontId="12" fillId="3" borderId="91" xfId="0" applyNumberFormat="1" applyFont="1" applyFill="1" applyBorder="1" applyAlignment="1">
      <alignment horizontal="center" vertical="center"/>
    </xf>
    <xf numFmtId="165" fontId="12" fillId="3" borderId="41" xfId="0" applyNumberFormat="1" applyFont="1" applyFill="1" applyBorder="1" applyAlignment="1">
      <alignment horizontal="center" vertical="center"/>
    </xf>
    <xf numFmtId="0" fontId="5" fillId="2" borderId="40"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165" fontId="12" fillId="3" borderId="74" xfId="0" applyNumberFormat="1" applyFont="1" applyFill="1" applyBorder="1" applyAlignment="1">
      <alignment horizontal="center" vertical="center"/>
    </xf>
    <xf numFmtId="2" fontId="15" fillId="3" borderId="18"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26" fillId="7" borderId="41" xfId="0" applyFont="1" applyFill="1" applyBorder="1" applyAlignment="1">
      <alignment vertical="center"/>
    </xf>
    <xf numFmtId="0" fontId="26" fillId="7" borderId="70" xfId="0" applyFont="1" applyFill="1" applyBorder="1" applyAlignment="1">
      <alignment vertical="center"/>
    </xf>
    <xf numFmtId="49" fontId="30" fillId="6" borderId="33" xfId="1" applyNumberFormat="1" applyFont="1" applyFill="1" applyBorder="1" applyProtection="1">
      <protection locked="0"/>
    </xf>
    <xf numFmtId="49" fontId="30" fillId="6" borderId="41" xfId="1" applyNumberFormat="1" applyFont="1" applyFill="1" applyBorder="1" applyProtection="1">
      <protection locked="0"/>
    </xf>
    <xf numFmtId="49" fontId="30" fillId="6" borderId="70" xfId="1" applyNumberFormat="1" applyFont="1" applyFill="1" applyBorder="1" applyProtection="1">
      <protection locked="0"/>
    </xf>
    <xf numFmtId="0" fontId="26" fillId="7" borderId="41" xfId="0" applyFont="1" applyFill="1" applyBorder="1" applyAlignment="1">
      <alignment horizontal="center" vertical="center"/>
    </xf>
    <xf numFmtId="170" fontId="30" fillId="6" borderId="41" xfId="1" applyNumberFormat="1" applyFont="1" applyFill="1" applyBorder="1" applyAlignment="1" applyProtection="1">
      <alignment horizontal="center" vertical="center"/>
      <protection locked="0"/>
    </xf>
    <xf numFmtId="0" fontId="0" fillId="8" borderId="32" xfId="0" applyFill="1" applyBorder="1" applyAlignment="1">
      <alignment horizontal="center" vertical="center"/>
    </xf>
    <xf numFmtId="0" fontId="0" fillId="8" borderId="33" xfId="0" applyFill="1" applyBorder="1" applyAlignment="1">
      <alignment horizontal="center" vertical="center"/>
    </xf>
    <xf numFmtId="0" fontId="28" fillId="0" borderId="42" xfId="0" applyFont="1" applyBorder="1" applyAlignment="1">
      <alignment horizontal="center" vertical="center"/>
    </xf>
    <xf numFmtId="0" fontId="31" fillId="0" borderId="42" xfId="0" applyFont="1" applyBorder="1" applyAlignment="1">
      <alignment horizontal="center" vertical="center"/>
    </xf>
    <xf numFmtId="170" fontId="30" fillId="6" borderId="70" xfId="1" applyNumberFormat="1" applyFont="1" applyFill="1" applyBorder="1" applyAlignment="1" applyProtection="1">
      <alignment horizontal="center" vertical="center"/>
      <protection locked="0"/>
    </xf>
    <xf numFmtId="0" fontId="31" fillId="0" borderId="72" xfId="0" applyFont="1" applyBorder="1" applyAlignment="1">
      <alignment horizontal="center"/>
    </xf>
    <xf numFmtId="0" fontId="0" fillId="8" borderId="34" xfId="0" applyFill="1" applyBorder="1" applyAlignment="1">
      <alignment horizontal="center" vertical="center"/>
    </xf>
    <xf numFmtId="0" fontId="0" fillId="8" borderId="33" xfId="0" applyFill="1" applyBorder="1" applyAlignment="1">
      <alignment horizontal="center" vertical="center" wrapText="1"/>
    </xf>
    <xf numFmtId="0" fontId="26" fillId="7" borderId="41" xfId="0" applyFont="1" applyFill="1" applyBorder="1" applyAlignment="1">
      <alignment vertical="center" wrapText="1"/>
    </xf>
    <xf numFmtId="0" fontId="0" fillId="0" borderId="0" xfId="0" applyAlignment="1">
      <alignment wrapText="1"/>
    </xf>
    <xf numFmtId="0" fontId="26" fillId="7" borderId="70" xfId="0" applyFont="1" applyFill="1" applyBorder="1" applyAlignment="1">
      <alignment horizontal="center" vertical="center"/>
    </xf>
    <xf numFmtId="0" fontId="26" fillId="7" borderId="70" xfId="0" applyFont="1" applyFill="1" applyBorder="1" applyAlignment="1">
      <alignment vertical="center" wrapText="1"/>
    </xf>
    <xf numFmtId="0" fontId="28" fillId="0" borderId="72" xfId="0" applyFont="1" applyBorder="1" applyAlignment="1">
      <alignment horizontal="center" vertical="center"/>
    </xf>
    <xf numFmtId="170" fontId="30" fillId="6" borderId="33" xfId="1" applyNumberFormat="1" applyFont="1" applyFill="1" applyBorder="1" applyAlignment="1" applyProtection="1">
      <alignment horizontal="center" vertical="center"/>
      <protection locked="0"/>
    </xf>
    <xf numFmtId="0" fontId="26" fillId="7" borderId="33" xfId="0" applyFont="1" applyFill="1" applyBorder="1" applyAlignment="1">
      <alignment vertical="center" wrapText="1"/>
    </xf>
    <xf numFmtId="0" fontId="31" fillId="0" borderId="34" xfId="0" applyFont="1" applyBorder="1" applyAlignment="1">
      <alignment horizontal="center" vertical="center"/>
    </xf>
    <xf numFmtId="49" fontId="20" fillId="0" borderId="0" xfId="1" applyNumberFormat="1" applyFont="1" applyProtection="1">
      <protection locked="0"/>
    </xf>
    <xf numFmtId="49" fontId="20" fillId="0" borderId="0" xfId="1" applyNumberFormat="1" applyFont="1" applyAlignment="1" applyProtection="1">
      <alignment wrapText="1"/>
      <protection locked="0"/>
    </xf>
    <xf numFmtId="0" fontId="3" fillId="2" borderId="1" xfId="0" applyFont="1" applyFill="1" applyBorder="1" applyAlignment="1" applyProtection="1">
      <alignment vertical="center" wrapText="1"/>
      <protection locked="0"/>
    </xf>
    <xf numFmtId="2" fontId="33" fillId="3" borderId="86" xfId="0" applyNumberFormat="1" applyFont="1" applyFill="1" applyBorder="1" applyAlignment="1" applyProtection="1">
      <alignment horizontal="center" vertical="center"/>
      <protection locked="0"/>
    </xf>
    <xf numFmtId="2" fontId="34" fillId="3" borderId="86" xfId="0" applyNumberFormat="1" applyFont="1" applyFill="1" applyBorder="1" applyAlignment="1" applyProtection="1">
      <alignment horizontal="center" vertical="center"/>
      <protection locked="0"/>
    </xf>
    <xf numFmtId="166" fontId="10" fillId="0" borderId="83" xfId="0" applyNumberFormat="1" applyFont="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12" fontId="13" fillId="3" borderId="41" xfId="0" applyNumberFormat="1" applyFont="1" applyFill="1" applyBorder="1" applyAlignment="1" applyProtection="1">
      <alignment horizontal="center" vertical="center"/>
      <protection locked="0"/>
    </xf>
    <xf numFmtId="1" fontId="5" fillId="2" borderId="41" xfId="0" applyNumberFormat="1"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12" fontId="5" fillId="3" borderId="41" xfId="0" applyNumberFormat="1" applyFont="1" applyFill="1" applyBorder="1" applyAlignment="1" applyProtection="1">
      <alignment horizontal="center" vertical="center"/>
      <protection locked="0"/>
    </xf>
    <xf numFmtId="0" fontId="15" fillId="3" borderId="32" xfId="0" applyFont="1" applyFill="1" applyBorder="1" applyAlignment="1" applyProtection="1">
      <alignment horizontal="center" vertical="center"/>
      <protection locked="0"/>
    </xf>
    <xf numFmtId="2" fontId="15" fillId="3" borderId="33" xfId="0" applyNumberFormat="1" applyFont="1" applyFill="1" applyBorder="1" applyAlignment="1" applyProtection="1">
      <alignment horizontal="center" vertical="center"/>
      <protection locked="0"/>
    </xf>
    <xf numFmtId="2" fontId="15" fillId="3" borderId="34" xfId="0" applyNumberFormat="1" applyFont="1" applyFill="1" applyBorder="1" applyAlignment="1" applyProtection="1">
      <alignment horizontal="center" vertical="center"/>
      <protection locked="0"/>
    </xf>
    <xf numFmtId="0" fontId="15" fillId="3" borderId="69" xfId="0" applyFont="1" applyFill="1" applyBorder="1" applyAlignment="1" applyProtection="1">
      <alignment horizontal="center" vertical="center"/>
      <protection locked="0"/>
    </xf>
    <xf numFmtId="2" fontId="15" fillId="3" borderId="70" xfId="0" applyNumberFormat="1" applyFont="1" applyFill="1" applyBorder="1" applyAlignment="1" applyProtection="1">
      <alignment horizontal="center" vertical="center"/>
      <protection locked="0"/>
    </xf>
    <xf numFmtId="2" fontId="15" fillId="3" borderId="72" xfId="0" applyNumberFormat="1" applyFont="1" applyFill="1" applyBorder="1" applyAlignment="1" applyProtection="1">
      <alignment horizontal="center" vertical="center"/>
      <protection locked="0"/>
    </xf>
    <xf numFmtId="0" fontId="7" fillId="2" borderId="102" xfId="0" applyFont="1" applyFill="1" applyBorder="1" applyAlignment="1" applyProtection="1">
      <alignment horizontal="center" vertical="center" wrapText="1"/>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3" fontId="24" fillId="3" borderId="41" xfId="0" applyNumberFormat="1" applyFont="1" applyFill="1" applyBorder="1" applyAlignment="1">
      <alignment horizontal="center" vertical="center"/>
    </xf>
    <xf numFmtId="0" fontId="35" fillId="3" borderId="105" xfId="0" applyFont="1" applyFill="1" applyBorder="1" applyAlignment="1" applyProtection="1">
      <alignment horizontal="center" vertical="center" wrapText="1"/>
      <protection locked="0"/>
    </xf>
    <xf numFmtId="0" fontId="35" fillId="3" borderId="104" xfId="0" applyFont="1" applyFill="1" applyBorder="1" applyAlignment="1" applyProtection="1">
      <alignment horizontal="center" vertical="center" wrapText="1"/>
      <protection locked="0"/>
    </xf>
    <xf numFmtId="0" fontId="35" fillId="3" borderId="3" xfId="0" applyFont="1" applyFill="1" applyBorder="1" applyAlignment="1" applyProtection="1">
      <alignment horizontal="center" vertical="center" wrapText="1"/>
      <protection locked="0"/>
    </xf>
    <xf numFmtId="0" fontId="5" fillId="3" borderId="40" xfId="0" applyFont="1" applyFill="1" applyBorder="1" applyAlignment="1" applyProtection="1">
      <alignment horizontal="center" vertical="center"/>
      <protection locked="0"/>
    </xf>
    <xf numFmtId="0" fontId="5" fillId="3" borderId="38" xfId="0" applyFont="1" applyFill="1" applyBorder="1" applyAlignment="1" applyProtection="1">
      <alignment horizontal="center" vertical="center"/>
      <protection locked="0"/>
    </xf>
    <xf numFmtId="0" fontId="5" fillId="3" borderId="93"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5" fillId="2" borderId="64" xfId="0" applyFont="1" applyFill="1" applyBorder="1" applyAlignment="1" applyProtection="1">
      <alignment horizontal="left" vertical="center"/>
      <protection locked="0"/>
    </xf>
    <xf numFmtId="0" fontId="3" fillId="2" borderId="56" xfId="0" applyFont="1" applyFill="1" applyBorder="1" applyAlignment="1" applyProtection="1">
      <alignment horizontal="left" vertical="center"/>
      <protection locked="0"/>
    </xf>
    <xf numFmtId="0" fontId="5" fillId="2" borderId="63" xfId="0" applyFont="1" applyFill="1" applyBorder="1" applyAlignment="1" applyProtection="1">
      <alignment horizontal="left" vertical="center"/>
      <protection locked="0"/>
    </xf>
    <xf numFmtId="0" fontId="5" fillId="2" borderId="56" xfId="0" applyFont="1" applyFill="1" applyBorder="1" applyAlignment="1" applyProtection="1">
      <alignment horizontal="left" vertical="center"/>
      <protection locked="0"/>
    </xf>
    <xf numFmtId="0" fontId="5" fillId="3" borderId="71" xfId="0" applyFont="1" applyFill="1" applyBorder="1" applyAlignment="1" applyProtection="1">
      <alignment horizontal="center" vertical="center"/>
      <protection locked="0"/>
    </xf>
    <xf numFmtId="0" fontId="5" fillId="3" borderId="95" xfId="0" applyFont="1" applyFill="1" applyBorder="1" applyAlignment="1" applyProtection="1">
      <alignment horizontal="center" vertical="center"/>
      <protection locked="0"/>
    </xf>
    <xf numFmtId="0" fontId="5" fillId="3" borderId="96" xfId="0" applyFont="1" applyFill="1" applyBorder="1" applyAlignment="1" applyProtection="1">
      <alignment horizontal="center" vertical="center"/>
      <protection locked="0"/>
    </xf>
    <xf numFmtId="0" fontId="7" fillId="2" borderId="105" xfId="0" applyFont="1" applyFill="1" applyBorder="1" applyAlignment="1" applyProtection="1">
      <alignment horizontal="center" vertical="center" wrapText="1"/>
      <protection locked="0"/>
    </xf>
    <xf numFmtId="0" fontId="7" fillId="2" borderId="104"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left" vertical="center"/>
      <protection locked="0"/>
    </xf>
    <xf numFmtId="0" fontId="5" fillId="2" borderId="66" xfId="0" applyFont="1" applyFill="1" applyBorder="1" applyAlignment="1" applyProtection="1">
      <alignment horizontal="left" vertical="center"/>
      <protection locked="0"/>
    </xf>
    <xf numFmtId="0" fontId="5" fillId="0" borderId="63" xfId="0" applyFont="1" applyBorder="1" applyAlignment="1" applyProtection="1">
      <alignment horizontal="center" vertical="center" wrapText="1"/>
      <protection locked="0"/>
    </xf>
    <xf numFmtId="0" fontId="5" fillId="0" borderId="64" xfId="0" applyFont="1" applyBorder="1" applyAlignment="1" applyProtection="1">
      <alignment horizontal="center" vertical="center" wrapText="1"/>
      <protection locked="0"/>
    </xf>
    <xf numFmtId="0" fontId="5" fillId="0" borderId="67"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76" xfId="0" applyFont="1" applyBorder="1" applyAlignment="1" applyProtection="1">
      <alignment horizontal="center" vertical="center" wrapText="1"/>
      <protection locked="0"/>
    </xf>
    <xf numFmtId="0" fontId="5" fillId="0" borderId="92" xfId="0" applyFont="1" applyBorder="1" applyAlignment="1" applyProtection="1">
      <alignment horizontal="left" vertical="center"/>
      <protection locked="0"/>
    </xf>
    <xf numFmtId="0" fontId="5" fillId="0" borderId="70" xfId="0" applyFont="1" applyBorder="1" applyAlignment="1" applyProtection="1">
      <alignment horizontal="left" vertical="center"/>
      <protection locked="0"/>
    </xf>
    <xf numFmtId="0" fontId="5" fillId="0" borderId="72" xfId="0" applyFont="1" applyBorder="1" applyAlignment="1" applyProtection="1">
      <alignment horizontal="left" vertical="center"/>
      <protection locked="0"/>
    </xf>
    <xf numFmtId="0" fontId="5" fillId="2" borderId="16" xfId="0" applyFont="1" applyFill="1" applyBorder="1" applyAlignment="1" applyProtection="1">
      <alignment horizontal="center" vertical="center"/>
      <protection locked="0"/>
    </xf>
    <xf numFmtId="0" fontId="5" fillId="2" borderId="17"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5" fillId="2" borderId="39" xfId="0" applyFont="1" applyFill="1" applyBorder="1" applyAlignment="1" applyProtection="1">
      <alignment horizontal="left" vertical="center"/>
      <protection locked="0"/>
    </xf>
    <xf numFmtId="0" fontId="5" fillId="2" borderId="41" xfId="0" applyFont="1" applyFill="1" applyBorder="1" applyAlignment="1" applyProtection="1">
      <alignment horizontal="left" vertical="center"/>
      <protection locked="0"/>
    </xf>
    <xf numFmtId="0" fontId="5" fillId="2" borderId="59" xfId="0" applyFont="1" applyFill="1" applyBorder="1" applyAlignment="1" applyProtection="1">
      <alignment horizontal="center" vertical="center"/>
      <protection locked="0"/>
    </xf>
    <xf numFmtId="0" fontId="5" fillId="2" borderId="30" xfId="0" applyFont="1" applyFill="1" applyBorder="1" applyAlignment="1" applyProtection="1">
      <alignment horizontal="center" vertical="center"/>
      <protection locked="0"/>
    </xf>
    <xf numFmtId="0" fontId="5" fillId="2" borderId="84" xfId="0" applyFont="1" applyFill="1" applyBorder="1" applyAlignment="1" applyProtection="1">
      <alignment horizontal="center" vertical="center"/>
      <protection locked="0"/>
    </xf>
    <xf numFmtId="12" fontId="10" fillId="2" borderId="26" xfId="0" applyNumberFormat="1" applyFont="1" applyFill="1" applyBorder="1" applyAlignment="1" applyProtection="1">
      <alignment horizontal="center" vertical="center" wrapText="1"/>
      <protection locked="0"/>
    </xf>
    <xf numFmtId="0" fontId="10" fillId="0" borderId="24" xfId="0" applyFont="1" applyBorder="1" applyAlignment="1" applyProtection="1">
      <alignment horizontal="center" vertical="center"/>
      <protection locked="0"/>
    </xf>
    <xf numFmtId="0" fontId="10" fillId="0" borderId="26" xfId="0" applyFont="1" applyBorder="1" applyAlignment="1" applyProtection="1">
      <alignment horizontal="center" vertical="center"/>
      <protection locked="0"/>
    </xf>
    <xf numFmtId="0" fontId="10" fillId="0" borderId="36" xfId="0" applyFont="1" applyBorder="1" applyAlignment="1" applyProtection="1">
      <alignment horizontal="center" vertical="center"/>
      <protection locked="0"/>
    </xf>
    <xf numFmtId="164" fontId="5" fillId="3" borderId="77" xfId="0" applyNumberFormat="1" applyFont="1" applyFill="1" applyBorder="1" applyAlignment="1" applyProtection="1">
      <alignment horizontal="center" vertical="center"/>
      <protection locked="0"/>
    </xf>
    <xf numFmtId="164" fontId="5" fillId="3" borderId="82" xfId="0" applyNumberFormat="1" applyFont="1" applyFill="1" applyBorder="1" applyAlignment="1" applyProtection="1">
      <alignment horizontal="center" vertical="center"/>
      <protection locked="0"/>
    </xf>
    <xf numFmtId="165" fontId="12" fillId="3" borderId="86" xfId="0" applyNumberFormat="1" applyFont="1" applyFill="1" applyBorder="1" applyAlignment="1">
      <alignment horizontal="center" vertical="center"/>
    </xf>
    <xf numFmtId="165" fontId="12" fillId="3" borderId="82" xfId="0" applyNumberFormat="1" applyFont="1" applyFill="1" applyBorder="1" applyAlignment="1">
      <alignment horizontal="center" vertical="center"/>
    </xf>
    <xf numFmtId="0" fontId="13" fillId="3" borderId="41" xfId="0" applyFont="1" applyFill="1" applyBorder="1" applyAlignment="1" applyProtection="1">
      <alignment horizontal="center" vertical="center"/>
      <protection locked="0"/>
    </xf>
    <xf numFmtId="0" fontId="13" fillId="3" borderId="42" xfId="0" applyFont="1" applyFill="1" applyBorder="1" applyAlignment="1" applyProtection="1">
      <alignment horizontal="center" vertical="center"/>
      <protection locked="0"/>
    </xf>
    <xf numFmtId="0" fontId="5" fillId="0" borderId="41" xfId="0" applyFont="1" applyBorder="1" applyAlignment="1" applyProtection="1">
      <alignment horizontal="center" vertical="center"/>
      <protection locked="0"/>
    </xf>
    <xf numFmtId="0" fontId="5" fillId="0" borderId="42" xfId="0" applyFont="1" applyBorder="1" applyAlignment="1" applyProtection="1">
      <alignment horizontal="center" vertical="center"/>
      <protection locked="0"/>
    </xf>
    <xf numFmtId="0" fontId="5" fillId="2" borderId="94" xfId="0" applyFont="1" applyFill="1" applyBorder="1" applyAlignment="1" applyProtection="1">
      <alignment horizontal="center" vertical="center"/>
      <protection locked="0"/>
    </xf>
    <xf numFmtId="0" fontId="5" fillId="2" borderId="95" xfId="0" applyFont="1" applyFill="1" applyBorder="1" applyAlignment="1" applyProtection="1">
      <alignment horizontal="center" vertical="center"/>
      <protection locked="0"/>
    </xf>
    <xf numFmtId="0" fontId="5" fillId="2" borderId="92" xfId="0" applyFont="1" applyFill="1" applyBorder="1" applyAlignment="1" applyProtection="1">
      <alignment horizontal="center" vertical="center"/>
      <protection locked="0"/>
    </xf>
    <xf numFmtId="12" fontId="10" fillId="2" borderId="113" xfId="0" applyNumberFormat="1" applyFont="1" applyFill="1" applyBorder="1" applyAlignment="1" applyProtection="1">
      <alignment horizontal="center" vertical="center" wrapText="1"/>
      <protection locked="0"/>
    </xf>
    <xf numFmtId="12" fontId="10" fillId="2" borderId="87" xfId="0" applyNumberFormat="1" applyFont="1" applyFill="1" applyBorder="1" applyAlignment="1" applyProtection="1">
      <alignment horizontal="center" vertical="center" wrapText="1"/>
      <protection locked="0"/>
    </xf>
    <xf numFmtId="12" fontId="10" fillId="2" borderId="114" xfId="0" applyNumberFormat="1" applyFont="1" applyFill="1" applyBorder="1" applyAlignment="1" applyProtection="1">
      <alignment horizontal="center" vertical="center" wrapText="1"/>
      <protection locked="0"/>
    </xf>
    <xf numFmtId="0" fontId="5" fillId="0" borderId="88" xfId="0" applyFont="1" applyBorder="1" applyAlignment="1" applyProtection="1">
      <alignment horizontal="center" vertical="center"/>
      <protection locked="0"/>
    </xf>
    <xf numFmtId="0" fontId="5" fillId="0" borderId="87" xfId="0" applyFont="1" applyBorder="1" applyAlignment="1" applyProtection="1">
      <alignment horizontal="center" vertical="center"/>
      <protection locked="0"/>
    </xf>
    <xf numFmtId="0" fontId="5" fillId="0" borderId="89" xfId="0" applyFont="1" applyBorder="1" applyAlignment="1" applyProtection="1">
      <alignment horizontal="center" vertical="center"/>
      <protection locked="0"/>
    </xf>
    <xf numFmtId="164" fontId="5" fillId="3" borderId="6" xfId="0" applyNumberFormat="1" applyFont="1" applyFill="1" applyBorder="1" applyAlignment="1" applyProtection="1">
      <alignment horizontal="center" vertical="center"/>
      <protection locked="0"/>
    </xf>
    <xf numFmtId="164" fontId="5" fillId="3" borderId="90" xfId="0" applyNumberFormat="1" applyFont="1" applyFill="1" applyBorder="1" applyAlignment="1" applyProtection="1">
      <alignment horizontal="center" vertical="center"/>
      <protection locked="0"/>
    </xf>
    <xf numFmtId="165" fontId="12" fillId="3" borderId="91" xfId="0" applyNumberFormat="1" applyFont="1" applyFill="1" applyBorder="1" applyAlignment="1">
      <alignment horizontal="center" vertical="center"/>
    </xf>
    <xf numFmtId="0" fontId="13" fillId="3" borderId="70" xfId="0" applyFont="1" applyFill="1" applyBorder="1" applyAlignment="1" applyProtection="1">
      <alignment horizontal="center" vertical="center"/>
      <protection locked="0"/>
    </xf>
    <xf numFmtId="0" fontId="13" fillId="3" borderId="72" xfId="0" applyFont="1" applyFill="1" applyBorder="1" applyAlignment="1" applyProtection="1">
      <alignment horizontal="center" vertical="center"/>
      <protection locked="0"/>
    </xf>
    <xf numFmtId="0" fontId="5" fillId="2" borderId="107" xfId="0" applyFont="1" applyFill="1" applyBorder="1" applyAlignment="1" applyProtection="1">
      <alignment horizontal="center" vertical="center"/>
      <protection locked="0"/>
    </xf>
    <xf numFmtId="0" fontId="5" fillId="2" borderId="108" xfId="0" applyFont="1" applyFill="1" applyBorder="1" applyAlignment="1" applyProtection="1">
      <alignment horizontal="center" vertical="center"/>
      <protection locked="0"/>
    </xf>
    <xf numFmtId="0" fontId="5" fillId="2" borderId="109" xfId="0" applyFont="1" applyFill="1" applyBorder="1" applyAlignment="1" applyProtection="1">
      <alignment horizontal="center" vertical="center"/>
      <protection locked="0"/>
    </xf>
    <xf numFmtId="12" fontId="10" fillId="2" borderId="112" xfId="0" applyNumberFormat="1" applyFont="1" applyFill="1" applyBorder="1" applyAlignment="1" applyProtection="1">
      <alignment horizontal="center" vertical="center" wrapText="1"/>
      <protection locked="0"/>
    </xf>
    <xf numFmtId="12" fontId="10" fillId="2" borderId="25" xfId="0" applyNumberFormat="1" applyFont="1" applyFill="1" applyBorder="1" applyAlignment="1" applyProtection="1">
      <alignment horizontal="center" vertical="center" wrapText="1"/>
      <protection locked="0"/>
    </xf>
    <xf numFmtId="164" fontId="5" fillId="3" borderId="37" xfId="0" applyNumberFormat="1" applyFont="1" applyFill="1" applyBorder="1" applyAlignment="1" applyProtection="1">
      <alignment horizontal="center" vertical="center"/>
      <protection locked="0"/>
    </xf>
    <xf numFmtId="164" fontId="5" fillId="3" borderId="39" xfId="0" applyNumberFormat="1" applyFont="1" applyFill="1" applyBorder="1" applyAlignment="1" applyProtection="1">
      <alignment horizontal="center" vertical="center"/>
      <protection locked="0"/>
    </xf>
    <xf numFmtId="165" fontId="12" fillId="3" borderId="41" xfId="0" applyNumberFormat="1" applyFont="1" applyFill="1" applyBorder="1" applyAlignment="1">
      <alignment horizontal="center" vertical="center"/>
    </xf>
    <xf numFmtId="0" fontId="5" fillId="2" borderId="41" xfId="0" applyFont="1" applyFill="1" applyBorder="1" applyAlignment="1" applyProtection="1">
      <alignment horizontal="center" vertical="center"/>
      <protection locked="0"/>
    </xf>
    <xf numFmtId="0" fontId="5" fillId="2" borderId="42" xfId="0" applyFont="1" applyFill="1" applyBorder="1" applyAlignment="1" applyProtection="1">
      <alignment horizontal="center" vertical="center"/>
      <protection locked="0"/>
    </xf>
    <xf numFmtId="2" fontId="11" fillId="0" borderId="41" xfId="0" applyNumberFormat="1" applyFont="1" applyBorder="1" applyAlignment="1" applyProtection="1">
      <alignment horizontal="center" vertical="center"/>
      <protection locked="0"/>
    </xf>
    <xf numFmtId="2" fontId="11" fillId="0" borderId="42" xfId="0" applyNumberFormat="1" applyFont="1" applyBorder="1" applyAlignment="1" applyProtection="1">
      <alignment horizontal="center" vertical="center"/>
      <protection locked="0"/>
    </xf>
    <xf numFmtId="0" fontId="11" fillId="0" borderId="56" xfId="0" applyFont="1" applyBorder="1" applyAlignment="1" applyProtection="1">
      <alignment horizontal="center" vertical="center"/>
      <protection locked="0"/>
    </xf>
    <xf numFmtId="0" fontId="11" fillId="0" borderId="66" xfId="0" applyFont="1" applyBorder="1" applyAlignment="1" applyProtection="1">
      <alignment horizontal="center" vertical="center"/>
      <protection locked="0"/>
    </xf>
    <xf numFmtId="0" fontId="11" fillId="0" borderId="70" xfId="0" applyFont="1" applyBorder="1" applyAlignment="1" applyProtection="1">
      <alignment horizontal="center" vertical="center"/>
      <protection locked="0"/>
    </xf>
    <xf numFmtId="0" fontId="11" fillId="3" borderId="1" xfId="0" quotePrefix="1" applyFont="1" applyFill="1" applyBorder="1" applyAlignment="1" applyProtection="1">
      <alignment horizontal="center" vertical="center" wrapText="1"/>
      <protection locked="0"/>
    </xf>
    <xf numFmtId="0" fontId="11" fillId="3" borderId="2" xfId="0" quotePrefix="1" applyFont="1" applyFill="1" applyBorder="1" applyAlignment="1" applyProtection="1">
      <alignment horizontal="center" vertical="center" wrapText="1"/>
      <protection locked="0"/>
    </xf>
    <xf numFmtId="0" fontId="11" fillId="3" borderId="3" xfId="0" quotePrefix="1" applyFont="1" applyFill="1" applyBorder="1" applyAlignment="1" applyProtection="1">
      <alignment horizontal="center" vertical="center" wrapText="1"/>
      <protection locked="0"/>
    </xf>
    <xf numFmtId="0" fontId="11" fillId="3" borderId="4" xfId="0" quotePrefix="1" applyFont="1" applyFill="1" applyBorder="1" applyAlignment="1" applyProtection="1">
      <alignment horizontal="center" vertical="center" wrapText="1"/>
      <protection locked="0"/>
    </xf>
    <xf numFmtId="0" fontId="11" fillId="3" borderId="0" xfId="0" quotePrefix="1" applyFont="1" applyFill="1" applyAlignment="1" applyProtection="1">
      <alignment horizontal="center" vertical="center" wrapText="1"/>
      <protection locked="0"/>
    </xf>
    <xf numFmtId="0" fontId="11" fillId="3" borderId="5" xfId="0" quotePrefix="1" applyFont="1" applyFill="1" applyBorder="1" applyAlignment="1" applyProtection="1">
      <alignment horizontal="center" vertical="center" wrapText="1"/>
      <protection locked="0"/>
    </xf>
    <xf numFmtId="0" fontId="11" fillId="3" borderId="6" xfId="0" quotePrefix="1" applyFont="1" applyFill="1" applyBorder="1" applyAlignment="1" applyProtection="1">
      <alignment horizontal="center" vertical="center" wrapText="1"/>
      <protection locked="0"/>
    </xf>
    <xf numFmtId="0" fontId="11" fillId="3" borderId="7" xfId="0" quotePrefix="1" applyFont="1" applyFill="1" applyBorder="1" applyAlignment="1" applyProtection="1">
      <alignment horizontal="center" vertical="center" wrapText="1"/>
      <protection locked="0"/>
    </xf>
    <xf numFmtId="0" fontId="11" fillId="3" borderId="8" xfId="0" quotePrefix="1" applyFont="1" applyFill="1" applyBorder="1" applyAlignment="1" applyProtection="1">
      <alignment horizontal="center" vertical="center" wrapText="1"/>
      <protection locked="0"/>
    </xf>
    <xf numFmtId="165" fontId="11" fillId="0" borderId="70" xfId="0" applyNumberFormat="1" applyFont="1" applyBorder="1" applyAlignment="1" applyProtection="1">
      <alignment horizontal="center" vertical="center"/>
      <protection locked="0"/>
    </xf>
    <xf numFmtId="2" fontId="5" fillId="0" borderId="70" xfId="0" applyNumberFormat="1" applyFont="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2" fontId="5" fillId="0" borderId="1" xfId="0" applyNumberFormat="1" applyFont="1" applyBorder="1" applyAlignment="1" applyProtection="1">
      <alignment horizontal="center" vertical="center"/>
      <protection locked="0"/>
    </xf>
    <xf numFmtId="2" fontId="5" fillId="0" borderId="3" xfId="0" applyNumberFormat="1" applyFont="1" applyBorder="1" applyAlignment="1" applyProtection="1">
      <alignment horizontal="center" vertical="center"/>
      <protection locked="0"/>
    </xf>
    <xf numFmtId="0" fontId="3" fillId="0" borderId="1" xfId="0" applyFont="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wrapText="1"/>
      <protection locked="0"/>
    </xf>
    <xf numFmtId="0" fontId="5" fillId="0" borderId="58" xfId="0" applyFont="1" applyBorder="1" applyAlignment="1" applyProtection="1">
      <alignment horizontal="center" vertical="center"/>
      <protection locked="0"/>
    </xf>
    <xf numFmtId="0" fontId="5" fillId="0" borderId="65" xfId="0" applyFont="1" applyBorder="1" applyAlignment="1" applyProtection="1">
      <alignment horizontal="center" vertical="center"/>
      <protection locked="0"/>
    </xf>
    <xf numFmtId="0" fontId="5" fillId="0" borderId="66" xfId="0" applyFont="1" applyBorder="1" applyAlignment="1" applyProtection="1">
      <alignment horizontal="center" vertical="center"/>
      <protection locked="0"/>
    </xf>
    <xf numFmtId="0" fontId="5" fillId="2" borderId="82" xfId="0" applyFont="1" applyFill="1" applyBorder="1" applyAlignment="1" applyProtection="1">
      <alignment horizontal="left" vertical="center"/>
      <protection locked="0"/>
    </xf>
    <xf numFmtId="0" fontId="5" fillId="2" borderId="74" xfId="0" applyFont="1" applyFill="1" applyBorder="1" applyAlignment="1" applyProtection="1">
      <alignment horizontal="left" vertical="center"/>
      <protection locked="0"/>
    </xf>
    <xf numFmtId="0" fontId="5" fillId="2" borderId="40"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0" fontId="5" fillId="2" borderId="83" xfId="0" applyFont="1" applyFill="1" applyBorder="1" applyAlignment="1" applyProtection="1">
      <alignment horizontal="center" vertical="center" shrinkToFit="1"/>
      <protection locked="0"/>
    </xf>
    <xf numFmtId="0" fontId="7" fillId="2" borderId="16" xfId="0" applyFont="1" applyFill="1" applyBorder="1" applyAlignment="1" applyProtection="1">
      <alignment horizontal="center" vertical="center"/>
      <protection locked="0"/>
    </xf>
    <xf numFmtId="0" fontId="7" fillId="2" borderId="17" xfId="0" applyFont="1" applyFill="1" applyBorder="1" applyAlignment="1" applyProtection="1">
      <alignment horizontal="center" vertical="center"/>
      <protection locked="0"/>
    </xf>
    <xf numFmtId="0" fontId="7" fillId="2" borderId="18" xfId="0" applyFont="1" applyFill="1" applyBorder="1" applyAlignment="1" applyProtection="1">
      <alignment horizontal="center" vertical="center"/>
      <protection locked="0"/>
    </xf>
    <xf numFmtId="0" fontId="7" fillId="2" borderId="73" xfId="0" applyFont="1" applyFill="1" applyBorder="1" applyAlignment="1" applyProtection="1">
      <alignment horizontal="center" vertical="center"/>
      <protection locked="0"/>
    </xf>
    <xf numFmtId="0" fontId="7" fillId="2" borderId="74" xfId="0" applyFont="1" applyFill="1" applyBorder="1" applyAlignment="1" applyProtection="1">
      <alignment horizontal="center" vertical="center"/>
      <protection locked="0"/>
    </xf>
    <xf numFmtId="0" fontId="7" fillId="2" borderId="33" xfId="0" applyFont="1" applyFill="1" applyBorder="1" applyAlignment="1" applyProtection="1">
      <alignment horizontal="center" vertical="center"/>
      <protection locked="0"/>
    </xf>
    <xf numFmtId="0" fontId="7" fillId="2" borderId="34" xfId="0" applyFont="1" applyFill="1" applyBorder="1" applyAlignment="1" applyProtection="1">
      <alignment horizontal="center" vertical="center"/>
      <protection locked="0"/>
    </xf>
    <xf numFmtId="0" fontId="7" fillId="2" borderId="75" xfId="0" applyFont="1" applyFill="1" applyBorder="1" applyAlignment="1" applyProtection="1">
      <alignment horizontal="center" vertical="center"/>
      <protection locked="0"/>
    </xf>
    <xf numFmtId="0" fontId="7" fillId="2" borderId="76" xfId="0" applyFont="1" applyFill="1" applyBorder="1" applyAlignment="1" applyProtection="1">
      <alignment horizontal="center" vertical="center"/>
      <protection locked="0"/>
    </xf>
    <xf numFmtId="0" fontId="7" fillId="2" borderId="77" xfId="0" applyFont="1" applyFill="1" applyBorder="1" applyAlignment="1" applyProtection="1">
      <alignment horizontal="center" vertical="center"/>
      <protection locked="0"/>
    </xf>
    <xf numFmtId="0" fontId="5" fillId="2" borderId="37" xfId="0" applyFont="1" applyFill="1" applyBorder="1" applyAlignment="1" applyProtection="1">
      <alignment horizontal="center" vertical="center"/>
      <protection locked="0"/>
    </xf>
    <xf numFmtId="0" fontId="5" fillId="2" borderId="38" xfId="0" applyFont="1" applyFill="1" applyBorder="1" applyAlignment="1" applyProtection="1">
      <alignment horizontal="center" vertical="center"/>
      <protection locked="0"/>
    </xf>
    <xf numFmtId="0" fontId="5" fillId="2" borderId="111" xfId="0" applyFont="1" applyFill="1" applyBorder="1" applyAlignment="1" applyProtection="1">
      <alignment horizontal="center" vertical="center"/>
      <protection locked="0"/>
    </xf>
    <xf numFmtId="2" fontId="9" fillId="3" borderId="37" xfId="0" applyNumberFormat="1" applyFont="1" applyFill="1" applyBorder="1" applyAlignment="1" applyProtection="1">
      <alignment horizontal="center" vertical="center"/>
      <protection locked="0"/>
    </xf>
    <xf numFmtId="2" fontId="9" fillId="3" borderId="38" xfId="0" applyNumberFormat="1" applyFont="1" applyFill="1" applyBorder="1" applyAlignment="1" applyProtection="1">
      <alignment horizontal="center" vertical="center"/>
      <protection locked="0"/>
    </xf>
    <xf numFmtId="2" fontId="9" fillId="3" borderId="39" xfId="0" applyNumberFormat="1" applyFont="1" applyFill="1" applyBorder="1" applyAlignment="1" applyProtection="1">
      <alignment horizontal="center" vertical="center"/>
      <protection locked="0"/>
    </xf>
    <xf numFmtId="0" fontId="5" fillId="0" borderId="43" xfId="0" applyFont="1" applyBorder="1" applyAlignment="1" applyProtection="1">
      <alignment horizontal="left" vertical="center"/>
      <protection locked="0"/>
    </xf>
    <xf numFmtId="0" fontId="5" fillId="0" borderId="54" xfId="0" applyFont="1" applyBorder="1" applyAlignment="1" applyProtection="1">
      <alignment horizontal="left" vertical="center"/>
      <protection locked="0"/>
    </xf>
    <xf numFmtId="0" fontId="5" fillId="0" borderId="44" xfId="0" applyFont="1" applyBorder="1" applyAlignment="1" applyProtection="1">
      <alignment horizontal="left" vertical="center"/>
      <protection locked="0"/>
    </xf>
    <xf numFmtId="0" fontId="5" fillId="0" borderId="55"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5" fillId="0" borderId="40"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60" xfId="0" applyFont="1" applyBorder="1" applyAlignment="1" applyProtection="1">
      <alignment horizontal="left" vertical="center"/>
      <protection locked="0"/>
    </xf>
    <xf numFmtId="0" fontId="5" fillId="0" borderId="61" xfId="0" applyFont="1" applyBorder="1" applyAlignment="1" applyProtection="1">
      <alignment horizontal="left" vertical="center"/>
      <protection locked="0"/>
    </xf>
    <xf numFmtId="0" fontId="5" fillId="0" borderId="62" xfId="0" applyFont="1" applyBorder="1" applyAlignment="1" applyProtection="1">
      <alignment horizontal="left" vertical="center"/>
      <protection locked="0"/>
    </xf>
    <xf numFmtId="2" fontId="15" fillId="3" borderId="71"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15" fillId="3" borderId="94" xfId="0" applyFont="1" applyFill="1" applyBorder="1" applyAlignment="1" applyProtection="1">
      <alignment horizontal="center" vertical="center"/>
      <protection locked="0"/>
    </xf>
    <xf numFmtId="0" fontId="15" fillId="3" borderId="92" xfId="0" applyFont="1" applyFill="1" applyBorder="1" applyAlignment="1" applyProtection="1">
      <alignment horizontal="center" vertical="center"/>
      <protection locked="0"/>
    </xf>
    <xf numFmtId="0" fontId="5" fillId="2" borderId="110"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5" fillId="2" borderId="79" xfId="0" applyFont="1" applyFill="1" applyBorder="1" applyAlignment="1" applyProtection="1">
      <alignment horizontal="center" vertical="center"/>
      <protection locked="0"/>
    </xf>
    <xf numFmtId="0" fontId="5" fillId="2" borderId="80" xfId="0" applyFont="1" applyFill="1" applyBorder="1" applyAlignment="1" applyProtection="1">
      <alignment horizontal="center" vertical="center"/>
      <protection locked="0"/>
    </xf>
    <xf numFmtId="0" fontId="5" fillId="2" borderId="81"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0" fontId="5" fillId="2" borderId="58" xfId="0" applyFont="1" applyFill="1" applyBorder="1" applyAlignment="1" applyProtection="1">
      <alignment horizontal="center" vertical="center"/>
      <protection locked="0"/>
    </xf>
    <xf numFmtId="2" fontId="13" fillId="3" borderId="41" xfId="0" applyNumberFormat="1" applyFont="1" applyFill="1" applyBorder="1" applyAlignment="1" applyProtection="1">
      <alignment horizontal="center" vertical="center"/>
      <protection locked="0"/>
    </xf>
    <xf numFmtId="0" fontId="13" fillId="3" borderId="40" xfId="0" applyFont="1" applyFill="1" applyBorder="1" applyAlignment="1" applyProtection="1">
      <alignment horizontal="center" vertical="center"/>
      <protection locked="0"/>
    </xf>
    <xf numFmtId="0" fontId="13" fillId="3" borderId="38" xfId="0" applyFont="1" applyFill="1" applyBorder="1" applyAlignment="1" applyProtection="1">
      <alignment horizontal="center" vertical="center"/>
      <protection locked="0"/>
    </xf>
    <xf numFmtId="0" fontId="13" fillId="3" borderId="39" xfId="0" applyFont="1" applyFill="1" applyBorder="1" applyAlignment="1" applyProtection="1">
      <alignment horizontal="center" vertical="center"/>
      <protection locked="0"/>
    </xf>
    <xf numFmtId="0" fontId="5" fillId="2" borderId="40" xfId="0" applyFont="1" applyFill="1" applyBorder="1" applyAlignment="1" applyProtection="1">
      <alignment horizontal="left" vertical="center"/>
      <protection locked="0"/>
    </xf>
    <xf numFmtId="0" fontId="5" fillId="2" borderId="4" xfId="0" applyFont="1" applyFill="1" applyBorder="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5" fillId="2" borderId="71" xfId="0" applyFont="1" applyFill="1" applyBorder="1" applyAlignment="1" applyProtection="1">
      <alignment horizontal="left" vertical="center"/>
      <protection locked="0"/>
    </xf>
    <xf numFmtId="0" fontId="5" fillId="2" borderId="95" xfId="0" applyFont="1" applyFill="1" applyBorder="1" applyAlignment="1" applyProtection="1">
      <alignment horizontal="left" vertical="center"/>
      <protection locked="0"/>
    </xf>
    <xf numFmtId="0" fontId="5" fillId="2" borderId="92" xfId="0" applyFont="1" applyFill="1" applyBorder="1" applyAlignment="1" applyProtection="1">
      <alignment horizontal="left" vertical="center"/>
      <protection locked="0"/>
    </xf>
    <xf numFmtId="0" fontId="13" fillId="3" borderId="41" xfId="0" quotePrefix="1" applyFont="1" applyFill="1" applyBorder="1" applyAlignment="1" applyProtection="1">
      <alignment horizontal="center" vertical="center"/>
      <protection locked="0"/>
    </xf>
    <xf numFmtId="0" fontId="5" fillId="2" borderId="38" xfId="0" applyFont="1" applyFill="1" applyBorder="1" applyAlignment="1" applyProtection="1">
      <alignment horizontal="left" vertical="center"/>
      <protection locked="0"/>
    </xf>
    <xf numFmtId="0" fontId="13" fillId="3" borderId="98" xfId="0" applyFont="1" applyFill="1" applyBorder="1" applyAlignment="1" applyProtection="1">
      <alignment horizontal="center" vertical="center"/>
      <protection locked="0"/>
    </xf>
    <xf numFmtId="0" fontId="13" fillId="3" borderId="99"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2" fontId="25" fillId="0" borderId="41" xfId="0" applyNumberFormat="1" applyFont="1" applyBorder="1" applyAlignment="1">
      <alignment horizontal="center" vertical="center"/>
    </xf>
    <xf numFmtId="0" fontId="25" fillId="0" borderId="40" xfId="0" quotePrefix="1" applyFont="1" applyBorder="1" applyAlignment="1">
      <alignment horizontal="left" vertical="center" wrapText="1"/>
    </xf>
    <xf numFmtId="0" fontId="25" fillId="0" borderId="38" xfId="0" quotePrefix="1" applyFont="1" applyBorder="1" applyAlignment="1">
      <alignment horizontal="left" vertical="center" wrapText="1"/>
    </xf>
    <xf numFmtId="0" fontId="25" fillId="0" borderId="39" xfId="0" quotePrefix="1" applyFont="1" applyBorder="1" applyAlignment="1">
      <alignment horizontal="left" vertical="center" wrapText="1"/>
    </xf>
    <xf numFmtId="0" fontId="5" fillId="2" borderId="1" xfId="0" quotePrefix="1" applyFont="1" applyFill="1" applyBorder="1" applyAlignment="1" applyProtection="1">
      <alignment horizontal="center" vertical="center"/>
      <protection locked="0"/>
    </xf>
    <xf numFmtId="0" fontId="5" fillId="2" borderId="2" xfId="0" quotePrefix="1" applyFont="1" applyFill="1" applyBorder="1" applyAlignment="1" applyProtection="1">
      <alignment horizontal="center" vertical="center"/>
      <protection locked="0"/>
    </xf>
    <xf numFmtId="0" fontId="5" fillId="2" borderId="3" xfId="0" quotePrefix="1" applyFont="1" applyFill="1" applyBorder="1" applyAlignment="1" applyProtection="1">
      <alignment horizontal="center" vertical="center"/>
      <protection locked="0"/>
    </xf>
    <xf numFmtId="0" fontId="5" fillId="2" borderId="4" xfId="0" quotePrefix="1" applyFont="1" applyFill="1" applyBorder="1" applyAlignment="1" applyProtection="1">
      <alignment horizontal="center" vertical="center"/>
      <protection locked="0"/>
    </xf>
    <xf numFmtId="0" fontId="5" fillId="2" borderId="0" xfId="0" quotePrefix="1" applyFont="1" applyFill="1" applyAlignment="1" applyProtection="1">
      <alignment horizontal="center" vertical="center"/>
      <protection locked="0"/>
    </xf>
    <xf numFmtId="0" fontId="5" fillId="2" borderId="5" xfId="0" quotePrefix="1" applyFont="1" applyFill="1" applyBorder="1" applyAlignment="1" applyProtection="1">
      <alignment horizontal="center" vertical="center"/>
      <protection locked="0"/>
    </xf>
    <xf numFmtId="0" fontId="5" fillId="2" borderId="6" xfId="0" quotePrefix="1" applyFont="1" applyFill="1" applyBorder="1" applyAlignment="1" applyProtection="1">
      <alignment horizontal="center" vertical="center"/>
      <protection locked="0"/>
    </xf>
    <xf numFmtId="0" fontId="5" fillId="2" borderId="7" xfId="0" quotePrefix="1" applyFont="1" applyFill="1" applyBorder="1" applyAlignment="1" applyProtection="1">
      <alignment horizontal="center" vertical="center"/>
      <protection locked="0"/>
    </xf>
    <xf numFmtId="0" fontId="5" fillId="2" borderId="8" xfId="0" quotePrefix="1" applyFont="1" applyFill="1" applyBorder="1" applyAlignment="1" applyProtection="1">
      <alignment horizontal="center" vertical="center"/>
      <protection locked="0"/>
    </xf>
    <xf numFmtId="1" fontId="35" fillId="3" borderId="40" xfId="0" applyNumberFormat="1" applyFont="1" applyFill="1" applyBorder="1" applyAlignment="1" applyProtection="1">
      <alignment horizontal="center" vertical="center"/>
      <protection locked="0"/>
    </xf>
    <xf numFmtId="1" fontId="35" fillId="3" borderId="39" xfId="0" applyNumberFormat="1" applyFont="1" applyFill="1" applyBorder="1" applyAlignment="1" applyProtection="1">
      <alignment horizontal="center" vertical="center"/>
      <protection locked="0"/>
    </xf>
    <xf numFmtId="0" fontId="32" fillId="3" borderId="40" xfId="0" applyFont="1" applyFill="1" applyBorder="1" applyAlignment="1" applyProtection="1">
      <alignment horizontal="center" vertical="center"/>
      <protection locked="0"/>
    </xf>
    <xf numFmtId="0" fontId="32" fillId="3" borderId="39"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wrapText="1"/>
      <protection locked="0"/>
    </xf>
    <xf numFmtId="0" fontId="19" fillId="2" borderId="102" xfId="0" applyFont="1" applyFill="1" applyBorder="1" applyAlignment="1" applyProtection="1">
      <alignment horizontal="center" vertical="center" wrapText="1"/>
      <protection locked="0"/>
    </xf>
    <xf numFmtId="0" fontId="18" fillId="2" borderId="105" xfId="0"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9" fillId="2" borderId="3"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protection locked="0"/>
    </xf>
    <xf numFmtId="0" fontId="19" fillId="2" borderId="103" xfId="0" applyFont="1" applyFill="1" applyBorder="1" applyAlignment="1" applyProtection="1">
      <alignment horizontal="center" vertical="center"/>
      <protection locked="0"/>
    </xf>
    <xf numFmtId="169" fontId="15" fillId="3" borderId="70" xfId="0" applyNumberFormat="1" applyFont="1" applyFill="1" applyBorder="1" applyAlignment="1" applyProtection="1">
      <alignment horizontal="center" vertical="center"/>
      <protection locked="0"/>
    </xf>
    <xf numFmtId="164" fontId="15" fillId="3" borderId="70" xfId="0" applyNumberFormat="1" applyFont="1" applyFill="1" applyBorder="1" applyAlignment="1" applyProtection="1">
      <alignment horizontal="center" vertical="center"/>
      <protection locked="0"/>
    </xf>
    <xf numFmtId="0" fontId="5" fillId="2" borderId="115" xfId="0" applyFont="1" applyFill="1" applyBorder="1" applyAlignment="1" applyProtection="1">
      <alignment horizontal="center" vertical="center"/>
      <protection locked="0"/>
    </xf>
    <xf numFmtId="0" fontId="12" fillId="3" borderId="100" xfId="0" applyFont="1" applyFill="1" applyBorder="1" applyAlignment="1" applyProtection="1">
      <alignment horizontal="left" vertical="center" wrapText="1"/>
      <protection locked="0"/>
    </xf>
    <xf numFmtId="0" fontId="12" fillId="3" borderId="10" xfId="0" applyFont="1" applyFill="1" applyBorder="1" applyAlignment="1" applyProtection="1">
      <alignment horizontal="left" vertical="center" wrapText="1"/>
      <protection locked="0"/>
    </xf>
    <xf numFmtId="0" fontId="12" fillId="3" borderId="11" xfId="0" applyFont="1" applyFill="1" applyBorder="1" applyAlignment="1" applyProtection="1">
      <alignment horizontal="left" vertical="center" wrapText="1"/>
      <protection locked="0"/>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164" fontId="15" fillId="3" borderId="69" xfId="0" applyNumberFormat="1" applyFont="1" applyFill="1" applyBorder="1" applyAlignment="1" applyProtection="1">
      <alignment horizontal="center" vertical="center"/>
      <protection locked="0"/>
    </xf>
    <xf numFmtId="169" fontId="15" fillId="3" borderId="72" xfId="0" applyNumberFormat="1" applyFont="1" applyFill="1" applyBorder="1" applyAlignment="1" applyProtection="1">
      <alignment horizontal="center" vertical="center"/>
      <protection locked="0"/>
    </xf>
    <xf numFmtId="0" fontId="25" fillId="0" borderId="41" xfId="0" applyFont="1" applyBorder="1" applyAlignment="1">
      <alignment horizontal="left" vertical="center"/>
    </xf>
    <xf numFmtId="0" fontId="25" fillId="0" borderId="41" xfId="0" quotePrefix="1" applyFont="1" applyBorder="1" applyAlignment="1">
      <alignment horizontal="left" vertical="center" wrapText="1"/>
    </xf>
    <xf numFmtId="0" fontId="25" fillId="0" borderId="40" xfId="0" quotePrefix="1" applyFont="1" applyBorder="1" applyAlignment="1">
      <alignment horizontal="left" vertical="center"/>
    </xf>
    <xf numFmtId="0" fontId="25" fillId="0" borderId="38" xfId="0" quotePrefix="1" applyFont="1" applyBorder="1" applyAlignment="1">
      <alignment horizontal="left" vertical="center"/>
    </xf>
    <xf numFmtId="0" fontId="25" fillId="0" borderId="39" xfId="0" quotePrefix="1" applyFont="1" applyBorder="1" applyAlignment="1">
      <alignment horizontal="left" vertical="center"/>
    </xf>
    <xf numFmtId="0" fontId="15" fillId="3" borderId="16" xfId="0" applyFont="1" applyFill="1" applyBorder="1" applyAlignment="1" applyProtection="1">
      <alignment horizontal="center" vertical="center"/>
      <protection locked="0"/>
    </xf>
    <xf numFmtId="0" fontId="15" fillId="3" borderId="106" xfId="0" applyFont="1" applyFill="1" applyBorder="1" applyAlignment="1" applyProtection="1">
      <alignment horizontal="center" vertical="center"/>
      <protection locked="0"/>
    </xf>
    <xf numFmtId="2" fontId="15" fillId="3" borderId="68" xfId="0" applyNumberFormat="1"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locked="0"/>
    </xf>
    <xf numFmtId="0" fontId="5" fillId="2" borderId="101" xfId="0" applyFont="1" applyFill="1" applyBorder="1" applyAlignment="1" applyProtection="1">
      <alignment horizontal="center" vertical="center"/>
      <protection locked="0"/>
    </xf>
    <xf numFmtId="0" fontId="5" fillId="2" borderId="102" xfId="0" applyFont="1" applyFill="1" applyBorder="1" applyAlignment="1" applyProtection="1">
      <alignment horizontal="center" vertical="center"/>
      <protection locked="0"/>
    </xf>
    <xf numFmtId="0" fontId="5" fillId="2" borderId="75"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169" fontId="15" fillId="3" borderId="33" xfId="0" applyNumberFormat="1" applyFont="1" applyFill="1" applyBorder="1" applyAlignment="1" applyProtection="1">
      <alignment horizontal="center" vertical="center"/>
      <protection locked="0"/>
    </xf>
    <xf numFmtId="164" fontId="15" fillId="3" borderId="33" xfId="0" applyNumberFormat="1" applyFont="1" applyFill="1" applyBorder="1" applyAlignment="1" applyProtection="1">
      <alignment horizontal="center" vertical="center"/>
      <protection locked="0"/>
    </xf>
    <xf numFmtId="164" fontId="15" fillId="3" borderId="32" xfId="0" applyNumberFormat="1" applyFont="1" applyFill="1" applyBorder="1" applyAlignment="1" applyProtection="1">
      <alignment horizontal="center" vertical="center"/>
      <protection locked="0"/>
    </xf>
    <xf numFmtId="169" fontId="15" fillId="3" borderId="34" xfId="0" applyNumberFormat="1" applyFont="1" applyFill="1" applyBorder="1" applyAlignment="1" applyProtection="1">
      <alignment horizontal="center" vertical="center"/>
      <protection locked="0"/>
    </xf>
    <xf numFmtId="0" fontId="13" fillId="3" borderId="100" xfId="0" applyFont="1" applyFill="1" applyBorder="1" applyAlignment="1" applyProtection="1">
      <alignment horizontal="center" vertical="center"/>
      <protection locked="0"/>
    </xf>
    <xf numFmtId="0" fontId="13" fillId="3" borderId="11" xfId="0" applyFont="1" applyFill="1" applyBorder="1" applyAlignment="1" applyProtection="1">
      <alignment horizontal="center" vertical="center"/>
      <protection locked="0"/>
    </xf>
    <xf numFmtId="2" fontId="13" fillId="3" borderId="66" xfId="0" quotePrefix="1" applyNumberFormat="1" applyFont="1" applyFill="1" applyBorder="1" applyAlignment="1" applyProtection="1">
      <alignment horizontal="center" vertical="center"/>
      <protection locked="0"/>
    </xf>
    <xf numFmtId="49" fontId="13" fillId="3" borderId="97" xfId="0" applyNumberFormat="1" applyFont="1" applyFill="1" applyBorder="1" applyAlignment="1" applyProtection="1">
      <alignment horizontal="center" vertical="center"/>
      <protection locked="0"/>
    </xf>
    <xf numFmtId="49" fontId="13" fillId="3" borderId="42" xfId="0" applyNumberFormat="1" applyFont="1" applyFill="1" applyBorder="1" applyAlignment="1" applyProtection="1">
      <alignment horizontal="center" vertical="center"/>
      <protection locked="0"/>
    </xf>
    <xf numFmtId="49" fontId="13" fillId="3" borderId="41" xfId="0" applyNumberFormat="1" applyFont="1" applyFill="1" applyBorder="1" applyAlignment="1" applyProtection="1">
      <alignment horizontal="center" vertical="center"/>
      <protection locked="0"/>
    </xf>
    <xf numFmtId="0" fontId="5" fillId="2" borderId="58" xfId="0" applyFont="1" applyFill="1" applyBorder="1" applyAlignment="1" applyProtection="1">
      <alignment horizontal="left" vertical="center"/>
      <protection locked="0"/>
    </xf>
    <xf numFmtId="3" fontId="13" fillId="3" borderId="41" xfId="0" applyNumberFormat="1" applyFont="1" applyFill="1" applyBorder="1" applyAlignment="1" applyProtection="1">
      <alignment horizontal="center" vertical="center"/>
      <protection locked="0"/>
    </xf>
    <xf numFmtId="167" fontId="5" fillId="3" borderId="40" xfId="0" applyNumberFormat="1" applyFont="1" applyFill="1" applyBorder="1" applyAlignment="1" applyProtection="1">
      <alignment horizontal="center" vertical="center"/>
      <protection locked="0"/>
    </xf>
    <xf numFmtId="167" fontId="5" fillId="3" borderId="38" xfId="0" applyNumberFormat="1" applyFont="1" applyFill="1" applyBorder="1" applyAlignment="1" applyProtection="1">
      <alignment horizontal="center" vertical="center"/>
      <protection locked="0"/>
    </xf>
    <xf numFmtId="167" fontId="5" fillId="3" borderId="93" xfId="0" applyNumberFormat="1" applyFont="1" applyFill="1" applyBorder="1" applyAlignment="1" applyProtection="1">
      <alignment horizontal="center" vertical="center"/>
      <protection locked="0"/>
    </xf>
    <xf numFmtId="0" fontId="5" fillId="2" borderId="73" xfId="0" applyFont="1" applyFill="1" applyBorder="1" applyAlignment="1" applyProtection="1">
      <alignment horizontal="left" vertical="center"/>
      <protection locked="0"/>
    </xf>
    <xf numFmtId="0" fontId="3" fillId="2" borderId="86" xfId="0" applyFont="1" applyFill="1" applyBorder="1" applyAlignment="1" applyProtection="1">
      <alignment horizontal="left" vertical="center"/>
      <protection locked="0"/>
    </xf>
    <xf numFmtId="0" fontId="3" fillId="2" borderId="82" xfId="0" applyFont="1" applyFill="1" applyBorder="1" applyAlignment="1" applyProtection="1">
      <alignment horizontal="left" vertical="center"/>
      <protection locked="0"/>
    </xf>
    <xf numFmtId="0" fontId="5" fillId="2" borderId="86" xfId="0" applyFont="1" applyFill="1" applyBorder="1" applyAlignment="1" applyProtection="1">
      <alignment horizontal="left" vertical="center"/>
      <protection locked="0"/>
    </xf>
    <xf numFmtId="0" fontId="5" fillId="2" borderId="75" xfId="0" applyFont="1" applyFill="1" applyBorder="1" applyAlignment="1" applyProtection="1">
      <alignment horizontal="left" vertical="center"/>
      <protection locked="0"/>
    </xf>
    <xf numFmtId="0" fontId="13" fillId="3" borderId="74" xfId="0" applyFont="1" applyFill="1" applyBorder="1" applyAlignment="1" applyProtection="1">
      <alignment horizontal="center" vertical="center"/>
      <protection locked="0"/>
    </xf>
    <xf numFmtId="49" fontId="13" fillId="3" borderId="83" xfId="0" applyNumberFormat="1" applyFont="1" applyFill="1" applyBorder="1" applyAlignment="1" applyProtection="1">
      <alignment horizontal="center" vertical="center"/>
      <protection locked="0"/>
    </xf>
    <xf numFmtId="2" fontId="5" fillId="3" borderId="40" xfId="0" applyNumberFormat="1" applyFont="1" applyFill="1" applyBorder="1" applyAlignment="1" applyProtection="1">
      <alignment horizontal="center" vertical="center"/>
      <protection locked="0"/>
    </xf>
    <xf numFmtId="2" fontId="5" fillId="3" borderId="38" xfId="0" applyNumberFormat="1" applyFont="1" applyFill="1" applyBorder="1" applyAlignment="1" applyProtection="1">
      <alignment horizontal="center" vertical="center"/>
      <protection locked="0"/>
    </xf>
    <xf numFmtId="2" fontId="5" fillId="3" borderId="93" xfId="0" applyNumberFormat="1"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70" xfId="0" applyFont="1" applyFill="1" applyBorder="1" applyAlignment="1" applyProtection="1">
      <alignment horizontal="left" vertical="center"/>
      <protection locked="0"/>
    </xf>
    <xf numFmtId="0" fontId="5" fillId="2" borderId="78" xfId="0" applyFont="1" applyFill="1" applyBorder="1" applyAlignment="1" applyProtection="1">
      <alignment horizontal="center" vertical="center"/>
      <protection locked="0"/>
    </xf>
    <xf numFmtId="0" fontId="36" fillId="2" borderId="79" xfId="0" applyFont="1" applyFill="1" applyBorder="1" applyAlignment="1" applyProtection="1">
      <alignment horizontal="center" vertical="center"/>
      <protection locked="0"/>
    </xf>
    <xf numFmtId="0" fontId="36" fillId="2" borderId="80" xfId="0" applyFont="1" applyFill="1" applyBorder="1" applyAlignment="1" applyProtection="1">
      <alignment horizontal="center" vertical="center"/>
      <protection locked="0"/>
    </xf>
    <xf numFmtId="0" fontId="10" fillId="3" borderId="24" xfId="0" applyFont="1" applyFill="1" applyBorder="1" applyAlignment="1" applyProtection="1">
      <alignment horizontal="center" vertical="center"/>
      <protection locked="0"/>
    </xf>
    <xf numFmtId="0" fontId="10" fillId="3" borderId="26" xfId="0" applyFont="1" applyFill="1" applyBorder="1" applyAlignment="1" applyProtection="1">
      <alignment horizontal="center" vertical="center"/>
      <protection locked="0"/>
    </xf>
    <xf numFmtId="0" fontId="10" fillId="3" borderId="36" xfId="0" applyFont="1" applyFill="1" applyBorder="1" applyAlignment="1" applyProtection="1">
      <alignment horizontal="center" vertical="center"/>
      <protection locked="0"/>
    </xf>
    <xf numFmtId="2" fontId="10" fillId="0" borderId="41" xfId="0" applyNumberFormat="1" applyFont="1" applyBorder="1" applyAlignment="1" applyProtection="1">
      <alignment horizontal="center" vertical="center"/>
      <protection locked="0"/>
    </xf>
    <xf numFmtId="2" fontId="10" fillId="0" borderId="42" xfId="0" applyNumberFormat="1" applyFont="1" applyBorder="1" applyAlignment="1" applyProtection="1">
      <alignment horizontal="center" vertical="center"/>
      <protection locked="0"/>
    </xf>
    <xf numFmtId="0" fontId="10" fillId="3" borderId="40" xfId="0" applyFont="1" applyFill="1" applyBorder="1" applyAlignment="1" applyProtection="1">
      <alignment horizontal="center" vertical="center"/>
      <protection locked="0"/>
    </xf>
    <xf numFmtId="0" fontId="10" fillId="3" borderId="39" xfId="0" applyFont="1" applyFill="1" applyBorder="1" applyAlignment="1" applyProtection="1">
      <alignment horizontal="center" vertical="center"/>
      <protection locked="0"/>
    </xf>
    <xf numFmtId="2" fontId="7" fillId="0" borderId="70" xfId="0" applyNumberFormat="1" applyFont="1" applyBorder="1" applyAlignment="1" applyProtection="1">
      <alignment horizontal="center" vertical="center"/>
      <protection locked="0"/>
    </xf>
    <xf numFmtId="2" fontId="7" fillId="0" borderId="72" xfId="0" applyNumberFormat="1" applyFont="1" applyBorder="1" applyAlignment="1" applyProtection="1">
      <alignment horizontal="center" vertical="center"/>
      <protection locked="0"/>
    </xf>
    <xf numFmtId="1" fontId="11" fillId="3" borderId="40" xfId="0" applyNumberFormat="1" applyFont="1" applyFill="1" applyBorder="1" applyAlignment="1" applyProtection="1">
      <alignment horizontal="center" vertical="center"/>
      <protection locked="0"/>
    </xf>
    <xf numFmtId="1" fontId="11"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42" xfId="0" applyNumberFormat="1" applyFont="1" applyFill="1" applyBorder="1" applyAlignment="1" applyProtection="1">
      <alignment horizontal="center" vertical="center"/>
      <protection locked="0"/>
    </xf>
    <xf numFmtId="172" fontId="11" fillId="3" borderId="40" xfId="0" applyNumberFormat="1" applyFont="1" applyFill="1" applyBorder="1" applyAlignment="1" applyProtection="1">
      <alignment horizontal="center" vertical="center"/>
      <protection locked="0"/>
    </xf>
    <xf numFmtId="172" fontId="11" fillId="3" borderId="39" xfId="0" applyNumberFormat="1" applyFont="1" applyFill="1" applyBorder="1" applyAlignment="1" applyProtection="1">
      <alignment horizontal="center" vertical="center"/>
      <protection locked="0"/>
    </xf>
    <xf numFmtId="2" fontId="10" fillId="3" borderId="40"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7" fillId="3" borderId="30" xfId="0" applyNumberFormat="1" applyFont="1" applyFill="1" applyBorder="1" applyAlignment="1">
      <alignment horizontal="center" vertical="center"/>
    </xf>
    <xf numFmtId="2" fontId="7" fillId="3" borderId="31" xfId="0" applyNumberFormat="1" applyFont="1" applyFill="1" applyBorder="1" applyAlignment="1">
      <alignment horizontal="center" vertical="center"/>
    </xf>
    <xf numFmtId="0" fontId="5" fillId="0" borderId="4" xfId="0" applyFont="1" applyBorder="1" applyAlignment="1" applyProtection="1">
      <alignment horizontal="left" vertical="center"/>
      <protection locked="0"/>
    </xf>
    <xf numFmtId="0" fontId="5" fillId="0" borderId="0" xfId="0" applyFont="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7" fillId="3" borderId="30" xfId="0" applyFont="1" applyFill="1" applyBorder="1" applyAlignment="1" applyProtection="1">
      <alignment horizontal="center" vertical="center"/>
      <protection locked="0"/>
    </xf>
    <xf numFmtId="0" fontId="7" fillId="3" borderId="31" xfId="0"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0" fontId="5" fillId="0" borderId="35" xfId="0" applyFont="1" applyBorder="1" applyAlignment="1" applyProtection="1">
      <alignment horizontal="left" vertical="center"/>
      <protection locked="0"/>
    </xf>
    <xf numFmtId="0" fontId="5" fillId="0" borderId="26" xfId="0" applyFont="1" applyBorder="1" applyAlignment="1" applyProtection="1">
      <alignment horizontal="left" vertical="center"/>
      <protection locked="0"/>
    </xf>
    <xf numFmtId="0" fontId="5" fillId="0" borderId="36" xfId="0" applyFont="1" applyBorder="1" applyAlignment="1" applyProtection="1">
      <alignment horizontal="left" vertical="center"/>
      <protection locked="0"/>
    </xf>
    <xf numFmtId="0" fontId="5" fillId="3" borderId="30"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30" xfId="0" applyFont="1" applyBorder="1" applyAlignment="1" applyProtection="1">
      <alignment horizontal="center" vertical="center"/>
      <protection locked="0"/>
    </xf>
    <xf numFmtId="0" fontId="5" fillId="0" borderId="31" xfId="0" applyFont="1" applyBorder="1" applyAlignment="1" applyProtection="1">
      <alignment horizontal="center" vertical="center"/>
      <protection locked="0"/>
    </xf>
    <xf numFmtId="2" fontId="5" fillId="3" borderId="30" xfId="0" applyNumberFormat="1"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xf>
    <xf numFmtId="172" fontId="35" fillId="3" borderId="40" xfId="0" applyNumberFormat="1" applyFont="1" applyFill="1" applyBorder="1" applyAlignment="1" applyProtection="1">
      <alignment horizontal="center" vertical="center"/>
      <protection locked="0"/>
    </xf>
    <xf numFmtId="172" fontId="35" fillId="3" borderId="39" xfId="0" applyNumberFormat="1" applyFont="1" applyFill="1" applyBorder="1" applyAlignment="1" applyProtection="1">
      <alignment horizontal="center" vertical="center"/>
      <protection locked="0"/>
    </xf>
    <xf numFmtId="0" fontId="5" fillId="0" borderId="58" xfId="0" applyFont="1" applyBorder="1" applyAlignment="1" applyProtection="1">
      <alignment horizontal="left" vertical="center"/>
      <protection locked="0"/>
    </xf>
    <xf numFmtId="0" fontId="5" fillId="0" borderId="41" xfId="0" applyFont="1" applyBorder="1" applyAlignment="1" applyProtection="1">
      <alignment horizontal="left" vertical="center"/>
      <protection locked="0"/>
    </xf>
    <xf numFmtId="0" fontId="10" fillId="0" borderId="30" xfId="0" applyFont="1" applyBorder="1" applyAlignment="1" applyProtection="1">
      <alignment horizontal="center" vertical="center"/>
      <protection locked="0"/>
    </xf>
    <xf numFmtId="0" fontId="10" fillId="0" borderId="31" xfId="0" applyFont="1" applyBorder="1" applyAlignment="1" applyProtection="1">
      <alignment horizontal="center" vertical="center"/>
      <protection locked="0"/>
    </xf>
    <xf numFmtId="0" fontId="5" fillId="0" borderId="57" xfId="0" applyFont="1" applyBorder="1" applyAlignment="1" applyProtection="1">
      <alignment horizontal="left" vertical="center"/>
      <protection locked="0"/>
    </xf>
    <xf numFmtId="0" fontId="5" fillId="2" borderId="50" xfId="0" applyFont="1" applyFill="1" applyBorder="1" applyAlignment="1" applyProtection="1">
      <alignment horizontal="center" vertical="center"/>
      <protection locked="0"/>
    </xf>
    <xf numFmtId="0" fontId="5" fillId="2" borderId="51" xfId="0" applyFont="1" applyFill="1" applyBorder="1" applyAlignment="1" applyProtection="1">
      <alignment horizontal="center" vertical="center"/>
      <protection locked="0"/>
    </xf>
    <xf numFmtId="0" fontId="5" fillId="2" borderId="52" xfId="0" applyFont="1" applyFill="1" applyBorder="1" applyAlignment="1" applyProtection="1">
      <alignment horizontal="center" vertical="center"/>
      <protection locked="0"/>
    </xf>
    <xf numFmtId="0" fontId="5" fillId="2" borderId="53" xfId="0" applyFont="1" applyFill="1" applyBorder="1" applyAlignment="1" applyProtection="1">
      <alignment horizontal="center" vertical="center"/>
      <protection locked="0"/>
    </xf>
    <xf numFmtId="0" fontId="5" fillId="2" borderId="47" xfId="0" applyFont="1" applyFill="1" applyBorder="1" applyAlignment="1" applyProtection="1">
      <alignment horizontal="center" vertical="center"/>
      <protection locked="0"/>
    </xf>
    <xf numFmtId="0" fontId="5" fillId="2" borderId="48"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protection locked="0"/>
    </xf>
    <xf numFmtId="12" fontId="5" fillId="3" borderId="30" xfId="0" applyNumberFormat="1" applyFont="1" applyFill="1" applyBorder="1" applyAlignment="1" applyProtection="1">
      <alignment horizontal="center" vertical="center"/>
      <protection locked="0"/>
    </xf>
    <xf numFmtId="14" fontId="5" fillId="2" borderId="9" xfId="0" applyNumberFormat="1" applyFont="1" applyFill="1" applyBorder="1" applyAlignment="1" applyProtection="1">
      <alignment horizontal="left" vertical="center"/>
      <protection locked="0"/>
    </xf>
    <xf numFmtId="14" fontId="5" fillId="2" borderId="10" xfId="0" applyNumberFormat="1"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left" vertical="center"/>
      <protection locked="0"/>
    </xf>
    <xf numFmtId="0" fontId="5" fillId="2" borderId="33"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wrapText="1"/>
      <protection locked="0"/>
    </xf>
    <xf numFmtId="0" fontId="5" fillId="2" borderId="34" xfId="0" applyFont="1" applyFill="1" applyBorder="1" applyAlignment="1" applyProtection="1">
      <alignment horizontal="center" vertical="center" wrapText="1"/>
      <protection locked="0"/>
    </xf>
    <xf numFmtId="46" fontId="5" fillId="0" borderId="35" xfId="0" applyNumberFormat="1" applyFont="1" applyBorder="1" applyAlignment="1" applyProtection="1">
      <alignment horizontal="center" vertical="center"/>
      <protection locked="0"/>
    </xf>
    <xf numFmtId="0" fontId="5" fillId="0" borderId="25" xfId="0" applyFont="1" applyBorder="1" applyAlignment="1" applyProtection="1">
      <alignment horizontal="center" vertical="center"/>
      <protection locked="0"/>
    </xf>
    <xf numFmtId="2" fontId="5" fillId="3" borderId="24" xfId="0" applyNumberFormat="1" applyFont="1" applyFill="1" applyBorder="1" applyAlignment="1" applyProtection="1">
      <alignment horizontal="center" vertical="center"/>
      <protection locked="0"/>
    </xf>
    <xf numFmtId="2" fontId="5" fillId="3" borderId="25" xfId="0" applyNumberFormat="1" applyFont="1" applyFill="1" applyBorder="1" applyAlignment="1" applyProtection="1">
      <alignment horizontal="center" vertical="center"/>
      <protection locked="0"/>
    </xf>
    <xf numFmtId="1" fontId="7" fillId="4" borderId="24" xfId="0" applyNumberFormat="1" applyFont="1" applyFill="1" applyBorder="1" applyAlignment="1" applyProtection="1">
      <alignment horizontal="center" vertical="center"/>
      <protection locked="0"/>
    </xf>
    <xf numFmtId="1" fontId="7" fillId="4" borderId="26" xfId="0" applyNumberFormat="1" applyFont="1" applyFill="1" applyBorder="1" applyAlignment="1" applyProtection="1">
      <alignment horizontal="center" vertical="center"/>
      <protection locked="0"/>
    </xf>
    <xf numFmtId="165" fontId="11" fillId="3" borderId="40" xfId="0" applyNumberFormat="1" applyFont="1" applyFill="1" applyBorder="1" applyAlignment="1" applyProtection="1">
      <alignment horizontal="center" vertical="center"/>
      <protection locked="0"/>
    </xf>
    <xf numFmtId="165" fontId="11" fillId="3" borderId="39" xfId="0" applyNumberFormat="1" applyFont="1" applyFill="1" applyBorder="1" applyAlignment="1" applyProtection="1">
      <alignment horizontal="center" vertical="center"/>
      <protection locked="0"/>
    </xf>
    <xf numFmtId="0" fontId="5" fillId="0" borderId="43" xfId="0" applyFont="1" applyBorder="1" applyAlignment="1" applyProtection="1">
      <alignment horizontal="center" vertical="center"/>
      <protection locked="0"/>
    </xf>
    <xf numFmtId="0" fontId="5" fillId="0" borderId="44" xfId="0" applyFont="1" applyBorder="1" applyAlignment="1" applyProtection="1">
      <alignment horizontal="center" vertical="center"/>
      <protection locked="0"/>
    </xf>
    <xf numFmtId="2" fontId="5" fillId="3" borderId="45" xfId="0" applyNumberFormat="1" applyFont="1" applyFill="1" applyBorder="1" applyAlignment="1">
      <alignment horizontal="center" vertical="center"/>
    </xf>
    <xf numFmtId="2" fontId="5" fillId="3" borderId="46" xfId="0" applyNumberFormat="1" applyFont="1" applyFill="1" applyBorder="1" applyAlignment="1">
      <alignment horizontal="center" vertical="center"/>
    </xf>
    <xf numFmtId="0" fontId="4"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8" xfId="0" applyFont="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0" fontId="5" fillId="2" borderId="11" xfId="0" applyFont="1" applyFill="1" applyBorder="1" applyAlignment="1" applyProtection="1">
      <alignment horizontal="left" vertical="center"/>
      <protection locked="0"/>
    </xf>
    <xf numFmtId="164" fontId="5" fillId="0" borderId="9" xfId="0" applyNumberFormat="1" applyFont="1" applyBorder="1" applyAlignment="1" applyProtection="1">
      <alignment horizontal="center" vertical="center"/>
      <protection locked="0"/>
    </xf>
    <xf numFmtId="164" fontId="5" fillId="0" borderId="10" xfId="0" applyNumberFormat="1" applyFont="1" applyBorder="1" applyAlignment="1" applyProtection="1">
      <alignment horizontal="center" vertical="center"/>
      <protection locked="0"/>
    </xf>
    <xf numFmtId="14" fontId="5" fillId="0" borderId="9" xfId="0" applyNumberFormat="1" applyFont="1" applyBorder="1" applyAlignment="1" applyProtection="1">
      <alignment horizontal="center" vertical="center"/>
      <protection locked="0"/>
    </xf>
    <xf numFmtId="14" fontId="5" fillId="0" borderId="11" xfId="0" applyNumberFormat="1"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2" fontId="5" fillId="0" borderId="9" xfId="0" applyNumberFormat="1" applyFont="1" applyBorder="1" applyAlignment="1" applyProtection="1">
      <alignment horizontal="center" vertical="center"/>
      <protection locked="0"/>
    </xf>
    <xf numFmtId="2" fontId="5" fillId="0" borderId="11" xfId="0" applyNumberFormat="1"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2" borderId="9" xfId="0" applyFont="1" applyFill="1" applyBorder="1" applyAlignment="1" applyProtection="1">
      <alignment horizontal="left" vertical="center" wrapText="1"/>
      <protection locked="0"/>
    </xf>
    <xf numFmtId="0" fontId="5" fillId="0" borderId="10" xfId="0" applyFont="1" applyBorder="1" applyAlignment="1" applyProtection="1">
      <alignment horizontal="center" vertical="center"/>
      <protection locked="0"/>
    </xf>
    <xf numFmtId="49" fontId="5" fillId="0" borderId="10"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0" fontId="7" fillId="0" borderId="9" xfId="0" applyFont="1" applyBorder="1" applyAlignment="1" applyProtection="1">
      <alignment horizontal="center" vertical="center" wrapText="1"/>
      <protection locked="0"/>
    </xf>
    <xf numFmtId="0" fontId="7" fillId="0" borderId="1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5" fillId="2" borderId="1" xfId="0" applyFont="1" applyFill="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3" xfId="0" applyFont="1" applyBorder="1" applyAlignment="1" applyProtection="1">
      <alignment horizontal="center" vertical="center"/>
      <protection locked="0"/>
    </xf>
    <xf numFmtId="0" fontId="5" fillId="0" borderId="27" xfId="0" applyFont="1" applyBorder="1" applyAlignment="1" applyProtection="1">
      <alignment horizontal="left" vertical="center"/>
      <protection locked="0"/>
    </xf>
    <xf numFmtId="0" fontId="5" fillId="0" borderId="28" xfId="0" applyFont="1" applyBorder="1" applyAlignment="1" applyProtection="1">
      <alignment horizontal="left" vertical="center"/>
      <protection locked="0"/>
    </xf>
    <xf numFmtId="0" fontId="5" fillId="0" borderId="29" xfId="0" applyFont="1" applyBorder="1" applyAlignment="1" applyProtection="1">
      <alignment horizontal="left" vertical="center"/>
      <protection locked="0"/>
    </xf>
    <xf numFmtId="0" fontId="5" fillId="2" borderId="32"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8" fillId="0" borderId="1" xfId="0" applyFont="1" applyBorder="1" applyAlignment="1" applyProtection="1">
      <alignment horizontal="center" vertical="center" wrapText="1"/>
      <protection locked="0"/>
    </xf>
    <xf numFmtId="0" fontId="8" fillId="0" borderId="2" xfId="0" applyFont="1" applyBorder="1" applyAlignment="1" applyProtection="1">
      <alignment horizontal="center" vertical="center" wrapText="1"/>
      <protection locked="0"/>
    </xf>
    <xf numFmtId="49" fontId="5" fillId="0" borderId="2" xfId="0" applyNumberFormat="1" applyFont="1" applyBorder="1" applyAlignment="1" applyProtection="1">
      <alignment horizontal="center" vertical="center"/>
      <protection locked="0"/>
    </xf>
    <xf numFmtId="49" fontId="5" fillId="0" borderId="3" xfId="0" applyNumberFormat="1" applyFont="1" applyBorder="1" applyAlignment="1" applyProtection="1">
      <alignment horizontal="center" vertical="center"/>
      <protection locked="0"/>
    </xf>
    <xf numFmtId="0" fontId="3" fillId="0" borderId="9"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0" fontId="25" fillId="0" borderId="40" xfId="0" applyFont="1" applyBorder="1" applyAlignment="1">
      <alignment horizontal="center" vertical="center"/>
    </xf>
    <xf numFmtId="0" fontId="25" fillId="0" borderId="39" xfId="0" applyFont="1" applyBorder="1" applyAlignment="1">
      <alignment horizontal="center" vertical="center"/>
    </xf>
    <xf numFmtId="0" fontId="7" fillId="3" borderId="64" xfId="0" applyFont="1" applyFill="1" applyBorder="1" applyAlignment="1" applyProtection="1">
      <alignment horizontal="center" vertical="center" shrinkToFit="1"/>
      <protection locked="0"/>
    </xf>
    <xf numFmtId="0" fontId="7" fillId="3" borderId="67" xfId="0" applyFont="1" applyFill="1" applyBorder="1" applyAlignment="1" applyProtection="1">
      <alignment horizontal="center" vertical="center" shrinkToFit="1"/>
      <protection locked="0"/>
    </xf>
    <xf numFmtId="0" fontId="11" fillId="3" borderId="43" xfId="0" applyFont="1" applyFill="1" applyBorder="1" applyAlignment="1" applyProtection="1">
      <alignment horizontal="center" vertical="center" shrinkToFit="1"/>
      <protection locked="0"/>
    </xf>
    <xf numFmtId="0" fontId="11" fillId="3" borderId="54" xfId="0" applyFont="1" applyFill="1" applyBorder="1" applyAlignment="1" applyProtection="1">
      <alignment horizontal="center" vertical="center" shrinkToFit="1"/>
      <protection locked="0"/>
    </xf>
    <xf numFmtId="0" fontId="11" fillId="3" borderId="57" xfId="0" applyFont="1" applyFill="1" applyBorder="1" applyAlignment="1" applyProtection="1">
      <alignment horizontal="center" vertical="center" shrinkToFit="1"/>
      <protection locked="0"/>
    </xf>
    <xf numFmtId="0" fontId="7" fillId="3" borderId="30" xfId="0" applyFont="1" applyFill="1" applyBorder="1" applyAlignment="1" applyProtection="1">
      <alignment horizontal="center" vertical="center" shrinkToFit="1"/>
      <protection locked="0"/>
    </xf>
    <xf numFmtId="0" fontId="7" fillId="3" borderId="31" xfId="0" applyFont="1" applyFill="1" applyBorder="1" applyAlignment="1" applyProtection="1">
      <alignment horizontal="center" vertical="center" shrinkToFit="1"/>
      <protection locked="0"/>
    </xf>
    <xf numFmtId="1" fontId="13" fillId="3" borderId="86" xfId="0" applyNumberFormat="1" applyFont="1" applyFill="1" applyBorder="1" applyAlignment="1" applyProtection="1">
      <alignment horizontal="center" vertical="center"/>
      <protection locked="0"/>
    </xf>
    <xf numFmtId="1" fontId="13" fillId="3" borderId="75" xfId="0" applyNumberFormat="1" applyFont="1" applyFill="1" applyBorder="1" applyAlignment="1" applyProtection="1">
      <alignment horizontal="center" vertical="center"/>
      <protection locked="0"/>
    </xf>
    <xf numFmtId="1" fontId="13" fillId="3" borderId="82" xfId="0" applyNumberFormat="1" applyFont="1" applyFill="1" applyBorder="1" applyAlignment="1" applyProtection="1">
      <alignment horizontal="center" vertical="center"/>
      <protection locked="0"/>
    </xf>
    <xf numFmtId="0" fontId="5" fillId="2" borderId="77" xfId="0" applyFont="1" applyFill="1" applyBorder="1" applyAlignment="1" applyProtection="1">
      <alignment horizontal="center" vertical="center"/>
      <protection locked="0"/>
    </xf>
    <xf numFmtId="2" fontId="13" fillId="3" borderId="74" xfId="0" applyNumberFormat="1" applyFont="1" applyFill="1" applyBorder="1" applyAlignment="1" applyProtection="1">
      <alignment horizontal="center" vertical="center"/>
      <protection locked="0"/>
    </xf>
    <xf numFmtId="0" fontId="23" fillId="3" borderId="40" xfId="0" applyFont="1" applyFill="1" applyBorder="1" applyAlignment="1" applyProtection="1">
      <alignment horizontal="left" vertical="center" wrapText="1"/>
      <protection locked="0"/>
    </xf>
    <xf numFmtId="0" fontId="23" fillId="3" borderId="38" xfId="0" applyFont="1" applyFill="1" applyBorder="1" applyAlignment="1" applyProtection="1">
      <alignment horizontal="left" vertical="center" wrapText="1"/>
      <protection locked="0"/>
    </xf>
    <xf numFmtId="0" fontId="23" fillId="3" borderId="93" xfId="0" applyFont="1" applyFill="1" applyBorder="1" applyAlignment="1" applyProtection="1">
      <alignment horizontal="left" vertical="center" wrapText="1"/>
      <protection locked="0"/>
    </xf>
    <xf numFmtId="0" fontId="22" fillId="3" borderId="40" xfId="0" quotePrefix="1" applyFont="1" applyFill="1" applyBorder="1" applyAlignment="1" applyProtection="1">
      <alignment horizontal="left" vertical="center" wrapText="1"/>
      <protection locked="0"/>
    </xf>
    <xf numFmtId="0" fontId="22" fillId="3" borderId="38" xfId="0" quotePrefix="1" applyFont="1" applyFill="1" applyBorder="1" applyAlignment="1" applyProtection="1">
      <alignment horizontal="left" vertical="center" wrapText="1"/>
      <protection locked="0"/>
    </xf>
    <xf numFmtId="0" fontId="22" fillId="3" borderId="93" xfId="0" quotePrefix="1" applyFont="1" applyFill="1" applyBorder="1" applyAlignment="1" applyProtection="1">
      <alignment horizontal="left" vertical="center" wrapText="1"/>
      <protection locked="0"/>
    </xf>
    <xf numFmtId="0" fontId="22" fillId="0" borderId="71" xfId="0" applyFont="1" applyBorder="1" applyAlignment="1" applyProtection="1">
      <alignment horizontal="left" vertical="center" wrapText="1"/>
      <protection locked="0"/>
    </xf>
    <xf numFmtId="0" fontId="22" fillId="0" borderId="95" xfId="0" applyFont="1" applyBorder="1" applyAlignment="1" applyProtection="1">
      <alignment horizontal="left" vertical="center" wrapText="1"/>
      <protection locked="0"/>
    </xf>
    <xf numFmtId="0" fontId="22" fillId="0" borderId="96" xfId="0" applyFont="1" applyBorder="1" applyAlignment="1" applyProtection="1">
      <alignment horizontal="left" vertical="center" wrapText="1"/>
      <protection locked="0"/>
    </xf>
    <xf numFmtId="0" fontId="5" fillId="2" borderId="69" xfId="0" applyFont="1" applyFill="1" applyBorder="1" applyAlignment="1" applyProtection="1">
      <alignment horizontal="left" vertical="center"/>
      <protection locked="0"/>
    </xf>
    <xf numFmtId="0" fontId="21" fillId="3" borderId="40" xfId="0" quotePrefix="1" applyFont="1" applyFill="1" applyBorder="1" applyAlignment="1" applyProtection="1">
      <alignment horizontal="left" vertical="center" wrapText="1"/>
      <protection locked="0"/>
    </xf>
    <xf numFmtId="0" fontId="21" fillId="3" borderId="38" xfId="0" applyFont="1" applyFill="1" applyBorder="1" applyAlignment="1" applyProtection="1">
      <alignment horizontal="left" vertical="center"/>
      <protection locked="0"/>
    </xf>
    <xf numFmtId="0" fontId="21" fillId="3" borderId="93" xfId="0" applyFont="1" applyFill="1" applyBorder="1" applyAlignment="1" applyProtection="1">
      <alignment horizontal="left" vertical="center"/>
      <protection locked="0"/>
    </xf>
    <xf numFmtId="170" fontId="27" fillId="5" borderId="58" xfId="1" applyNumberFormat="1" applyFont="1" applyFill="1" applyBorder="1" applyAlignment="1" applyProtection="1">
      <alignment horizontal="center" vertical="center" textRotation="90"/>
      <protection locked="0"/>
    </xf>
    <xf numFmtId="170" fontId="27" fillId="5" borderId="69" xfId="1" applyNumberFormat="1" applyFont="1" applyFill="1" applyBorder="1" applyAlignment="1" applyProtection="1">
      <alignment horizontal="center" vertical="center" textRotation="90"/>
      <protection locked="0"/>
    </xf>
    <xf numFmtId="170" fontId="29" fillId="5" borderId="32" xfId="1" applyNumberFormat="1" applyFont="1" applyFill="1" applyBorder="1" applyAlignment="1" applyProtection="1">
      <alignment horizontal="center" vertical="center" textRotation="90"/>
      <protection locked="0"/>
    </xf>
    <xf numFmtId="170" fontId="29" fillId="5" borderId="58" xfId="1" applyNumberFormat="1" applyFont="1" applyFill="1" applyBorder="1" applyAlignment="1" applyProtection="1">
      <alignment horizontal="center" vertical="center" textRotation="90"/>
      <protection locked="0"/>
    </xf>
    <xf numFmtId="170" fontId="29" fillId="5" borderId="69" xfId="1" applyNumberFormat="1" applyFont="1" applyFill="1" applyBorder="1" applyAlignment="1" applyProtection="1">
      <alignment horizontal="center" vertical="center" textRotation="90"/>
      <protection locked="0"/>
    </xf>
  </cellXfs>
  <cellStyles count="2">
    <cellStyle name="Normal" xfId="0" builtinId="0"/>
    <cellStyle name="Normal 4"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31</xdr:col>
      <xdr:colOff>476250</xdr:colOff>
      <xdr:row>1</xdr:row>
      <xdr:rowOff>63500</xdr:rowOff>
    </xdr:from>
    <xdr:to>
      <xdr:col>32</xdr:col>
      <xdr:colOff>550332</xdr:colOff>
      <xdr:row>4</xdr:row>
      <xdr:rowOff>21166</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02425" y="263525"/>
          <a:ext cx="683682" cy="538691"/>
        </a:xfrm>
        <a:prstGeom prst="rect">
          <a:avLst/>
        </a:prstGeom>
        <a:noFill/>
        <a:ln>
          <a:noFill/>
        </a:ln>
      </xdr:spPr>
    </xdr:pic>
    <xdr:clientData/>
  </xdr:twoCellAnchor>
  <xdr:twoCellAnchor editAs="oneCell">
    <xdr:from>
      <xdr:col>3</xdr:col>
      <xdr:colOff>264583</xdr:colOff>
      <xdr:row>1</xdr:row>
      <xdr:rowOff>10584</xdr:rowOff>
    </xdr:from>
    <xdr:to>
      <xdr:col>5</xdr:col>
      <xdr:colOff>371310</xdr:colOff>
      <xdr:row>4</xdr:row>
      <xdr:rowOff>66595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93358" y="210609"/>
          <a:ext cx="1325927" cy="637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H66"/>
  <sheetViews>
    <sheetView tabSelected="1" topLeftCell="A33" zoomScale="131" zoomScaleNormal="90" workbookViewId="0">
      <selection activeCell="F50" sqref="F50:G50"/>
    </sheetView>
  </sheetViews>
  <sheetFormatPr baseColWidth="10" defaultColWidth="8.83203125" defaultRowHeight="15"/>
  <cols>
    <col min="1" max="1" width="3" customWidth="1"/>
    <col min="2" max="3" width="13.5" bestFit="1" customWidth="1"/>
    <col min="4" max="4" width="11" customWidth="1"/>
    <col min="5" max="5" width="7.33203125" customWidth="1"/>
    <col min="22" max="22" width="9.5" customWidth="1"/>
    <col min="25" max="25" width="10" bestFit="1" customWidth="1"/>
  </cols>
  <sheetData>
    <row r="1" spans="1:34" ht="16"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5" customHeight="1">
      <c r="A2" s="2"/>
      <c r="B2" s="404"/>
      <c r="C2" s="405"/>
      <c r="D2" s="405"/>
      <c r="E2" s="405"/>
      <c r="F2" s="405"/>
      <c r="G2" s="405"/>
      <c r="H2" s="405"/>
      <c r="I2" s="406"/>
      <c r="J2" s="413" t="s">
        <v>220</v>
      </c>
      <c r="K2" s="414"/>
      <c r="L2" s="414"/>
      <c r="M2" s="414"/>
      <c r="N2" s="414"/>
      <c r="O2" s="414"/>
      <c r="P2" s="414"/>
      <c r="Q2" s="414"/>
      <c r="R2" s="414"/>
      <c r="S2" s="414"/>
      <c r="T2" s="414"/>
      <c r="U2" s="414"/>
      <c r="V2" s="414"/>
      <c r="W2" s="414"/>
      <c r="X2" s="414"/>
      <c r="Y2" s="414"/>
      <c r="Z2" s="414"/>
      <c r="AA2" s="414"/>
      <c r="AB2" s="414"/>
      <c r="AC2" s="415"/>
      <c r="AD2" s="419"/>
      <c r="AE2" s="414"/>
      <c r="AF2" s="414"/>
      <c r="AG2" s="414"/>
      <c r="AH2" s="415"/>
    </row>
    <row r="3" spans="1:34" ht="15" customHeight="1">
      <c r="A3" s="2"/>
      <c r="B3" s="407"/>
      <c r="C3" s="408"/>
      <c r="D3" s="408"/>
      <c r="E3" s="408"/>
      <c r="F3" s="408"/>
      <c r="G3" s="408"/>
      <c r="H3" s="408"/>
      <c r="I3" s="409"/>
      <c r="J3" s="416"/>
      <c r="K3" s="417"/>
      <c r="L3" s="417"/>
      <c r="M3" s="417"/>
      <c r="N3" s="417"/>
      <c r="O3" s="417"/>
      <c r="P3" s="417"/>
      <c r="Q3" s="417"/>
      <c r="R3" s="417"/>
      <c r="S3" s="417"/>
      <c r="T3" s="417"/>
      <c r="U3" s="417"/>
      <c r="V3" s="417"/>
      <c r="W3" s="417"/>
      <c r="X3" s="417"/>
      <c r="Y3" s="417"/>
      <c r="Z3" s="417"/>
      <c r="AA3" s="417"/>
      <c r="AB3" s="417"/>
      <c r="AC3" s="418"/>
      <c r="AD3" s="416"/>
      <c r="AE3" s="417"/>
      <c r="AF3" s="417"/>
      <c r="AG3" s="417"/>
      <c r="AH3" s="418"/>
    </row>
    <row r="4" spans="1:34" ht="15.75" customHeight="1">
      <c r="A4" s="2"/>
      <c r="B4" s="407"/>
      <c r="C4" s="408"/>
      <c r="D4" s="408"/>
      <c r="E4" s="408"/>
      <c r="F4" s="408"/>
      <c r="G4" s="408"/>
      <c r="H4" s="408"/>
      <c r="I4" s="409"/>
      <c r="J4" s="416" t="s">
        <v>0</v>
      </c>
      <c r="K4" s="417"/>
      <c r="L4" s="417"/>
      <c r="M4" s="417"/>
      <c r="N4" s="417"/>
      <c r="O4" s="417"/>
      <c r="P4" s="417"/>
      <c r="Q4" s="417"/>
      <c r="R4" s="417"/>
      <c r="S4" s="417"/>
      <c r="T4" s="417"/>
      <c r="U4" s="417"/>
      <c r="V4" s="417"/>
      <c r="W4" s="417"/>
      <c r="X4" s="417"/>
      <c r="Y4" s="417"/>
      <c r="Z4" s="417"/>
      <c r="AA4" s="417"/>
      <c r="AB4" s="417"/>
      <c r="AC4" s="418"/>
      <c r="AD4" s="416"/>
      <c r="AE4" s="417"/>
      <c r="AF4" s="417"/>
      <c r="AG4" s="417"/>
      <c r="AH4" s="418"/>
    </row>
    <row r="5" spans="1:34" ht="15.75" customHeight="1" thickBot="1">
      <c r="A5" s="2"/>
      <c r="B5" s="410"/>
      <c r="C5" s="411"/>
      <c r="D5" s="411"/>
      <c r="E5" s="411"/>
      <c r="F5" s="411"/>
      <c r="G5" s="411"/>
      <c r="H5" s="411"/>
      <c r="I5" s="412"/>
      <c r="J5" s="420"/>
      <c r="K5" s="421"/>
      <c r="L5" s="421"/>
      <c r="M5" s="421"/>
      <c r="N5" s="421"/>
      <c r="O5" s="421"/>
      <c r="P5" s="421"/>
      <c r="Q5" s="421"/>
      <c r="R5" s="421"/>
      <c r="S5" s="421"/>
      <c r="T5" s="421"/>
      <c r="U5" s="421"/>
      <c r="V5" s="421"/>
      <c r="W5" s="421"/>
      <c r="X5" s="421"/>
      <c r="Y5" s="421"/>
      <c r="Z5" s="421"/>
      <c r="AA5" s="421"/>
      <c r="AB5" s="421"/>
      <c r="AC5" s="422"/>
      <c r="AD5" s="420"/>
      <c r="AE5" s="421"/>
      <c r="AF5" s="421"/>
      <c r="AG5" s="421"/>
      <c r="AH5" s="422"/>
    </row>
    <row r="6" spans="1:34" ht="27.5" customHeight="1" thickBot="1">
      <c r="A6" s="3"/>
      <c r="B6" s="423" t="s">
        <v>1</v>
      </c>
      <c r="C6" s="424"/>
      <c r="D6" s="425"/>
      <c r="E6" s="426">
        <v>45139</v>
      </c>
      <c r="F6" s="427"/>
      <c r="G6" s="427"/>
      <c r="H6" s="386" t="s">
        <v>2</v>
      </c>
      <c r="I6" s="387"/>
      <c r="J6" s="388"/>
      <c r="K6" s="428" t="s">
        <v>221</v>
      </c>
      <c r="L6" s="429"/>
      <c r="M6" s="187" t="s">
        <v>3</v>
      </c>
      <c r="N6" s="233"/>
      <c r="O6" s="234"/>
      <c r="P6" s="430">
        <v>55</v>
      </c>
      <c r="Q6" s="431"/>
      <c r="R6" s="432"/>
      <c r="S6" s="187" t="s">
        <v>222</v>
      </c>
      <c r="T6" s="234"/>
      <c r="U6" s="433"/>
      <c r="V6" s="434"/>
      <c r="W6" s="437" t="s">
        <v>223</v>
      </c>
      <c r="X6" s="425"/>
      <c r="Y6" s="435"/>
      <c r="Z6" s="438"/>
      <c r="AA6" s="438"/>
      <c r="AB6" s="4" t="s">
        <v>224</v>
      </c>
      <c r="AC6" s="439"/>
      <c r="AD6" s="439"/>
      <c r="AE6" s="440"/>
      <c r="AF6" s="50" t="s">
        <v>225</v>
      </c>
      <c r="AG6" s="435">
        <v>38</v>
      </c>
      <c r="AH6" s="436"/>
    </row>
    <row r="7" spans="1:34" ht="25" customHeight="1" thickBot="1">
      <c r="A7" s="2"/>
      <c r="B7" s="462" t="s">
        <v>4</v>
      </c>
      <c r="C7" s="233"/>
      <c r="D7" s="234"/>
      <c r="E7" s="426">
        <v>45102</v>
      </c>
      <c r="F7" s="427"/>
      <c r="G7" s="427"/>
      <c r="H7" s="386" t="s">
        <v>5</v>
      </c>
      <c r="I7" s="387"/>
      <c r="J7" s="388"/>
      <c r="K7" s="460">
        <v>608</v>
      </c>
      <c r="L7" s="461"/>
      <c r="M7" s="187" t="s">
        <v>6</v>
      </c>
      <c r="N7" s="233"/>
      <c r="O7" s="234"/>
      <c r="P7" s="441">
        <v>2050</v>
      </c>
      <c r="Q7" s="442"/>
      <c r="R7" s="443"/>
      <c r="S7" s="187" t="s">
        <v>226</v>
      </c>
      <c r="T7" s="188"/>
      <c r="U7" s="189"/>
      <c r="V7" s="190"/>
      <c r="W7" s="437" t="s">
        <v>227</v>
      </c>
      <c r="X7" s="425"/>
      <c r="Y7" s="456"/>
      <c r="Z7" s="457"/>
      <c r="AA7" s="457"/>
      <c r="AB7" s="5" t="s">
        <v>224</v>
      </c>
      <c r="AC7" s="458"/>
      <c r="AD7" s="458"/>
      <c r="AE7" s="459"/>
      <c r="AF7" s="79" t="s">
        <v>228</v>
      </c>
      <c r="AG7" s="191"/>
      <c r="AH7" s="192"/>
    </row>
    <row r="8" spans="1:34" ht="16" thickBot="1">
      <c r="A8" s="2"/>
      <c r="B8" s="187" t="s">
        <v>7</v>
      </c>
      <c r="C8" s="451"/>
      <c r="D8" s="452" t="s">
        <v>8</v>
      </c>
      <c r="E8" s="451"/>
      <c r="F8" s="452" t="s">
        <v>9</v>
      </c>
      <c r="G8" s="233"/>
      <c r="H8" s="233"/>
      <c r="I8" s="233"/>
      <c r="J8" s="127" t="s">
        <v>10</v>
      </c>
      <c r="K8" s="128"/>
      <c r="L8" s="129"/>
      <c r="M8" s="453" t="s">
        <v>11</v>
      </c>
      <c r="N8" s="454"/>
      <c r="O8" s="455"/>
      <c r="P8" s="127" t="s">
        <v>12</v>
      </c>
      <c r="Q8" s="128"/>
      <c r="R8" s="128"/>
      <c r="S8" s="444" t="s">
        <v>13</v>
      </c>
      <c r="T8" s="299"/>
      <c r="U8" s="299"/>
      <c r="V8" s="299"/>
      <c r="W8" s="299"/>
      <c r="X8" s="299"/>
      <c r="Y8" s="299"/>
      <c r="Z8" s="299"/>
      <c r="AA8" s="299"/>
      <c r="AB8" s="299"/>
      <c r="AC8" s="299"/>
      <c r="AD8" s="299"/>
      <c r="AE8" s="299"/>
      <c r="AF8" s="299"/>
      <c r="AG8" s="299"/>
      <c r="AH8" s="188"/>
    </row>
    <row r="9" spans="1:34">
      <c r="A9" s="2"/>
      <c r="B9" s="445" t="s">
        <v>229</v>
      </c>
      <c r="C9" s="446"/>
      <c r="D9" s="394">
        <v>1687</v>
      </c>
      <c r="E9" s="395"/>
      <c r="F9" s="396" t="s">
        <v>14</v>
      </c>
      <c r="G9" s="397"/>
      <c r="H9" s="397"/>
      <c r="I9" s="397"/>
      <c r="J9" s="447" t="s">
        <v>15</v>
      </c>
      <c r="K9" s="448"/>
      <c r="L9" s="449"/>
      <c r="M9" s="366" t="s">
        <v>230</v>
      </c>
      <c r="N9" s="366"/>
      <c r="O9" s="367"/>
      <c r="P9" s="366" t="s">
        <v>230</v>
      </c>
      <c r="Q9" s="366"/>
      <c r="R9" s="367"/>
      <c r="S9" s="450" t="s">
        <v>16</v>
      </c>
      <c r="T9" s="389"/>
      <c r="U9" s="389"/>
      <c r="V9" s="389"/>
      <c r="W9" s="389"/>
      <c r="X9" s="389" t="s">
        <v>17</v>
      </c>
      <c r="Y9" s="389"/>
      <c r="Z9" s="389" t="s">
        <v>18</v>
      </c>
      <c r="AA9" s="389"/>
      <c r="AB9" s="389" t="s">
        <v>231</v>
      </c>
      <c r="AC9" s="389"/>
      <c r="AD9" s="389" t="s">
        <v>19</v>
      </c>
      <c r="AE9" s="389"/>
      <c r="AF9" s="47" t="s">
        <v>20</v>
      </c>
      <c r="AG9" s="390" t="s">
        <v>21</v>
      </c>
      <c r="AH9" s="391"/>
    </row>
    <row r="10" spans="1:34" ht="21">
      <c r="A10" s="2"/>
      <c r="B10" s="392" t="s">
        <v>232</v>
      </c>
      <c r="C10" s="393"/>
      <c r="D10" s="394">
        <v>1781</v>
      </c>
      <c r="E10" s="395"/>
      <c r="F10" s="396" t="s">
        <v>22</v>
      </c>
      <c r="G10" s="397"/>
      <c r="H10" s="397"/>
      <c r="I10" s="397"/>
      <c r="J10" s="360" t="s">
        <v>233</v>
      </c>
      <c r="K10" s="361"/>
      <c r="L10" s="362"/>
      <c r="M10" s="366">
        <v>2948629486</v>
      </c>
      <c r="N10" s="366"/>
      <c r="O10" s="367"/>
      <c r="P10" s="366"/>
      <c r="Q10" s="366"/>
      <c r="R10" s="367"/>
      <c r="S10" s="215" t="s">
        <v>347</v>
      </c>
      <c r="T10" s="216"/>
      <c r="U10" s="216"/>
      <c r="V10" s="216"/>
      <c r="W10" s="217"/>
      <c r="X10" s="339">
        <v>1</v>
      </c>
      <c r="Y10" s="340"/>
      <c r="Z10" s="398"/>
      <c r="AA10" s="399"/>
      <c r="AB10" s="270">
        <v>215.9</v>
      </c>
      <c r="AC10" s="271"/>
      <c r="AD10" s="80">
        <v>0.45</v>
      </c>
      <c r="AE10" s="81"/>
      <c r="AF10" s="6">
        <f>AD10*X10</f>
        <v>0.45</v>
      </c>
      <c r="AG10" s="337"/>
      <c r="AH10" s="338"/>
    </row>
    <row r="11" spans="1:34" ht="22" thickBot="1">
      <c r="A11" s="2"/>
      <c r="B11" s="400" t="s">
        <v>234</v>
      </c>
      <c r="C11" s="401"/>
      <c r="D11" s="402">
        <f>D10-D9</f>
        <v>94</v>
      </c>
      <c r="E11" s="403"/>
      <c r="F11" s="403"/>
      <c r="G11" s="403"/>
      <c r="H11" s="403"/>
      <c r="I11" s="403"/>
      <c r="J11" s="360" t="s">
        <v>235</v>
      </c>
      <c r="K11" s="361"/>
      <c r="L11" s="362"/>
      <c r="M11" s="363"/>
      <c r="N11" s="363"/>
      <c r="O11" s="364"/>
      <c r="P11" s="363"/>
      <c r="Q11" s="363"/>
      <c r="R11" s="364"/>
      <c r="S11" s="215" t="s">
        <v>348</v>
      </c>
      <c r="T11" s="216"/>
      <c r="U11" s="216"/>
      <c r="V11" s="216"/>
      <c r="W11" s="217"/>
      <c r="X11" s="339">
        <v>1</v>
      </c>
      <c r="Y11" s="340"/>
      <c r="Z11" s="268">
        <v>70</v>
      </c>
      <c r="AA11" s="269"/>
      <c r="AB11" s="270">
        <v>172</v>
      </c>
      <c r="AC11" s="271"/>
      <c r="AD11" s="80">
        <v>7.75</v>
      </c>
      <c r="AE11" s="81"/>
      <c r="AF11" s="6">
        <f t="shared" ref="AF11:AF20" si="0">AD11*X11</f>
        <v>7.75</v>
      </c>
      <c r="AG11" s="337"/>
      <c r="AH11" s="338"/>
    </row>
    <row r="12" spans="1:34" ht="22" thickBot="1">
      <c r="A12" s="2"/>
      <c r="B12" s="382" t="s">
        <v>23</v>
      </c>
      <c r="C12" s="383"/>
      <c r="D12" s="383"/>
      <c r="E12" s="383"/>
      <c r="F12" s="383"/>
      <c r="G12" s="383"/>
      <c r="H12" s="383"/>
      <c r="I12" s="384"/>
      <c r="J12" s="360" t="s">
        <v>236</v>
      </c>
      <c r="K12" s="361"/>
      <c r="L12" s="362"/>
      <c r="M12" s="363">
        <v>215.9</v>
      </c>
      <c r="N12" s="363"/>
      <c r="O12" s="364"/>
      <c r="P12" s="385">
        <v>311.10000000000002</v>
      </c>
      <c r="Q12" s="363"/>
      <c r="R12" s="364"/>
      <c r="S12" s="215" t="s">
        <v>339</v>
      </c>
      <c r="T12" s="216"/>
      <c r="U12" s="216"/>
      <c r="V12" s="216"/>
      <c r="W12" s="217"/>
      <c r="X12" s="339">
        <v>1</v>
      </c>
      <c r="Y12" s="340"/>
      <c r="Z12" s="268">
        <v>70</v>
      </c>
      <c r="AA12" s="269"/>
      <c r="AB12" s="270">
        <v>168</v>
      </c>
      <c r="AC12" s="271"/>
      <c r="AD12" s="80">
        <v>0.36</v>
      </c>
      <c r="AE12" s="81"/>
      <c r="AF12" s="6">
        <f t="shared" si="0"/>
        <v>0.36</v>
      </c>
      <c r="AG12" s="337"/>
      <c r="AH12" s="338"/>
    </row>
    <row r="13" spans="1:34" ht="15" customHeight="1">
      <c r="A13" s="2"/>
      <c r="B13" s="378" t="s">
        <v>24</v>
      </c>
      <c r="C13" s="379"/>
      <c r="D13" s="379"/>
      <c r="E13" s="380" t="s">
        <v>25</v>
      </c>
      <c r="F13" s="380"/>
      <c r="G13" s="380" t="s">
        <v>26</v>
      </c>
      <c r="H13" s="380"/>
      <c r="I13" s="381"/>
      <c r="J13" s="360" t="s">
        <v>27</v>
      </c>
      <c r="K13" s="361"/>
      <c r="L13" s="362"/>
      <c r="M13" s="363" t="s">
        <v>336</v>
      </c>
      <c r="N13" s="363"/>
      <c r="O13" s="364"/>
      <c r="P13" s="363" t="s">
        <v>336</v>
      </c>
      <c r="Q13" s="363"/>
      <c r="R13" s="364"/>
      <c r="S13" s="215" t="s">
        <v>349</v>
      </c>
      <c r="T13" s="216"/>
      <c r="U13" s="216"/>
      <c r="V13" s="216"/>
      <c r="W13" s="217"/>
      <c r="X13" s="339">
        <v>1</v>
      </c>
      <c r="Y13" s="340"/>
      <c r="Z13" s="268">
        <v>70</v>
      </c>
      <c r="AA13" s="269"/>
      <c r="AB13" s="270">
        <v>168</v>
      </c>
      <c r="AC13" s="271"/>
      <c r="AD13" s="80">
        <v>9.15</v>
      </c>
      <c r="AE13" s="81"/>
      <c r="AF13" s="6">
        <f t="shared" si="0"/>
        <v>9.15</v>
      </c>
      <c r="AG13" s="337"/>
      <c r="AH13" s="338"/>
    </row>
    <row r="14" spans="1:34" ht="21">
      <c r="A14" s="2"/>
      <c r="B14" s="218" t="s">
        <v>237</v>
      </c>
      <c r="C14" s="219"/>
      <c r="D14" s="220"/>
      <c r="E14" s="221">
        <v>0</v>
      </c>
      <c r="F14" s="222"/>
      <c r="G14" s="223">
        <v>1430</v>
      </c>
      <c r="H14" s="224"/>
      <c r="I14" s="224"/>
      <c r="J14" s="218" t="s">
        <v>238</v>
      </c>
      <c r="K14" s="219"/>
      <c r="L14" s="377"/>
      <c r="M14" s="363" t="s">
        <v>344</v>
      </c>
      <c r="N14" s="363"/>
      <c r="O14" s="364"/>
      <c r="P14" s="363" t="s">
        <v>337</v>
      </c>
      <c r="Q14" s="363"/>
      <c r="R14" s="364"/>
      <c r="S14" s="215" t="s">
        <v>350</v>
      </c>
      <c r="T14" s="216"/>
      <c r="U14" s="216"/>
      <c r="V14" s="216"/>
      <c r="W14" s="217"/>
      <c r="X14" s="339">
        <v>1</v>
      </c>
      <c r="Y14" s="340"/>
      <c r="Z14" s="268">
        <v>70</v>
      </c>
      <c r="AA14" s="269"/>
      <c r="AB14" s="270">
        <v>168</v>
      </c>
      <c r="AC14" s="271"/>
      <c r="AD14" s="80">
        <v>0.99</v>
      </c>
      <c r="AE14" s="81"/>
      <c r="AF14" s="6">
        <f t="shared" si="0"/>
        <v>0.99</v>
      </c>
      <c r="AG14" s="337"/>
      <c r="AH14" s="338"/>
    </row>
    <row r="15" spans="1:34" ht="21">
      <c r="A15" s="2"/>
      <c r="B15" s="218" t="s">
        <v>239</v>
      </c>
      <c r="C15" s="219"/>
      <c r="D15" s="220"/>
      <c r="E15" s="221">
        <v>1430</v>
      </c>
      <c r="F15" s="222"/>
      <c r="G15" s="223">
        <v>1500</v>
      </c>
      <c r="H15" s="224"/>
      <c r="I15" s="224"/>
      <c r="J15" s="373" t="s">
        <v>7</v>
      </c>
      <c r="K15" s="374"/>
      <c r="L15" s="43" t="s">
        <v>28</v>
      </c>
      <c r="M15" s="363">
        <v>1500</v>
      </c>
      <c r="N15" s="363"/>
      <c r="O15" s="364"/>
      <c r="P15" s="363">
        <v>550</v>
      </c>
      <c r="Q15" s="363"/>
      <c r="R15" s="364"/>
      <c r="S15" s="215" t="s">
        <v>351</v>
      </c>
      <c r="T15" s="216"/>
      <c r="U15" s="216"/>
      <c r="V15" s="216"/>
      <c r="W15" s="217"/>
      <c r="X15" s="339">
        <v>8</v>
      </c>
      <c r="Y15" s="340"/>
      <c r="Z15" s="268">
        <v>70</v>
      </c>
      <c r="AA15" s="269"/>
      <c r="AB15" s="270">
        <v>165</v>
      </c>
      <c r="AC15" s="271"/>
      <c r="AD15" s="80">
        <v>9.24</v>
      </c>
      <c r="AE15" s="81"/>
      <c r="AF15" s="6">
        <f t="shared" si="0"/>
        <v>73.92</v>
      </c>
      <c r="AG15" s="337"/>
      <c r="AH15" s="338"/>
    </row>
    <row r="16" spans="1:34" ht="21">
      <c r="A16" s="2"/>
      <c r="B16" s="218" t="s">
        <v>240</v>
      </c>
      <c r="C16" s="219"/>
      <c r="D16" s="220"/>
      <c r="E16" s="221">
        <v>1500</v>
      </c>
      <c r="F16" s="222"/>
      <c r="G16" s="223">
        <v>1700</v>
      </c>
      <c r="H16" s="224"/>
      <c r="I16" s="224"/>
      <c r="J16" s="373"/>
      <c r="K16" s="374"/>
      <c r="L16" s="43" t="s">
        <v>29</v>
      </c>
      <c r="M16" s="363"/>
      <c r="N16" s="363"/>
      <c r="O16" s="364"/>
      <c r="P16" s="375"/>
      <c r="Q16" s="375"/>
      <c r="R16" s="376"/>
      <c r="S16" s="215" t="s">
        <v>339</v>
      </c>
      <c r="T16" s="216"/>
      <c r="U16" s="216"/>
      <c r="V16" s="216"/>
      <c r="W16" s="217"/>
      <c r="X16" s="339">
        <v>1</v>
      </c>
      <c r="Y16" s="340"/>
      <c r="Z16" s="268">
        <v>70</v>
      </c>
      <c r="AA16" s="269"/>
      <c r="AB16" s="270">
        <v>203</v>
      </c>
      <c r="AC16" s="271"/>
      <c r="AD16" s="80">
        <v>0.6</v>
      </c>
      <c r="AE16" s="81"/>
      <c r="AF16" s="6">
        <f t="shared" si="0"/>
        <v>0.6</v>
      </c>
      <c r="AG16" s="337"/>
      <c r="AH16" s="338"/>
    </row>
    <row r="17" spans="1:34">
      <c r="A17" s="2"/>
      <c r="B17" s="218" t="s">
        <v>241</v>
      </c>
      <c r="C17" s="219"/>
      <c r="D17" s="220"/>
      <c r="E17" s="221">
        <v>1700</v>
      </c>
      <c r="F17" s="222"/>
      <c r="G17" s="223">
        <v>1850</v>
      </c>
      <c r="H17" s="224"/>
      <c r="I17" s="224"/>
      <c r="J17" s="365" t="s">
        <v>30</v>
      </c>
      <c r="K17" s="366"/>
      <c r="L17" s="367"/>
      <c r="M17" s="368">
        <f>D10-M15</f>
        <v>281</v>
      </c>
      <c r="N17" s="369"/>
      <c r="O17" s="370"/>
      <c r="P17" s="369">
        <v>950</v>
      </c>
      <c r="Q17" s="369"/>
      <c r="R17" s="370"/>
      <c r="S17" s="215" t="s">
        <v>340</v>
      </c>
      <c r="T17" s="216"/>
      <c r="U17" s="216"/>
      <c r="V17" s="216"/>
      <c r="W17" s="217"/>
      <c r="X17" s="339">
        <v>4</v>
      </c>
      <c r="Y17" s="340"/>
      <c r="Z17" s="371">
        <v>57.2</v>
      </c>
      <c r="AA17" s="372"/>
      <c r="AB17" s="358">
        <v>127</v>
      </c>
      <c r="AC17" s="359"/>
      <c r="AD17" s="26">
        <v>9.1</v>
      </c>
      <c r="AE17" s="27"/>
      <c r="AF17" s="6">
        <f t="shared" si="0"/>
        <v>36.4</v>
      </c>
      <c r="AG17" s="337"/>
      <c r="AH17" s="338"/>
    </row>
    <row r="18" spans="1:34" ht="15" customHeight="1">
      <c r="A18" s="2"/>
      <c r="B18" s="218" t="s">
        <v>242</v>
      </c>
      <c r="C18" s="219"/>
      <c r="D18" s="220"/>
      <c r="E18" s="221">
        <v>1850</v>
      </c>
      <c r="F18" s="222"/>
      <c r="G18" s="223">
        <v>1950</v>
      </c>
      <c r="H18" s="224"/>
      <c r="I18" s="224"/>
      <c r="J18" s="360" t="s">
        <v>31</v>
      </c>
      <c r="K18" s="361"/>
      <c r="L18" s="362"/>
      <c r="M18" s="363">
        <f>4+10.5+23.5+14.5</f>
        <v>52.5</v>
      </c>
      <c r="N18" s="363"/>
      <c r="O18" s="364"/>
      <c r="P18" s="363">
        <v>162.5</v>
      </c>
      <c r="Q18" s="363"/>
      <c r="R18" s="364"/>
      <c r="S18" s="215" t="s">
        <v>341</v>
      </c>
      <c r="T18" s="216"/>
      <c r="U18" s="216"/>
      <c r="V18" s="216"/>
      <c r="W18" s="217"/>
      <c r="X18" s="339">
        <v>1</v>
      </c>
      <c r="Y18" s="340"/>
      <c r="Z18" s="268">
        <v>60</v>
      </c>
      <c r="AA18" s="269"/>
      <c r="AB18" s="270">
        <v>165</v>
      </c>
      <c r="AC18" s="271"/>
      <c r="AD18" s="80">
        <v>7.3</v>
      </c>
      <c r="AE18" s="81"/>
      <c r="AF18" s="6">
        <f t="shared" si="0"/>
        <v>7.3</v>
      </c>
      <c r="AG18" s="337"/>
      <c r="AH18" s="338"/>
    </row>
    <row r="19" spans="1:34" ht="21">
      <c r="A19" s="2"/>
      <c r="B19" s="218" t="s">
        <v>243</v>
      </c>
      <c r="C19" s="219"/>
      <c r="D19" s="220"/>
      <c r="E19" s="221">
        <v>1950</v>
      </c>
      <c r="F19" s="222"/>
      <c r="G19" s="223">
        <v>2050</v>
      </c>
      <c r="H19" s="224"/>
      <c r="I19" s="224"/>
      <c r="J19" s="225" t="s">
        <v>32</v>
      </c>
      <c r="K19" s="226"/>
      <c r="L19" s="227"/>
      <c r="M19" s="351">
        <f>M17/M18</f>
        <v>5.352380952380952</v>
      </c>
      <c r="N19" s="351"/>
      <c r="O19" s="352"/>
      <c r="P19" s="351">
        <v>5.8461538461538458</v>
      </c>
      <c r="Q19" s="351"/>
      <c r="R19" s="352"/>
      <c r="S19" s="215" t="s">
        <v>340</v>
      </c>
      <c r="T19" s="216"/>
      <c r="U19" s="216"/>
      <c r="V19" s="216"/>
      <c r="W19" s="217"/>
      <c r="X19" s="339">
        <v>4</v>
      </c>
      <c r="Y19" s="340"/>
      <c r="Z19" s="268">
        <v>57.2</v>
      </c>
      <c r="AA19" s="269"/>
      <c r="AB19" s="270">
        <v>127</v>
      </c>
      <c r="AC19" s="271"/>
      <c r="AD19" s="80">
        <v>9.1</v>
      </c>
      <c r="AE19" s="81"/>
      <c r="AF19" s="6">
        <f t="shared" si="0"/>
        <v>36.4</v>
      </c>
      <c r="AG19" s="337"/>
      <c r="AH19" s="338"/>
    </row>
    <row r="20" spans="1:34" ht="21">
      <c r="A20" s="2"/>
      <c r="B20" s="218"/>
      <c r="C20" s="219"/>
      <c r="D20" s="220"/>
      <c r="E20" s="221"/>
      <c r="F20" s="222"/>
      <c r="G20" s="223"/>
      <c r="H20" s="224"/>
      <c r="I20" s="224"/>
      <c r="J20" s="353" t="s">
        <v>244</v>
      </c>
      <c r="K20" s="354"/>
      <c r="L20" s="355"/>
      <c r="M20" s="356"/>
      <c r="N20" s="356"/>
      <c r="O20" s="357"/>
      <c r="P20" s="356"/>
      <c r="Q20" s="356"/>
      <c r="R20" s="357"/>
      <c r="S20" s="215" t="s">
        <v>342</v>
      </c>
      <c r="T20" s="216"/>
      <c r="U20" s="216"/>
      <c r="V20" s="216"/>
      <c r="W20" s="217"/>
      <c r="X20" s="339">
        <v>158</v>
      </c>
      <c r="Y20" s="340"/>
      <c r="Z20" s="268">
        <v>108</v>
      </c>
      <c r="AA20" s="269"/>
      <c r="AB20" s="270">
        <v>127</v>
      </c>
      <c r="AC20" s="271"/>
      <c r="AD20" s="80">
        <v>9.6199999999999992</v>
      </c>
      <c r="AE20" s="81"/>
      <c r="AF20" s="6">
        <f t="shared" si="0"/>
        <v>1519.9599999999998</v>
      </c>
      <c r="AG20" s="337"/>
      <c r="AH20" s="338"/>
    </row>
    <row r="21" spans="1:34" ht="21">
      <c r="A21" s="2"/>
      <c r="B21" s="218"/>
      <c r="C21" s="219"/>
      <c r="D21" s="220"/>
      <c r="E21" s="221"/>
      <c r="F21" s="222"/>
      <c r="G21" s="223"/>
      <c r="H21" s="224"/>
      <c r="I21" s="224"/>
      <c r="J21" s="193" t="s">
        <v>245</v>
      </c>
      <c r="K21" s="145"/>
      <c r="L21" s="43" t="s">
        <v>28</v>
      </c>
      <c r="M21" s="470"/>
      <c r="N21" s="470"/>
      <c r="O21" s="471"/>
      <c r="P21" s="470"/>
      <c r="Q21" s="470"/>
      <c r="R21" s="471"/>
      <c r="S21" s="215" t="s">
        <v>343</v>
      </c>
      <c r="T21" s="216"/>
      <c r="U21" s="216"/>
      <c r="V21" s="216"/>
      <c r="W21" s="217"/>
      <c r="X21" s="339"/>
      <c r="Y21" s="340"/>
      <c r="Z21" s="268"/>
      <c r="AA21" s="269"/>
      <c r="AB21" s="270"/>
      <c r="AC21" s="271"/>
      <c r="AD21" s="80"/>
      <c r="AE21" s="81"/>
      <c r="AF21" s="6">
        <f>SUM(AF10:AF20)</f>
        <v>1693.2799999999997</v>
      </c>
      <c r="AG21" s="337"/>
      <c r="AH21" s="338"/>
    </row>
    <row r="22" spans="1:34" ht="22" thickBot="1">
      <c r="A22" s="2"/>
      <c r="B22" s="218"/>
      <c r="C22" s="219"/>
      <c r="D22" s="220"/>
      <c r="E22" s="221"/>
      <c r="F22" s="222"/>
      <c r="G22" s="118"/>
      <c r="H22" s="119"/>
      <c r="I22" s="119"/>
      <c r="J22" s="194"/>
      <c r="K22" s="195"/>
      <c r="L22" s="43" t="s">
        <v>29</v>
      </c>
      <c r="M22" s="465"/>
      <c r="N22" s="465"/>
      <c r="O22" s="466"/>
      <c r="P22" s="467"/>
      <c r="Q22" s="468"/>
      <c r="R22" s="469"/>
      <c r="S22" s="215"/>
      <c r="T22" s="216"/>
      <c r="U22" s="216"/>
      <c r="V22" s="216"/>
      <c r="W22" s="217"/>
      <c r="X22" s="339"/>
      <c r="Y22" s="340"/>
      <c r="Z22" s="268"/>
      <c r="AA22" s="269"/>
      <c r="AB22" s="270"/>
      <c r="AC22" s="271"/>
      <c r="AD22" s="80"/>
      <c r="AE22" s="81"/>
      <c r="AF22" s="6"/>
      <c r="AG22" s="337"/>
      <c r="AH22" s="338"/>
    </row>
    <row r="23" spans="1:34" ht="15" customHeight="1">
      <c r="A23" s="2"/>
      <c r="B23" s="259" t="s">
        <v>33</v>
      </c>
      <c r="C23" s="260"/>
      <c r="D23" s="261"/>
      <c r="E23" s="176" t="s">
        <v>352</v>
      </c>
      <c r="F23" s="177"/>
      <c r="G23" s="177"/>
      <c r="H23" s="177"/>
      <c r="I23" s="177"/>
      <c r="J23" s="177"/>
      <c r="K23" s="177"/>
      <c r="L23" s="177"/>
      <c r="M23" s="177"/>
      <c r="N23" s="177"/>
      <c r="O23" s="177"/>
      <c r="P23" s="177"/>
      <c r="Q23" s="177"/>
      <c r="R23" s="178"/>
      <c r="S23" s="215"/>
      <c r="T23" s="216"/>
      <c r="U23" s="216"/>
      <c r="V23" s="216"/>
      <c r="W23" s="217"/>
      <c r="X23" s="339"/>
      <c r="Y23" s="340"/>
      <c r="Z23" s="268"/>
      <c r="AA23" s="269"/>
      <c r="AB23" s="270"/>
      <c r="AC23" s="271"/>
      <c r="AD23" s="80"/>
      <c r="AE23" s="81"/>
      <c r="AF23" s="6"/>
      <c r="AG23" s="345"/>
      <c r="AH23" s="346"/>
    </row>
    <row r="24" spans="1:34" ht="30.75" customHeight="1">
      <c r="A24" s="2"/>
      <c r="B24" s="262"/>
      <c r="C24" s="263"/>
      <c r="D24" s="264"/>
      <c r="E24" s="179"/>
      <c r="F24" s="180"/>
      <c r="G24" s="180"/>
      <c r="H24" s="180"/>
      <c r="I24" s="180"/>
      <c r="J24" s="180"/>
      <c r="K24" s="180"/>
      <c r="L24" s="180"/>
      <c r="M24" s="180"/>
      <c r="N24" s="180"/>
      <c r="O24" s="180"/>
      <c r="P24" s="180"/>
      <c r="Q24" s="180"/>
      <c r="R24" s="181"/>
      <c r="S24" s="215"/>
      <c r="T24" s="216"/>
      <c r="U24" s="216"/>
      <c r="V24" s="216"/>
      <c r="W24" s="217"/>
      <c r="X24" s="339"/>
      <c r="Y24" s="340"/>
      <c r="Z24" s="347"/>
      <c r="AA24" s="348"/>
      <c r="AB24" s="349"/>
      <c r="AC24" s="350"/>
      <c r="AD24" s="96"/>
      <c r="AE24" s="95"/>
      <c r="AF24" s="6"/>
      <c r="AG24" s="345"/>
      <c r="AH24" s="346"/>
    </row>
    <row r="25" spans="1:34">
      <c r="A25" s="2"/>
      <c r="B25" s="262"/>
      <c r="C25" s="263"/>
      <c r="D25" s="264"/>
      <c r="E25" s="179"/>
      <c r="F25" s="180"/>
      <c r="G25" s="180"/>
      <c r="H25" s="180"/>
      <c r="I25" s="180"/>
      <c r="J25" s="180"/>
      <c r="K25" s="180"/>
      <c r="L25" s="180"/>
      <c r="M25" s="180"/>
      <c r="N25" s="180"/>
      <c r="O25" s="180"/>
      <c r="P25" s="180"/>
      <c r="Q25" s="180"/>
      <c r="R25" s="181"/>
      <c r="S25" s="215"/>
      <c r="T25" s="216"/>
      <c r="U25" s="216"/>
      <c r="V25" s="216"/>
      <c r="W25" s="217"/>
      <c r="X25" s="339"/>
      <c r="Y25" s="340"/>
      <c r="Z25" s="343"/>
      <c r="AA25" s="344"/>
      <c r="AB25" s="345"/>
      <c r="AC25" s="345"/>
      <c r="AD25" s="96"/>
      <c r="AE25" s="95"/>
      <c r="AF25" s="6"/>
      <c r="AG25" s="171"/>
      <c r="AH25" s="172"/>
    </row>
    <row r="26" spans="1:34" ht="16" thickBot="1">
      <c r="A26" s="2"/>
      <c r="B26" s="265"/>
      <c r="C26" s="266"/>
      <c r="D26" s="267"/>
      <c r="E26" s="182"/>
      <c r="F26" s="183"/>
      <c r="G26" s="183"/>
      <c r="H26" s="183"/>
      <c r="I26" s="183"/>
      <c r="J26" s="183"/>
      <c r="K26" s="183"/>
      <c r="L26" s="183"/>
      <c r="M26" s="183"/>
      <c r="N26" s="183"/>
      <c r="O26" s="183"/>
      <c r="P26" s="183"/>
      <c r="Q26" s="183"/>
      <c r="R26" s="184"/>
      <c r="S26" s="173"/>
      <c r="T26" s="174"/>
      <c r="U26" s="175"/>
      <c r="V26" s="175"/>
      <c r="W26" s="175"/>
      <c r="X26" s="175"/>
      <c r="Y26" s="175"/>
      <c r="Z26" s="185"/>
      <c r="AA26" s="185"/>
      <c r="AB26" s="186"/>
      <c r="AC26" s="186"/>
      <c r="AD26" s="186"/>
      <c r="AE26" s="186"/>
      <c r="AF26" s="7"/>
      <c r="AG26" s="341"/>
      <c r="AH26" s="342"/>
    </row>
    <row r="27" spans="1:34">
      <c r="A27" s="2"/>
      <c r="B27" s="202" t="s">
        <v>34</v>
      </c>
      <c r="C27" s="203"/>
      <c r="D27" s="203"/>
      <c r="E27" s="203"/>
      <c r="F27" s="203"/>
      <c r="G27" s="203"/>
      <c r="H27" s="203"/>
      <c r="I27" s="203"/>
      <c r="J27" s="204"/>
      <c r="K27" s="205" t="s">
        <v>35</v>
      </c>
      <c r="L27" s="206"/>
      <c r="M27" s="206"/>
      <c r="N27" s="206"/>
      <c r="O27" s="206"/>
      <c r="P27" s="206"/>
      <c r="Q27" s="206"/>
      <c r="R27" s="206"/>
      <c r="S27" s="207"/>
      <c r="T27" s="208"/>
      <c r="U27" s="209" t="s">
        <v>246</v>
      </c>
      <c r="V27" s="209"/>
      <c r="W27" s="209"/>
      <c r="X27" s="209"/>
      <c r="Y27" s="210"/>
      <c r="Z27" s="211" t="s">
        <v>36</v>
      </c>
      <c r="AA27" s="209"/>
      <c r="AB27" s="209"/>
      <c r="AC27" s="209"/>
      <c r="AD27" s="209"/>
      <c r="AE27" s="209"/>
      <c r="AF27" s="209"/>
      <c r="AG27" s="209"/>
      <c r="AH27" s="210"/>
    </row>
    <row r="28" spans="1:34" ht="15" customHeight="1">
      <c r="A28" s="8"/>
      <c r="B28" s="212" t="s">
        <v>37</v>
      </c>
      <c r="C28" s="213"/>
      <c r="D28" s="214"/>
      <c r="E28" s="235" t="s">
        <v>38</v>
      </c>
      <c r="F28" s="236"/>
      <c r="G28" s="236"/>
      <c r="H28" s="237" t="s">
        <v>39</v>
      </c>
      <c r="I28" s="133"/>
      <c r="J28" s="238"/>
      <c r="K28" s="239" t="s">
        <v>40</v>
      </c>
      <c r="L28" s="169"/>
      <c r="M28" s="169" t="s">
        <v>247</v>
      </c>
      <c r="N28" s="169"/>
      <c r="O28" s="9" t="s">
        <v>248</v>
      </c>
      <c r="P28" s="9" t="s">
        <v>249</v>
      </c>
      <c r="Q28" s="169" t="s">
        <v>250</v>
      </c>
      <c r="R28" s="169"/>
      <c r="S28" s="169" t="s">
        <v>41</v>
      </c>
      <c r="T28" s="170"/>
      <c r="U28" s="196" t="s">
        <v>251</v>
      </c>
      <c r="V28" s="197"/>
      <c r="W28" s="197"/>
      <c r="X28" s="197"/>
      <c r="Y28" s="82"/>
      <c r="Z28" s="40" t="s">
        <v>252</v>
      </c>
      <c r="AA28" s="198" t="s">
        <v>42</v>
      </c>
      <c r="AB28" s="199"/>
      <c r="AC28" s="83" t="s">
        <v>253</v>
      </c>
      <c r="AD28" s="10" t="s">
        <v>254</v>
      </c>
      <c r="AE28" s="10" t="s">
        <v>255</v>
      </c>
      <c r="AF28" s="200"/>
      <c r="AG28" s="200"/>
      <c r="AH28" s="201"/>
    </row>
    <row r="29" spans="1:34">
      <c r="A29" s="2"/>
      <c r="B29" s="245" t="s">
        <v>333</v>
      </c>
      <c r="C29" s="246"/>
      <c r="D29" s="331"/>
      <c r="E29" s="332" t="s">
        <v>256</v>
      </c>
      <c r="F29" s="333"/>
      <c r="G29" s="333"/>
      <c r="H29" s="334" t="s">
        <v>256</v>
      </c>
      <c r="I29" s="335"/>
      <c r="J29" s="336"/>
      <c r="K29" s="166"/>
      <c r="L29" s="167"/>
      <c r="M29" s="168"/>
      <c r="N29" s="168"/>
      <c r="O29" s="45"/>
      <c r="P29" s="45"/>
      <c r="Q29" s="168"/>
      <c r="R29" s="168"/>
      <c r="S29" s="143"/>
      <c r="T29" s="144"/>
      <c r="U29" s="130" t="s">
        <v>257</v>
      </c>
      <c r="V29" s="131"/>
      <c r="W29" s="131"/>
      <c r="X29" s="131"/>
      <c r="Y29" s="11"/>
      <c r="Z29" s="12">
        <v>1</v>
      </c>
      <c r="AA29" s="198" t="s">
        <v>331</v>
      </c>
      <c r="AB29" s="199"/>
      <c r="AC29" s="84"/>
      <c r="AD29" s="41"/>
      <c r="AE29" s="85">
        <v>90</v>
      </c>
      <c r="AF29" s="118"/>
      <c r="AG29" s="119"/>
      <c r="AH29" s="120"/>
    </row>
    <row r="30" spans="1:34">
      <c r="A30" s="2"/>
      <c r="B30" s="132" t="s">
        <v>258</v>
      </c>
      <c r="C30" s="133"/>
      <c r="D30" s="134"/>
      <c r="E30" s="135" t="s">
        <v>334</v>
      </c>
      <c r="F30" s="135"/>
      <c r="G30" s="135"/>
      <c r="H30" s="136" t="s">
        <v>334</v>
      </c>
      <c r="I30" s="137"/>
      <c r="J30" s="138"/>
      <c r="K30" s="139"/>
      <c r="L30" s="140"/>
      <c r="M30" s="141"/>
      <c r="N30" s="142"/>
      <c r="O30" s="51"/>
      <c r="P30" s="51"/>
      <c r="Q30" s="141"/>
      <c r="R30" s="142"/>
      <c r="S30" s="143"/>
      <c r="T30" s="144"/>
      <c r="U30" s="130" t="s">
        <v>259</v>
      </c>
      <c r="V30" s="131"/>
      <c r="W30" s="131"/>
      <c r="X30" s="131"/>
      <c r="Y30" s="13"/>
      <c r="Z30" s="12">
        <v>2</v>
      </c>
      <c r="AA30" s="198" t="s">
        <v>331</v>
      </c>
      <c r="AB30" s="199"/>
      <c r="AC30" s="84"/>
      <c r="AD30" s="41"/>
      <c r="AE30" s="85">
        <v>90</v>
      </c>
      <c r="AF30" s="121"/>
      <c r="AG30" s="122"/>
      <c r="AH30" s="123"/>
    </row>
    <row r="31" spans="1:34">
      <c r="A31" s="2"/>
      <c r="B31" s="161" t="s">
        <v>260</v>
      </c>
      <c r="C31" s="162"/>
      <c r="D31" s="163"/>
      <c r="E31" s="164" t="s">
        <v>332</v>
      </c>
      <c r="F31" s="135"/>
      <c r="G31" s="165"/>
      <c r="H31" s="136" t="s">
        <v>338</v>
      </c>
      <c r="I31" s="137"/>
      <c r="J31" s="138"/>
      <c r="K31" s="166"/>
      <c r="L31" s="167"/>
      <c r="M31" s="168"/>
      <c r="N31" s="168"/>
      <c r="O31" s="45"/>
      <c r="P31" s="45"/>
      <c r="Q31" s="168"/>
      <c r="R31" s="168"/>
      <c r="S31" s="143"/>
      <c r="T31" s="144"/>
      <c r="U31" s="130" t="s">
        <v>261</v>
      </c>
      <c r="V31" s="131"/>
      <c r="W31" s="131"/>
      <c r="X31" s="131"/>
      <c r="Y31" s="13"/>
      <c r="Z31" s="86"/>
      <c r="AA31" s="329"/>
      <c r="AB31" s="329"/>
      <c r="AC31" s="87"/>
      <c r="AD31" s="42"/>
      <c r="AE31" s="39"/>
      <c r="AF31" s="145"/>
      <c r="AG31" s="145"/>
      <c r="AH31" s="146"/>
    </row>
    <row r="32" spans="1:34" ht="16" thickBot="1">
      <c r="A32" s="2"/>
      <c r="B32" s="147" t="s">
        <v>262</v>
      </c>
      <c r="C32" s="148"/>
      <c r="D32" s="149"/>
      <c r="E32" s="150" t="s">
        <v>335</v>
      </c>
      <c r="F32" s="151"/>
      <c r="G32" s="152"/>
      <c r="H32" s="153"/>
      <c r="I32" s="154"/>
      <c r="J32" s="155"/>
      <c r="K32" s="156"/>
      <c r="L32" s="157"/>
      <c r="M32" s="158"/>
      <c r="N32" s="158"/>
      <c r="O32" s="44"/>
      <c r="P32" s="44"/>
      <c r="Q32" s="158"/>
      <c r="R32" s="158"/>
      <c r="S32" s="159"/>
      <c r="T32" s="160"/>
      <c r="U32" s="249" t="s">
        <v>263</v>
      </c>
      <c r="V32" s="330"/>
      <c r="W32" s="330"/>
      <c r="X32" s="330"/>
      <c r="Y32" s="13"/>
      <c r="Z32" s="124" t="s">
        <v>264</v>
      </c>
      <c r="AA32" s="125"/>
      <c r="AB32" s="125"/>
      <c r="AC32" s="125"/>
      <c r="AD32" s="125"/>
      <c r="AE32" s="125"/>
      <c r="AF32" s="125"/>
      <c r="AG32" s="125"/>
      <c r="AH32" s="126"/>
    </row>
    <row r="33" spans="1:34">
      <c r="A33" s="2"/>
      <c r="B33" s="127" t="s">
        <v>43</v>
      </c>
      <c r="C33" s="128"/>
      <c r="D33" s="128"/>
      <c r="E33" s="128"/>
      <c r="F33" s="128"/>
      <c r="G33" s="128"/>
      <c r="H33" s="128"/>
      <c r="I33" s="128"/>
      <c r="J33" s="128"/>
      <c r="K33" s="128"/>
      <c r="L33" s="128"/>
      <c r="M33" s="128"/>
      <c r="N33" s="128"/>
      <c r="O33" s="128"/>
      <c r="P33" s="128"/>
      <c r="Q33" s="128"/>
      <c r="R33" s="128"/>
      <c r="S33" s="128"/>
      <c r="T33" s="129"/>
      <c r="U33" s="127" t="s">
        <v>44</v>
      </c>
      <c r="V33" s="128"/>
      <c r="W33" s="128"/>
      <c r="X33" s="128"/>
      <c r="Y33" s="129"/>
      <c r="Z33" s="127" t="s">
        <v>45</v>
      </c>
      <c r="AA33" s="128"/>
      <c r="AB33" s="128"/>
      <c r="AC33" s="128"/>
      <c r="AD33" s="128"/>
      <c r="AE33" s="128"/>
      <c r="AF33" s="128"/>
      <c r="AG33" s="128"/>
      <c r="AH33" s="129"/>
    </row>
    <row r="34" spans="1:34">
      <c r="A34" s="2"/>
      <c r="B34" s="475" t="s">
        <v>265</v>
      </c>
      <c r="C34" s="302"/>
      <c r="D34" s="302"/>
      <c r="E34" s="476">
        <v>1.65</v>
      </c>
      <c r="F34" s="476"/>
      <c r="G34" s="476"/>
      <c r="H34" s="244" t="s">
        <v>266</v>
      </c>
      <c r="I34" s="251"/>
      <c r="J34" s="130"/>
      <c r="K34" s="472">
        <v>8</v>
      </c>
      <c r="L34" s="473"/>
      <c r="M34" s="474"/>
      <c r="N34" s="320" t="s">
        <v>267</v>
      </c>
      <c r="O34" s="321"/>
      <c r="P34" s="14"/>
      <c r="Q34" s="322" t="s">
        <v>46</v>
      </c>
      <c r="R34" s="323"/>
      <c r="S34" s="196"/>
      <c r="T34" s="15"/>
      <c r="U34" s="319" t="s">
        <v>268</v>
      </c>
      <c r="V34" s="197"/>
      <c r="W34" s="103"/>
      <c r="X34" s="104"/>
      <c r="Y34" s="105"/>
      <c r="Z34" s="196" t="s">
        <v>47</v>
      </c>
      <c r="AA34" s="197"/>
      <c r="AB34" s="250">
        <v>3</v>
      </c>
      <c r="AC34" s="313"/>
      <c r="AD34" s="322" t="s">
        <v>269</v>
      </c>
      <c r="AE34" s="323"/>
      <c r="AF34" s="196"/>
      <c r="AG34" s="324">
        <v>74</v>
      </c>
      <c r="AH34" s="325"/>
    </row>
    <row r="35" spans="1:34">
      <c r="A35" s="2"/>
      <c r="B35" s="212" t="s">
        <v>270</v>
      </c>
      <c r="C35" s="213"/>
      <c r="D35" s="213"/>
      <c r="E35" s="240">
        <v>1.65</v>
      </c>
      <c r="F35" s="240"/>
      <c r="G35" s="240"/>
      <c r="H35" s="244" t="s">
        <v>271</v>
      </c>
      <c r="I35" s="251"/>
      <c r="J35" s="130"/>
      <c r="K35" s="472">
        <v>18</v>
      </c>
      <c r="L35" s="473"/>
      <c r="M35" s="474"/>
      <c r="N35" s="244" t="s">
        <v>48</v>
      </c>
      <c r="O35" s="130"/>
      <c r="P35" s="41"/>
      <c r="Q35" s="131" t="s">
        <v>272</v>
      </c>
      <c r="R35" s="131"/>
      <c r="S35" s="131"/>
      <c r="T35" s="16"/>
      <c r="U35" s="314" t="s">
        <v>40</v>
      </c>
      <c r="V35" s="131"/>
      <c r="W35" s="316"/>
      <c r="X35" s="317"/>
      <c r="Y35" s="318"/>
      <c r="Z35" s="130" t="s">
        <v>273</v>
      </c>
      <c r="AA35" s="131"/>
      <c r="AB35" s="250">
        <v>50</v>
      </c>
      <c r="AC35" s="313"/>
      <c r="AD35" s="244" t="s">
        <v>274</v>
      </c>
      <c r="AE35" s="251"/>
      <c r="AF35" s="130"/>
      <c r="AG35" s="143">
        <v>64</v>
      </c>
      <c r="AH35" s="312"/>
    </row>
    <row r="36" spans="1:34">
      <c r="A36" s="2"/>
      <c r="B36" s="212" t="s">
        <v>275</v>
      </c>
      <c r="C36" s="213"/>
      <c r="D36" s="213"/>
      <c r="E36" s="143">
        <v>45</v>
      </c>
      <c r="F36" s="143"/>
      <c r="G36" s="143"/>
      <c r="H36" s="244" t="s">
        <v>276</v>
      </c>
      <c r="I36" s="251"/>
      <c r="J36" s="130"/>
      <c r="K36" s="241">
        <v>25</v>
      </c>
      <c r="L36" s="242"/>
      <c r="M36" s="243"/>
      <c r="N36" s="244" t="s">
        <v>49</v>
      </c>
      <c r="O36" s="130"/>
      <c r="P36" s="41"/>
      <c r="Q36" s="131" t="s">
        <v>50</v>
      </c>
      <c r="R36" s="131"/>
      <c r="S36" s="131"/>
      <c r="T36" s="16"/>
      <c r="U36" s="314" t="s">
        <v>277</v>
      </c>
      <c r="V36" s="131"/>
      <c r="W36" s="326"/>
      <c r="X36" s="327"/>
      <c r="Y36" s="328"/>
      <c r="Z36" s="130" t="s">
        <v>278</v>
      </c>
      <c r="AA36" s="131"/>
      <c r="AB36" s="250">
        <v>15</v>
      </c>
      <c r="AC36" s="313"/>
      <c r="AD36" s="244" t="s">
        <v>279</v>
      </c>
      <c r="AE36" s="251"/>
      <c r="AF36" s="130"/>
      <c r="AG36" s="143"/>
      <c r="AH36" s="312"/>
    </row>
    <row r="37" spans="1:34">
      <c r="A37" s="2"/>
      <c r="B37" s="239" t="s">
        <v>51</v>
      </c>
      <c r="C37" s="169"/>
      <c r="D37" s="169"/>
      <c r="E37" s="250">
        <v>28</v>
      </c>
      <c r="F37" s="143"/>
      <c r="G37" s="143"/>
      <c r="H37" s="244" t="s">
        <v>105</v>
      </c>
      <c r="I37" s="251"/>
      <c r="J37" s="130"/>
      <c r="K37" s="241">
        <v>1</v>
      </c>
      <c r="L37" s="242"/>
      <c r="M37" s="243"/>
      <c r="N37" s="251" t="s">
        <v>280</v>
      </c>
      <c r="O37" s="130"/>
      <c r="P37" s="41">
        <v>24</v>
      </c>
      <c r="Q37" s="244" t="s">
        <v>52</v>
      </c>
      <c r="R37" s="251"/>
      <c r="S37" s="130"/>
      <c r="T37" s="17">
        <v>5</v>
      </c>
      <c r="U37" s="314" t="s">
        <v>281</v>
      </c>
      <c r="V37" s="131"/>
      <c r="W37" s="103"/>
      <c r="X37" s="104"/>
      <c r="Y37" s="105"/>
      <c r="Z37" s="130" t="s">
        <v>282</v>
      </c>
      <c r="AA37" s="131"/>
      <c r="AB37" s="313" t="s">
        <v>283</v>
      </c>
      <c r="AC37" s="313"/>
      <c r="AD37" s="244" t="s">
        <v>284</v>
      </c>
      <c r="AE37" s="251"/>
      <c r="AF37" s="130"/>
      <c r="AG37" s="143">
        <v>17</v>
      </c>
      <c r="AH37" s="312"/>
    </row>
    <row r="38" spans="1:34">
      <c r="A38" s="2"/>
      <c r="B38" s="239" t="s">
        <v>53</v>
      </c>
      <c r="C38" s="169"/>
      <c r="D38" s="169"/>
      <c r="E38" s="250">
        <v>20</v>
      </c>
      <c r="F38" s="143"/>
      <c r="G38" s="143"/>
      <c r="H38" s="244" t="s">
        <v>54</v>
      </c>
      <c r="I38" s="251"/>
      <c r="J38" s="130"/>
      <c r="K38" s="315"/>
      <c r="L38" s="143"/>
      <c r="M38" s="143"/>
      <c r="N38" s="251" t="s">
        <v>285</v>
      </c>
      <c r="O38" s="130"/>
      <c r="P38" s="41">
        <v>22</v>
      </c>
      <c r="Q38" s="244" t="s">
        <v>286</v>
      </c>
      <c r="R38" s="251"/>
      <c r="S38" s="130"/>
      <c r="T38" s="18"/>
      <c r="U38" s="314" t="s">
        <v>287</v>
      </c>
      <c r="V38" s="131"/>
      <c r="W38" s="103"/>
      <c r="X38" s="104"/>
      <c r="Y38" s="105"/>
      <c r="Z38" s="130" t="s">
        <v>288</v>
      </c>
      <c r="AA38" s="131"/>
      <c r="AB38" s="143">
        <v>25</v>
      </c>
      <c r="AC38" s="313"/>
      <c r="AD38" s="244" t="s">
        <v>289</v>
      </c>
      <c r="AE38" s="251"/>
      <c r="AF38" s="130"/>
      <c r="AG38" s="143"/>
      <c r="AH38" s="312"/>
    </row>
    <row r="39" spans="1:34" ht="16" thickBot="1">
      <c r="A39" s="2"/>
      <c r="B39" s="147" t="s">
        <v>55</v>
      </c>
      <c r="C39" s="148"/>
      <c r="D39" s="149"/>
      <c r="E39" s="106"/>
      <c r="F39" s="106"/>
      <c r="G39" s="106"/>
      <c r="H39" s="247" t="s">
        <v>290</v>
      </c>
      <c r="I39" s="248"/>
      <c r="J39" s="249"/>
      <c r="K39" s="106"/>
      <c r="L39" s="106"/>
      <c r="M39" s="106"/>
      <c r="N39" s="107" t="s">
        <v>291</v>
      </c>
      <c r="O39" s="108"/>
      <c r="P39" s="97">
        <v>1</v>
      </c>
      <c r="Q39" s="109" t="s">
        <v>56</v>
      </c>
      <c r="R39" s="107"/>
      <c r="S39" s="110"/>
      <c r="T39" s="19">
        <v>0.06</v>
      </c>
      <c r="U39" s="116" t="s">
        <v>292</v>
      </c>
      <c r="V39" s="117"/>
      <c r="W39" s="111"/>
      <c r="X39" s="112"/>
      <c r="Y39" s="113"/>
      <c r="Z39" s="110" t="s">
        <v>293</v>
      </c>
      <c r="AA39" s="117"/>
      <c r="AB39" s="310">
        <f>M19</f>
        <v>5.352380952380952</v>
      </c>
      <c r="AC39" s="106"/>
      <c r="AD39" s="109" t="s">
        <v>294</v>
      </c>
      <c r="AE39" s="107"/>
      <c r="AF39" s="110"/>
      <c r="AG39" s="106"/>
      <c r="AH39" s="311"/>
    </row>
    <row r="40" spans="1:34" ht="16" thickBot="1">
      <c r="A40" s="2"/>
      <c r="B40" s="245" t="s">
        <v>295</v>
      </c>
      <c r="C40" s="246"/>
      <c r="D40" s="246"/>
      <c r="E40" s="252" t="s">
        <v>296</v>
      </c>
      <c r="F40" s="253"/>
      <c r="G40" s="253" t="s">
        <v>297</v>
      </c>
      <c r="H40" s="253"/>
      <c r="I40" s="308"/>
      <c r="J40" s="309"/>
      <c r="K40" s="128" t="s">
        <v>57</v>
      </c>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9"/>
    </row>
    <row r="41" spans="1:34" ht="16" thickBot="1">
      <c r="A41" s="2"/>
      <c r="B41" s="48" t="s">
        <v>298</v>
      </c>
      <c r="C41" s="299" t="s">
        <v>299</v>
      </c>
      <c r="D41" s="299"/>
      <c r="E41" s="49" t="s">
        <v>300</v>
      </c>
      <c r="F41" s="300" t="s">
        <v>298</v>
      </c>
      <c r="G41" s="301"/>
      <c r="H41" s="301"/>
      <c r="I41" s="301"/>
      <c r="J41" s="20" t="s">
        <v>300</v>
      </c>
      <c r="K41" s="302"/>
      <c r="L41" s="302"/>
      <c r="M41" s="303"/>
      <c r="N41" s="9" t="s">
        <v>301</v>
      </c>
      <c r="O41" s="12" t="s">
        <v>302</v>
      </c>
      <c r="P41" s="46" t="s">
        <v>303</v>
      </c>
      <c r="Q41" s="9" t="s">
        <v>304</v>
      </c>
      <c r="R41" s="9" t="s">
        <v>305</v>
      </c>
      <c r="S41" s="12" t="s">
        <v>306</v>
      </c>
      <c r="T41" s="9" t="s">
        <v>307</v>
      </c>
      <c r="U41" s="12" t="s">
        <v>308</v>
      </c>
      <c r="V41" s="10" t="s">
        <v>309</v>
      </c>
      <c r="W41" s="10" t="s">
        <v>310</v>
      </c>
      <c r="X41" s="9" t="s">
        <v>311</v>
      </c>
      <c r="Y41" s="12" t="s">
        <v>312</v>
      </c>
      <c r="Z41" s="10" t="s">
        <v>313</v>
      </c>
      <c r="AA41" s="9" t="s">
        <v>314</v>
      </c>
      <c r="AB41" s="12" t="s">
        <v>315</v>
      </c>
      <c r="AC41" s="9" t="s">
        <v>316</v>
      </c>
      <c r="AD41" s="12" t="s">
        <v>317</v>
      </c>
      <c r="AE41" s="12" t="s">
        <v>318</v>
      </c>
      <c r="AF41" s="12" t="s">
        <v>319</v>
      </c>
      <c r="AG41" s="21" t="s">
        <v>58</v>
      </c>
      <c r="AH41" s="22" t="s">
        <v>59</v>
      </c>
    </row>
    <row r="42" spans="1:34">
      <c r="A42" s="2"/>
      <c r="B42" s="88" t="s">
        <v>320</v>
      </c>
      <c r="C42" s="304"/>
      <c r="D42" s="304"/>
      <c r="E42" s="89"/>
      <c r="F42" s="305" t="s">
        <v>60</v>
      </c>
      <c r="G42" s="305"/>
      <c r="H42" s="304"/>
      <c r="I42" s="304"/>
      <c r="J42" s="90"/>
      <c r="K42" s="213" t="s">
        <v>321</v>
      </c>
      <c r="L42" s="213"/>
      <c r="M42" s="199"/>
      <c r="N42" s="23">
        <v>2</v>
      </c>
      <c r="O42" s="24">
        <v>14</v>
      </c>
      <c r="P42" s="25">
        <v>17.5</v>
      </c>
      <c r="Q42" s="26">
        <v>24</v>
      </c>
      <c r="R42" s="26">
        <v>24</v>
      </c>
      <c r="S42" s="27">
        <v>24</v>
      </c>
      <c r="T42" s="26">
        <v>21</v>
      </c>
      <c r="U42" s="27">
        <v>19</v>
      </c>
      <c r="V42" s="26">
        <v>7</v>
      </c>
      <c r="W42" s="26">
        <v>8.5</v>
      </c>
      <c r="X42" s="26">
        <v>7.5</v>
      </c>
      <c r="Y42" s="27"/>
      <c r="Z42" s="26"/>
      <c r="AA42" s="26"/>
      <c r="AB42" s="27"/>
      <c r="AC42" s="26"/>
      <c r="AD42" s="26"/>
      <c r="AE42" s="27"/>
      <c r="AF42" s="27"/>
      <c r="AG42" s="28">
        <f>SUM(N42:AF42)</f>
        <v>168.5</v>
      </c>
      <c r="AH42" s="29">
        <f>AG42/24*100</f>
        <v>702.08333333333326</v>
      </c>
    </row>
    <row r="43" spans="1:34" ht="16" thickBot="1">
      <c r="A43" s="2"/>
      <c r="B43" s="91" t="s">
        <v>322</v>
      </c>
      <c r="C43" s="279"/>
      <c r="D43" s="279"/>
      <c r="E43" s="92"/>
      <c r="F43" s="280" t="s">
        <v>323</v>
      </c>
      <c r="G43" s="280"/>
      <c r="H43" s="279"/>
      <c r="I43" s="279"/>
      <c r="J43" s="93"/>
      <c r="K43" s="148" t="s">
        <v>324</v>
      </c>
      <c r="L43" s="148"/>
      <c r="M43" s="149"/>
      <c r="N43" s="30">
        <f>N42</f>
        <v>2</v>
      </c>
      <c r="O43" s="31">
        <f>N43+O42</f>
        <v>16</v>
      </c>
      <c r="P43" s="31">
        <f>O43+P42</f>
        <v>33.5</v>
      </c>
      <c r="Q43" s="31">
        <f>P43+Q42</f>
        <v>57.5</v>
      </c>
      <c r="R43" s="31">
        <f t="shared" ref="R43:X43" si="1">Q43+R42</f>
        <v>81.5</v>
      </c>
      <c r="S43" s="31">
        <f t="shared" si="1"/>
        <v>105.5</v>
      </c>
      <c r="T43" s="31">
        <f t="shared" si="1"/>
        <v>126.5</v>
      </c>
      <c r="U43" s="31">
        <f t="shared" si="1"/>
        <v>145.5</v>
      </c>
      <c r="V43" s="31">
        <f t="shared" si="1"/>
        <v>152.5</v>
      </c>
      <c r="W43" s="31">
        <f t="shared" si="1"/>
        <v>161</v>
      </c>
      <c r="X43" s="31">
        <f t="shared" si="1"/>
        <v>168.5</v>
      </c>
      <c r="Y43" s="34"/>
      <c r="Z43" s="33"/>
      <c r="AA43" s="33"/>
      <c r="AB43" s="34"/>
      <c r="AC43" s="33"/>
      <c r="AD43" s="33"/>
      <c r="AE43" s="34"/>
      <c r="AF43" s="34"/>
      <c r="AG43" s="35">
        <f>SUM(N43:AF43)</f>
        <v>1050</v>
      </c>
      <c r="AH43" s="36">
        <f>(AG43/((24*AG6)-17))*100</f>
        <v>117.31843575418995</v>
      </c>
    </row>
    <row r="44" spans="1:34" ht="16" thickBot="1">
      <c r="A44" s="2"/>
      <c r="B44" s="245" t="s">
        <v>325</v>
      </c>
      <c r="C44" s="246"/>
      <c r="D44" s="246"/>
      <c r="E44" s="281"/>
      <c r="F44" s="282"/>
      <c r="G44" s="283"/>
      <c r="H44" s="283"/>
      <c r="I44" s="283"/>
      <c r="J44" s="283"/>
      <c r="K44" s="283"/>
      <c r="L44" s="283"/>
      <c r="M44" s="283"/>
      <c r="N44" s="283"/>
      <c r="O44" s="283"/>
      <c r="P44" s="284"/>
      <c r="Q44" s="285" t="s">
        <v>326</v>
      </c>
      <c r="R44" s="115"/>
      <c r="S44" s="114" t="s">
        <v>327</v>
      </c>
      <c r="T44" s="286"/>
      <c r="U44" s="115"/>
      <c r="V44" s="287"/>
      <c r="W44" s="101"/>
      <c r="X44" s="114" t="s">
        <v>328</v>
      </c>
      <c r="Y44" s="115"/>
      <c r="Z44" s="100"/>
      <c r="AA44" s="101"/>
      <c r="AB44" s="114" t="s">
        <v>329</v>
      </c>
      <c r="AC44" s="115"/>
      <c r="AD44" s="100"/>
      <c r="AE44" s="101"/>
      <c r="AF44" s="94" t="s">
        <v>330</v>
      </c>
      <c r="AG44" s="100"/>
      <c r="AH44" s="102"/>
    </row>
    <row r="45" spans="1:34" ht="16" thickBot="1">
      <c r="A45" s="2"/>
      <c r="B45" s="187" t="s">
        <v>107</v>
      </c>
      <c r="C45" s="232"/>
      <c r="D45" s="233" t="s">
        <v>108</v>
      </c>
      <c r="E45" s="234"/>
      <c r="F45" s="187" t="s">
        <v>107</v>
      </c>
      <c r="G45" s="232"/>
      <c r="H45" s="233" t="s">
        <v>108</v>
      </c>
      <c r="I45" s="234"/>
      <c r="J45" s="20"/>
      <c r="K45" s="302"/>
      <c r="L45" s="302"/>
      <c r="M45" s="303"/>
      <c r="N45" s="9" t="s">
        <v>113</v>
      </c>
      <c r="O45" s="9" t="s">
        <v>114</v>
      </c>
      <c r="P45" s="9" t="s">
        <v>115</v>
      </c>
      <c r="Q45" s="9" t="s">
        <v>116</v>
      </c>
      <c r="R45" s="9" t="s">
        <v>117</v>
      </c>
      <c r="S45" s="9" t="s">
        <v>118</v>
      </c>
      <c r="T45" s="9" t="s">
        <v>119</v>
      </c>
      <c r="U45" s="9" t="s">
        <v>120</v>
      </c>
      <c r="V45" s="10" t="s">
        <v>121</v>
      </c>
      <c r="W45" s="10" t="s">
        <v>122</v>
      </c>
      <c r="X45" s="9" t="s">
        <v>123</v>
      </c>
      <c r="Y45" s="12" t="s">
        <v>124</v>
      </c>
      <c r="Z45" s="10" t="s">
        <v>125</v>
      </c>
      <c r="AA45" s="9" t="s">
        <v>126</v>
      </c>
      <c r="AB45" s="12" t="s">
        <v>127</v>
      </c>
      <c r="AC45" s="9" t="s">
        <v>128</v>
      </c>
      <c r="AD45" s="12" t="s">
        <v>129</v>
      </c>
      <c r="AE45" s="12" t="s">
        <v>130</v>
      </c>
      <c r="AF45" s="12" t="s">
        <v>131</v>
      </c>
      <c r="AG45" s="21" t="s">
        <v>58</v>
      </c>
      <c r="AH45" s="22" t="s">
        <v>59</v>
      </c>
    </row>
    <row r="46" spans="1:34" ht="15" customHeight="1">
      <c r="A46" s="2"/>
      <c r="B46" s="295" t="s">
        <v>109</v>
      </c>
      <c r="C46" s="296"/>
      <c r="D46" s="297"/>
      <c r="E46" s="298"/>
      <c r="F46" s="306" t="s">
        <v>60</v>
      </c>
      <c r="G46" s="305"/>
      <c r="H46" s="304"/>
      <c r="I46" s="307"/>
      <c r="J46" s="52"/>
      <c r="K46" s="213" t="s">
        <v>111</v>
      </c>
      <c r="L46" s="213"/>
      <c r="M46" s="199"/>
      <c r="N46" s="23"/>
      <c r="O46" s="24"/>
      <c r="P46" s="25"/>
      <c r="Q46" s="26"/>
      <c r="R46" s="26"/>
      <c r="S46" s="27"/>
      <c r="T46" s="26"/>
      <c r="U46" s="27"/>
      <c r="V46" s="26"/>
      <c r="W46" s="26"/>
      <c r="X46" s="26"/>
      <c r="Y46" s="27"/>
      <c r="Z46" s="26"/>
      <c r="AA46" s="26"/>
      <c r="AB46" s="27"/>
      <c r="AC46" s="26"/>
      <c r="AD46" s="26"/>
      <c r="AE46" s="27"/>
      <c r="AF46" s="27"/>
      <c r="AG46" s="28">
        <f>SUM(N46:AF46)</f>
        <v>0</v>
      </c>
      <c r="AH46" s="29">
        <f>AG46/24*100</f>
        <v>0</v>
      </c>
    </row>
    <row r="47" spans="1:34" ht="16" thickBot="1">
      <c r="A47" s="2"/>
      <c r="B47" s="230" t="s">
        <v>106</v>
      </c>
      <c r="C47" s="231"/>
      <c r="D47" s="228"/>
      <c r="E47" s="229"/>
      <c r="F47" s="288" t="s">
        <v>110</v>
      </c>
      <c r="G47" s="280"/>
      <c r="H47" s="279"/>
      <c r="I47" s="289"/>
      <c r="J47" s="53"/>
      <c r="K47" s="148" t="s">
        <v>112</v>
      </c>
      <c r="L47" s="148"/>
      <c r="M47" s="149"/>
      <c r="N47" s="30"/>
      <c r="O47" s="31"/>
      <c r="P47" s="32"/>
      <c r="Q47" s="33"/>
      <c r="R47" s="33"/>
      <c r="S47" s="34"/>
      <c r="T47" s="33"/>
      <c r="U47" s="34"/>
      <c r="V47" s="33"/>
      <c r="W47" s="33"/>
      <c r="X47" s="33"/>
      <c r="Y47" s="34"/>
      <c r="Z47" s="33"/>
      <c r="AA47" s="33"/>
      <c r="AB47" s="34"/>
      <c r="AC47" s="33"/>
      <c r="AD47" s="33"/>
      <c r="AE47" s="34"/>
      <c r="AF47" s="34"/>
      <c r="AG47" s="35">
        <f>SUM(N47:AF47)</f>
        <v>0</v>
      </c>
      <c r="AH47" s="36">
        <f>(AG47/((24*AG6)-17))*100</f>
        <v>0</v>
      </c>
    </row>
    <row r="48" spans="1:34" ht="21" customHeight="1">
      <c r="B48" s="272" t="s">
        <v>61</v>
      </c>
      <c r="C48" s="273"/>
      <c r="D48" s="273" t="s">
        <v>62</v>
      </c>
      <c r="E48" s="273"/>
      <c r="F48" s="273" t="s">
        <v>63</v>
      </c>
      <c r="G48" s="273"/>
      <c r="H48" s="37"/>
      <c r="I48" s="274" t="s">
        <v>132</v>
      </c>
      <c r="J48" s="275"/>
      <c r="K48" s="275"/>
      <c r="L48" s="275"/>
      <c r="M48" s="275"/>
      <c r="N48" s="275"/>
      <c r="O48" s="275"/>
      <c r="P48" s="275"/>
      <c r="Q48" s="275"/>
      <c r="R48" s="275"/>
      <c r="S48" s="275"/>
      <c r="T48" s="275"/>
      <c r="U48" s="275"/>
      <c r="V48" s="275"/>
      <c r="W48" s="275"/>
      <c r="X48" s="275"/>
      <c r="Y48" s="275"/>
      <c r="Z48" s="275"/>
      <c r="AA48" s="275"/>
      <c r="AB48" s="275"/>
      <c r="AC48" s="275"/>
      <c r="AD48" s="275"/>
      <c r="AE48" s="275"/>
      <c r="AF48" s="276"/>
      <c r="AG48" s="277"/>
      <c r="AH48" s="278"/>
    </row>
    <row r="49" spans="2:34" ht="30" customHeight="1">
      <c r="B49" s="99">
        <v>45139.333333333336</v>
      </c>
      <c r="C49" s="99">
        <v>45139.833333333336</v>
      </c>
      <c r="D49" s="254" t="s">
        <v>77</v>
      </c>
      <c r="E49" s="254"/>
      <c r="F49" s="255">
        <f>IF(C49="","",(C49-B49)*24)</f>
        <v>12</v>
      </c>
      <c r="G49" s="255"/>
      <c r="H49" s="98" t="str">
        <f>VLOOKUP(D49,'Əməliyyatların Kodu'!$C$1:$F$47,4,FALSE)</f>
        <v>MV</v>
      </c>
      <c r="I49" s="292" t="s">
        <v>353</v>
      </c>
      <c r="J49" s="293"/>
      <c r="K49" s="293"/>
      <c r="L49" s="293"/>
      <c r="M49" s="293"/>
      <c r="N49" s="293"/>
      <c r="O49" s="293"/>
      <c r="P49" s="293"/>
      <c r="Q49" s="293"/>
      <c r="R49" s="293"/>
      <c r="S49" s="293"/>
      <c r="T49" s="293"/>
      <c r="U49" s="293"/>
      <c r="V49" s="293" t="s">
        <v>346</v>
      </c>
      <c r="W49" s="293"/>
      <c r="X49" s="293"/>
      <c r="Y49" s="293"/>
      <c r="Z49" s="293"/>
      <c r="AA49" s="293"/>
      <c r="AB49" s="293"/>
      <c r="AC49" s="293"/>
      <c r="AD49" s="293"/>
      <c r="AE49" s="293"/>
      <c r="AF49" s="293"/>
      <c r="AG49" s="293"/>
      <c r="AH49" s="294"/>
    </row>
    <row r="50" spans="2:34" ht="30" customHeight="1">
      <c r="B50" s="99">
        <v>45139.833333333336</v>
      </c>
      <c r="C50" s="99">
        <v>45139.875</v>
      </c>
      <c r="D50" s="254" t="s">
        <v>80</v>
      </c>
      <c r="E50" s="254"/>
      <c r="F50" s="255">
        <f t="shared" ref="F50" si="2">IF(C50="","",(C50-B50)*24)</f>
        <v>0.99999999994179234</v>
      </c>
      <c r="G50" s="255"/>
      <c r="H50" s="98" t="str">
        <f>VLOOKUP(D50,'Əməliyyatların Kodu'!$C$1:$F$47,4,FALSE)</f>
        <v>MV</v>
      </c>
      <c r="I50" s="256" t="s">
        <v>354</v>
      </c>
      <c r="J50" s="257"/>
      <c r="K50" s="257"/>
      <c r="L50" s="257"/>
      <c r="M50" s="257"/>
      <c r="N50" s="257"/>
      <c r="O50" s="257"/>
      <c r="P50" s="257"/>
      <c r="Q50" s="257"/>
      <c r="R50" s="257"/>
      <c r="S50" s="257"/>
      <c r="T50" s="257"/>
      <c r="U50" s="257"/>
      <c r="V50" s="257"/>
      <c r="W50" s="257"/>
      <c r="X50" s="257"/>
      <c r="Y50" s="257"/>
      <c r="Z50" s="257"/>
      <c r="AA50" s="257"/>
      <c r="AB50" s="257"/>
      <c r="AC50" s="257"/>
      <c r="AD50" s="257"/>
      <c r="AE50" s="257"/>
      <c r="AF50" s="257"/>
      <c r="AG50" s="257"/>
      <c r="AH50" s="258"/>
    </row>
    <row r="51" spans="2:34" ht="30" customHeight="1">
      <c r="B51" s="99">
        <v>45139.875</v>
      </c>
      <c r="C51" s="99">
        <v>45139.958333333336</v>
      </c>
      <c r="D51" s="254" t="s">
        <v>86</v>
      </c>
      <c r="E51" s="254"/>
      <c r="F51" s="255">
        <f>IF(C51="","",(C51-B51)*24)</f>
        <v>2.0000000000582077</v>
      </c>
      <c r="G51" s="255"/>
      <c r="H51" s="98" t="str">
        <f>VLOOKUP(D51,'Əməliyyatların Kodu'!$C$1:$F$47,4,FALSE)</f>
        <v>MV</v>
      </c>
      <c r="I51" s="256" t="s">
        <v>355</v>
      </c>
      <c r="J51" s="257"/>
      <c r="K51" s="257"/>
      <c r="L51" s="257"/>
      <c r="M51" s="257"/>
      <c r="N51" s="257"/>
      <c r="O51" s="257"/>
      <c r="P51" s="257"/>
      <c r="Q51" s="257"/>
      <c r="R51" s="257"/>
      <c r="S51" s="257"/>
      <c r="T51" s="257"/>
      <c r="U51" s="257"/>
      <c r="V51" s="257"/>
      <c r="W51" s="257"/>
      <c r="X51" s="257"/>
      <c r="Y51" s="257"/>
      <c r="Z51" s="257"/>
      <c r="AA51" s="257"/>
      <c r="AB51" s="257"/>
      <c r="AC51" s="257"/>
      <c r="AD51" s="257"/>
      <c r="AE51" s="257"/>
      <c r="AF51" s="257"/>
      <c r="AG51" s="257"/>
      <c r="AH51" s="258"/>
    </row>
    <row r="52" spans="2:34" ht="30" customHeight="1">
      <c r="B52" s="99">
        <v>45139.958333333336</v>
      </c>
      <c r="C52" s="99">
        <v>45140.125</v>
      </c>
      <c r="D52" s="463" t="s">
        <v>160</v>
      </c>
      <c r="E52" s="464"/>
      <c r="F52" s="255">
        <f t="shared" ref="F52:F55" si="3">IF(C52="","",(C52-B52)*24)</f>
        <v>3.9999999999417923</v>
      </c>
      <c r="G52" s="255"/>
      <c r="H52" s="98" t="str">
        <f>VLOOKUP(D52,'Əməliyyatların Kodu'!$C$1:$F$47,4,FALSE)</f>
        <v>MV</v>
      </c>
      <c r="I52" s="256" t="s">
        <v>356</v>
      </c>
      <c r="J52" s="257"/>
      <c r="K52" s="257"/>
      <c r="L52" s="257"/>
      <c r="M52" s="257"/>
      <c r="N52" s="257"/>
      <c r="O52" s="257"/>
      <c r="P52" s="257"/>
      <c r="Q52" s="257"/>
      <c r="R52" s="257"/>
      <c r="S52" s="257"/>
      <c r="T52" s="257"/>
      <c r="U52" s="257"/>
      <c r="V52" s="257"/>
      <c r="W52" s="257"/>
      <c r="X52" s="257"/>
      <c r="Y52" s="257"/>
      <c r="Z52" s="257"/>
      <c r="AA52" s="257"/>
      <c r="AB52" s="257"/>
      <c r="AC52" s="257"/>
      <c r="AD52" s="257"/>
      <c r="AE52" s="257"/>
      <c r="AF52" s="257"/>
      <c r="AG52" s="257"/>
      <c r="AH52" s="258"/>
    </row>
    <row r="53" spans="2:34" ht="30" customHeight="1">
      <c r="B53" s="99">
        <v>45140.125</v>
      </c>
      <c r="C53" s="99">
        <v>45140.1875</v>
      </c>
      <c r="D53" s="463" t="s">
        <v>86</v>
      </c>
      <c r="E53" s="464"/>
      <c r="F53" s="255">
        <f t="shared" si="3"/>
        <v>1.5</v>
      </c>
      <c r="G53" s="255"/>
      <c r="H53" s="98" t="str">
        <f>VLOOKUP(D53,'Əməliyyatların Kodu'!$C$1:$F$47,4,FALSE)</f>
        <v>MV</v>
      </c>
      <c r="I53" s="292" t="s">
        <v>357</v>
      </c>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4"/>
    </row>
    <row r="54" spans="2:34" ht="15" customHeight="1">
      <c r="B54" s="99">
        <v>45140.1875</v>
      </c>
      <c r="C54" s="99">
        <v>45140.229166666701</v>
      </c>
      <c r="D54" s="254" t="s">
        <v>80</v>
      </c>
      <c r="E54" s="254"/>
      <c r="F54" s="255">
        <f t="shared" si="3"/>
        <v>1.0000000008149073</v>
      </c>
      <c r="G54" s="255"/>
      <c r="H54" s="98" t="str">
        <f>VLOOKUP(D54,'Əməliyyatların Kodu'!$C$1:$F$47,4,FALSE)</f>
        <v>MV</v>
      </c>
      <c r="I54" s="292" t="s">
        <v>354</v>
      </c>
      <c r="J54" s="293"/>
      <c r="K54" s="293"/>
      <c r="L54" s="293"/>
      <c r="M54" s="293"/>
      <c r="N54" s="293"/>
      <c r="O54" s="293"/>
      <c r="P54" s="293"/>
      <c r="Q54" s="293"/>
      <c r="R54" s="293"/>
      <c r="S54" s="293"/>
      <c r="T54" s="293"/>
      <c r="U54" s="293"/>
      <c r="V54" s="293"/>
      <c r="W54" s="293"/>
      <c r="X54" s="293"/>
      <c r="Y54" s="293"/>
      <c r="Z54" s="293"/>
      <c r="AA54" s="293"/>
      <c r="AB54" s="293"/>
      <c r="AC54" s="293"/>
      <c r="AD54" s="293"/>
      <c r="AE54" s="293"/>
      <c r="AF54" s="293"/>
      <c r="AG54" s="293"/>
      <c r="AH54" s="294"/>
    </row>
    <row r="55" spans="2:34" ht="15" customHeight="1">
      <c r="B55" s="99">
        <v>45140.229166666701</v>
      </c>
      <c r="C55" s="99">
        <v>45140.333333333336</v>
      </c>
      <c r="D55" s="254" t="s">
        <v>77</v>
      </c>
      <c r="E55" s="254"/>
      <c r="F55" s="255">
        <f t="shared" si="3"/>
        <v>2.4999999992433004</v>
      </c>
      <c r="G55" s="255"/>
      <c r="H55" s="98" t="str">
        <f>VLOOKUP(D55,'Əməliyyatların Kodu'!$C$1:$F$47,4,FALSE)</f>
        <v>MV</v>
      </c>
      <c r="I55" s="292" t="s">
        <v>358</v>
      </c>
      <c r="J55" s="293"/>
      <c r="K55" s="293"/>
      <c r="L55" s="293"/>
      <c r="M55" s="293"/>
      <c r="N55" s="293"/>
      <c r="O55" s="293"/>
      <c r="P55" s="293"/>
      <c r="Q55" s="293"/>
      <c r="R55" s="293"/>
      <c r="S55" s="293"/>
      <c r="T55" s="293"/>
      <c r="U55" s="293"/>
      <c r="V55" s="293"/>
      <c r="W55" s="293"/>
      <c r="X55" s="293"/>
      <c r="Y55" s="293"/>
      <c r="Z55" s="293"/>
      <c r="AA55" s="293"/>
      <c r="AB55" s="293"/>
      <c r="AC55" s="293"/>
      <c r="AD55" s="293"/>
      <c r="AE55" s="293"/>
      <c r="AF55" s="293"/>
      <c r="AG55" s="293"/>
      <c r="AH55" s="294"/>
    </row>
    <row r="56" spans="2:34" ht="36.75" customHeight="1">
      <c r="B56" s="99"/>
      <c r="C56" s="99"/>
      <c r="D56" s="254"/>
      <c r="E56" s="254"/>
      <c r="F56" s="255"/>
      <c r="G56" s="255"/>
      <c r="H56" s="98"/>
      <c r="I56" s="291"/>
      <c r="J56" s="290"/>
      <c r="K56" s="290"/>
      <c r="L56" s="290"/>
      <c r="M56" s="290"/>
      <c r="N56" s="290"/>
      <c r="O56" s="290"/>
      <c r="P56" s="290"/>
      <c r="Q56" s="290"/>
      <c r="R56" s="290"/>
      <c r="S56" s="290"/>
      <c r="T56" s="290"/>
      <c r="U56" s="290"/>
      <c r="V56" s="290"/>
      <c r="W56" s="290"/>
      <c r="X56" s="290"/>
      <c r="Y56" s="290"/>
      <c r="Z56" s="290"/>
      <c r="AA56" s="290"/>
      <c r="AB56" s="290"/>
      <c r="AC56" s="290"/>
      <c r="AD56" s="290"/>
      <c r="AE56" s="290"/>
      <c r="AF56" s="290"/>
      <c r="AG56" s="290"/>
      <c r="AH56" s="290"/>
    </row>
    <row r="57" spans="2:34" ht="30.75" customHeight="1">
      <c r="B57" s="99"/>
      <c r="C57" s="99"/>
      <c r="D57" s="254"/>
      <c r="E57" s="254"/>
      <c r="F57" s="255"/>
      <c r="G57" s="255"/>
      <c r="H57" s="98"/>
      <c r="I57" s="290"/>
      <c r="J57" s="290"/>
      <c r="K57" s="290"/>
      <c r="L57" s="290"/>
      <c r="M57" s="290"/>
      <c r="N57" s="290"/>
      <c r="O57" s="290"/>
      <c r="P57" s="290"/>
      <c r="Q57" s="290"/>
      <c r="R57" s="290"/>
      <c r="S57" s="290"/>
      <c r="T57" s="290"/>
      <c r="U57" s="290"/>
      <c r="V57" s="290"/>
      <c r="W57" s="290"/>
      <c r="X57" s="290"/>
      <c r="Y57" s="290"/>
      <c r="Z57" s="290"/>
      <c r="AA57" s="290"/>
      <c r="AB57" s="290"/>
      <c r="AC57" s="290"/>
      <c r="AD57" s="290"/>
      <c r="AE57" s="290"/>
      <c r="AF57" s="290"/>
      <c r="AG57" s="290"/>
      <c r="AH57" s="290"/>
    </row>
    <row r="58" spans="2:34" ht="30" customHeight="1">
      <c r="B58" s="99"/>
      <c r="C58" s="99"/>
      <c r="D58" s="254"/>
      <c r="E58" s="254"/>
      <c r="F58" s="255"/>
      <c r="G58" s="255"/>
      <c r="H58" s="98"/>
      <c r="I58" s="290"/>
      <c r="J58" s="290"/>
      <c r="K58" s="290"/>
      <c r="L58" s="290"/>
      <c r="M58" s="290"/>
      <c r="N58" s="290"/>
      <c r="O58" s="290"/>
      <c r="P58" s="290"/>
      <c r="Q58" s="290"/>
      <c r="R58" s="290"/>
      <c r="S58" s="290"/>
      <c r="T58" s="290"/>
      <c r="U58" s="290"/>
      <c r="V58" s="290"/>
      <c r="W58" s="290"/>
      <c r="X58" s="290"/>
      <c r="Y58" s="290"/>
      <c r="Z58" s="290"/>
      <c r="AA58" s="290"/>
      <c r="AB58" s="290"/>
      <c r="AC58" s="290"/>
      <c r="AD58" s="290"/>
      <c r="AE58" s="290"/>
      <c r="AF58" s="290"/>
      <c r="AG58" s="290"/>
      <c r="AH58" s="290"/>
    </row>
    <row r="59" spans="2:34" ht="30" customHeight="1">
      <c r="B59" s="99"/>
      <c r="C59" s="99"/>
      <c r="D59" s="254"/>
      <c r="E59" s="254"/>
      <c r="F59" s="255"/>
      <c r="G59" s="255"/>
      <c r="H59" s="98"/>
      <c r="I59" s="290"/>
      <c r="J59" s="290"/>
      <c r="K59" s="290"/>
      <c r="L59" s="290"/>
      <c r="M59" s="290"/>
      <c r="N59" s="290"/>
      <c r="O59" s="290"/>
      <c r="P59" s="290"/>
      <c r="Q59" s="290"/>
      <c r="R59" s="290"/>
      <c r="S59" s="290"/>
      <c r="T59" s="290"/>
      <c r="U59" s="290"/>
      <c r="V59" s="290"/>
      <c r="W59" s="290"/>
      <c r="X59" s="290"/>
      <c r="Y59" s="290"/>
      <c r="Z59" s="290"/>
      <c r="AA59" s="290"/>
      <c r="AB59" s="290"/>
      <c r="AC59" s="290"/>
      <c r="AD59" s="290"/>
      <c r="AE59" s="290"/>
      <c r="AF59" s="290"/>
      <c r="AG59" s="290"/>
      <c r="AH59" s="290"/>
    </row>
    <row r="60" spans="2:34" ht="30" customHeight="1">
      <c r="B60" s="99"/>
      <c r="C60" s="99"/>
      <c r="D60" s="254"/>
      <c r="E60" s="254"/>
      <c r="F60" s="255"/>
      <c r="G60" s="255"/>
      <c r="H60" s="98"/>
      <c r="I60" s="290"/>
      <c r="J60" s="290"/>
      <c r="K60" s="290"/>
      <c r="L60" s="290"/>
      <c r="M60" s="290"/>
      <c r="N60" s="290"/>
      <c r="O60" s="290"/>
      <c r="P60" s="290"/>
      <c r="Q60" s="290"/>
      <c r="R60" s="290"/>
      <c r="S60" s="290"/>
      <c r="T60" s="290"/>
      <c r="U60" s="290"/>
      <c r="V60" s="290"/>
      <c r="W60" s="290"/>
      <c r="X60" s="290"/>
      <c r="Y60" s="290"/>
      <c r="Z60" s="290"/>
      <c r="AA60" s="290"/>
      <c r="AB60" s="290"/>
      <c r="AC60" s="290"/>
      <c r="AD60" s="290"/>
      <c r="AE60" s="290"/>
      <c r="AF60" s="290"/>
      <c r="AG60" s="290"/>
      <c r="AH60" s="290"/>
    </row>
    <row r="61" spans="2:34" ht="30" customHeight="1">
      <c r="B61" s="38"/>
      <c r="C61" s="38"/>
      <c r="D61" s="254" t="s">
        <v>99</v>
      </c>
      <c r="E61" s="254"/>
      <c r="F61" s="255" t="str">
        <f t="shared" ref="F61" si="4">IF(C61="","",(C61-B61)*24)</f>
        <v/>
      </c>
      <c r="G61" s="255"/>
      <c r="H61" s="98"/>
      <c r="I61" s="290"/>
      <c r="J61" s="290"/>
      <c r="K61" s="290"/>
      <c r="L61" s="290"/>
      <c r="M61" s="290"/>
      <c r="N61" s="290"/>
      <c r="O61" s="290"/>
      <c r="P61" s="290"/>
      <c r="Q61" s="290"/>
      <c r="R61" s="290"/>
      <c r="S61" s="290"/>
      <c r="T61" s="290"/>
      <c r="U61" s="290"/>
      <c r="V61" s="290"/>
      <c r="W61" s="290"/>
      <c r="X61" s="290"/>
      <c r="Y61" s="290"/>
      <c r="Z61" s="290"/>
      <c r="AA61" s="290"/>
      <c r="AB61" s="290"/>
      <c r="AC61" s="290"/>
      <c r="AD61" s="290"/>
      <c r="AE61" s="290"/>
      <c r="AF61" s="290"/>
      <c r="AG61" s="290"/>
      <c r="AH61" s="290"/>
    </row>
    <row r="62" spans="2:34" ht="15" customHeight="1">
      <c r="B62" s="319" t="s">
        <v>133</v>
      </c>
      <c r="C62" s="197"/>
      <c r="D62" s="197"/>
      <c r="E62" s="197"/>
      <c r="F62" s="487" t="s">
        <v>345</v>
      </c>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88"/>
      <c r="AF62" s="488"/>
      <c r="AG62" s="488"/>
      <c r="AH62" s="489"/>
    </row>
    <row r="63" spans="2:34">
      <c r="B63" s="314" t="s">
        <v>97</v>
      </c>
      <c r="C63" s="131"/>
      <c r="D63" s="131"/>
      <c r="E63" s="131"/>
      <c r="F63" s="477"/>
      <c r="G63" s="478"/>
      <c r="H63" s="478"/>
      <c r="I63" s="478"/>
      <c r="J63" s="478"/>
      <c r="K63" s="478"/>
      <c r="L63" s="478"/>
      <c r="M63" s="478"/>
      <c r="N63" s="478"/>
      <c r="O63" s="478"/>
      <c r="P63" s="478"/>
      <c r="Q63" s="478"/>
      <c r="R63" s="478"/>
      <c r="S63" s="478"/>
      <c r="T63" s="478"/>
      <c r="U63" s="478"/>
      <c r="V63" s="478"/>
      <c r="W63" s="478"/>
      <c r="X63" s="478"/>
      <c r="Y63" s="478"/>
      <c r="Z63" s="478"/>
      <c r="AA63" s="478"/>
      <c r="AB63" s="478"/>
      <c r="AC63" s="478"/>
      <c r="AD63" s="478"/>
      <c r="AE63" s="478"/>
      <c r="AF63" s="478"/>
      <c r="AG63" s="478"/>
      <c r="AH63" s="479"/>
    </row>
    <row r="64" spans="2:34">
      <c r="B64" s="314" t="s">
        <v>98</v>
      </c>
      <c r="C64" s="131"/>
      <c r="D64" s="131"/>
      <c r="E64" s="131"/>
      <c r="F64" s="480"/>
      <c r="G64" s="481"/>
      <c r="H64" s="481"/>
      <c r="I64" s="481"/>
      <c r="J64" s="481"/>
      <c r="K64" s="481"/>
      <c r="L64" s="481"/>
      <c r="M64" s="481"/>
      <c r="N64" s="481"/>
      <c r="O64" s="481"/>
      <c r="P64" s="481"/>
      <c r="Q64" s="481"/>
      <c r="R64" s="481"/>
      <c r="S64" s="481"/>
      <c r="T64" s="481"/>
      <c r="U64" s="481"/>
      <c r="V64" s="481"/>
      <c r="W64" s="481"/>
      <c r="X64" s="481"/>
      <c r="Y64" s="481"/>
      <c r="Z64" s="481"/>
      <c r="AA64" s="481"/>
      <c r="AB64" s="481"/>
      <c r="AC64" s="481"/>
      <c r="AD64" s="481"/>
      <c r="AE64" s="481"/>
      <c r="AF64" s="481"/>
      <c r="AG64" s="481"/>
      <c r="AH64" s="482"/>
    </row>
    <row r="65" spans="2:34">
      <c r="B65" s="116"/>
      <c r="C65" s="117"/>
      <c r="D65" s="117"/>
      <c r="E65" s="117"/>
      <c r="F65" s="480"/>
      <c r="G65" s="481"/>
      <c r="H65" s="481"/>
      <c r="I65" s="481"/>
      <c r="J65" s="481"/>
      <c r="K65" s="481"/>
      <c r="L65" s="481"/>
      <c r="M65" s="481"/>
      <c r="N65" s="481"/>
      <c r="O65" s="481"/>
      <c r="P65" s="481"/>
      <c r="Q65" s="481"/>
      <c r="R65" s="481"/>
      <c r="S65" s="481"/>
      <c r="T65" s="481"/>
      <c r="U65" s="481"/>
      <c r="V65" s="481"/>
      <c r="W65" s="481"/>
      <c r="X65" s="481"/>
      <c r="Y65" s="481"/>
      <c r="Z65" s="481"/>
      <c r="AA65" s="481"/>
      <c r="AB65" s="481"/>
      <c r="AC65" s="481"/>
      <c r="AD65" s="481"/>
      <c r="AE65" s="481"/>
      <c r="AF65" s="481"/>
      <c r="AG65" s="481"/>
      <c r="AH65" s="482"/>
    </row>
    <row r="66" spans="2:34" ht="16" thickBot="1">
      <c r="B66" s="486"/>
      <c r="C66" s="330"/>
      <c r="D66" s="330"/>
      <c r="E66" s="330"/>
      <c r="F66" s="483"/>
      <c r="G66" s="484"/>
      <c r="H66" s="484"/>
      <c r="I66" s="484"/>
      <c r="J66" s="484"/>
      <c r="K66" s="484"/>
      <c r="L66" s="484"/>
      <c r="M66" s="484"/>
      <c r="N66" s="484"/>
      <c r="O66" s="484"/>
      <c r="P66" s="484"/>
      <c r="Q66" s="484"/>
      <c r="R66" s="484"/>
      <c r="S66" s="484"/>
      <c r="T66" s="484"/>
      <c r="U66" s="484"/>
      <c r="V66" s="484"/>
      <c r="W66" s="484"/>
      <c r="X66" s="484"/>
      <c r="Y66" s="484"/>
      <c r="Z66" s="484"/>
      <c r="AA66" s="484"/>
      <c r="AB66" s="484"/>
      <c r="AC66" s="484"/>
      <c r="AD66" s="484"/>
      <c r="AE66" s="484"/>
      <c r="AF66" s="484"/>
      <c r="AG66" s="484"/>
      <c r="AH66" s="485"/>
    </row>
  </sheetData>
  <mergeCells count="429">
    <mergeCell ref="D61:E61"/>
    <mergeCell ref="F61:G61"/>
    <mergeCell ref="I61:AH61"/>
    <mergeCell ref="D57:E57"/>
    <mergeCell ref="F63:AH63"/>
    <mergeCell ref="F64:AH64"/>
    <mergeCell ref="F66:AH66"/>
    <mergeCell ref="B63:E63"/>
    <mergeCell ref="B64:E66"/>
    <mergeCell ref="F62:AH62"/>
    <mergeCell ref="B62:E62"/>
    <mergeCell ref="F65:AH65"/>
    <mergeCell ref="D58:E58"/>
    <mergeCell ref="F58:G58"/>
    <mergeCell ref="I58:AH58"/>
    <mergeCell ref="D59:E59"/>
    <mergeCell ref="F59:G59"/>
    <mergeCell ref="I59:AH59"/>
    <mergeCell ref="D60:E60"/>
    <mergeCell ref="F60:G60"/>
    <mergeCell ref="I60:AH60"/>
    <mergeCell ref="B22:D22"/>
    <mergeCell ref="E22:F22"/>
    <mergeCell ref="G22:I22"/>
    <mergeCell ref="D52:E52"/>
    <mergeCell ref="D53:E53"/>
    <mergeCell ref="F52:G52"/>
    <mergeCell ref="M22:O22"/>
    <mergeCell ref="P22:R22"/>
    <mergeCell ref="B21:D21"/>
    <mergeCell ref="E21:F21"/>
    <mergeCell ref="G21:I21"/>
    <mergeCell ref="M21:O21"/>
    <mergeCell ref="P21:R21"/>
    <mergeCell ref="H35:J35"/>
    <mergeCell ref="K35:M35"/>
    <mergeCell ref="N35:O35"/>
    <mergeCell ref="Q35:S35"/>
    <mergeCell ref="B36:D36"/>
    <mergeCell ref="E36:G36"/>
    <mergeCell ref="H36:J36"/>
    <mergeCell ref="B34:D34"/>
    <mergeCell ref="E34:G34"/>
    <mergeCell ref="H34:J34"/>
    <mergeCell ref="K34:M34"/>
    <mergeCell ref="M7:O7"/>
    <mergeCell ref="P7:R7"/>
    <mergeCell ref="S8:AH8"/>
    <mergeCell ref="B9:C9"/>
    <mergeCell ref="D9:E9"/>
    <mergeCell ref="F9:I9"/>
    <mergeCell ref="J9:L9"/>
    <mergeCell ref="M9:O9"/>
    <mergeCell ref="P9:R9"/>
    <mergeCell ref="S9:W9"/>
    <mergeCell ref="X9:Y9"/>
    <mergeCell ref="Z9:AA9"/>
    <mergeCell ref="B8:C8"/>
    <mergeCell ref="D8:E8"/>
    <mergeCell ref="F8:I8"/>
    <mergeCell ref="J8:L8"/>
    <mergeCell ref="M8:O8"/>
    <mergeCell ref="P8:R8"/>
    <mergeCell ref="W7:X7"/>
    <mergeCell ref="Y7:AA7"/>
    <mergeCell ref="AC7:AE7"/>
    <mergeCell ref="K7:L7"/>
    <mergeCell ref="B7:D7"/>
    <mergeCell ref="E7:G7"/>
    <mergeCell ref="B2:I5"/>
    <mergeCell ref="J2:AC3"/>
    <mergeCell ref="AD2:AH5"/>
    <mergeCell ref="J4:AC5"/>
    <mergeCell ref="B6:D6"/>
    <mergeCell ref="E6:G6"/>
    <mergeCell ref="H6:J6"/>
    <mergeCell ref="K6:L6"/>
    <mergeCell ref="M6:O6"/>
    <mergeCell ref="P6:R6"/>
    <mergeCell ref="S6:T6"/>
    <mergeCell ref="U6:V6"/>
    <mergeCell ref="AG6:AH6"/>
    <mergeCell ref="W6:X6"/>
    <mergeCell ref="Y6:AA6"/>
    <mergeCell ref="AC6:AE6"/>
    <mergeCell ref="H7:J7"/>
    <mergeCell ref="M11:O11"/>
    <mergeCell ref="P11:R11"/>
    <mergeCell ref="AB9:AC9"/>
    <mergeCell ref="AD9:AE9"/>
    <mergeCell ref="AG9:AH9"/>
    <mergeCell ref="B10:C10"/>
    <mergeCell ref="D10:E10"/>
    <mergeCell ref="F10:I10"/>
    <mergeCell ref="J10:L10"/>
    <mergeCell ref="M10:O10"/>
    <mergeCell ref="P10:R10"/>
    <mergeCell ref="S10:W10"/>
    <mergeCell ref="S11:W11"/>
    <mergeCell ref="X11:Y11"/>
    <mergeCell ref="Z11:AA11"/>
    <mergeCell ref="AB11:AC11"/>
    <mergeCell ref="AG11:AH11"/>
    <mergeCell ref="X10:Y10"/>
    <mergeCell ref="Z10:AA10"/>
    <mergeCell ref="AB10:AC10"/>
    <mergeCell ref="AG10:AH10"/>
    <mergeCell ref="B11:C11"/>
    <mergeCell ref="D11:I11"/>
    <mergeCell ref="J11:L11"/>
    <mergeCell ref="B13:D13"/>
    <mergeCell ref="E13:F13"/>
    <mergeCell ref="G13:I13"/>
    <mergeCell ref="J13:L13"/>
    <mergeCell ref="M13:O13"/>
    <mergeCell ref="P13:R13"/>
    <mergeCell ref="B12:I12"/>
    <mergeCell ref="J12:L12"/>
    <mergeCell ref="M12:O12"/>
    <mergeCell ref="P12:R12"/>
    <mergeCell ref="S13:W13"/>
    <mergeCell ref="X13:Y13"/>
    <mergeCell ref="Z13:AA13"/>
    <mergeCell ref="AB13:AC13"/>
    <mergeCell ref="AG13:AH13"/>
    <mergeCell ref="Z12:AA12"/>
    <mergeCell ref="AB12:AC12"/>
    <mergeCell ref="AG12:AH12"/>
    <mergeCell ref="S12:W12"/>
    <mergeCell ref="X12:Y12"/>
    <mergeCell ref="S14:W14"/>
    <mergeCell ref="X14:Y14"/>
    <mergeCell ref="Z14:AA14"/>
    <mergeCell ref="AB14:AC14"/>
    <mergeCell ref="AG14:AH14"/>
    <mergeCell ref="B14:D14"/>
    <mergeCell ref="E14:F14"/>
    <mergeCell ref="G14:I14"/>
    <mergeCell ref="J14:L14"/>
    <mergeCell ref="M14:O14"/>
    <mergeCell ref="P14:R14"/>
    <mergeCell ref="S15:W15"/>
    <mergeCell ref="X15:Y15"/>
    <mergeCell ref="Z15:AA15"/>
    <mergeCell ref="AB15:AC15"/>
    <mergeCell ref="AG15:AH15"/>
    <mergeCell ref="B15:D15"/>
    <mergeCell ref="E15:F15"/>
    <mergeCell ref="G15:I15"/>
    <mergeCell ref="J15:K16"/>
    <mergeCell ref="M15:O15"/>
    <mergeCell ref="P15:R15"/>
    <mergeCell ref="B16:D16"/>
    <mergeCell ref="E16:F16"/>
    <mergeCell ref="G16:I16"/>
    <mergeCell ref="M16:O16"/>
    <mergeCell ref="AG16:AH16"/>
    <mergeCell ref="P16:R16"/>
    <mergeCell ref="S16:W16"/>
    <mergeCell ref="X16:Y16"/>
    <mergeCell ref="Z16:AA16"/>
    <mergeCell ref="AB16:AC16"/>
    <mergeCell ref="AB17:AC17"/>
    <mergeCell ref="AG17:AH17"/>
    <mergeCell ref="B18:D18"/>
    <mergeCell ref="E18:F18"/>
    <mergeCell ref="G18:I18"/>
    <mergeCell ref="J18:L18"/>
    <mergeCell ref="M18:O18"/>
    <mergeCell ref="P18:R18"/>
    <mergeCell ref="S18:W18"/>
    <mergeCell ref="X18:Y18"/>
    <mergeCell ref="Z18:AA18"/>
    <mergeCell ref="AB18:AC18"/>
    <mergeCell ref="AG18:AH18"/>
    <mergeCell ref="B17:D17"/>
    <mergeCell ref="E17:F17"/>
    <mergeCell ref="G17:I17"/>
    <mergeCell ref="J17:L17"/>
    <mergeCell ref="M17:O17"/>
    <mergeCell ref="P17:R17"/>
    <mergeCell ref="S17:W17"/>
    <mergeCell ref="X17:Y17"/>
    <mergeCell ref="Z17:AA17"/>
    <mergeCell ref="M19:O19"/>
    <mergeCell ref="AG19:AH19"/>
    <mergeCell ref="B20:D20"/>
    <mergeCell ref="E20:F20"/>
    <mergeCell ref="G20:I20"/>
    <mergeCell ref="J20:L20"/>
    <mergeCell ref="M20:O20"/>
    <mergeCell ref="P20:R20"/>
    <mergeCell ref="S20:W20"/>
    <mergeCell ref="X20:Y20"/>
    <mergeCell ref="Z20:AA20"/>
    <mergeCell ref="P19:R19"/>
    <mergeCell ref="S19:W19"/>
    <mergeCell ref="X19:Y19"/>
    <mergeCell ref="Z19:AA19"/>
    <mergeCell ref="AB19:AC19"/>
    <mergeCell ref="AB20:AC20"/>
    <mergeCell ref="AG20:AH20"/>
    <mergeCell ref="AD36:AF36"/>
    <mergeCell ref="AG22:AH22"/>
    <mergeCell ref="X21:Y21"/>
    <mergeCell ref="Z21:AA21"/>
    <mergeCell ref="AB21:AC21"/>
    <mergeCell ref="AG21:AH21"/>
    <mergeCell ref="S22:W22"/>
    <mergeCell ref="X22:Y22"/>
    <mergeCell ref="AG26:AH26"/>
    <mergeCell ref="S25:W25"/>
    <mergeCell ref="X25:Y25"/>
    <mergeCell ref="Z25:AA25"/>
    <mergeCell ref="AB25:AC25"/>
    <mergeCell ref="AG23:AH23"/>
    <mergeCell ref="S24:W24"/>
    <mergeCell ref="X24:Y24"/>
    <mergeCell ref="Z24:AA24"/>
    <mergeCell ref="AB24:AC24"/>
    <mergeCell ref="AG24:AH24"/>
    <mergeCell ref="S23:W23"/>
    <mergeCell ref="X23:Y23"/>
    <mergeCell ref="Z23:AA23"/>
    <mergeCell ref="AB23:AC23"/>
    <mergeCell ref="AD26:AE26"/>
    <mergeCell ref="Q31:R31"/>
    <mergeCell ref="S31:T31"/>
    <mergeCell ref="AA31:AB31"/>
    <mergeCell ref="U32:X32"/>
    <mergeCell ref="B37:D37"/>
    <mergeCell ref="E37:G37"/>
    <mergeCell ref="AA30:AB30"/>
    <mergeCell ref="B29:D29"/>
    <mergeCell ref="E29:G29"/>
    <mergeCell ref="H29:J29"/>
    <mergeCell ref="K29:L29"/>
    <mergeCell ref="M29:N29"/>
    <mergeCell ref="Q29:R29"/>
    <mergeCell ref="S29:T29"/>
    <mergeCell ref="U29:X29"/>
    <mergeCell ref="AA29:AB29"/>
    <mergeCell ref="U30:X30"/>
    <mergeCell ref="U33:Y33"/>
    <mergeCell ref="Z33:AH33"/>
    <mergeCell ref="H37:J37"/>
    <mergeCell ref="K37:M37"/>
    <mergeCell ref="N37:O37"/>
    <mergeCell ref="Q37:S37"/>
    <mergeCell ref="U37:V37"/>
    <mergeCell ref="AG36:AH36"/>
    <mergeCell ref="U35:V35"/>
    <mergeCell ref="U36:V36"/>
    <mergeCell ref="W35:Y35"/>
    <mergeCell ref="U34:V34"/>
    <mergeCell ref="Z36:AA36"/>
    <mergeCell ref="N34:O34"/>
    <mergeCell ref="Q34:S34"/>
    <mergeCell ref="AB37:AC37"/>
    <mergeCell ref="AD37:AF37"/>
    <mergeCell ref="AG37:AH37"/>
    <mergeCell ref="Z34:AA34"/>
    <mergeCell ref="W34:Y34"/>
    <mergeCell ref="AB34:AC34"/>
    <mergeCell ref="AD34:AF34"/>
    <mergeCell ref="AG34:AH34"/>
    <mergeCell ref="Z35:AA35"/>
    <mergeCell ref="AB35:AC35"/>
    <mergeCell ref="AD35:AF35"/>
    <mergeCell ref="AG35:AH35"/>
    <mergeCell ref="W36:Y36"/>
    <mergeCell ref="W37:Y37"/>
    <mergeCell ref="Z37:AA37"/>
    <mergeCell ref="AB36:AC36"/>
    <mergeCell ref="I40:J40"/>
    <mergeCell ref="K40:AH40"/>
    <mergeCell ref="AB39:AC39"/>
    <mergeCell ref="AD39:AF39"/>
    <mergeCell ref="AG39:AH39"/>
    <mergeCell ref="AG38:AH38"/>
    <mergeCell ref="AB38:AC38"/>
    <mergeCell ref="AD38:AF38"/>
    <mergeCell ref="H38:J38"/>
    <mergeCell ref="U38:V38"/>
    <mergeCell ref="Z38:AA38"/>
    <mergeCell ref="K38:M38"/>
    <mergeCell ref="I52:AH52"/>
    <mergeCell ref="I53:AH53"/>
    <mergeCell ref="K46:M46"/>
    <mergeCell ref="B45:C45"/>
    <mergeCell ref="D45:E45"/>
    <mergeCell ref="B46:C46"/>
    <mergeCell ref="D46:E46"/>
    <mergeCell ref="C41:D41"/>
    <mergeCell ref="F41:G41"/>
    <mergeCell ref="H41:I41"/>
    <mergeCell ref="K41:M41"/>
    <mergeCell ref="C42:D42"/>
    <mergeCell ref="F42:G42"/>
    <mergeCell ref="H42:I42"/>
    <mergeCell ref="K42:M42"/>
    <mergeCell ref="K45:M45"/>
    <mergeCell ref="F46:G46"/>
    <mergeCell ref="H46:I46"/>
    <mergeCell ref="D49:E49"/>
    <mergeCell ref="F49:G49"/>
    <mergeCell ref="I49:AH49"/>
    <mergeCell ref="D51:E51"/>
    <mergeCell ref="F51:G51"/>
    <mergeCell ref="I51:AH51"/>
    <mergeCell ref="D55:E55"/>
    <mergeCell ref="F57:G57"/>
    <mergeCell ref="I57:AH57"/>
    <mergeCell ref="F56:G56"/>
    <mergeCell ref="D56:E56"/>
    <mergeCell ref="I56:AH56"/>
    <mergeCell ref="D54:E54"/>
    <mergeCell ref="F54:G54"/>
    <mergeCell ref="I54:AH54"/>
    <mergeCell ref="I55:AH55"/>
    <mergeCell ref="F55:G55"/>
    <mergeCell ref="D50:E50"/>
    <mergeCell ref="F50:G50"/>
    <mergeCell ref="I50:AH50"/>
    <mergeCell ref="F53:G53"/>
    <mergeCell ref="B23:D26"/>
    <mergeCell ref="Z22:AA22"/>
    <mergeCell ref="AB22:AC22"/>
    <mergeCell ref="B48:C48"/>
    <mergeCell ref="D48:E48"/>
    <mergeCell ref="F48:G48"/>
    <mergeCell ref="I48:AF48"/>
    <mergeCell ref="AG48:AH48"/>
    <mergeCell ref="C43:D43"/>
    <mergeCell ref="F43:G43"/>
    <mergeCell ref="H43:I43"/>
    <mergeCell ref="K43:M43"/>
    <mergeCell ref="B44:E44"/>
    <mergeCell ref="F44:P44"/>
    <mergeCell ref="Q44:R44"/>
    <mergeCell ref="S44:U44"/>
    <mergeCell ref="V44:W44"/>
    <mergeCell ref="F47:G47"/>
    <mergeCell ref="H47:I47"/>
    <mergeCell ref="K47:M47"/>
    <mergeCell ref="D47:E47"/>
    <mergeCell ref="B47:C47"/>
    <mergeCell ref="F45:G45"/>
    <mergeCell ref="H45:I45"/>
    <mergeCell ref="E28:G28"/>
    <mergeCell ref="H28:J28"/>
    <mergeCell ref="K28:L28"/>
    <mergeCell ref="M28:N28"/>
    <mergeCell ref="Q28:R28"/>
    <mergeCell ref="B35:D35"/>
    <mergeCell ref="E35:G35"/>
    <mergeCell ref="K36:M36"/>
    <mergeCell ref="N36:O36"/>
    <mergeCell ref="Q36:S36"/>
    <mergeCell ref="B40:D40"/>
    <mergeCell ref="B39:D39"/>
    <mergeCell ref="E39:G39"/>
    <mergeCell ref="H39:J39"/>
    <mergeCell ref="B38:D38"/>
    <mergeCell ref="E38:G38"/>
    <mergeCell ref="N38:O38"/>
    <mergeCell ref="Q38:S38"/>
    <mergeCell ref="E40:F40"/>
    <mergeCell ref="G40:H40"/>
    <mergeCell ref="S28:T28"/>
    <mergeCell ref="AG25:AH25"/>
    <mergeCell ref="S26:W26"/>
    <mergeCell ref="E23:R26"/>
    <mergeCell ref="X26:Y26"/>
    <mergeCell ref="Z26:AA26"/>
    <mergeCell ref="AB26:AC26"/>
    <mergeCell ref="S7:T7"/>
    <mergeCell ref="U7:V7"/>
    <mergeCell ref="AG7:AH7"/>
    <mergeCell ref="J21:K22"/>
    <mergeCell ref="U28:X28"/>
    <mergeCell ref="AA28:AB28"/>
    <mergeCell ref="AF28:AH28"/>
    <mergeCell ref="B27:J27"/>
    <mergeCell ref="K27:T27"/>
    <mergeCell ref="U27:Y27"/>
    <mergeCell ref="Z27:AH27"/>
    <mergeCell ref="B28:D28"/>
    <mergeCell ref="S21:W21"/>
    <mergeCell ref="B19:D19"/>
    <mergeCell ref="E19:F19"/>
    <mergeCell ref="G19:I19"/>
    <mergeCell ref="J19:L19"/>
    <mergeCell ref="AF29:AH30"/>
    <mergeCell ref="Z32:AH32"/>
    <mergeCell ref="B33:T33"/>
    <mergeCell ref="U31:X31"/>
    <mergeCell ref="B30:D30"/>
    <mergeCell ref="E30:G30"/>
    <mergeCell ref="H30:J30"/>
    <mergeCell ref="K30:L30"/>
    <mergeCell ref="M30:N30"/>
    <mergeCell ref="Q30:R30"/>
    <mergeCell ref="S30:T30"/>
    <mergeCell ref="AF31:AH31"/>
    <mergeCell ref="B32:D32"/>
    <mergeCell ref="E32:G32"/>
    <mergeCell ref="H32:J32"/>
    <mergeCell ref="K32:L32"/>
    <mergeCell ref="M32:N32"/>
    <mergeCell ref="Q32:R32"/>
    <mergeCell ref="S32:T32"/>
    <mergeCell ref="B31:D31"/>
    <mergeCell ref="E31:G31"/>
    <mergeCell ref="H31:J31"/>
    <mergeCell ref="K31:L31"/>
    <mergeCell ref="M31:N31"/>
    <mergeCell ref="AD44:AE44"/>
    <mergeCell ref="AG44:AH44"/>
    <mergeCell ref="W38:Y38"/>
    <mergeCell ref="K39:M39"/>
    <mergeCell ref="N39:O39"/>
    <mergeCell ref="Q39:S39"/>
    <mergeCell ref="W39:Y39"/>
    <mergeCell ref="X44:Y44"/>
    <mergeCell ref="Z44:AA44"/>
    <mergeCell ref="AB44:AC44"/>
    <mergeCell ref="U39:V39"/>
    <mergeCell ref="Z39:AA39"/>
  </mergeCells>
  <pageMargins left="0.7" right="0.7" top="0.75" bottom="0.75" header="0.3" footer="0.3"/>
  <pageSetup paperSize="8" scale="56" orientation="landscape" horizontalDpi="4294967295" verticalDpi="4294967295"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'Əməliyyatların Kodu'!$C$1:$C$47</xm:f>
          </x14:formula1>
          <xm:sqref>E55 E49 D49:D61 E57:E61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9DC82-60A3-A542-A749-B292E65380F7}">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F49"/>
  <sheetViews>
    <sheetView topLeftCell="B28" zoomScale="85" zoomScaleNormal="85" workbookViewId="0">
      <selection activeCell="D42" sqref="D42"/>
    </sheetView>
  </sheetViews>
  <sheetFormatPr baseColWidth="10" defaultColWidth="8.83203125" defaultRowHeight="15"/>
  <cols>
    <col min="2" max="2" width="7.5" customWidth="1"/>
    <col min="3" max="3" width="9.1640625" customWidth="1"/>
    <col min="4" max="4" width="48" bestFit="1" customWidth="1"/>
    <col min="5" max="5" width="91.33203125" style="70" customWidth="1"/>
    <col min="6" max="6" width="12.33203125" customWidth="1"/>
    <col min="11" max="11" width="12.83203125" customWidth="1"/>
    <col min="12" max="12" width="30.1640625" bestFit="1" customWidth="1"/>
    <col min="258" max="258" width="3.33203125" bestFit="1" customWidth="1"/>
    <col min="259" max="259" width="9.1640625" customWidth="1"/>
    <col min="260" max="260" width="29.1640625" bestFit="1" customWidth="1"/>
    <col min="264" max="264" width="30.5" customWidth="1"/>
    <col min="514" max="514" width="3.33203125" bestFit="1" customWidth="1"/>
    <col min="515" max="515" width="9.1640625" customWidth="1"/>
    <col min="516" max="516" width="29.1640625" bestFit="1" customWidth="1"/>
    <col min="520" max="520" width="30.5" customWidth="1"/>
    <col min="770" max="770" width="3.33203125" bestFit="1" customWidth="1"/>
    <col min="771" max="771" width="9.1640625" customWidth="1"/>
    <col min="772" max="772" width="29.1640625" bestFit="1" customWidth="1"/>
    <col min="776" max="776" width="30.5" customWidth="1"/>
    <col min="1026" max="1026" width="3.33203125" bestFit="1" customWidth="1"/>
    <col min="1027" max="1027" width="9.1640625" customWidth="1"/>
    <col min="1028" max="1028" width="29.1640625" bestFit="1" customWidth="1"/>
    <col min="1032" max="1032" width="30.5" customWidth="1"/>
    <col min="1282" max="1282" width="3.33203125" bestFit="1" customWidth="1"/>
    <col min="1283" max="1283" width="9.1640625" customWidth="1"/>
    <col min="1284" max="1284" width="29.1640625" bestFit="1" customWidth="1"/>
    <col min="1288" max="1288" width="30.5" customWidth="1"/>
    <col min="1538" max="1538" width="3.33203125" bestFit="1" customWidth="1"/>
    <col min="1539" max="1539" width="9.1640625" customWidth="1"/>
    <col min="1540" max="1540" width="29.1640625" bestFit="1" customWidth="1"/>
    <col min="1544" max="1544" width="30.5" customWidth="1"/>
    <col min="1794" max="1794" width="3.33203125" bestFit="1" customWidth="1"/>
    <col min="1795" max="1795" width="9.1640625" customWidth="1"/>
    <col min="1796" max="1796" width="29.1640625" bestFit="1" customWidth="1"/>
    <col min="1800" max="1800" width="30.5" customWidth="1"/>
    <col min="2050" max="2050" width="3.33203125" bestFit="1" customWidth="1"/>
    <col min="2051" max="2051" width="9.1640625" customWidth="1"/>
    <col min="2052" max="2052" width="29.1640625" bestFit="1" customWidth="1"/>
    <col min="2056" max="2056" width="30.5" customWidth="1"/>
    <col min="2306" max="2306" width="3.33203125" bestFit="1" customWidth="1"/>
    <col min="2307" max="2307" width="9.1640625" customWidth="1"/>
    <col min="2308" max="2308" width="29.1640625" bestFit="1" customWidth="1"/>
    <col min="2312" max="2312" width="30.5" customWidth="1"/>
    <col min="2562" max="2562" width="3.33203125" bestFit="1" customWidth="1"/>
    <col min="2563" max="2563" width="9.1640625" customWidth="1"/>
    <col min="2564" max="2564" width="29.1640625" bestFit="1" customWidth="1"/>
    <col min="2568" max="2568" width="30.5" customWidth="1"/>
    <col min="2818" max="2818" width="3.33203125" bestFit="1" customWidth="1"/>
    <col min="2819" max="2819" width="9.1640625" customWidth="1"/>
    <col min="2820" max="2820" width="29.1640625" bestFit="1" customWidth="1"/>
    <col min="2824" max="2824" width="30.5" customWidth="1"/>
    <col min="3074" max="3074" width="3.33203125" bestFit="1" customWidth="1"/>
    <col min="3075" max="3075" width="9.1640625" customWidth="1"/>
    <col min="3076" max="3076" width="29.1640625" bestFit="1" customWidth="1"/>
    <col min="3080" max="3080" width="30.5" customWidth="1"/>
    <col min="3330" max="3330" width="3.33203125" bestFit="1" customWidth="1"/>
    <col min="3331" max="3331" width="9.1640625" customWidth="1"/>
    <col min="3332" max="3332" width="29.1640625" bestFit="1" customWidth="1"/>
    <col min="3336" max="3336" width="30.5" customWidth="1"/>
    <col min="3586" max="3586" width="3.33203125" bestFit="1" customWidth="1"/>
    <col min="3587" max="3587" width="9.1640625" customWidth="1"/>
    <col min="3588" max="3588" width="29.1640625" bestFit="1" customWidth="1"/>
    <col min="3592" max="3592" width="30.5" customWidth="1"/>
    <col min="3842" max="3842" width="3.33203125" bestFit="1" customWidth="1"/>
    <col min="3843" max="3843" width="9.1640625" customWidth="1"/>
    <col min="3844" max="3844" width="29.1640625" bestFit="1" customWidth="1"/>
    <col min="3848" max="3848" width="30.5" customWidth="1"/>
    <col min="4098" max="4098" width="3.33203125" bestFit="1" customWidth="1"/>
    <col min="4099" max="4099" width="9.1640625" customWidth="1"/>
    <col min="4100" max="4100" width="29.1640625" bestFit="1" customWidth="1"/>
    <col min="4104" max="4104" width="30.5" customWidth="1"/>
    <col min="4354" max="4354" width="3.33203125" bestFit="1" customWidth="1"/>
    <col min="4355" max="4355" width="9.1640625" customWidth="1"/>
    <col min="4356" max="4356" width="29.1640625" bestFit="1" customWidth="1"/>
    <col min="4360" max="4360" width="30.5" customWidth="1"/>
    <col min="4610" max="4610" width="3.33203125" bestFit="1" customWidth="1"/>
    <col min="4611" max="4611" width="9.1640625" customWidth="1"/>
    <col min="4612" max="4612" width="29.1640625" bestFit="1" customWidth="1"/>
    <col min="4616" max="4616" width="30.5" customWidth="1"/>
    <col min="4866" max="4866" width="3.33203125" bestFit="1" customWidth="1"/>
    <col min="4867" max="4867" width="9.1640625" customWidth="1"/>
    <col min="4868" max="4868" width="29.1640625" bestFit="1" customWidth="1"/>
    <col min="4872" max="4872" width="30.5" customWidth="1"/>
    <col min="5122" max="5122" width="3.33203125" bestFit="1" customWidth="1"/>
    <col min="5123" max="5123" width="9.1640625" customWidth="1"/>
    <col min="5124" max="5124" width="29.1640625" bestFit="1" customWidth="1"/>
    <col min="5128" max="5128" width="30.5" customWidth="1"/>
    <col min="5378" max="5378" width="3.33203125" bestFit="1" customWidth="1"/>
    <col min="5379" max="5379" width="9.1640625" customWidth="1"/>
    <col min="5380" max="5380" width="29.1640625" bestFit="1" customWidth="1"/>
    <col min="5384" max="5384" width="30.5" customWidth="1"/>
    <col min="5634" max="5634" width="3.33203125" bestFit="1" customWidth="1"/>
    <col min="5635" max="5635" width="9.1640625" customWidth="1"/>
    <col min="5636" max="5636" width="29.1640625" bestFit="1" customWidth="1"/>
    <col min="5640" max="5640" width="30.5" customWidth="1"/>
    <col min="5890" max="5890" width="3.33203125" bestFit="1" customWidth="1"/>
    <col min="5891" max="5891" width="9.1640625" customWidth="1"/>
    <col min="5892" max="5892" width="29.1640625" bestFit="1" customWidth="1"/>
    <col min="5896" max="5896" width="30.5" customWidth="1"/>
    <col min="6146" max="6146" width="3.33203125" bestFit="1" customWidth="1"/>
    <col min="6147" max="6147" width="9.1640625" customWidth="1"/>
    <col min="6148" max="6148" width="29.1640625" bestFit="1" customWidth="1"/>
    <col min="6152" max="6152" width="30.5" customWidth="1"/>
    <col min="6402" max="6402" width="3.33203125" bestFit="1" customWidth="1"/>
    <col min="6403" max="6403" width="9.1640625" customWidth="1"/>
    <col min="6404" max="6404" width="29.1640625" bestFit="1" customWidth="1"/>
    <col min="6408" max="6408" width="30.5" customWidth="1"/>
    <col min="6658" max="6658" width="3.33203125" bestFit="1" customWidth="1"/>
    <col min="6659" max="6659" width="9.1640625" customWidth="1"/>
    <col min="6660" max="6660" width="29.1640625" bestFit="1" customWidth="1"/>
    <col min="6664" max="6664" width="30.5" customWidth="1"/>
    <col min="6914" max="6914" width="3.33203125" bestFit="1" customWidth="1"/>
    <col min="6915" max="6915" width="9.1640625" customWidth="1"/>
    <col min="6916" max="6916" width="29.1640625" bestFit="1" customWidth="1"/>
    <col min="6920" max="6920" width="30.5" customWidth="1"/>
    <col min="7170" max="7170" width="3.33203125" bestFit="1" customWidth="1"/>
    <col min="7171" max="7171" width="9.1640625" customWidth="1"/>
    <col min="7172" max="7172" width="29.1640625" bestFit="1" customWidth="1"/>
    <col min="7176" max="7176" width="30.5" customWidth="1"/>
    <col min="7426" max="7426" width="3.33203125" bestFit="1" customWidth="1"/>
    <col min="7427" max="7427" width="9.1640625" customWidth="1"/>
    <col min="7428" max="7428" width="29.1640625" bestFit="1" customWidth="1"/>
    <col min="7432" max="7432" width="30.5" customWidth="1"/>
    <col min="7682" max="7682" width="3.33203125" bestFit="1" customWidth="1"/>
    <col min="7683" max="7683" width="9.1640625" customWidth="1"/>
    <col min="7684" max="7684" width="29.1640625" bestFit="1" customWidth="1"/>
    <col min="7688" max="7688" width="30.5" customWidth="1"/>
    <col min="7938" max="7938" width="3.33203125" bestFit="1" customWidth="1"/>
    <col min="7939" max="7939" width="9.1640625" customWidth="1"/>
    <col min="7940" max="7940" width="29.1640625" bestFit="1" customWidth="1"/>
    <col min="7944" max="7944" width="30.5" customWidth="1"/>
    <col min="8194" max="8194" width="3.33203125" bestFit="1" customWidth="1"/>
    <col min="8195" max="8195" width="9.1640625" customWidth="1"/>
    <col min="8196" max="8196" width="29.1640625" bestFit="1" customWidth="1"/>
    <col min="8200" max="8200" width="30.5" customWidth="1"/>
    <col min="8450" max="8450" width="3.33203125" bestFit="1" customWidth="1"/>
    <col min="8451" max="8451" width="9.1640625" customWidth="1"/>
    <col min="8452" max="8452" width="29.1640625" bestFit="1" customWidth="1"/>
    <col min="8456" max="8456" width="30.5" customWidth="1"/>
    <col min="8706" max="8706" width="3.33203125" bestFit="1" customWidth="1"/>
    <col min="8707" max="8707" width="9.1640625" customWidth="1"/>
    <col min="8708" max="8708" width="29.1640625" bestFit="1" customWidth="1"/>
    <col min="8712" max="8712" width="30.5" customWidth="1"/>
    <col min="8962" max="8962" width="3.33203125" bestFit="1" customWidth="1"/>
    <col min="8963" max="8963" width="9.1640625" customWidth="1"/>
    <col min="8964" max="8964" width="29.1640625" bestFit="1" customWidth="1"/>
    <col min="8968" max="8968" width="30.5" customWidth="1"/>
    <col min="9218" max="9218" width="3.33203125" bestFit="1" customWidth="1"/>
    <col min="9219" max="9219" width="9.1640625" customWidth="1"/>
    <col min="9220" max="9220" width="29.1640625" bestFit="1" customWidth="1"/>
    <col min="9224" max="9224" width="30.5" customWidth="1"/>
    <col min="9474" max="9474" width="3.33203125" bestFit="1" customWidth="1"/>
    <col min="9475" max="9475" width="9.1640625" customWidth="1"/>
    <col min="9476" max="9476" width="29.1640625" bestFit="1" customWidth="1"/>
    <col min="9480" max="9480" width="30.5" customWidth="1"/>
    <col min="9730" max="9730" width="3.33203125" bestFit="1" customWidth="1"/>
    <col min="9731" max="9731" width="9.1640625" customWidth="1"/>
    <col min="9732" max="9732" width="29.1640625" bestFit="1" customWidth="1"/>
    <col min="9736" max="9736" width="30.5" customWidth="1"/>
    <col min="9986" max="9986" width="3.33203125" bestFit="1" customWidth="1"/>
    <col min="9987" max="9987" width="9.1640625" customWidth="1"/>
    <col min="9988" max="9988" width="29.1640625" bestFit="1" customWidth="1"/>
    <col min="9992" max="9992" width="30.5" customWidth="1"/>
    <col min="10242" max="10242" width="3.33203125" bestFit="1" customWidth="1"/>
    <col min="10243" max="10243" width="9.1640625" customWidth="1"/>
    <col min="10244" max="10244" width="29.1640625" bestFit="1" customWidth="1"/>
    <col min="10248" max="10248" width="30.5" customWidth="1"/>
    <col min="10498" max="10498" width="3.33203125" bestFit="1" customWidth="1"/>
    <col min="10499" max="10499" width="9.1640625" customWidth="1"/>
    <col min="10500" max="10500" width="29.1640625" bestFit="1" customWidth="1"/>
    <col min="10504" max="10504" width="30.5" customWidth="1"/>
    <col min="10754" max="10754" width="3.33203125" bestFit="1" customWidth="1"/>
    <col min="10755" max="10755" width="9.1640625" customWidth="1"/>
    <col min="10756" max="10756" width="29.1640625" bestFit="1" customWidth="1"/>
    <col min="10760" max="10760" width="30.5" customWidth="1"/>
    <col min="11010" max="11010" width="3.33203125" bestFit="1" customWidth="1"/>
    <col min="11011" max="11011" width="9.1640625" customWidth="1"/>
    <col min="11012" max="11012" width="29.1640625" bestFit="1" customWidth="1"/>
    <col min="11016" max="11016" width="30.5" customWidth="1"/>
    <col min="11266" max="11266" width="3.33203125" bestFit="1" customWidth="1"/>
    <col min="11267" max="11267" width="9.1640625" customWidth="1"/>
    <col min="11268" max="11268" width="29.1640625" bestFit="1" customWidth="1"/>
    <col min="11272" max="11272" width="30.5" customWidth="1"/>
    <col min="11522" max="11522" width="3.33203125" bestFit="1" customWidth="1"/>
    <col min="11523" max="11523" width="9.1640625" customWidth="1"/>
    <col min="11524" max="11524" width="29.1640625" bestFit="1" customWidth="1"/>
    <col min="11528" max="11528" width="30.5" customWidth="1"/>
    <col min="11778" max="11778" width="3.33203125" bestFit="1" customWidth="1"/>
    <col min="11779" max="11779" width="9.1640625" customWidth="1"/>
    <col min="11780" max="11780" width="29.1640625" bestFit="1" customWidth="1"/>
    <col min="11784" max="11784" width="30.5" customWidth="1"/>
    <col min="12034" max="12034" width="3.33203125" bestFit="1" customWidth="1"/>
    <col min="12035" max="12035" width="9.1640625" customWidth="1"/>
    <col min="12036" max="12036" width="29.1640625" bestFit="1" customWidth="1"/>
    <col min="12040" max="12040" width="30.5" customWidth="1"/>
    <col min="12290" max="12290" width="3.33203125" bestFit="1" customWidth="1"/>
    <col min="12291" max="12291" width="9.1640625" customWidth="1"/>
    <col min="12292" max="12292" width="29.1640625" bestFit="1" customWidth="1"/>
    <col min="12296" max="12296" width="30.5" customWidth="1"/>
    <col min="12546" max="12546" width="3.33203125" bestFit="1" customWidth="1"/>
    <col min="12547" max="12547" width="9.1640625" customWidth="1"/>
    <col min="12548" max="12548" width="29.1640625" bestFit="1" customWidth="1"/>
    <col min="12552" max="12552" width="30.5" customWidth="1"/>
    <col min="12802" max="12802" width="3.33203125" bestFit="1" customWidth="1"/>
    <col min="12803" max="12803" width="9.1640625" customWidth="1"/>
    <col min="12804" max="12804" width="29.1640625" bestFit="1" customWidth="1"/>
    <col min="12808" max="12808" width="30.5" customWidth="1"/>
    <col min="13058" max="13058" width="3.33203125" bestFit="1" customWidth="1"/>
    <col min="13059" max="13059" width="9.1640625" customWidth="1"/>
    <col min="13060" max="13060" width="29.1640625" bestFit="1" customWidth="1"/>
    <col min="13064" max="13064" width="30.5" customWidth="1"/>
    <col min="13314" max="13314" width="3.33203125" bestFit="1" customWidth="1"/>
    <col min="13315" max="13315" width="9.1640625" customWidth="1"/>
    <col min="13316" max="13316" width="29.1640625" bestFit="1" customWidth="1"/>
    <col min="13320" max="13320" width="30.5" customWidth="1"/>
    <col min="13570" max="13570" width="3.33203125" bestFit="1" customWidth="1"/>
    <col min="13571" max="13571" width="9.1640625" customWidth="1"/>
    <col min="13572" max="13572" width="29.1640625" bestFit="1" customWidth="1"/>
    <col min="13576" max="13576" width="30.5" customWidth="1"/>
    <col min="13826" max="13826" width="3.33203125" bestFit="1" customWidth="1"/>
    <col min="13827" max="13827" width="9.1640625" customWidth="1"/>
    <col min="13828" max="13828" width="29.1640625" bestFit="1" customWidth="1"/>
    <col min="13832" max="13832" width="30.5" customWidth="1"/>
    <col min="14082" max="14082" width="3.33203125" bestFit="1" customWidth="1"/>
    <col min="14083" max="14083" width="9.1640625" customWidth="1"/>
    <col min="14084" max="14084" width="29.1640625" bestFit="1" customWidth="1"/>
    <col min="14088" max="14088" width="30.5" customWidth="1"/>
    <col min="14338" max="14338" width="3.33203125" bestFit="1" customWidth="1"/>
    <col min="14339" max="14339" width="9.1640625" customWidth="1"/>
    <col min="14340" max="14340" width="29.1640625" bestFit="1" customWidth="1"/>
    <col min="14344" max="14344" width="30.5" customWidth="1"/>
    <col min="14594" max="14594" width="3.33203125" bestFit="1" customWidth="1"/>
    <col min="14595" max="14595" width="9.1640625" customWidth="1"/>
    <col min="14596" max="14596" width="29.1640625" bestFit="1" customWidth="1"/>
    <col min="14600" max="14600" width="30.5" customWidth="1"/>
    <col min="14850" max="14850" width="3.33203125" bestFit="1" customWidth="1"/>
    <col min="14851" max="14851" width="9.1640625" customWidth="1"/>
    <col min="14852" max="14852" width="29.1640625" bestFit="1" customWidth="1"/>
    <col min="14856" max="14856" width="30.5" customWidth="1"/>
    <col min="15106" max="15106" width="3.33203125" bestFit="1" customWidth="1"/>
    <col min="15107" max="15107" width="9.1640625" customWidth="1"/>
    <col min="15108" max="15108" width="29.1640625" bestFit="1" customWidth="1"/>
    <col min="15112" max="15112" width="30.5" customWidth="1"/>
    <col min="15362" max="15362" width="3.33203125" bestFit="1" customWidth="1"/>
    <col min="15363" max="15363" width="9.1640625" customWidth="1"/>
    <col min="15364" max="15364" width="29.1640625" bestFit="1" customWidth="1"/>
    <col min="15368" max="15368" width="30.5" customWidth="1"/>
    <col min="15618" max="15618" width="3.33203125" bestFit="1" customWidth="1"/>
    <col min="15619" max="15619" width="9.1640625" customWidth="1"/>
    <col min="15620" max="15620" width="29.1640625" bestFit="1" customWidth="1"/>
    <col min="15624" max="15624" width="30.5" customWidth="1"/>
    <col min="15874" max="15874" width="3.33203125" bestFit="1" customWidth="1"/>
    <col min="15875" max="15875" width="9.1640625" customWidth="1"/>
    <col min="15876" max="15876" width="29.1640625" bestFit="1" customWidth="1"/>
    <col min="15880" max="15880" width="30.5" customWidth="1"/>
    <col min="16130" max="16130" width="3.33203125" bestFit="1" customWidth="1"/>
    <col min="16131" max="16131" width="9.1640625" customWidth="1"/>
    <col min="16132" max="16132" width="29.1640625" bestFit="1" customWidth="1"/>
    <col min="16136" max="16136" width="30.5" customWidth="1"/>
  </cols>
  <sheetData>
    <row r="1" spans="2:6" ht="16">
      <c r="B1" s="61" t="s">
        <v>61</v>
      </c>
      <c r="C1" s="62" t="s">
        <v>173</v>
      </c>
      <c r="D1" s="62" t="s">
        <v>174</v>
      </c>
      <c r="E1" s="68" t="s">
        <v>175</v>
      </c>
      <c r="F1" s="67" t="s">
        <v>61</v>
      </c>
    </row>
    <row r="2" spans="2:6" ht="30">
      <c r="B2" s="490" t="s">
        <v>64</v>
      </c>
      <c r="C2" s="59" t="s">
        <v>65</v>
      </c>
      <c r="D2" s="54" t="s">
        <v>161</v>
      </c>
      <c r="E2" s="69" t="s">
        <v>171</v>
      </c>
      <c r="F2" s="63" t="s">
        <v>95</v>
      </c>
    </row>
    <row r="3" spans="2:6" ht="20" customHeight="1">
      <c r="B3" s="490"/>
      <c r="C3" s="59" t="s">
        <v>155</v>
      </c>
      <c r="D3" s="54" t="s">
        <v>162</v>
      </c>
      <c r="E3" s="69" t="s">
        <v>172</v>
      </c>
      <c r="F3" s="63" t="s">
        <v>95</v>
      </c>
    </row>
    <row r="4" spans="2:6" ht="45">
      <c r="B4" s="490"/>
      <c r="C4" s="59" t="s">
        <v>68</v>
      </c>
      <c r="D4" s="54" t="s">
        <v>149</v>
      </c>
      <c r="E4" s="69" t="s">
        <v>176</v>
      </c>
      <c r="F4" s="63" t="s">
        <v>95</v>
      </c>
    </row>
    <row r="5" spans="2:6" ht="45">
      <c r="B5" s="490"/>
      <c r="C5" s="59" t="s">
        <v>70</v>
      </c>
      <c r="D5" s="54" t="s">
        <v>96</v>
      </c>
      <c r="E5" s="69" t="s">
        <v>177</v>
      </c>
      <c r="F5" s="63" t="s">
        <v>95</v>
      </c>
    </row>
    <row r="6" spans="2:6" ht="45">
      <c r="B6" s="490"/>
      <c r="C6" s="59" t="s">
        <v>72</v>
      </c>
      <c r="D6" s="54" t="s">
        <v>150</v>
      </c>
      <c r="E6" s="69" t="s">
        <v>178</v>
      </c>
      <c r="F6" s="63" t="s">
        <v>95</v>
      </c>
    </row>
    <row r="7" spans="2:6">
      <c r="B7" s="490"/>
      <c r="C7" s="59" t="s">
        <v>74</v>
      </c>
      <c r="D7" s="54" t="s">
        <v>163</v>
      </c>
      <c r="E7" s="69" t="s">
        <v>179</v>
      </c>
      <c r="F7" s="63" t="s">
        <v>95</v>
      </c>
    </row>
    <row r="8" spans="2:6" ht="20" customHeight="1">
      <c r="B8" s="490"/>
      <c r="C8" s="59" t="s">
        <v>77</v>
      </c>
      <c r="D8" s="54" t="s">
        <v>14</v>
      </c>
      <c r="E8" s="69" t="s">
        <v>180</v>
      </c>
      <c r="F8" s="63" t="s">
        <v>95</v>
      </c>
    </row>
    <row r="9" spans="2:6" ht="75">
      <c r="B9" s="490"/>
      <c r="C9" s="59" t="s">
        <v>80</v>
      </c>
      <c r="D9" s="54" t="s">
        <v>78</v>
      </c>
      <c r="E9" s="69" t="s">
        <v>181</v>
      </c>
      <c r="F9" s="63" t="s">
        <v>95</v>
      </c>
    </row>
    <row r="10" spans="2:6" ht="45">
      <c r="B10" s="490"/>
      <c r="C10" s="59" t="s">
        <v>81</v>
      </c>
      <c r="D10" s="54" t="s">
        <v>151</v>
      </c>
      <c r="E10" s="69" t="s">
        <v>182</v>
      </c>
      <c r="F10" s="63" t="s">
        <v>95</v>
      </c>
    </row>
    <row r="11" spans="2:6" ht="20" customHeight="1">
      <c r="B11" s="490"/>
      <c r="C11" s="59" t="s">
        <v>83</v>
      </c>
      <c r="D11" s="54" t="s">
        <v>82</v>
      </c>
      <c r="E11" s="69" t="s">
        <v>183</v>
      </c>
      <c r="F11" s="63" t="s">
        <v>95</v>
      </c>
    </row>
    <row r="12" spans="2:6">
      <c r="B12" s="490"/>
      <c r="C12" s="59" t="s">
        <v>84</v>
      </c>
      <c r="D12" s="54" t="s">
        <v>152</v>
      </c>
      <c r="E12" s="69" t="s">
        <v>184</v>
      </c>
      <c r="F12" s="63" t="s">
        <v>95</v>
      </c>
    </row>
    <row r="13" spans="2:6" ht="30">
      <c r="B13" s="490"/>
      <c r="C13" s="59" t="s">
        <v>86</v>
      </c>
      <c r="D13" s="54" t="s">
        <v>100</v>
      </c>
      <c r="E13" s="69" t="s">
        <v>185</v>
      </c>
      <c r="F13" s="63" t="s">
        <v>95</v>
      </c>
    </row>
    <row r="14" spans="2:6" ht="30">
      <c r="B14" s="490"/>
      <c r="C14" s="59" t="s">
        <v>87</v>
      </c>
      <c r="D14" s="54" t="s">
        <v>153</v>
      </c>
      <c r="E14" s="69" t="s">
        <v>186</v>
      </c>
      <c r="F14" s="63" t="s">
        <v>95</v>
      </c>
    </row>
    <row r="15" spans="2:6" ht="20" customHeight="1">
      <c r="B15" s="490"/>
      <c r="C15" s="59" t="s">
        <v>88</v>
      </c>
      <c r="D15" s="54" t="s">
        <v>154</v>
      </c>
      <c r="E15" s="69" t="s">
        <v>187</v>
      </c>
      <c r="F15" s="63" t="s">
        <v>95</v>
      </c>
    </row>
    <row r="16" spans="2:6" ht="30">
      <c r="B16" s="490"/>
      <c r="C16" s="59" t="s">
        <v>89</v>
      </c>
      <c r="D16" s="54" t="s">
        <v>85</v>
      </c>
      <c r="E16" s="69" t="s">
        <v>188</v>
      </c>
      <c r="F16" s="63" t="s">
        <v>95</v>
      </c>
    </row>
    <row r="17" spans="2:6" ht="30">
      <c r="B17" s="490"/>
      <c r="C17" s="59" t="s">
        <v>91</v>
      </c>
      <c r="D17" s="54" t="s">
        <v>164</v>
      </c>
      <c r="E17" s="69" t="s">
        <v>189</v>
      </c>
      <c r="F17" s="63" t="s">
        <v>95</v>
      </c>
    </row>
    <row r="18" spans="2:6" ht="20" customHeight="1">
      <c r="B18" s="490"/>
      <c r="C18" s="59" t="s">
        <v>67</v>
      </c>
      <c r="D18" s="54" t="s">
        <v>90</v>
      </c>
      <c r="E18" s="69" t="s">
        <v>190</v>
      </c>
      <c r="F18" s="63" t="s">
        <v>95</v>
      </c>
    </row>
    <row r="19" spans="2:6" ht="30">
      <c r="B19" s="490"/>
      <c r="C19" s="59" t="s">
        <v>69</v>
      </c>
      <c r="D19" s="54" t="s">
        <v>92</v>
      </c>
      <c r="E19" s="69" t="s">
        <v>191</v>
      </c>
      <c r="F19" s="63" t="s">
        <v>95</v>
      </c>
    </row>
    <row r="20" spans="2:6" ht="20" customHeight="1">
      <c r="B20" s="490"/>
      <c r="C20" s="59" t="s">
        <v>71</v>
      </c>
      <c r="D20" s="54" t="s">
        <v>93</v>
      </c>
      <c r="E20" s="69" t="s">
        <v>192</v>
      </c>
      <c r="F20" s="63" t="s">
        <v>95</v>
      </c>
    </row>
    <row r="21" spans="2:6" ht="30">
      <c r="B21" s="490"/>
      <c r="C21" s="59" t="s">
        <v>73</v>
      </c>
      <c r="D21" s="54" t="s">
        <v>165</v>
      </c>
      <c r="E21" s="69" t="s">
        <v>193</v>
      </c>
      <c r="F21" s="63" t="s">
        <v>95</v>
      </c>
    </row>
    <row r="22" spans="2:6" ht="30">
      <c r="B22" s="490"/>
      <c r="C22" s="59" t="s">
        <v>75</v>
      </c>
      <c r="D22" s="54" t="s">
        <v>166</v>
      </c>
      <c r="E22" s="69" t="s">
        <v>194</v>
      </c>
      <c r="F22" s="63" t="s">
        <v>95</v>
      </c>
    </row>
    <row r="23" spans="2:6" ht="30">
      <c r="B23" s="490"/>
      <c r="C23" s="59" t="s">
        <v>94</v>
      </c>
      <c r="D23" s="54" t="s">
        <v>167</v>
      </c>
      <c r="E23" s="69" t="s">
        <v>195</v>
      </c>
      <c r="F23" s="63" t="s">
        <v>95</v>
      </c>
    </row>
    <row r="24" spans="2:6">
      <c r="B24" s="490"/>
      <c r="C24" s="59" t="s">
        <v>156</v>
      </c>
      <c r="D24" s="54" t="s">
        <v>101</v>
      </c>
      <c r="E24" s="69" t="s">
        <v>196</v>
      </c>
      <c r="F24" s="63" t="s">
        <v>95</v>
      </c>
    </row>
    <row r="25" spans="2:6" ht="20" customHeight="1">
      <c r="B25" s="490"/>
      <c r="C25" s="59" t="s">
        <v>157</v>
      </c>
      <c r="D25" s="54" t="s">
        <v>102</v>
      </c>
      <c r="E25" s="69" t="s">
        <v>197</v>
      </c>
      <c r="F25" s="63" t="s">
        <v>95</v>
      </c>
    </row>
    <row r="26" spans="2:6" ht="20" customHeight="1">
      <c r="B26" s="490"/>
      <c r="C26" s="59" t="s">
        <v>158</v>
      </c>
      <c r="D26" s="54" t="s">
        <v>168</v>
      </c>
      <c r="E26" s="69" t="s">
        <v>198</v>
      </c>
      <c r="F26" s="63" t="s">
        <v>95</v>
      </c>
    </row>
    <row r="27" spans="2:6" ht="30">
      <c r="B27" s="490"/>
      <c r="C27" s="59" t="s">
        <v>159</v>
      </c>
      <c r="D27" s="54" t="s">
        <v>169</v>
      </c>
      <c r="E27" s="69" t="s">
        <v>199</v>
      </c>
      <c r="F27" s="63" t="s">
        <v>95</v>
      </c>
    </row>
    <row r="28" spans="2:6" ht="61" thickBot="1">
      <c r="B28" s="491"/>
      <c r="C28" s="71" t="s">
        <v>160</v>
      </c>
      <c r="D28" s="55" t="s">
        <v>170</v>
      </c>
      <c r="E28" s="72" t="s">
        <v>200</v>
      </c>
      <c r="F28" s="73" t="s">
        <v>95</v>
      </c>
    </row>
    <row r="29" spans="2:6" ht="60">
      <c r="B29" s="492" t="s">
        <v>66</v>
      </c>
      <c r="C29" s="74" t="s">
        <v>113</v>
      </c>
      <c r="D29" s="56" t="s">
        <v>103</v>
      </c>
      <c r="E29" s="75" t="s">
        <v>201</v>
      </c>
      <c r="F29" s="76" t="s">
        <v>57</v>
      </c>
    </row>
    <row r="30" spans="2:6" ht="45">
      <c r="B30" s="493"/>
      <c r="C30" s="60" t="s">
        <v>114</v>
      </c>
      <c r="D30" s="57" t="s">
        <v>134</v>
      </c>
      <c r="E30" s="69" t="s">
        <v>202</v>
      </c>
      <c r="F30" s="64" t="s">
        <v>57</v>
      </c>
    </row>
    <row r="31" spans="2:6" ht="45">
      <c r="B31" s="493"/>
      <c r="C31" s="60" t="s">
        <v>115</v>
      </c>
      <c r="D31" s="57" t="s">
        <v>135</v>
      </c>
      <c r="E31" s="69" t="s">
        <v>203</v>
      </c>
      <c r="F31" s="64" t="s">
        <v>57</v>
      </c>
    </row>
    <row r="32" spans="2:6" ht="20" customHeight="1">
      <c r="B32" s="493"/>
      <c r="C32" s="60" t="s">
        <v>116</v>
      </c>
      <c r="D32" s="57" t="s">
        <v>136</v>
      </c>
      <c r="E32" s="69" t="s">
        <v>204</v>
      </c>
      <c r="F32" s="64" t="s">
        <v>57</v>
      </c>
    </row>
    <row r="33" spans="2:6" ht="45">
      <c r="B33" s="493"/>
      <c r="C33" s="60" t="s">
        <v>117</v>
      </c>
      <c r="D33" s="57" t="s">
        <v>76</v>
      </c>
      <c r="E33" s="69" t="s">
        <v>205</v>
      </c>
      <c r="F33" s="64" t="s">
        <v>57</v>
      </c>
    </row>
    <row r="34" spans="2:6" ht="60">
      <c r="B34" s="493"/>
      <c r="C34" s="60" t="s">
        <v>118</v>
      </c>
      <c r="D34" s="57" t="s">
        <v>79</v>
      </c>
      <c r="E34" s="69" t="s">
        <v>206</v>
      </c>
      <c r="F34" s="64" t="s">
        <v>57</v>
      </c>
    </row>
    <row r="35" spans="2:6" ht="30">
      <c r="B35" s="493"/>
      <c r="C35" s="60" t="s">
        <v>119</v>
      </c>
      <c r="D35" s="57" t="s">
        <v>137</v>
      </c>
      <c r="E35" s="69" t="s">
        <v>207</v>
      </c>
      <c r="F35" s="64" t="s">
        <v>57</v>
      </c>
    </row>
    <row r="36" spans="2:6" ht="30">
      <c r="B36" s="493"/>
      <c r="C36" s="60" t="s">
        <v>120</v>
      </c>
      <c r="D36" s="57" t="s">
        <v>138</v>
      </c>
      <c r="E36" s="69" t="s">
        <v>208</v>
      </c>
      <c r="F36" s="64" t="s">
        <v>57</v>
      </c>
    </row>
    <row r="37" spans="2:6" ht="45">
      <c r="B37" s="493"/>
      <c r="C37" s="60" t="s">
        <v>121</v>
      </c>
      <c r="D37" s="57" t="s">
        <v>139</v>
      </c>
      <c r="E37" s="69" t="s">
        <v>209</v>
      </c>
      <c r="F37" s="64" t="s">
        <v>57</v>
      </c>
    </row>
    <row r="38" spans="2:6" ht="45">
      <c r="B38" s="493"/>
      <c r="C38" s="60" t="s">
        <v>122</v>
      </c>
      <c r="D38" s="57" t="s">
        <v>140</v>
      </c>
      <c r="E38" s="69" t="s">
        <v>210</v>
      </c>
      <c r="F38" s="64" t="s">
        <v>57</v>
      </c>
    </row>
    <row r="39" spans="2:6" ht="30">
      <c r="B39" s="493"/>
      <c r="C39" s="60" t="s">
        <v>123</v>
      </c>
      <c r="D39" s="57" t="s">
        <v>141</v>
      </c>
      <c r="E39" s="69" t="s">
        <v>211</v>
      </c>
      <c r="F39" s="64" t="s">
        <v>57</v>
      </c>
    </row>
    <row r="40" spans="2:6" ht="30">
      <c r="B40" s="493"/>
      <c r="C40" s="60" t="s">
        <v>124</v>
      </c>
      <c r="D40" s="57" t="s">
        <v>142</v>
      </c>
      <c r="E40" s="69" t="s">
        <v>212</v>
      </c>
      <c r="F40" s="64" t="s">
        <v>57</v>
      </c>
    </row>
    <row r="41" spans="2:6" ht="20" customHeight="1">
      <c r="B41" s="493"/>
      <c r="C41" s="60" t="s">
        <v>125</v>
      </c>
      <c r="D41" s="57" t="s">
        <v>143</v>
      </c>
      <c r="E41" s="69" t="s">
        <v>213</v>
      </c>
      <c r="F41" s="64" t="s">
        <v>57</v>
      </c>
    </row>
    <row r="42" spans="2:6" ht="20" customHeight="1">
      <c r="B42" s="493"/>
      <c r="C42" s="60" t="s">
        <v>126</v>
      </c>
      <c r="D42" s="57" t="s">
        <v>144</v>
      </c>
      <c r="E42" s="69" t="s">
        <v>214</v>
      </c>
      <c r="F42" s="64" t="s">
        <v>57</v>
      </c>
    </row>
    <row r="43" spans="2:6" ht="30">
      <c r="B43" s="493"/>
      <c r="C43" s="60" t="s">
        <v>127</v>
      </c>
      <c r="D43" s="57" t="s">
        <v>145</v>
      </c>
      <c r="E43" s="69" t="s">
        <v>215</v>
      </c>
      <c r="F43" s="64" t="s">
        <v>57</v>
      </c>
    </row>
    <row r="44" spans="2:6" ht="45">
      <c r="B44" s="493"/>
      <c r="C44" s="60" t="s">
        <v>128</v>
      </c>
      <c r="D44" s="57" t="s">
        <v>146</v>
      </c>
      <c r="E44" s="69" t="s">
        <v>216</v>
      </c>
      <c r="F44" s="64" t="s">
        <v>57</v>
      </c>
    </row>
    <row r="45" spans="2:6" ht="20" customHeight="1">
      <c r="B45" s="493"/>
      <c r="C45" s="60" t="s">
        <v>129</v>
      </c>
      <c r="D45" s="57" t="s">
        <v>147</v>
      </c>
      <c r="E45" s="69" t="s">
        <v>217</v>
      </c>
      <c r="F45" s="64" t="s">
        <v>57</v>
      </c>
    </row>
    <row r="46" spans="2:6" ht="30">
      <c r="B46" s="493"/>
      <c r="C46" s="60" t="s">
        <v>130</v>
      </c>
      <c r="D46" s="57" t="s">
        <v>104</v>
      </c>
      <c r="E46" s="69" t="s">
        <v>218</v>
      </c>
      <c r="F46" s="64" t="s">
        <v>57</v>
      </c>
    </row>
    <row r="47" spans="2:6" ht="20" customHeight="1" thickBot="1">
      <c r="B47" s="494"/>
      <c r="C47" s="65" t="s">
        <v>131</v>
      </c>
      <c r="D47" s="58" t="s">
        <v>148</v>
      </c>
      <c r="E47" s="72" t="s">
        <v>219</v>
      </c>
      <c r="F47" s="66" t="s">
        <v>57</v>
      </c>
    </row>
    <row r="48" spans="2:6">
      <c r="D48" s="77"/>
      <c r="E48" s="78"/>
    </row>
    <row r="49" spans="4:5">
      <c r="D49" s="77"/>
      <c r="E49" s="78"/>
    </row>
  </sheetData>
  <mergeCells count="2">
    <mergeCell ref="B2:B28"/>
    <mergeCell ref="B29:B47"/>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GM-DDR</vt:lpstr>
      <vt:lpstr>Sheet1</vt:lpstr>
      <vt:lpstr>Əməliyyatların Kodu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Əliş MAILOV</dc:creator>
  <cp:lastModifiedBy>Vaqif Aliyev</cp:lastModifiedBy>
  <cp:lastPrinted>2022-01-26T06:05:55Z</cp:lastPrinted>
  <dcterms:created xsi:type="dcterms:W3CDTF">2021-04-30T11:04:49Z</dcterms:created>
  <dcterms:modified xsi:type="dcterms:W3CDTF">2023-12-03T00:44:53Z</dcterms:modified>
</cp:coreProperties>
</file>