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ulf Drilling\Qalmaz\Qalmaz 608\"/>
    </mc:Choice>
  </mc:AlternateContent>
  <bookViews>
    <workbookView xWindow="0" yWindow="0" windowWidth="20490" windowHeight="7755"/>
  </bookViews>
  <sheets>
    <sheet name="GM-DDR" sheetId="1" r:id="rId1"/>
    <sheet name="Əməliyyatların Kodu" sheetId="2" r:id="rId2"/>
  </sheets>
  <definedNames>
    <definedName name="_xlnm._FilterDatabase" localSheetId="1" hidden="1">'Əməliyyatların Kodu'!$C$2:$C$47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1" l="1"/>
  <c r="H51" i="1"/>
  <c r="F51" i="1"/>
  <c r="AF20" i="1" l="1"/>
  <c r="M17" i="1" l="1"/>
  <c r="M19" i="1" s="1"/>
  <c r="AF11" i="1"/>
  <c r="AF12" i="1"/>
  <c r="AF13" i="1"/>
  <c r="AF14" i="1"/>
  <c r="AF15" i="1"/>
  <c r="AF16" i="1"/>
  <c r="AF17" i="1"/>
  <c r="AF18" i="1"/>
  <c r="AF19" i="1"/>
  <c r="AF10" i="1"/>
  <c r="AF21" i="1" s="1"/>
  <c r="H50" i="1" l="1"/>
  <c r="F50" i="1"/>
  <c r="N43" i="1" l="1"/>
  <c r="O43" i="1" s="1"/>
  <c r="P43" i="1" s="1"/>
  <c r="Q43" i="1" s="1"/>
  <c r="R43" i="1" s="1"/>
  <c r="S43" i="1" s="1"/>
  <c r="T43" i="1" s="1"/>
  <c r="U43" i="1" s="1"/>
  <c r="V43" i="1" s="1"/>
  <c r="W43" i="1" s="1"/>
  <c r="X43" i="1" s="1"/>
  <c r="AG43" i="1" l="1"/>
  <c r="AH43" i="1" s="1"/>
  <c r="AG42" i="1"/>
  <c r="AH42" i="1" s="1"/>
  <c r="D11" i="1"/>
  <c r="AB39" i="1" s="1"/>
  <c r="H49" i="1" l="1"/>
  <c r="F49" i="1" l="1"/>
  <c r="F61" i="1" l="1"/>
  <c r="AG47" i="1" l="1"/>
  <c r="AH47" i="1" s="1"/>
  <c r="AG46" i="1"/>
  <c r="AH46" i="1" s="1"/>
</calcChain>
</file>

<file path=xl/sharedStrings.xml><?xml version="1.0" encoding="utf-8"?>
<sst xmlns="http://schemas.openxmlformats.org/spreadsheetml/2006/main" count="445" uniqueCount="355">
  <si>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</si>
  <si>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</si>
  <si>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</si>
  <si>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</si>
  <si>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</si>
  <si>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</si>
  <si>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</si>
  <si>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</si>
  <si>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</si>
  <si>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</si>
  <si>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</si>
  <si>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</si>
  <si>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</si>
  <si>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</si>
  <si>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</si>
  <si>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</si>
  <si>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</si>
  <si>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</si>
  <si>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</si>
  <si>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</si>
  <si>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</si>
  <si>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</si>
  <si>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</si>
  <si>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</si>
  <si>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</si>
  <si>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</si>
  <si>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</si>
  <si>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</si>
  <si>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</si>
  <si>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</si>
  <si>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</si>
  <si>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</si>
  <si>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</si>
  <si>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</si>
  <si>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</si>
  <si>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</si>
  <si>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</si>
  <si>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</si>
  <si>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</si>
  <si>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</si>
  <si>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</si>
  <si>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</si>
  <si>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</si>
  <si>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</si>
  <si>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</si>
  <si>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</si>
  <si>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</si>
  <si>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</si>
  <si>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</si>
  <si>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</si>
  <si>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</si>
  <si>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</si>
  <si>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</si>
  <si>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</si>
  <si>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</si>
  <si>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</si>
  <si>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</si>
  <si>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</si>
  <si>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</si>
  <si>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</si>
  <si>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</si>
  <si>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</si>
  <si>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</si>
  <si>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</si>
  <si>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</si>
  <si>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</si>
  <si>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</si>
  <si>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</si>
  <si>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</si>
  <si>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</si>
  <si>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</si>
  <si>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</si>
  <si>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</si>
  <si>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</si>
  <si>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</si>
  <si>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</si>
  <si>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</si>
  <si>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</si>
  <si>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</si>
  <si>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</si>
  <si>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</si>
  <si>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</si>
  <si>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</si>
  <si>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</si>
  <si>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</si>
  <si>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</si>
  <si>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</si>
  <si>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</si>
  <si>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</si>
  <si>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</si>
  <si>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</si>
  <si>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</si>
  <si>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</si>
  <si>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</si>
  <si>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</si>
  <si>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</si>
  <si>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</si>
  <si>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</si>
  <si>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</si>
  <si>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</si>
  <si>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</si>
  <si>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</si>
  <si>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</si>
  <si>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</si>
  <si>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</si>
  <si>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</si>
  <si>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</si>
  <si>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</si>
  <si>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</si>
  <si>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</si>
  <si>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</si>
  <si>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</si>
  <si>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</si>
  <si>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</si>
  <si>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</si>
  <si>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</si>
  <si>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</si>
  <si>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</si>
  <si>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</si>
  <si>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</si>
  <si>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</si>
  <si>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</si>
  <si>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</si>
  <si>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</si>
  <si>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</si>
  <si>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</si>
  <si>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</si>
  <si>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</si>
  <si>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</si>
  <si>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</si>
  <si>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</si>
  <si>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</si>
  <si>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</si>
  <si>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</si>
  <si>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</si>
  <si>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</si>
  <si>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</si>
  <si>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</si>
  <si>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</si>
  <si>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</si>
  <si>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</si>
  <si>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</si>
  <si>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</si>
  <si>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</si>
  <si>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</si>
  <si>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</si>
  <si>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</si>
  <si>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</si>
  <si>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</si>
  <si>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</si>
  <si>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</si>
  <si>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</si>
  <si>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</si>
  <si>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</si>
  <si>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</si>
  <si>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</si>
  <si>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</si>
  <si>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</si>
  <si>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</si>
  <si>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</si>
  <si>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</si>
  <si>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</si>
  <si>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</si>
  <si>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</si>
  <si>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</si>
  <si>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</si>
  <si>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</si>
  <si>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</si>
  <si>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</si>
  <si>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</si>
  <si>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</si>
  <si>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</si>
  <si>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</si>
  <si>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</si>
  <si>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</si>
  <si>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</si>
  <si>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</si>
  <si>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</si>
  <si>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</si>
  <si>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</si>
  <si>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</si>
  <si>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</si>
  <si>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</si>
  <si>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</si>
  <si>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</si>
  <si>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</si>
  <si>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</si>
  <si>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</si>
  <si>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</si>
  <si>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</si>
  <si>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</si>
  <si>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</si>
  <si>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</si>
  <si>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</si>
  <si>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</si>
  <si>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</si>
  <si>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</si>
  <si>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</si>
  <si>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</si>
  <si>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</si>
  <si>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</si>
  <si>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</si>
  <si>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</si>
  <si>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</si>
  <si>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</si>
  <si>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</si>
  <si>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</si>
  <si>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</si>
  <si>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</si>
  <si>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</si>
  <si>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</si>
  <si>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</si>
  <si>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</si>
  <si>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</si>
  <si>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</si>
  <si>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</si>
  <si>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</si>
  <si>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</si>
  <si>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</si>
  <si>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</si>
  <si>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</si>
  <si>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</si>
  <si>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</si>
  <si>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</si>
  <si>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</si>
  <si>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</si>
  <si>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</si>
  <si>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</si>
  <si>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</si>
  <si>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</si>
  <si>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</si>
  <si>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</si>
  <si>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</si>
  <si>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</si>
  <si>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</si>
  <si>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</si>
  <si>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</si>
  <si>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</si>
  <si>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</si>
  <si>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</si>
  <si>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</si>
  <si>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</si>
  <si>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</si>
  <si>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</si>
  <si>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</si>
  <si>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</si>
  <si>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</si>
  <si>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</si>
  <si>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</si>
  <si>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</si>
  <si>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</si>
  <si>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</si>
  <si>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</si>
  <si>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</si>
  <si>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</si>
  <si>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</si>
  <si>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</si>
  <si>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</si>
  <si>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</si>
  <si>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</si>
  <si>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</si>
  <si>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</si>
  <si>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</si>
  <si>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</si>
  <si>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</si>
  <si>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</si>
  <si>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</si>
  <si>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</si>
  <si>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</si>
  <si>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</si>
  <si>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</si>
  <si>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</si>
  <si>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</si>
  <si>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</si>
  <si>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</si>
  <si>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</si>
  <si>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</si>
  <si>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</si>
  <si>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</si>
  <si>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</si>
  <si>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</si>
  <si>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</si>
  <si>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</si>
  <si>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</si>
  <si>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</si>
  <si>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</si>
  <si>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</si>
  <si>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</si>
  <si>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</si>
  <si>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</si>
  <si>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</si>
  <si>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</si>
  <si>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</si>
  <si>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</si>
  <si>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</si>
  <si>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</si>
  <si>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</si>
  <si>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</si>
  <si>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</si>
  <si>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</si>
  <si>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</si>
  <si>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</si>
  <si>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</si>
  <si>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</si>
  <si>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</si>
  <si>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</si>
  <si>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</si>
  <si>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</si>
  <si>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</si>
  <si>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</si>
  <si>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</si>
  <si>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</si>
  <si>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</si>
  <si>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</si>
  <si>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</si>
  <si>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</si>
  <si>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</si>
  <si>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</si>
  <si>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</si>
  <si>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</si>
  <si>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</si>
  <si>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</si>
  <si>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</si>
  <si>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</si>
  <si>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</si>
  <si>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</si>
  <si>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</si>
  <si>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</si>
  <si>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</si>
  <si>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</si>
  <si>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</si>
  <si>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</si>
  <si>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</si>
  <si>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</si>
  <si>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</si>
  <si>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</si>
  <si>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</si>
  <si>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</si>
  <si>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</si>
  <si>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</si>
  <si>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</si>
  <si>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</si>
  <si>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</si>
  <si>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</si>
  <si>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</si>
  <si>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Alətin qaldırılması 150 m dən - 0 m-dək.</t>
  </si>
  <si>
    <t>Balta  PDC</t>
  </si>
  <si>
    <t>QDM</t>
  </si>
  <si>
    <t>DMB</t>
  </si>
  <si>
    <t>UBHO</t>
  </si>
  <si>
    <t xml:space="preserve">AQB </t>
  </si>
  <si>
    <t xml:space="preserve">Qazma 1900 m-dən 1997 m dək. (Yuma, boru əlavələri ilə). Yuma. Alətin qaldırılması 650 m dək davam edir.
</t>
  </si>
  <si>
    <t>Qazma 1900 m-dən 1997 m dək. (Yuma, boru əlavələri ilə).</t>
  </si>
  <si>
    <t>Alətin qaldırılması 650 m dək davam edir.</t>
  </si>
  <si>
    <t xml:space="preserve">QKAH sökülməsi ( QDM (MWD)).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</si>
</sst>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x14ac:knownFonts="1">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514">
    <xf numFmtId="0" fontId="0" fillId="0" borderId="0" xfId="0"/>
    <xf numFmtId="0" fontId="2" fillId="0" borderId="0" xfId="0" applyFont="1" applyFill="1" applyAlignment="1" applyProtection="1">
      <alignment vertical="center"/>
      <protection locked="0"/>
    </xf>
    <xf numFmtId="0" fontId="3" fillId="0" borderId="0" xfId="0" applyFont="1" applyFill="1" applyAlignment="1" applyProtection="1">
      <alignment vertical="center"/>
      <protection locked="0"/>
    </xf>
    <xf numFmtId="0" fontId="5" fillId="0" borderId="0" xfId="0" applyFont="1" applyFill="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pplyProtection="1">
      <alignment horizontal="center" vertical="center"/>
    </xf>
    <xf numFmtId="2" fontId="7" fillId="0" borderId="70" xfId="0" applyNumberFormat="1" applyFont="1" applyFill="1" applyBorder="1" applyAlignment="1" applyProtection="1">
      <alignment horizontal="center" vertical="center"/>
    </xf>
    <xf numFmtId="0" fontId="5" fillId="0" borderId="0" xfId="0" applyFont="1" applyFill="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0" fontId="13" fillId="3" borderId="93" xfId="0" applyNumberFormat="1"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pplyProtection="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pplyProtection="1">
      <alignment horizontal="center" vertical="center"/>
    </xf>
    <xf numFmtId="0" fontId="5" fillId="2" borderId="104" xfId="0" applyFont="1" applyFill="1" applyBorder="1" applyAlignment="1" applyProtection="1">
      <alignment horizontal="center" vertical="center" wrapText="1"/>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171" fontId="24"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165" fontId="12" fillId="3" borderId="41" xfId="0" applyNumberFormat="1" applyFont="1" applyFill="1" applyBorder="1" applyAlignment="1" applyProtection="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pplyProtection="1">
      <alignment horizontal="center" vertical="center"/>
    </xf>
    <xf numFmtId="0" fontId="5" fillId="2" borderId="74" xfId="0"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Alignment="1" applyProtection="1">
      <protection locked="0"/>
    </xf>
    <xf numFmtId="49" fontId="30" fillId="6" borderId="41" xfId="1" applyNumberFormat="1" applyFont="1" applyFill="1" applyBorder="1" applyAlignment="1" applyProtection="1">
      <protection locked="0"/>
    </xf>
    <xf numFmtId="49" fontId="30" fillId="6" borderId="70" xfId="1" applyNumberFormat="1" applyFont="1" applyFill="1" applyBorder="1" applyAlignment="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Fill="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Fill="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Fill="1" applyBorder="1" applyAlignment="1">
      <alignment horizontal="center" vertical="center"/>
    </xf>
    <xf numFmtId="49" fontId="20" fillId="0" borderId="0" xfId="1" applyNumberFormat="1" applyFont="1" applyFill="1" applyBorder="1" applyAlignment="1" applyProtection="1">
      <protection locked="0"/>
    </xf>
    <xf numFmtId="49" fontId="20" fillId="0" borderId="0" xfId="1" applyNumberFormat="1" applyFont="1" applyFill="1" applyBorder="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pplyProtection="1">
      <alignment horizontal="center" vertical="center"/>
    </xf>
    <xf numFmtId="2" fontId="15" fillId="3" borderId="39" xfId="0" applyNumberFormat="1" applyFont="1" applyFill="1" applyBorder="1" applyAlignment="1" applyProtection="1">
      <alignment horizontal="center" vertical="center"/>
      <protection locked="0"/>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35" fillId="3" borderId="105"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64" xfId="0" applyFont="1" applyFill="1" applyBorder="1" applyAlignment="1" applyProtection="1">
      <alignment horizontal="left" vertical="center"/>
      <protection locked="0"/>
    </xf>
    <xf numFmtId="0" fontId="3" fillId="2" borderId="56" xfId="0" applyFont="1" applyFill="1" applyBorder="1" applyAlignment="1" applyProtection="1">
      <alignment horizontal="left" vertical="center"/>
      <protection locked="0"/>
    </xf>
    <xf numFmtId="0" fontId="5" fillId="2" borderId="63"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0" fontId="7" fillId="2" borderId="105"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0" borderId="63"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5" fillId="0" borderId="67" xfId="0" applyFont="1" applyFill="1" applyBorder="1" applyAlignment="1" applyProtection="1">
      <alignment horizontal="center" vertical="center" wrapText="1"/>
      <protection locked="0"/>
    </xf>
    <xf numFmtId="0" fontId="5" fillId="0" borderId="86" xfId="0" applyFont="1" applyFill="1" applyBorder="1" applyAlignment="1" applyProtection="1">
      <alignment horizontal="center" vertical="center" wrapText="1"/>
      <protection locked="0"/>
    </xf>
    <xf numFmtId="0" fontId="5" fillId="0" borderId="75" xfId="0" applyFont="1" applyFill="1" applyBorder="1" applyAlignment="1" applyProtection="1">
      <alignment horizontal="center" vertical="center" wrapText="1"/>
      <protection locked="0"/>
    </xf>
    <xf numFmtId="0" fontId="5" fillId="0" borderId="76" xfId="0" applyFont="1" applyFill="1" applyBorder="1" applyAlignment="1" applyProtection="1">
      <alignment horizontal="center" vertical="center" wrapText="1"/>
      <protection locked="0"/>
    </xf>
    <xf numFmtId="0" fontId="5" fillId="0" borderId="92"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0" borderId="72" xfId="0" applyFont="1" applyFill="1" applyBorder="1" applyAlignment="1" applyProtection="1">
      <alignment horizontal="left"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39"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protection locked="0"/>
    </xf>
    <xf numFmtId="0" fontId="10" fillId="0" borderId="26" xfId="0" applyFont="1" applyFill="1" applyBorder="1" applyAlignment="1" applyProtection="1">
      <alignment horizontal="center" vertical="center"/>
      <protection locked="0"/>
    </xf>
    <xf numFmtId="0" fontId="10" fillId="0" borderId="36" xfId="0" applyFont="1" applyFill="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pplyProtection="1">
      <alignment horizontal="center" vertical="center"/>
    </xf>
    <xf numFmtId="165" fontId="12" fillId="3" borderId="82" xfId="0" applyNumberFormat="1" applyFont="1" applyFill="1" applyBorder="1" applyAlignment="1" applyProtection="1">
      <alignment horizontal="center" vertical="center"/>
    </xf>
    <xf numFmtId="0" fontId="13" fillId="3" borderId="41" xfId="0" applyFont="1" applyFill="1" applyBorder="1" applyAlignment="1" applyProtection="1">
      <alignment horizontal="center" vertical="center"/>
      <protection locked="0"/>
    </xf>
    <xf numFmtId="0" fontId="13" fillId="3" borderId="42"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89" xfId="0" applyFont="1" applyFill="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165" fontId="12"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Fill="1" applyBorder="1" applyAlignment="1" applyProtection="1">
      <alignment horizontal="center" vertical="center"/>
      <protection locked="0"/>
    </xf>
    <xf numFmtId="2" fontId="11" fillId="0" borderId="42" xfId="0" applyNumberFormat="1" applyFont="1" applyFill="1" applyBorder="1" applyAlignment="1" applyProtection="1">
      <alignment horizontal="center" vertical="center"/>
      <protection locked="0"/>
    </xf>
    <xf numFmtId="0" fontId="11" fillId="0" borderId="56" xfId="0" applyFont="1" applyFill="1" applyBorder="1" applyAlignment="1" applyProtection="1">
      <alignment horizontal="center" vertical="center"/>
      <protection locked="0"/>
    </xf>
    <xf numFmtId="0" fontId="11" fillId="0" borderId="66" xfId="0" applyFont="1" applyFill="1" applyBorder="1" applyAlignment="1" applyProtection="1">
      <alignment horizontal="center" vertical="center"/>
      <protection locked="0"/>
    </xf>
    <xf numFmtId="0" fontId="11" fillId="0" borderId="70"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Border="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0" fontId="3" fillId="0" borderId="1" xfId="0" applyNumberFormat="1" applyFont="1" applyFill="1" applyBorder="1" applyAlignment="1" applyProtection="1">
      <alignment horizontal="center" vertical="center" wrapText="1"/>
      <protection locked="0"/>
    </xf>
    <xf numFmtId="49" fontId="3" fillId="0" borderId="3" xfId="0" applyNumberFormat="1" applyFont="1" applyFill="1" applyBorder="1" applyAlignment="1" applyProtection="1">
      <alignment horizontal="center" vertical="center" wrapText="1"/>
      <protection locked="0"/>
    </xf>
    <xf numFmtId="0" fontId="5" fillId="0" borderId="58" xfId="0" applyFont="1" applyFill="1" applyBorder="1" applyAlignment="1" applyProtection="1">
      <alignment horizontal="center" vertical="center"/>
      <protection locked="0"/>
    </xf>
    <xf numFmtId="0" fontId="5" fillId="0" borderId="65" xfId="0"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protection locked="0"/>
    </xf>
    <xf numFmtId="0" fontId="5" fillId="2" borderId="82"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left" vertical="center"/>
      <protection locked="0"/>
    </xf>
    <xf numFmtId="0" fontId="5" fillId="0" borderId="54"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55" xfId="0" applyFont="1" applyFill="1" applyBorder="1" applyAlignment="1" applyProtection="1">
      <alignment horizontal="center" vertical="center"/>
      <protection locked="0"/>
    </xf>
    <xf numFmtId="0" fontId="5" fillId="0" borderId="56" xfId="0" applyFont="1" applyFill="1" applyBorder="1" applyAlignment="1" applyProtection="1">
      <alignment horizontal="center" vertical="center"/>
      <protection locked="0"/>
    </xf>
    <xf numFmtId="0" fontId="5" fillId="0" borderId="4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0" fontId="5" fillId="0" borderId="60" xfId="0" applyFont="1" applyFill="1" applyBorder="1" applyAlignment="1" applyProtection="1">
      <alignment horizontal="left" vertical="center"/>
      <protection locked="0"/>
    </xf>
    <xf numFmtId="0" fontId="5" fillId="0" borderId="61" xfId="0" applyFont="1" applyFill="1" applyBorder="1" applyAlignment="1" applyProtection="1">
      <alignment horizontal="left" vertical="center"/>
      <protection locked="0"/>
    </xf>
    <xf numFmtId="0" fontId="5" fillId="0" borderId="62" xfId="0" applyFont="1" applyFill="1" applyBorder="1" applyAlignment="1" applyProtection="1">
      <alignment horizontal="left"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110"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0" fontId="5" fillId="2" borderId="58"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5" fillId="2" borderId="40" xfId="0" applyFont="1" applyFill="1" applyBorder="1" applyAlignment="1" applyProtection="1">
      <alignment horizontal="left"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5" fillId="2" borderId="92"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5" fillId="2" borderId="38" xfId="0" applyFont="1" applyFill="1" applyBorder="1" applyAlignment="1" applyProtection="1">
      <alignment horizontal="left"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Border="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0" fontId="25" fillId="0" borderId="41" xfId="0" applyFont="1" applyBorder="1" applyAlignment="1">
      <alignment horizontal="left" vertical="center"/>
    </xf>
    <xf numFmtId="0" fontId="25" fillId="0" borderId="41"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0" fontId="13" fillId="3" borderId="66" xfId="0" applyNumberFormat="1" applyFont="1" applyFill="1" applyBorder="1" applyAlignment="1" applyProtection="1">
      <alignment horizontal="center" vertical="center"/>
      <protection locked="0"/>
    </xf>
    <xf numFmtId="49" fontId="13" fillId="3" borderId="97" xfId="0" applyNumberFormat="1" applyFont="1" applyFill="1" applyBorder="1" applyAlignment="1" applyProtection="1">
      <alignment horizontal="center" vertical="center"/>
      <protection locked="0"/>
    </xf>
    <xf numFmtId="0" fontId="13" fillId="3" borderId="41"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49" fontId="13" fillId="3" borderId="41" xfId="0" applyNumberFormat="1" applyFont="1" applyFill="1" applyBorder="1" applyAlignment="1" applyProtection="1">
      <alignment horizontal="center" vertical="center"/>
      <protection locked="0"/>
    </xf>
    <xf numFmtId="0" fontId="5" fillId="2" borderId="58" xfId="0" applyFont="1" applyFill="1" applyBorder="1" applyAlignment="1" applyProtection="1">
      <alignment horizontal="left" vertical="center"/>
      <protection locked="0"/>
    </xf>
    <xf numFmtId="3" fontId="13" fillId="3" borderId="41"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5" fillId="2" borderId="73" xfId="0" applyFont="1" applyFill="1" applyBorder="1" applyAlignment="1" applyProtection="1">
      <alignment horizontal="left"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13" fillId="3" borderId="41" xfId="0" quotePrefix="1" applyNumberFormat="1" applyFont="1" applyFill="1" applyBorder="1" applyAlignment="1" applyProtection="1">
      <alignment horizontal="center" vertical="center"/>
      <protection locked="0"/>
    </xf>
    <xf numFmtId="0" fontId="13" fillId="3" borderId="74" xfId="0" applyNumberFormat="1"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70" xfId="0" applyFont="1" applyFill="1" applyBorder="1" applyAlignment="1" applyProtection="1">
      <alignment horizontal="left"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2" fontId="10" fillId="0" borderId="41" xfId="0" applyNumberFormat="1" applyFont="1" applyFill="1" applyBorder="1" applyAlignment="1" applyProtection="1">
      <alignment horizontal="center" vertical="center"/>
      <protection locked="0"/>
    </xf>
    <xf numFmtId="2" fontId="10" fillId="0" borderId="42" xfId="0" applyNumberFormat="1" applyFont="1" applyFill="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2" fontId="7" fillId="0" borderId="70" xfId="0" applyNumberFormat="1" applyFont="1" applyFill="1" applyBorder="1" applyAlignment="1" applyProtection="1">
      <alignment horizontal="center" vertical="center"/>
      <protection locked="0"/>
    </xf>
    <xf numFmtId="2" fontId="7" fillId="0" borderId="72" xfId="0" applyNumberFormat="1" applyFont="1" applyFill="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pplyProtection="1">
      <alignment horizontal="center" vertical="center"/>
    </xf>
    <xf numFmtId="2" fontId="7" fillId="3" borderId="31" xfId="0" applyNumberFormat="1" applyFont="1" applyFill="1" applyBorder="1" applyAlignment="1" applyProtection="1">
      <alignment horizontal="center" vertical="center"/>
    </xf>
    <xf numFmtId="0" fontId="5" fillId="0" borderId="4"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35" xfId="0" applyFont="1" applyFill="1" applyBorder="1" applyAlignment="1" applyProtection="1">
      <alignment horizontal="left" vertical="center"/>
      <protection locked="0"/>
    </xf>
    <xf numFmtId="0" fontId="5" fillId="0" borderId="26" xfId="0" applyFont="1" applyFill="1" applyBorder="1" applyAlignment="1" applyProtection="1">
      <alignment horizontal="left" vertical="center"/>
      <protection locked="0"/>
    </xf>
    <xf numFmtId="0" fontId="5" fillId="0" borderId="36" xfId="0" applyFont="1" applyFill="1" applyBorder="1" applyAlignment="1" applyProtection="1">
      <alignment horizontal="left"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0" borderId="59" xfId="0" applyFont="1" applyFill="1" applyBorder="1" applyAlignment="1" applyProtection="1">
      <alignment horizontal="center" vertical="center"/>
      <protection locked="0"/>
    </xf>
    <xf numFmtId="0" fontId="5" fillId="0" borderId="30"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2" fontId="5" fillId="3" borderId="30" xfId="0" applyNumberFormat="1"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0" fontId="5" fillId="0" borderId="58" xfId="0" applyFont="1" applyFill="1" applyBorder="1" applyAlignment="1" applyProtection="1">
      <alignment horizontal="left" vertical="center"/>
      <protection locked="0"/>
    </xf>
    <xf numFmtId="0" fontId="5" fillId="0" borderId="41" xfId="0" applyFont="1" applyFill="1" applyBorder="1" applyAlignment="1" applyProtection="1">
      <alignment horizontal="left" vertical="center"/>
      <protection locked="0"/>
    </xf>
    <xf numFmtId="0" fontId="10" fillId="0" borderId="30" xfId="0" applyFont="1" applyFill="1" applyBorder="1" applyAlignment="1" applyProtection="1">
      <alignment horizontal="center" vertical="center"/>
      <protection locked="0"/>
    </xf>
    <xf numFmtId="0" fontId="10" fillId="0" borderId="31" xfId="0" applyFont="1" applyFill="1" applyBorder="1" applyAlignment="1" applyProtection="1">
      <alignment horizontal="center" vertical="center"/>
      <protection locked="0"/>
    </xf>
    <xf numFmtId="0" fontId="5" fillId="0" borderId="57" xfId="0" applyFont="1" applyFill="1" applyBorder="1" applyAlignment="1" applyProtection="1">
      <alignment horizontal="left" vertical="center"/>
      <protection locked="0"/>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0" fontId="5" fillId="2" borderId="33"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2" fontId="5" fillId="3" borderId="45" xfId="0" applyNumberFormat="1" applyFont="1" applyFill="1" applyBorder="1" applyAlignment="1" applyProtection="1">
      <alignment horizontal="center" vertical="center"/>
    </xf>
    <xf numFmtId="2" fontId="5" fillId="3" borderId="46"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0" fontId="5" fillId="2" borderId="11" xfId="0" applyFont="1" applyFill="1" applyBorder="1" applyAlignment="1" applyProtection="1">
      <alignment horizontal="left" vertical="center"/>
      <protection locked="0"/>
    </xf>
    <xf numFmtId="164" fontId="5" fillId="0" borderId="9"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14" fontId="5" fillId="0" borderId="9" xfId="0" applyNumberFormat="1" applyFont="1" applyFill="1" applyBorder="1" applyAlignment="1" applyProtection="1">
      <alignment horizontal="center" vertical="center"/>
      <protection locked="0"/>
    </xf>
    <xf numFmtId="14"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2" fontId="5" fillId="0" borderId="9" xfId="0" applyNumberFormat="1" applyFont="1" applyFill="1" applyBorder="1" applyAlignment="1" applyProtection="1">
      <alignment horizontal="center" vertical="center"/>
      <protection locked="0"/>
    </xf>
    <xf numFmtId="2" fontId="5" fillId="0" borderId="11" xfId="0" applyNumberFormat="1"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0" borderId="10" xfId="0" applyFont="1" applyFill="1" applyBorder="1" applyAlignment="1" applyProtection="1">
      <alignment horizontal="center" vertical="center"/>
      <protection locked="0"/>
    </xf>
    <xf numFmtId="49" fontId="5" fillId="0" borderId="10"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0" fontId="5" fillId="0" borderId="27" xfId="0" applyFont="1" applyFill="1" applyBorder="1" applyAlignment="1" applyProtection="1">
      <alignment horizontal="left" vertical="center"/>
      <protection locked="0"/>
    </xf>
    <xf numFmtId="0" fontId="5" fillId="0" borderId="28" xfId="0" applyFont="1" applyFill="1" applyBorder="1" applyAlignment="1" applyProtection="1">
      <alignment horizontal="left" vertical="center"/>
      <protection locked="0"/>
    </xf>
    <xf numFmtId="0" fontId="5" fillId="0" borderId="29" xfId="0" applyFont="1" applyFill="1" applyBorder="1" applyAlignment="1" applyProtection="1">
      <alignment horizontal="left" vertical="center"/>
      <protection locked="0"/>
    </xf>
    <xf numFmtId="0" fontId="5" fillId="2" borderId="32"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Fill="1" applyBorder="1" applyAlignment="1" applyProtection="1">
      <alignment horizontal="left" vertical="center" wrapText="1"/>
      <protection locked="0"/>
    </xf>
    <xf numFmtId="0" fontId="22" fillId="0" borderId="95" xfId="0" applyFont="1" applyFill="1" applyBorder="1" applyAlignment="1" applyProtection="1">
      <alignment horizontal="left" vertical="center" wrapText="1"/>
      <protection locked="0"/>
    </xf>
    <xf numFmtId="0" fontId="22" fillId="0" borderId="96" xfId="0" applyFont="1" applyFill="1" applyBorder="1" applyAlignment="1" applyProtection="1">
      <alignment horizontal="left" vertical="center" wrapText="1"/>
      <protection locked="0"/>
    </xf>
    <xf numFmtId="0" fontId="5" fillId="2" borderId="69" xfId="0" applyFont="1" applyFill="1" applyBorder="1" applyAlignment="1" applyProtection="1">
      <alignment horizontal="left" vertical="center"/>
      <protection locked="0"/>
    </xf>
    <xf numFmtId="0" fontId="21" fillId="3" borderId="40" xfId="0" quotePrefix="1" applyFont="1" applyFill="1" applyBorder="1" applyAlignment="1" applyProtection="1">
      <alignment horizontal="left" vertical="center" wrapText="1"/>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H66"/>
  <sheetViews>
    <sheetView tabSelected="1" topLeftCell="A50" zoomScale="90" zoomScaleNormal="90" workbookViewId="0">
      <selection activeCell="D11" sqref="D11:I11"/>
    </sheetView>
  </sheetViews>
  <sheetFormatPr defaultRowHeight="15" x14ac:dyDescent="0.25"/>
  <cols>
    <col min="1" max="1" width="3" customWidth="1"/>
    <col min="2" max="3" width="13.42578125" bestFit="1" customWidth="1"/>
    <col min="4" max="4" width="11" customWidth="1"/>
    <col min="5" max="5" width="7.28515625" customWidth="1"/>
    <col min="22" max="22" width="9.42578125" customWidth="1"/>
    <col min="25" max="25" width="10" bestFit="1" customWidth="1"/>
  </cols>
  <sheetData>
    <row r="1" spans="1:34"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x14ac:dyDescent="0.25">
      <c r="A2" s="2"/>
      <c r="B2" s="423"/>
      <c r="C2" s="424"/>
      <c r="D2" s="424"/>
      <c r="E2" s="424"/>
      <c r="F2" s="424"/>
      <c r="G2" s="424"/>
      <c r="H2" s="424"/>
      <c r="I2" s="425"/>
      <c r="J2" s="432" t="s">
        <v>220</v>
      </c>
      <c r="K2" s="433"/>
      <c r="L2" s="433"/>
      <c r="M2" s="433"/>
      <c r="N2" s="433"/>
      <c r="O2" s="433"/>
      <c r="P2" s="433"/>
      <c r="Q2" s="433"/>
      <c r="R2" s="433"/>
      <c r="S2" s="433"/>
      <c r="T2" s="433"/>
      <c r="U2" s="433"/>
      <c r="V2" s="433"/>
      <c r="W2" s="433"/>
      <c r="X2" s="433"/>
      <c r="Y2" s="433"/>
      <c r="Z2" s="433"/>
      <c r="AA2" s="433"/>
      <c r="AB2" s="433"/>
      <c r="AC2" s="434"/>
      <c r="AD2" s="438"/>
      <c r="AE2" s="433"/>
      <c r="AF2" s="433"/>
      <c r="AG2" s="433"/>
      <c r="AH2" s="434"/>
    </row>
    <row r="3" spans="1:34" ht="15" customHeight="1" x14ac:dyDescent="0.25">
      <c r="A3" s="2"/>
      <c r="B3" s="426"/>
      <c r="C3" s="427"/>
      <c r="D3" s="427"/>
      <c r="E3" s="427"/>
      <c r="F3" s="427"/>
      <c r="G3" s="427"/>
      <c r="H3" s="427"/>
      <c r="I3" s="428"/>
      <c r="J3" s="435"/>
      <c r="K3" s="436"/>
      <c r="L3" s="436"/>
      <c r="M3" s="436"/>
      <c r="N3" s="436"/>
      <c r="O3" s="436"/>
      <c r="P3" s="436"/>
      <c r="Q3" s="436"/>
      <c r="R3" s="436"/>
      <c r="S3" s="436"/>
      <c r="T3" s="436"/>
      <c r="U3" s="436"/>
      <c r="V3" s="436"/>
      <c r="W3" s="436"/>
      <c r="X3" s="436"/>
      <c r="Y3" s="436"/>
      <c r="Z3" s="436"/>
      <c r="AA3" s="436"/>
      <c r="AB3" s="436"/>
      <c r="AC3" s="437"/>
      <c r="AD3" s="435"/>
      <c r="AE3" s="436"/>
      <c r="AF3" s="436"/>
      <c r="AG3" s="436"/>
      <c r="AH3" s="437"/>
    </row>
    <row r="4" spans="1:34" ht="15.75" customHeight="1" x14ac:dyDescent="0.25">
      <c r="A4" s="2"/>
      <c r="B4" s="426"/>
      <c r="C4" s="427"/>
      <c r="D4" s="427"/>
      <c r="E4" s="427"/>
      <c r="F4" s="427"/>
      <c r="G4" s="427"/>
      <c r="H4" s="427"/>
      <c r="I4" s="428"/>
      <c r="J4" s="435" t="s">
        <v>0</v>
      </c>
      <c r="K4" s="436"/>
      <c r="L4" s="436"/>
      <c r="M4" s="436"/>
      <c r="N4" s="436"/>
      <c r="O4" s="436"/>
      <c r="P4" s="436"/>
      <c r="Q4" s="436"/>
      <c r="R4" s="436"/>
      <c r="S4" s="436"/>
      <c r="T4" s="436"/>
      <c r="U4" s="436"/>
      <c r="V4" s="436"/>
      <c r="W4" s="436"/>
      <c r="X4" s="436"/>
      <c r="Y4" s="436"/>
      <c r="Z4" s="436"/>
      <c r="AA4" s="436"/>
      <c r="AB4" s="436"/>
      <c r="AC4" s="437"/>
      <c r="AD4" s="435"/>
      <c r="AE4" s="436"/>
      <c r="AF4" s="436"/>
      <c r="AG4" s="436"/>
      <c r="AH4" s="437"/>
    </row>
    <row r="5" spans="1:34" ht="15.75" customHeight="1" thickBot="1" x14ac:dyDescent="0.3">
      <c r="A5" s="2"/>
      <c r="B5" s="429"/>
      <c r="C5" s="430"/>
      <c r="D5" s="430"/>
      <c r="E5" s="430"/>
      <c r="F5" s="430"/>
      <c r="G5" s="430"/>
      <c r="H5" s="430"/>
      <c r="I5" s="431"/>
      <c r="J5" s="439"/>
      <c r="K5" s="440"/>
      <c r="L5" s="440"/>
      <c r="M5" s="440"/>
      <c r="N5" s="440"/>
      <c r="O5" s="440"/>
      <c r="P5" s="440"/>
      <c r="Q5" s="440"/>
      <c r="R5" s="440"/>
      <c r="S5" s="440"/>
      <c r="T5" s="440"/>
      <c r="U5" s="440"/>
      <c r="V5" s="440"/>
      <c r="W5" s="440"/>
      <c r="X5" s="440"/>
      <c r="Y5" s="440"/>
      <c r="Z5" s="440"/>
      <c r="AA5" s="440"/>
      <c r="AB5" s="440"/>
      <c r="AC5" s="441"/>
      <c r="AD5" s="439"/>
      <c r="AE5" s="440"/>
      <c r="AF5" s="440"/>
      <c r="AG5" s="440"/>
      <c r="AH5" s="441"/>
    </row>
    <row r="6" spans="1:34" ht="27.6" customHeight="1" thickBot="1" x14ac:dyDescent="0.3">
      <c r="A6" s="3"/>
      <c r="B6" s="442" t="s">
        <v>1</v>
      </c>
      <c r="C6" s="443"/>
      <c r="D6" s="444"/>
      <c r="E6" s="445">
        <v>45141</v>
      </c>
      <c r="F6" s="446"/>
      <c r="G6" s="446"/>
      <c r="H6" s="405" t="s">
        <v>2</v>
      </c>
      <c r="I6" s="406"/>
      <c r="J6" s="407"/>
      <c r="K6" s="447" t="s">
        <v>221</v>
      </c>
      <c r="L6" s="448"/>
      <c r="M6" s="201" t="s">
        <v>3</v>
      </c>
      <c r="N6" s="247"/>
      <c r="O6" s="248"/>
      <c r="P6" s="449">
        <v>55</v>
      </c>
      <c r="Q6" s="450"/>
      <c r="R6" s="451"/>
      <c r="S6" s="201" t="s">
        <v>222</v>
      </c>
      <c r="T6" s="248"/>
      <c r="U6" s="452"/>
      <c r="V6" s="453"/>
      <c r="W6" s="456" t="s">
        <v>223</v>
      </c>
      <c r="X6" s="444"/>
      <c r="Y6" s="454"/>
      <c r="Z6" s="457"/>
      <c r="AA6" s="457"/>
      <c r="AB6" s="4" t="s">
        <v>224</v>
      </c>
      <c r="AC6" s="458"/>
      <c r="AD6" s="458"/>
      <c r="AE6" s="459"/>
      <c r="AF6" s="56" t="s">
        <v>225</v>
      </c>
      <c r="AG6" s="454">
        <v>40</v>
      </c>
      <c r="AH6" s="455"/>
    </row>
    <row r="7" spans="1:34" ht="24.95" customHeight="1" thickBot="1" x14ac:dyDescent="0.3">
      <c r="A7" s="2"/>
      <c r="B7" s="481" t="s">
        <v>4</v>
      </c>
      <c r="C7" s="247"/>
      <c r="D7" s="248"/>
      <c r="E7" s="445">
        <v>45102</v>
      </c>
      <c r="F7" s="446"/>
      <c r="G7" s="446"/>
      <c r="H7" s="405" t="s">
        <v>5</v>
      </c>
      <c r="I7" s="406"/>
      <c r="J7" s="407"/>
      <c r="K7" s="479">
        <v>608</v>
      </c>
      <c r="L7" s="480"/>
      <c r="M7" s="201" t="s">
        <v>6</v>
      </c>
      <c r="N7" s="247"/>
      <c r="O7" s="248"/>
      <c r="P7" s="460">
        <v>2050</v>
      </c>
      <c r="Q7" s="461"/>
      <c r="R7" s="462"/>
      <c r="S7" s="201" t="s">
        <v>226</v>
      </c>
      <c r="T7" s="202"/>
      <c r="U7" s="203"/>
      <c r="V7" s="204"/>
      <c r="W7" s="456" t="s">
        <v>227</v>
      </c>
      <c r="X7" s="444"/>
      <c r="Y7" s="475"/>
      <c r="Z7" s="476"/>
      <c r="AA7" s="476"/>
      <c r="AB7" s="5" t="s">
        <v>224</v>
      </c>
      <c r="AC7" s="477"/>
      <c r="AD7" s="477"/>
      <c r="AE7" s="478"/>
      <c r="AF7" s="86" t="s">
        <v>228</v>
      </c>
      <c r="AG7" s="205"/>
      <c r="AH7" s="206"/>
    </row>
    <row r="8" spans="1:34" ht="15.75" thickBot="1" x14ac:dyDescent="0.3">
      <c r="A8" s="2"/>
      <c r="B8" s="201" t="s">
        <v>7</v>
      </c>
      <c r="C8" s="470"/>
      <c r="D8" s="471" t="s">
        <v>8</v>
      </c>
      <c r="E8" s="470"/>
      <c r="F8" s="471" t="s">
        <v>9</v>
      </c>
      <c r="G8" s="247"/>
      <c r="H8" s="247"/>
      <c r="I8" s="247"/>
      <c r="J8" s="141" t="s">
        <v>10</v>
      </c>
      <c r="K8" s="142"/>
      <c r="L8" s="143"/>
      <c r="M8" s="472" t="s">
        <v>11</v>
      </c>
      <c r="N8" s="473"/>
      <c r="O8" s="474"/>
      <c r="P8" s="141" t="s">
        <v>12</v>
      </c>
      <c r="Q8" s="142"/>
      <c r="R8" s="142"/>
      <c r="S8" s="463" t="s">
        <v>13</v>
      </c>
      <c r="T8" s="313"/>
      <c r="U8" s="313"/>
      <c r="V8" s="313"/>
      <c r="W8" s="313"/>
      <c r="X8" s="313"/>
      <c r="Y8" s="313"/>
      <c r="Z8" s="313"/>
      <c r="AA8" s="313"/>
      <c r="AB8" s="313"/>
      <c r="AC8" s="313"/>
      <c r="AD8" s="313"/>
      <c r="AE8" s="313"/>
      <c r="AF8" s="313"/>
      <c r="AG8" s="313"/>
      <c r="AH8" s="202"/>
    </row>
    <row r="9" spans="1:34" x14ac:dyDescent="0.25">
      <c r="A9" s="2"/>
      <c r="B9" s="464" t="s">
        <v>229</v>
      </c>
      <c r="C9" s="465"/>
      <c r="D9" s="413">
        <v>1900</v>
      </c>
      <c r="E9" s="414"/>
      <c r="F9" s="415" t="s">
        <v>14</v>
      </c>
      <c r="G9" s="416"/>
      <c r="H9" s="416"/>
      <c r="I9" s="416"/>
      <c r="J9" s="466" t="s">
        <v>15</v>
      </c>
      <c r="K9" s="467"/>
      <c r="L9" s="468"/>
      <c r="M9" s="383" t="s">
        <v>230</v>
      </c>
      <c r="N9" s="383"/>
      <c r="O9" s="384"/>
      <c r="P9" s="383" t="s">
        <v>230</v>
      </c>
      <c r="Q9" s="383"/>
      <c r="R9" s="384"/>
      <c r="S9" s="469" t="s">
        <v>16</v>
      </c>
      <c r="T9" s="408"/>
      <c r="U9" s="408"/>
      <c r="V9" s="408"/>
      <c r="W9" s="408"/>
      <c r="X9" s="408" t="s">
        <v>17</v>
      </c>
      <c r="Y9" s="408"/>
      <c r="Z9" s="408" t="s">
        <v>18</v>
      </c>
      <c r="AA9" s="408"/>
      <c r="AB9" s="408" t="s">
        <v>231</v>
      </c>
      <c r="AC9" s="408"/>
      <c r="AD9" s="408" t="s">
        <v>19</v>
      </c>
      <c r="AE9" s="408"/>
      <c r="AF9" s="53" t="s">
        <v>20</v>
      </c>
      <c r="AG9" s="409" t="s">
        <v>21</v>
      </c>
      <c r="AH9" s="410"/>
    </row>
    <row r="10" spans="1:34" ht="21" x14ac:dyDescent="0.25">
      <c r="A10" s="2"/>
      <c r="B10" s="411" t="s">
        <v>232</v>
      </c>
      <c r="C10" s="412"/>
      <c r="D10" s="413">
        <v>1997</v>
      </c>
      <c r="E10" s="414"/>
      <c r="F10" s="415" t="s">
        <v>22</v>
      </c>
      <c r="G10" s="416"/>
      <c r="H10" s="416"/>
      <c r="I10" s="416"/>
      <c r="J10" s="377" t="s">
        <v>233</v>
      </c>
      <c r="K10" s="378"/>
      <c r="L10" s="379"/>
      <c r="M10" s="383">
        <v>2948629486</v>
      </c>
      <c r="N10" s="383"/>
      <c r="O10" s="384"/>
      <c r="P10" s="383"/>
      <c r="Q10" s="383"/>
      <c r="R10" s="384"/>
      <c r="S10" s="229" t="s">
        <v>346</v>
      </c>
      <c r="T10" s="230"/>
      <c r="U10" s="230"/>
      <c r="V10" s="230"/>
      <c r="W10" s="231"/>
      <c r="X10" s="356">
        <v>1</v>
      </c>
      <c r="Y10" s="357"/>
      <c r="Z10" s="417"/>
      <c r="AA10" s="418"/>
      <c r="AB10" s="284">
        <v>215.9</v>
      </c>
      <c r="AC10" s="285"/>
      <c r="AD10" s="87">
        <v>0.45</v>
      </c>
      <c r="AE10" s="88"/>
      <c r="AF10" s="6">
        <f>AD10*X10</f>
        <v>0.45</v>
      </c>
      <c r="AG10" s="354"/>
      <c r="AH10" s="355"/>
    </row>
    <row r="11" spans="1:34" ht="21.75" thickBot="1" x14ac:dyDescent="0.3">
      <c r="A11" s="2"/>
      <c r="B11" s="419" t="s">
        <v>234</v>
      </c>
      <c r="C11" s="420"/>
      <c r="D11" s="421">
        <f>D10-D9</f>
        <v>97</v>
      </c>
      <c r="E11" s="422"/>
      <c r="F11" s="422"/>
      <c r="G11" s="422"/>
      <c r="H11" s="422"/>
      <c r="I11" s="422"/>
      <c r="J11" s="377" t="s">
        <v>235</v>
      </c>
      <c r="K11" s="378"/>
      <c r="L11" s="379"/>
      <c r="M11" s="380"/>
      <c r="N11" s="380"/>
      <c r="O11" s="381"/>
      <c r="P11" s="380"/>
      <c r="Q11" s="380"/>
      <c r="R11" s="381"/>
      <c r="S11" s="229" t="s">
        <v>347</v>
      </c>
      <c r="T11" s="230"/>
      <c r="U11" s="230"/>
      <c r="V11" s="230"/>
      <c r="W11" s="231"/>
      <c r="X11" s="356">
        <v>1</v>
      </c>
      <c r="Y11" s="357"/>
      <c r="Z11" s="282">
        <v>70</v>
      </c>
      <c r="AA11" s="283"/>
      <c r="AB11" s="284">
        <v>172</v>
      </c>
      <c r="AC11" s="285"/>
      <c r="AD11" s="87">
        <v>7.75</v>
      </c>
      <c r="AE11" s="88"/>
      <c r="AF11" s="6">
        <f t="shared" ref="AF11:AF20" si="0">AD11*X11</f>
        <v>7.75</v>
      </c>
      <c r="AG11" s="354"/>
      <c r="AH11" s="355"/>
    </row>
    <row r="12" spans="1:34" ht="21.75" thickBot="1" x14ac:dyDescent="0.3">
      <c r="A12" s="2"/>
      <c r="B12" s="399" t="s">
        <v>23</v>
      </c>
      <c r="C12" s="400"/>
      <c r="D12" s="400"/>
      <c r="E12" s="400"/>
      <c r="F12" s="400"/>
      <c r="G12" s="400"/>
      <c r="H12" s="400"/>
      <c r="I12" s="401"/>
      <c r="J12" s="377" t="s">
        <v>236</v>
      </c>
      <c r="K12" s="378"/>
      <c r="L12" s="379"/>
      <c r="M12" s="402">
        <v>215.9</v>
      </c>
      <c r="N12" s="402"/>
      <c r="O12" s="403"/>
      <c r="P12" s="404">
        <v>311.10000000000002</v>
      </c>
      <c r="Q12" s="380"/>
      <c r="R12" s="381"/>
      <c r="S12" s="229" t="s">
        <v>339</v>
      </c>
      <c r="T12" s="230"/>
      <c r="U12" s="230"/>
      <c r="V12" s="230"/>
      <c r="W12" s="231"/>
      <c r="X12" s="356">
        <v>1</v>
      </c>
      <c r="Y12" s="357"/>
      <c r="Z12" s="282">
        <v>70</v>
      </c>
      <c r="AA12" s="283"/>
      <c r="AB12" s="284">
        <v>168</v>
      </c>
      <c r="AC12" s="285"/>
      <c r="AD12" s="87">
        <v>0.36</v>
      </c>
      <c r="AE12" s="88"/>
      <c r="AF12" s="6">
        <f t="shared" si="0"/>
        <v>0.36</v>
      </c>
      <c r="AG12" s="354"/>
      <c r="AH12" s="355"/>
    </row>
    <row r="13" spans="1:34" ht="15" customHeight="1" x14ac:dyDescent="0.25">
      <c r="A13" s="2"/>
      <c r="B13" s="395" t="s">
        <v>24</v>
      </c>
      <c r="C13" s="396"/>
      <c r="D13" s="396"/>
      <c r="E13" s="397" t="s">
        <v>25</v>
      </c>
      <c r="F13" s="397"/>
      <c r="G13" s="397" t="s">
        <v>26</v>
      </c>
      <c r="H13" s="397"/>
      <c r="I13" s="398"/>
      <c r="J13" s="377" t="s">
        <v>27</v>
      </c>
      <c r="K13" s="378"/>
      <c r="L13" s="379"/>
      <c r="M13" s="380" t="s">
        <v>336</v>
      </c>
      <c r="N13" s="380"/>
      <c r="O13" s="381"/>
      <c r="P13" s="380" t="s">
        <v>336</v>
      </c>
      <c r="Q13" s="380"/>
      <c r="R13" s="381"/>
      <c r="S13" s="229" t="s">
        <v>348</v>
      </c>
      <c r="T13" s="230"/>
      <c r="U13" s="230"/>
      <c r="V13" s="230"/>
      <c r="W13" s="231"/>
      <c r="X13" s="356">
        <v>1</v>
      </c>
      <c r="Y13" s="357"/>
      <c r="Z13" s="282">
        <v>70</v>
      </c>
      <c r="AA13" s="283"/>
      <c r="AB13" s="284">
        <v>168</v>
      </c>
      <c r="AC13" s="285"/>
      <c r="AD13" s="87">
        <v>9.15</v>
      </c>
      <c r="AE13" s="88"/>
      <c r="AF13" s="6">
        <f t="shared" si="0"/>
        <v>9.15</v>
      </c>
      <c r="AG13" s="354"/>
      <c r="AH13" s="355"/>
    </row>
    <row r="14" spans="1:34" ht="21" x14ac:dyDescent="0.25">
      <c r="A14" s="2"/>
      <c r="B14" s="232" t="s">
        <v>237</v>
      </c>
      <c r="C14" s="233"/>
      <c r="D14" s="234"/>
      <c r="E14" s="235">
        <v>0</v>
      </c>
      <c r="F14" s="236"/>
      <c r="G14" s="237">
        <v>1430</v>
      </c>
      <c r="H14" s="238"/>
      <c r="I14" s="238"/>
      <c r="J14" s="232" t="s">
        <v>238</v>
      </c>
      <c r="K14" s="233"/>
      <c r="L14" s="394"/>
      <c r="M14" s="380" t="s">
        <v>344</v>
      </c>
      <c r="N14" s="380"/>
      <c r="O14" s="381"/>
      <c r="P14" s="380" t="s">
        <v>337</v>
      </c>
      <c r="Q14" s="380"/>
      <c r="R14" s="381"/>
      <c r="S14" s="229" t="s">
        <v>349</v>
      </c>
      <c r="T14" s="230"/>
      <c r="U14" s="230"/>
      <c r="V14" s="230"/>
      <c r="W14" s="231"/>
      <c r="X14" s="356">
        <v>1</v>
      </c>
      <c r="Y14" s="357"/>
      <c r="Z14" s="282">
        <v>70</v>
      </c>
      <c r="AA14" s="283"/>
      <c r="AB14" s="284">
        <v>168</v>
      </c>
      <c r="AC14" s="285"/>
      <c r="AD14" s="87">
        <v>0.99</v>
      </c>
      <c r="AE14" s="88"/>
      <c r="AF14" s="6">
        <f t="shared" si="0"/>
        <v>0.99</v>
      </c>
      <c r="AG14" s="354"/>
      <c r="AH14" s="355"/>
    </row>
    <row r="15" spans="1:34" ht="21" x14ac:dyDescent="0.25">
      <c r="A15" s="2"/>
      <c r="B15" s="232" t="s">
        <v>239</v>
      </c>
      <c r="C15" s="233"/>
      <c r="D15" s="234"/>
      <c r="E15" s="235">
        <v>1430</v>
      </c>
      <c r="F15" s="236"/>
      <c r="G15" s="237">
        <v>1500</v>
      </c>
      <c r="H15" s="238"/>
      <c r="I15" s="238"/>
      <c r="J15" s="390" t="s">
        <v>7</v>
      </c>
      <c r="K15" s="391"/>
      <c r="L15" s="49" t="s">
        <v>28</v>
      </c>
      <c r="M15" s="380">
        <v>1500</v>
      </c>
      <c r="N15" s="380"/>
      <c r="O15" s="381"/>
      <c r="P15" s="380">
        <v>550</v>
      </c>
      <c r="Q15" s="380"/>
      <c r="R15" s="381"/>
      <c r="S15" s="229" t="s">
        <v>350</v>
      </c>
      <c r="T15" s="230"/>
      <c r="U15" s="230"/>
      <c r="V15" s="230"/>
      <c r="W15" s="231"/>
      <c r="X15" s="356">
        <v>8</v>
      </c>
      <c r="Y15" s="357"/>
      <c r="Z15" s="282">
        <v>70</v>
      </c>
      <c r="AA15" s="283"/>
      <c r="AB15" s="284">
        <v>165</v>
      </c>
      <c r="AC15" s="285"/>
      <c r="AD15" s="87">
        <v>9.24</v>
      </c>
      <c r="AE15" s="88"/>
      <c r="AF15" s="6">
        <f t="shared" si="0"/>
        <v>73.92</v>
      </c>
      <c r="AG15" s="354"/>
      <c r="AH15" s="355"/>
    </row>
    <row r="16" spans="1:34" ht="21" x14ac:dyDescent="0.25">
      <c r="A16" s="2"/>
      <c r="B16" s="232" t="s">
        <v>240</v>
      </c>
      <c r="C16" s="233"/>
      <c r="D16" s="234"/>
      <c r="E16" s="235">
        <v>1500</v>
      </c>
      <c r="F16" s="236"/>
      <c r="G16" s="237">
        <v>1700</v>
      </c>
      <c r="H16" s="238"/>
      <c r="I16" s="238"/>
      <c r="J16" s="390"/>
      <c r="K16" s="391"/>
      <c r="L16" s="49" t="s">
        <v>29</v>
      </c>
      <c r="M16" s="380"/>
      <c r="N16" s="380"/>
      <c r="O16" s="381"/>
      <c r="P16" s="392"/>
      <c r="Q16" s="392"/>
      <c r="R16" s="393"/>
      <c r="S16" s="229" t="s">
        <v>339</v>
      </c>
      <c r="T16" s="230"/>
      <c r="U16" s="230"/>
      <c r="V16" s="230"/>
      <c r="W16" s="231"/>
      <c r="X16" s="356">
        <v>1</v>
      </c>
      <c r="Y16" s="357"/>
      <c r="Z16" s="282">
        <v>70</v>
      </c>
      <c r="AA16" s="283"/>
      <c r="AB16" s="284">
        <v>203</v>
      </c>
      <c r="AC16" s="285"/>
      <c r="AD16" s="87">
        <v>0.6</v>
      </c>
      <c r="AE16" s="88"/>
      <c r="AF16" s="6">
        <f t="shared" si="0"/>
        <v>0.6</v>
      </c>
      <c r="AG16" s="354"/>
      <c r="AH16" s="355"/>
    </row>
    <row r="17" spans="1:34" x14ac:dyDescent="0.25">
      <c r="A17" s="2"/>
      <c r="B17" s="232" t="s">
        <v>241</v>
      </c>
      <c r="C17" s="233"/>
      <c r="D17" s="234"/>
      <c r="E17" s="235">
        <v>1700</v>
      </c>
      <c r="F17" s="236"/>
      <c r="G17" s="237">
        <v>1850</v>
      </c>
      <c r="H17" s="238"/>
      <c r="I17" s="238"/>
      <c r="J17" s="382" t="s">
        <v>30</v>
      </c>
      <c r="K17" s="383"/>
      <c r="L17" s="384"/>
      <c r="M17" s="385">
        <f>D10-M15</f>
        <v>497</v>
      </c>
      <c r="N17" s="386"/>
      <c r="O17" s="387"/>
      <c r="P17" s="386">
        <v>950</v>
      </c>
      <c r="Q17" s="386"/>
      <c r="R17" s="387"/>
      <c r="S17" s="229" t="s">
        <v>340</v>
      </c>
      <c r="T17" s="230"/>
      <c r="U17" s="230"/>
      <c r="V17" s="230"/>
      <c r="W17" s="231"/>
      <c r="X17" s="356">
        <v>4</v>
      </c>
      <c r="Y17" s="357"/>
      <c r="Z17" s="388">
        <v>57.2</v>
      </c>
      <c r="AA17" s="389"/>
      <c r="AB17" s="375">
        <v>127</v>
      </c>
      <c r="AC17" s="376"/>
      <c r="AD17" s="27">
        <v>9.1</v>
      </c>
      <c r="AE17" s="110"/>
      <c r="AF17" s="6">
        <f t="shared" si="0"/>
        <v>36.4</v>
      </c>
      <c r="AG17" s="354"/>
      <c r="AH17" s="355"/>
    </row>
    <row r="18" spans="1:34" ht="15" customHeight="1" x14ac:dyDescent="0.25">
      <c r="A18" s="2"/>
      <c r="B18" s="232" t="s">
        <v>242</v>
      </c>
      <c r="C18" s="233"/>
      <c r="D18" s="234"/>
      <c r="E18" s="235">
        <v>1850</v>
      </c>
      <c r="F18" s="236"/>
      <c r="G18" s="237">
        <v>1950</v>
      </c>
      <c r="H18" s="238"/>
      <c r="I18" s="238"/>
      <c r="J18" s="377" t="s">
        <v>31</v>
      </c>
      <c r="K18" s="378"/>
      <c r="L18" s="379"/>
      <c r="M18" s="380">
        <f>4+10.5+23.5+14.5+24+16</f>
        <v>92.5</v>
      </c>
      <c r="N18" s="380"/>
      <c r="O18" s="381"/>
      <c r="P18" s="380">
        <v>162.5</v>
      </c>
      <c r="Q18" s="380"/>
      <c r="R18" s="381"/>
      <c r="S18" s="229" t="s">
        <v>341</v>
      </c>
      <c r="T18" s="230"/>
      <c r="U18" s="230"/>
      <c r="V18" s="230"/>
      <c r="W18" s="231"/>
      <c r="X18" s="356">
        <v>1</v>
      </c>
      <c r="Y18" s="357"/>
      <c r="Z18" s="282">
        <v>60</v>
      </c>
      <c r="AA18" s="283"/>
      <c r="AB18" s="284">
        <v>165</v>
      </c>
      <c r="AC18" s="285"/>
      <c r="AD18" s="87">
        <v>7.3</v>
      </c>
      <c r="AE18" s="88"/>
      <c r="AF18" s="6">
        <f t="shared" si="0"/>
        <v>7.3</v>
      </c>
      <c r="AG18" s="354"/>
      <c r="AH18" s="355"/>
    </row>
    <row r="19" spans="1:34" ht="21" x14ac:dyDescent="0.25">
      <c r="A19" s="2"/>
      <c r="B19" s="232" t="s">
        <v>243</v>
      </c>
      <c r="C19" s="233"/>
      <c r="D19" s="234"/>
      <c r="E19" s="235">
        <v>1950</v>
      </c>
      <c r="F19" s="236"/>
      <c r="G19" s="237">
        <v>2050</v>
      </c>
      <c r="H19" s="238"/>
      <c r="I19" s="238"/>
      <c r="J19" s="239" t="s">
        <v>32</v>
      </c>
      <c r="K19" s="240"/>
      <c r="L19" s="241"/>
      <c r="M19" s="368">
        <f>M17/M18</f>
        <v>5.3729729729729732</v>
      </c>
      <c r="N19" s="368"/>
      <c r="O19" s="369"/>
      <c r="P19" s="368">
        <v>5.8461538461538458</v>
      </c>
      <c r="Q19" s="368"/>
      <c r="R19" s="369"/>
      <c r="S19" s="229" t="s">
        <v>340</v>
      </c>
      <c r="T19" s="230"/>
      <c r="U19" s="230"/>
      <c r="V19" s="230"/>
      <c r="W19" s="231"/>
      <c r="X19" s="356">
        <v>4</v>
      </c>
      <c r="Y19" s="357"/>
      <c r="Z19" s="282">
        <v>57.2</v>
      </c>
      <c r="AA19" s="283"/>
      <c r="AB19" s="284">
        <v>127</v>
      </c>
      <c r="AC19" s="285"/>
      <c r="AD19" s="87">
        <v>9.1</v>
      </c>
      <c r="AE19" s="88"/>
      <c r="AF19" s="6">
        <f t="shared" si="0"/>
        <v>36.4</v>
      </c>
      <c r="AG19" s="354"/>
      <c r="AH19" s="355"/>
    </row>
    <row r="20" spans="1:34" ht="21" x14ac:dyDescent="0.25">
      <c r="A20" s="2"/>
      <c r="B20" s="232"/>
      <c r="C20" s="233"/>
      <c r="D20" s="234"/>
      <c r="E20" s="235"/>
      <c r="F20" s="236"/>
      <c r="G20" s="237"/>
      <c r="H20" s="238"/>
      <c r="I20" s="238"/>
      <c r="J20" s="370" t="s">
        <v>244</v>
      </c>
      <c r="K20" s="371"/>
      <c r="L20" s="372"/>
      <c r="M20" s="373"/>
      <c r="N20" s="373"/>
      <c r="O20" s="374"/>
      <c r="P20" s="373"/>
      <c r="Q20" s="373"/>
      <c r="R20" s="374"/>
      <c r="S20" s="229" t="s">
        <v>342</v>
      </c>
      <c r="T20" s="230"/>
      <c r="U20" s="230"/>
      <c r="V20" s="230"/>
      <c r="W20" s="231"/>
      <c r="X20" s="356">
        <v>180</v>
      </c>
      <c r="Y20" s="357"/>
      <c r="Z20" s="282">
        <v>108</v>
      </c>
      <c r="AA20" s="283"/>
      <c r="AB20" s="284">
        <v>127</v>
      </c>
      <c r="AC20" s="285"/>
      <c r="AD20" s="87">
        <v>9.6199999999999992</v>
      </c>
      <c r="AE20" s="88"/>
      <c r="AF20" s="6">
        <f t="shared" si="0"/>
        <v>1731.6</v>
      </c>
      <c r="AG20" s="354"/>
      <c r="AH20" s="355"/>
    </row>
    <row r="21" spans="1:34" ht="21" x14ac:dyDescent="0.25">
      <c r="A21" s="2"/>
      <c r="B21" s="232"/>
      <c r="C21" s="233"/>
      <c r="D21" s="234"/>
      <c r="E21" s="235"/>
      <c r="F21" s="236"/>
      <c r="G21" s="237"/>
      <c r="H21" s="238"/>
      <c r="I21" s="238"/>
      <c r="J21" s="207" t="s">
        <v>245</v>
      </c>
      <c r="K21" s="159"/>
      <c r="L21" s="49" t="s">
        <v>28</v>
      </c>
      <c r="M21" s="489"/>
      <c r="N21" s="489"/>
      <c r="O21" s="490"/>
      <c r="P21" s="489"/>
      <c r="Q21" s="489"/>
      <c r="R21" s="490"/>
      <c r="S21" s="229" t="s">
        <v>343</v>
      </c>
      <c r="T21" s="230"/>
      <c r="U21" s="230"/>
      <c r="V21" s="230"/>
      <c r="W21" s="231"/>
      <c r="X21" s="356"/>
      <c r="Y21" s="357"/>
      <c r="Z21" s="282"/>
      <c r="AA21" s="283"/>
      <c r="AB21" s="284"/>
      <c r="AC21" s="285"/>
      <c r="AD21" s="87"/>
      <c r="AE21" s="88"/>
      <c r="AF21" s="6">
        <f>SUM(AF10:AF20)</f>
        <v>1904.9199999999998</v>
      </c>
      <c r="AG21" s="354"/>
      <c r="AH21" s="355"/>
    </row>
    <row r="22" spans="1:34" ht="21.75" thickBot="1" x14ac:dyDescent="0.3">
      <c r="A22" s="2"/>
      <c r="B22" s="232"/>
      <c r="C22" s="233"/>
      <c r="D22" s="234"/>
      <c r="E22" s="235"/>
      <c r="F22" s="236"/>
      <c r="G22" s="132"/>
      <c r="H22" s="133"/>
      <c r="I22" s="133"/>
      <c r="J22" s="208"/>
      <c r="K22" s="209"/>
      <c r="L22" s="49" t="s">
        <v>29</v>
      </c>
      <c r="M22" s="484"/>
      <c r="N22" s="484"/>
      <c r="O22" s="485"/>
      <c r="P22" s="486"/>
      <c r="Q22" s="487"/>
      <c r="R22" s="488"/>
      <c r="S22" s="229"/>
      <c r="T22" s="230"/>
      <c r="U22" s="230"/>
      <c r="V22" s="230"/>
      <c r="W22" s="231"/>
      <c r="X22" s="356"/>
      <c r="Y22" s="357"/>
      <c r="Z22" s="282"/>
      <c r="AA22" s="283"/>
      <c r="AB22" s="284"/>
      <c r="AC22" s="285"/>
      <c r="AD22" s="87"/>
      <c r="AE22" s="88"/>
      <c r="AF22" s="6"/>
      <c r="AG22" s="354"/>
      <c r="AH22" s="355"/>
    </row>
    <row r="23" spans="1:34" ht="15" customHeight="1" x14ac:dyDescent="0.25">
      <c r="A23" s="2"/>
      <c r="B23" s="273" t="s">
        <v>33</v>
      </c>
      <c r="C23" s="274"/>
      <c r="D23" s="275"/>
      <c r="E23" s="190" t="s">
        <v>351</v>
      </c>
      <c r="F23" s="191"/>
      <c r="G23" s="191"/>
      <c r="H23" s="191"/>
      <c r="I23" s="191"/>
      <c r="J23" s="191"/>
      <c r="K23" s="191"/>
      <c r="L23" s="191"/>
      <c r="M23" s="191"/>
      <c r="N23" s="191"/>
      <c r="O23" s="191"/>
      <c r="P23" s="191"/>
      <c r="Q23" s="191"/>
      <c r="R23" s="192"/>
      <c r="S23" s="229"/>
      <c r="T23" s="230"/>
      <c r="U23" s="230"/>
      <c r="V23" s="230"/>
      <c r="W23" s="231"/>
      <c r="X23" s="356"/>
      <c r="Y23" s="357"/>
      <c r="Z23" s="282"/>
      <c r="AA23" s="283"/>
      <c r="AB23" s="284"/>
      <c r="AC23" s="285"/>
      <c r="AD23" s="87"/>
      <c r="AE23" s="88"/>
      <c r="AF23" s="6"/>
      <c r="AG23" s="362"/>
      <c r="AH23" s="363"/>
    </row>
    <row r="24" spans="1:34" ht="30.75" customHeight="1" x14ac:dyDescent="0.25">
      <c r="A24" s="2"/>
      <c r="B24" s="276"/>
      <c r="C24" s="277"/>
      <c r="D24" s="278"/>
      <c r="E24" s="193"/>
      <c r="F24" s="194"/>
      <c r="G24" s="194"/>
      <c r="H24" s="194"/>
      <c r="I24" s="194"/>
      <c r="J24" s="194"/>
      <c r="K24" s="194"/>
      <c r="L24" s="194"/>
      <c r="M24" s="194"/>
      <c r="N24" s="194"/>
      <c r="O24" s="194"/>
      <c r="P24" s="194"/>
      <c r="Q24" s="194"/>
      <c r="R24" s="195"/>
      <c r="S24" s="229"/>
      <c r="T24" s="230"/>
      <c r="U24" s="230"/>
      <c r="V24" s="230"/>
      <c r="W24" s="231"/>
      <c r="X24" s="356"/>
      <c r="Y24" s="357"/>
      <c r="Z24" s="364"/>
      <c r="AA24" s="365"/>
      <c r="AB24" s="366"/>
      <c r="AC24" s="367"/>
      <c r="AD24" s="105"/>
      <c r="AE24" s="104"/>
      <c r="AF24" s="6"/>
      <c r="AG24" s="362"/>
      <c r="AH24" s="363"/>
    </row>
    <row r="25" spans="1:34" x14ac:dyDescent="0.25">
      <c r="A25" s="2"/>
      <c r="B25" s="276"/>
      <c r="C25" s="277"/>
      <c r="D25" s="278"/>
      <c r="E25" s="193"/>
      <c r="F25" s="194"/>
      <c r="G25" s="194"/>
      <c r="H25" s="194"/>
      <c r="I25" s="194"/>
      <c r="J25" s="194"/>
      <c r="K25" s="194"/>
      <c r="L25" s="194"/>
      <c r="M25" s="194"/>
      <c r="N25" s="194"/>
      <c r="O25" s="194"/>
      <c r="P25" s="194"/>
      <c r="Q25" s="194"/>
      <c r="R25" s="195"/>
      <c r="S25" s="229"/>
      <c r="T25" s="230"/>
      <c r="U25" s="230"/>
      <c r="V25" s="230"/>
      <c r="W25" s="231"/>
      <c r="X25" s="356"/>
      <c r="Y25" s="357"/>
      <c r="Z25" s="360"/>
      <c r="AA25" s="361"/>
      <c r="AB25" s="362"/>
      <c r="AC25" s="362"/>
      <c r="AD25" s="103"/>
      <c r="AE25" s="102"/>
      <c r="AF25" s="6"/>
      <c r="AG25" s="185"/>
      <c r="AH25" s="186"/>
    </row>
    <row r="26" spans="1:34" ht="15.75" thickBot="1" x14ac:dyDescent="0.3">
      <c r="A26" s="2"/>
      <c r="B26" s="279"/>
      <c r="C26" s="280"/>
      <c r="D26" s="281"/>
      <c r="E26" s="196"/>
      <c r="F26" s="197"/>
      <c r="G26" s="197"/>
      <c r="H26" s="197"/>
      <c r="I26" s="197"/>
      <c r="J26" s="197"/>
      <c r="K26" s="197"/>
      <c r="L26" s="197"/>
      <c r="M26" s="197"/>
      <c r="N26" s="197"/>
      <c r="O26" s="197"/>
      <c r="P26" s="197"/>
      <c r="Q26" s="197"/>
      <c r="R26" s="198"/>
      <c r="S26" s="187"/>
      <c r="T26" s="188"/>
      <c r="U26" s="189"/>
      <c r="V26" s="189"/>
      <c r="W26" s="189"/>
      <c r="X26" s="189"/>
      <c r="Y26" s="189"/>
      <c r="Z26" s="199"/>
      <c r="AA26" s="199"/>
      <c r="AB26" s="200"/>
      <c r="AC26" s="200"/>
      <c r="AD26" s="200"/>
      <c r="AE26" s="200"/>
      <c r="AF26" s="7"/>
      <c r="AG26" s="358"/>
      <c r="AH26" s="359"/>
    </row>
    <row r="27" spans="1:34" x14ac:dyDescent="0.25">
      <c r="A27" s="2"/>
      <c r="B27" s="216" t="s">
        <v>34</v>
      </c>
      <c r="C27" s="217"/>
      <c r="D27" s="217"/>
      <c r="E27" s="217"/>
      <c r="F27" s="217"/>
      <c r="G27" s="217"/>
      <c r="H27" s="217"/>
      <c r="I27" s="217"/>
      <c r="J27" s="218"/>
      <c r="K27" s="219" t="s">
        <v>35</v>
      </c>
      <c r="L27" s="220"/>
      <c r="M27" s="220"/>
      <c r="N27" s="220"/>
      <c r="O27" s="220"/>
      <c r="P27" s="220"/>
      <c r="Q27" s="220"/>
      <c r="R27" s="220"/>
      <c r="S27" s="221"/>
      <c r="T27" s="222"/>
      <c r="U27" s="223" t="s">
        <v>246</v>
      </c>
      <c r="V27" s="223"/>
      <c r="W27" s="223"/>
      <c r="X27" s="223"/>
      <c r="Y27" s="224"/>
      <c r="Z27" s="225" t="s">
        <v>36</v>
      </c>
      <c r="AA27" s="223"/>
      <c r="AB27" s="223"/>
      <c r="AC27" s="223"/>
      <c r="AD27" s="223"/>
      <c r="AE27" s="223"/>
      <c r="AF27" s="223"/>
      <c r="AG27" s="223"/>
      <c r="AH27" s="224"/>
    </row>
    <row r="28" spans="1:34" ht="15" customHeight="1" x14ac:dyDescent="0.25">
      <c r="A28" s="8"/>
      <c r="B28" s="226" t="s">
        <v>37</v>
      </c>
      <c r="C28" s="227"/>
      <c r="D28" s="228"/>
      <c r="E28" s="249" t="s">
        <v>38</v>
      </c>
      <c r="F28" s="250"/>
      <c r="G28" s="250"/>
      <c r="H28" s="251" t="s">
        <v>39</v>
      </c>
      <c r="I28" s="147"/>
      <c r="J28" s="252"/>
      <c r="K28" s="253" t="s">
        <v>40</v>
      </c>
      <c r="L28" s="183"/>
      <c r="M28" s="183" t="s">
        <v>247</v>
      </c>
      <c r="N28" s="183"/>
      <c r="O28" s="46" t="s">
        <v>248</v>
      </c>
      <c r="P28" s="46" t="s">
        <v>249</v>
      </c>
      <c r="Q28" s="183" t="s">
        <v>250</v>
      </c>
      <c r="R28" s="183"/>
      <c r="S28" s="183" t="s">
        <v>41</v>
      </c>
      <c r="T28" s="184"/>
      <c r="U28" s="210" t="s">
        <v>251</v>
      </c>
      <c r="V28" s="211"/>
      <c r="W28" s="211"/>
      <c r="X28" s="211"/>
      <c r="Y28" s="89"/>
      <c r="Z28" s="44" t="s">
        <v>252</v>
      </c>
      <c r="AA28" s="212" t="s">
        <v>42</v>
      </c>
      <c r="AB28" s="213"/>
      <c r="AC28" s="90" t="s">
        <v>253</v>
      </c>
      <c r="AD28" s="58" t="s">
        <v>254</v>
      </c>
      <c r="AE28" s="58" t="s">
        <v>255</v>
      </c>
      <c r="AF28" s="214"/>
      <c r="AG28" s="214"/>
      <c r="AH28" s="215"/>
    </row>
    <row r="29" spans="1:34" x14ac:dyDescent="0.25">
      <c r="A29" s="2"/>
      <c r="B29" s="259" t="s">
        <v>333</v>
      </c>
      <c r="C29" s="260"/>
      <c r="D29" s="348"/>
      <c r="E29" s="349" t="s">
        <v>256</v>
      </c>
      <c r="F29" s="350"/>
      <c r="G29" s="350"/>
      <c r="H29" s="351" t="s">
        <v>256</v>
      </c>
      <c r="I29" s="352"/>
      <c r="J29" s="353"/>
      <c r="K29" s="180"/>
      <c r="L29" s="181"/>
      <c r="M29" s="182"/>
      <c r="N29" s="182"/>
      <c r="O29" s="51"/>
      <c r="P29" s="51"/>
      <c r="Q29" s="182"/>
      <c r="R29" s="182"/>
      <c r="S29" s="157"/>
      <c r="T29" s="158"/>
      <c r="U29" s="144" t="s">
        <v>257</v>
      </c>
      <c r="V29" s="145"/>
      <c r="W29" s="145"/>
      <c r="X29" s="145"/>
      <c r="Y29" s="11"/>
      <c r="Z29" s="45">
        <v>1</v>
      </c>
      <c r="AA29" s="212" t="s">
        <v>331</v>
      </c>
      <c r="AB29" s="213"/>
      <c r="AC29" s="91"/>
      <c r="AD29" s="47"/>
      <c r="AE29" s="92">
        <v>90</v>
      </c>
      <c r="AF29" s="132"/>
      <c r="AG29" s="133"/>
      <c r="AH29" s="134"/>
    </row>
    <row r="30" spans="1:34" x14ac:dyDescent="0.25">
      <c r="A30" s="2"/>
      <c r="B30" s="146" t="s">
        <v>258</v>
      </c>
      <c r="C30" s="147"/>
      <c r="D30" s="148"/>
      <c r="E30" s="149" t="s">
        <v>334</v>
      </c>
      <c r="F30" s="149"/>
      <c r="G30" s="149"/>
      <c r="H30" s="150" t="s">
        <v>334</v>
      </c>
      <c r="I30" s="151"/>
      <c r="J30" s="152"/>
      <c r="K30" s="153"/>
      <c r="L30" s="154"/>
      <c r="M30" s="155"/>
      <c r="N30" s="156"/>
      <c r="O30" s="57"/>
      <c r="P30" s="57"/>
      <c r="Q30" s="155"/>
      <c r="R30" s="156"/>
      <c r="S30" s="157"/>
      <c r="T30" s="158"/>
      <c r="U30" s="144" t="s">
        <v>259</v>
      </c>
      <c r="V30" s="145"/>
      <c r="W30" s="145"/>
      <c r="X30" s="145"/>
      <c r="Y30" s="13"/>
      <c r="Z30" s="45">
        <v>2</v>
      </c>
      <c r="AA30" s="212" t="s">
        <v>331</v>
      </c>
      <c r="AB30" s="213"/>
      <c r="AC30" s="91"/>
      <c r="AD30" s="47"/>
      <c r="AE30" s="92">
        <v>90</v>
      </c>
      <c r="AF30" s="135"/>
      <c r="AG30" s="136"/>
      <c r="AH30" s="137"/>
    </row>
    <row r="31" spans="1:34" x14ac:dyDescent="0.25">
      <c r="A31" s="2"/>
      <c r="B31" s="175" t="s">
        <v>260</v>
      </c>
      <c r="C31" s="176"/>
      <c r="D31" s="177"/>
      <c r="E31" s="178" t="s">
        <v>332</v>
      </c>
      <c r="F31" s="149"/>
      <c r="G31" s="179"/>
      <c r="H31" s="150" t="s">
        <v>338</v>
      </c>
      <c r="I31" s="151"/>
      <c r="J31" s="152"/>
      <c r="K31" s="180"/>
      <c r="L31" s="181"/>
      <c r="M31" s="182"/>
      <c r="N31" s="182"/>
      <c r="O31" s="51"/>
      <c r="P31" s="51"/>
      <c r="Q31" s="182"/>
      <c r="R31" s="182"/>
      <c r="S31" s="157"/>
      <c r="T31" s="158"/>
      <c r="U31" s="144" t="s">
        <v>261</v>
      </c>
      <c r="V31" s="145"/>
      <c r="W31" s="145"/>
      <c r="X31" s="145"/>
      <c r="Y31" s="13"/>
      <c r="Z31" s="93"/>
      <c r="AA31" s="346"/>
      <c r="AB31" s="346"/>
      <c r="AC31" s="94"/>
      <c r="AD31" s="48"/>
      <c r="AE31" s="43"/>
      <c r="AF31" s="159"/>
      <c r="AG31" s="159"/>
      <c r="AH31" s="160"/>
    </row>
    <row r="32" spans="1:34" ht="15.75" thickBot="1" x14ac:dyDescent="0.3">
      <c r="A32" s="2"/>
      <c r="B32" s="161" t="s">
        <v>262</v>
      </c>
      <c r="C32" s="162"/>
      <c r="D32" s="163"/>
      <c r="E32" s="164" t="s">
        <v>335</v>
      </c>
      <c r="F32" s="165"/>
      <c r="G32" s="166"/>
      <c r="H32" s="167"/>
      <c r="I32" s="168"/>
      <c r="J32" s="169"/>
      <c r="K32" s="170"/>
      <c r="L32" s="171"/>
      <c r="M32" s="172"/>
      <c r="N32" s="172"/>
      <c r="O32" s="50"/>
      <c r="P32" s="50"/>
      <c r="Q32" s="172"/>
      <c r="R32" s="172"/>
      <c r="S32" s="173"/>
      <c r="T32" s="174"/>
      <c r="U32" s="263" t="s">
        <v>263</v>
      </c>
      <c r="V32" s="347"/>
      <c r="W32" s="347"/>
      <c r="X32" s="347"/>
      <c r="Y32" s="13"/>
      <c r="Z32" s="138" t="s">
        <v>264</v>
      </c>
      <c r="AA32" s="139"/>
      <c r="AB32" s="139"/>
      <c r="AC32" s="139"/>
      <c r="AD32" s="139"/>
      <c r="AE32" s="139"/>
      <c r="AF32" s="139"/>
      <c r="AG32" s="139"/>
      <c r="AH32" s="140"/>
    </row>
    <row r="33" spans="1:34" x14ac:dyDescent="0.25">
      <c r="A33" s="2"/>
      <c r="B33" s="141" t="s">
        <v>43</v>
      </c>
      <c r="C33" s="142"/>
      <c r="D33" s="142"/>
      <c r="E33" s="142"/>
      <c r="F33" s="142"/>
      <c r="G33" s="142"/>
      <c r="H33" s="142"/>
      <c r="I33" s="142"/>
      <c r="J33" s="142"/>
      <c r="K33" s="142"/>
      <c r="L33" s="142"/>
      <c r="M33" s="142"/>
      <c r="N33" s="142"/>
      <c r="O33" s="142"/>
      <c r="P33" s="142"/>
      <c r="Q33" s="142"/>
      <c r="R33" s="142"/>
      <c r="S33" s="142"/>
      <c r="T33" s="143"/>
      <c r="U33" s="141" t="s">
        <v>44</v>
      </c>
      <c r="V33" s="142"/>
      <c r="W33" s="142"/>
      <c r="X33" s="142"/>
      <c r="Y33" s="143"/>
      <c r="Z33" s="141" t="s">
        <v>45</v>
      </c>
      <c r="AA33" s="142"/>
      <c r="AB33" s="142"/>
      <c r="AC33" s="142"/>
      <c r="AD33" s="142"/>
      <c r="AE33" s="142"/>
      <c r="AF33" s="142"/>
      <c r="AG33" s="142"/>
      <c r="AH33" s="143"/>
    </row>
    <row r="34" spans="1:34" x14ac:dyDescent="0.25">
      <c r="A34" s="2"/>
      <c r="B34" s="494" t="s">
        <v>265</v>
      </c>
      <c r="C34" s="316"/>
      <c r="D34" s="316"/>
      <c r="E34" s="495">
        <v>1.65</v>
      </c>
      <c r="F34" s="495"/>
      <c r="G34" s="495"/>
      <c r="H34" s="258" t="s">
        <v>266</v>
      </c>
      <c r="I34" s="265"/>
      <c r="J34" s="144"/>
      <c r="K34" s="491">
        <v>8</v>
      </c>
      <c r="L34" s="492"/>
      <c r="M34" s="493"/>
      <c r="N34" s="336" t="s">
        <v>267</v>
      </c>
      <c r="O34" s="337"/>
      <c r="P34" s="14"/>
      <c r="Q34" s="338" t="s">
        <v>46</v>
      </c>
      <c r="R34" s="339"/>
      <c r="S34" s="210"/>
      <c r="T34" s="15"/>
      <c r="U34" s="335" t="s">
        <v>268</v>
      </c>
      <c r="V34" s="211"/>
      <c r="W34" s="117"/>
      <c r="X34" s="118"/>
      <c r="Y34" s="119"/>
      <c r="Z34" s="210" t="s">
        <v>47</v>
      </c>
      <c r="AA34" s="211"/>
      <c r="AB34" s="340">
        <v>3</v>
      </c>
      <c r="AC34" s="329"/>
      <c r="AD34" s="338" t="s">
        <v>269</v>
      </c>
      <c r="AE34" s="339"/>
      <c r="AF34" s="210"/>
      <c r="AG34" s="341">
        <v>74</v>
      </c>
      <c r="AH34" s="342"/>
    </row>
    <row r="35" spans="1:34" x14ac:dyDescent="0.25">
      <c r="A35" s="2"/>
      <c r="B35" s="226" t="s">
        <v>270</v>
      </c>
      <c r="C35" s="227"/>
      <c r="D35" s="227"/>
      <c r="E35" s="254">
        <v>1.65</v>
      </c>
      <c r="F35" s="254"/>
      <c r="G35" s="254"/>
      <c r="H35" s="258" t="s">
        <v>271</v>
      </c>
      <c r="I35" s="265"/>
      <c r="J35" s="144"/>
      <c r="K35" s="491">
        <v>18</v>
      </c>
      <c r="L35" s="492"/>
      <c r="M35" s="493"/>
      <c r="N35" s="258" t="s">
        <v>48</v>
      </c>
      <c r="O35" s="144"/>
      <c r="P35" s="106"/>
      <c r="Q35" s="145" t="s">
        <v>272</v>
      </c>
      <c r="R35" s="145"/>
      <c r="S35" s="145"/>
      <c r="T35" s="16"/>
      <c r="U35" s="330" t="s">
        <v>40</v>
      </c>
      <c r="V35" s="145"/>
      <c r="W35" s="332"/>
      <c r="X35" s="333"/>
      <c r="Y35" s="334"/>
      <c r="Z35" s="144" t="s">
        <v>273</v>
      </c>
      <c r="AA35" s="145"/>
      <c r="AB35" s="340">
        <v>50</v>
      </c>
      <c r="AC35" s="329"/>
      <c r="AD35" s="258" t="s">
        <v>274</v>
      </c>
      <c r="AE35" s="265"/>
      <c r="AF35" s="144"/>
      <c r="AG35" s="327">
        <v>64</v>
      </c>
      <c r="AH35" s="328"/>
    </row>
    <row r="36" spans="1:34" x14ac:dyDescent="0.25">
      <c r="A36" s="2"/>
      <c r="B36" s="226" t="s">
        <v>275</v>
      </c>
      <c r="C36" s="227"/>
      <c r="D36" s="227"/>
      <c r="E36" s="157">
        <v>45</v>
      </c>
      <c r="F36" s="157"/>
      <c r="G36" s="157"/>
      <c r="H36" s="258" t="s">
        <v>276</v>
      </c>
      <c r="I36" s="265"/>
      <c r="J36" s="144"/>
      <c r="K36" s="255">
        <v>25</v>
      </c>
      <c r="L36" s="256"/>
      <c r="M36" s="257"/>
      <c r="N36" s="258" t="s">
        <v>49</v>
      </c>
      <c r="O36" s="144"/>
      <c r="P36" s="106"/>
      <c r="Q36" s="145" t="s">
        <v>50</v>
      </c>
      <c r="R36" s="145"/>
      <c r="S36" s="145"/>
      <c r="T36" s="17"/>
      <c r="U36" s="330" t="s">
        <v>277</v>
      </c>
      <c r="V36" s="145"/>
      <c r="W36" s="343"/>
      <c r="X36" s="344"/>
      <c r="Y36" s="345"/>
      <c r="Z36" s="144" t="s">
        <v>278</v>
      </c>
      <c r="AA36" s="145"/>
      <c r="AB36" s="340">
        <v>15</v>
      </c>
      <c r="AC36" s="329"/>
      <c r="AD36" s="258" t="s">
        <v>279</v>
      </c>
      <c r="AE36" s="265"/>
      <c r="AF36" s="144"/>
      <c r="AG36" s="327"/>
      <c r="AH36" s="328"/>
    </row>
    <row r="37" spans="1:34" x14ac:dyDescent="0.25">
      <c r="A37" s="2"/>
      <c r="B37" s="253" t="s">
        <v>51</v>
      </c>
      <c r="C37" s="183"/>
      <c r="D37" s="183"/>
      <c r="E37" s="340">
        <v>28</v>
      </c>
      <c r="F37" s="157"/>
      <c r="G37" s="157"/>
      <c r="H37" s="258" t="s">
        <v>105</v>
      </c>
      <c r="I37" s="265"/>
      <c r="J37" s="144"/>
      <c r="K37" s="255">
        <v>1</v>
      </c>
      <c r="L37" s="256"/>
      <c r="M37" s="257"/>
      <c r="N37" s="265" t="s">
        <v>280</v>
      </c>
      <c r="O37" s="144"/>
      <c r="P37" s="106">
        <v>24</v>
      </c>
      <c r="Q37" s="258" t="s">
        <v>52</v>
      </c>
      <c r="R37" s="265"/>
      <c r="S37" s="144"/>
      <c r="T37" s="18">
        <v>5</v>
      </c>
      <c r="U37" s="330" t="s">
        <v>281</v>
      </c>
      <c r="V37" s="145"/>
      <c r="W37" s="117"/>
      <c r="X37" s="118"/>
      <c r="Y37" s="119"/>
      <c r="Z37" s="144" t="s">
        <v>282</v>
      </c>
      <c r="AA37" s="145"/>
      <c r="AB37" s="329" t="s">
        <v>283</v>
      </c>
      <c r="AC37" s="329"/>
      <c r="AD37" s="258" t="s">
        <v>284</v>
      </c>
      <c r="AE37" s="265"/>
      <c r="AF37" s="144"/>
      <c r="AG37" s="327">
        <v>17</v>
      </c>
      <c r="AH37" s="328"/>
    </row>
    <row r="38" spans="1:34" x14ac:dyDescent="0.25">
      <c r="A38" s="2"/>
      <c r="B38" s="253" t="s">
        <v>53</v>
      </c>
      <c r="C38" s="183"/>
      <c r="D38" s="183"/>
      <c r="E38" s="264">
        <v>20</v>
      </c>
      <c r="F38" s="157"/>
      <c r="G38" s="157"/>
      <c r="H38" s="258" t="s">
        <v>54</v>
      </c>
      <c r="I38" s="265"/>
      <c r="J38" s="144"/>
      <c r="K38" s="331"/>
      <c r="L38" s="327"/>
      <c r="M38" s="327"/>
      <c r="N38" s="265" t="s">
        <v>285</v>
      </c>
      <c r="O38" s="144"/>
      <c r="P38" s="106">
        <v>22</v>
      </c>
      <c r="Q38" s="258" t="s">
        <v>286</v>
      </c>
      <c r="R38" s="265"/>
      <c r="S38" s="144"/>
      <c r="T38" s="19"/>
      <c r="U38" s="330" t="s">
        <v>287</v>
      </c>
      <c r="V38" s="145"/>
      <c r="W38" s="117"/>
      <c r="X38" s="118"/>
      <c r="Y38" s="119"/>
      <c r="Z38" s="144" t="s">
        <v>288</v>
      </c>
      <c r="AA38" s="145"/>
      <c r="AB38" s="327">
        <v>25</v>
      </c>
      <c r="AC38" s="329"/>
      <c r="AD38" s="258" t="s">
        <v>289</v>
      </c>
      <c r="AE38" s="265"/>
      <c r="AF38" s="144"/>
      <c r="AG38" s="327"/>
      <c r="AH38" s="328"/>
    </row>
    <row r="39" spans="1:34" ht="15.75" thickBot="1" x14ac:dyDescent="0.3">
      <c r="A39" s="2"/>
      <c r="B39" s="161" t="s">
        <v>55</v>
      </c>
      <c r="C39" s="162"/>
      <c r="D39" s="163"/>
      <c r="E39" s="120"/>
      <c r="F39" s="120"/>
      <c r="G39" s="120"/>
      <c r="H39" s="261" t="s">
        <v>290</v>
      </c>
      <c r="I39" s="262"/>
      <c r="J39" s="263"/>
      <c r="K39" s="120"/>
      <c r="L39" s="120"/>
      <c r="M39" s="120"/>
      <c r="N39" s="121" t="s">
        <v>291</v>
      </c>
      <c r="O39" s="122"/>
      <c r="P39" s="107">
        <v>1</v>
      </c>
      <c r="Q39" s="123" t="s">
        <v>56</v>
      </c>
      <c r="R39" s="121"/>
      <c r="S39" s="124"/>
      <c r="T39" s="20">
        <v>0.06</v>
      </c>
      <c r="U39" s="130" t="s">
        <v>292</v>
      </c>
      <c r="V39" s="131"/>
      <c r="W39" s="125"/>
      <c r="X39" s="126"/>
      <c r="Y39" s="127"/>
      <c r="Z39" s="124" t="s">
        <v>293</v>
      </c>
      <c r="AA39" s="131"/>
      <c r="AB39" s="324">
        <f>M19</f>
        <v>5.3729729729729732</v>
      </c>
      <c r="AC39" s="325"/>
      <c r="AD39" s="123" t="s">
        <v>294</v>
      </c>
      <c r="AE39" s="121"/>
      <c r="AF39" s="124"/>
      <c r="AG39" s="325"/>
      <c r="AH39" s="326"/>
    </row>
    <row r="40" spans="1:34" ht="15.75" thickBot="1" x14ac:dyDescent="0.3">
      <c r="A40" s="2"/>
      <c r="B40" s="259" t="s">
        <v>295</v>
      </c>
      <c r="C40" s="260"/>
      <c r="D40" s="260"/>
      <c r="E40" s="266" t="s">
        <v>296</v>
      </c>
      <c r="F40" s="267"/>
      <c r="G40" s="267" t="s">
        <v>297</v>
      </c>
      <c r="H40" s="267"/>
      <c r="I40" s="322"/>
      <c r="J40" s="323"/>
      <c r="K40" s="142" t="s">
        <v>57</v>
      </c>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3"/>
    </row>
    <row r="41" spans="1:34" ht="15.75" thickBot="1" x14ac:dyDescent="0.3">
      <c r="A41" s="2"/>
      <c r="B41" s="54" t="s">
        <v>298</v>
      </c>
      <c r="C41" s="313" t="s">
        <v>299</v>
      </c>
      <c r="D41" s="313"/>
      <c r="E41" s="55" t="s">
        <v>300</v>
      </c>
      <c r="F41" s="314" t="s">
        <v>298</v>
      </c>
      <c r="G41" s="315"/>
      <c r="H41" s="315"/>
      <c r="I41" s="315"/>
      <c r="J41" s="21" t="s">
        <v>300</v>
      </c>
      <c r="K41" s="316"/>
      <c r="L41" s="316"/>
      <c r="M41" s="317"/>
      <c r="N41" s="46" t="s">
        <v>301</v>
      </c>
      <c r="O41" s="45" t="s">
        <v>302</v>
      </c>
      <c r="P41" s="52" t="s">
        <v>303</v>
      </c>
      <c r="Q41" s="46" t="s">
        <v>304</v>
      </c>
      <c r="R41" s="46" t="s">
        <v>305</v>
      </c>
      <c r="S41" s="45" t="s">
        <v>306</v>
      </c>
      <c r="T41" s="46" t="s">
        <v>307</v>
      </c>
      <c r="U41" s="45" t="s">
        <v>308</v>
      </c>
      <c r="V41" s="58" t="s">
        <v>309</v>
      </c>
      <c r="W41" s="58" t="s">
        <v>310</v>
      </c>
      <c r="X41" s="46" t="s">
        <v>311</v>
      </c>
      <c r="Y41" s="45" t="s">
        <v>312</v>
      </c>
      <c r="Z41" s="58" t="s">
        <v>313</v>
      </c>
      <c r="AA41" s="46" t="s">
        <v>314</v>
      </c>
      <c r="AB41" s="45" t="s">
        <v>315</v>
      </c>
      <c r="AC41" s="46" t="s">
        <v>316</v>
      </c>
      <c r="AD41" s="45" t="s">
        <v>317</v>
      </c>
      <c r="AE41" s="45" t="s">
        <v>318</v>
      </c>
      <c r="AF41" s="45" t="s">
        <v>319</v>
      </c>
      <c r="AG41" s="22" t="s">
        <v>58</v>
      </c>
      <c r="AH41" s="23" t="s">
        <v>59</v>
      </c>
    </row>
    <row r="42" spans="1:34" x14ac:dyDescent="0.25">
      <c r="A42" s="2"/>
      <c r="B42" s="95" t="s">
        <v>320</v>
      </c>
      <c r="C42" s="318"/>
      <c r="D42" s="318"/>
      <c r="E42" s="96"/>
      <c r="F42" s="319" t="s">
        <v>60</v>
      </c>
      <c r="G42" s="319"/>
      <c r="H42" s="318"/>
      <c r="I42" s="318"/>
      <c r="J42" s="97"/>
      <c r="K42" s="227" t="s">
        <v>321</v>
      </c>
      <c r="L42" s="227"/>
      <c r="M42" s="213"/>
      <c r="N42" s="24">
        <v>2</v>
      </c>
      <c r="O42" s="25">
        <v>14</v>
      </c>
      <c r="P42" s="26">
        <v>17.5</v>
      </c>
      <c r="Q42" s="27">
        <v>24</v>
      </c>
      <c r="R42" s="27">
        <v>24</v>
      </c>
      <c r="S42" s="28">
        <v>24</v>
      </c>
      <c r="T42" s="27">
        <v>21</v>
      </c>
      <c r="U42" s="28">
        <v>19</v>
      </c>
      <c r="V42" s="27">
        <v>7</v>
      </c>
      <c r="W42" s="27">
        <v>8.5</v>
      </c>
      <c r="X42" s="27">
        <v>7.5</v>
      </c>
      <c r="Y42" s="28"/>
      <c r="Z42" s="27"/>
      <c r="AA42" s="27"/>
      <c r="AB42" s="28"/>
      <c r="AC42" s="27"/>
      <c r="AD42" s="27"/>
      <c r="AE42" s="28"/>
      <c r="AF42" s="28"/>
      <c r="AG42" s="29">
        <f>SUM(N42:AF42)</f>
        <v>168.5</v>
      </c>
      <c r="AH42" s="30">
        <f>AG42/24*100</f>
        <v>702.08333333333326</v>
      </c>
    </row>
    <row r="43" spans="1:34" ht="15.75" thickBot="1" x14ac:dyDescent="0.3">
      <c r="A43" s="2"/>
      <c r="B43" s="98" t="s">
        <v>322</v>
      </c>
      <c r="C43" s="293"/>
      <c r="D43" s="293"/>
      <c r="E43" s="99"/>
      <c r="F43" s="294" t="s">
        <v>323</v>
      </c>
      <c r="G43" s="294"/>
      <c r="H43" s="293"/>
      <c r="I43" s="293"/>
      <c r="J43" s="100"/>
      <c r="K43" s="162" t="s">
        <v>324</v>
      </c>
      <c r="L43" s="162"/>
      <c r="M43" s="163"/>
      <c r="N43" s="31">
        <f>N42</f>
        <v>2</v>
      </c>
      <c r="O43" s="32">
        <f>N43+O42</f>
        <v>16</v>
      </c>
      <c r="P43" s="32">
        <f>O43+P42</f>
        <v>33.5</v>
      </c>
      <c r="Q43" s="32">
        <f>P43+Q42</f>
        <v>57.5</v>
      </c>
      <c r="R43" s="32">
        <f t="shared" ref="R43:X43" si="1">Q43+R42</f>
        <v>81.5</v>
      </c>
      <c r="S43" s="32">
        <f t="shared" si="1"/>
        <v>105.5</v>
      </c>
      <c r="T43" s="32">
        <f t="shared" si="1"/>
        <v>126.5</v>
      </c>
      <c r="U43" s="32">
        <f t="shared" si="1"/>
        <v>145.5</v>
      </c>
      <c r="V43" s="32">
        <f t="shared" si="1"/>
        <v>152.5</v>
      </c>
      <c r="W43" s="32">
        <f t="shared" si="1"/>
        <v>161</v>
      </c>
      <c r="X43" s="32">
        <f t="shared" si="1"/>
        <v>168.5</v>
      </c>
      <c r="Y43" s="35"/>
      <c r="Z43" s="34"/>
      <c r="AA43" s="34"/>
      <c r="AB43" s="35"/>
      <c r="AC43" s="34"/>
      <c r="AD43" s="34"/>
      <c r="AE43" s="35"/>
      <c r="AF43" s="35"/>
      <c r="AG43" s="36">
        <f>SUM(N43:AF43)</f>
        <v>1050</v>
      </c>
      <c r="AH43" s="37">
        <f>(AG43/((24*AG6)-17))*100</f>
        <v>111.34676564156946</v>
      </c>
    </row>
    <row r="44" spans="1:34" ht="15.75" thickBot="1" x14ac:dyDescent="0.3">
      <c r="A44" s="2"/>
      <c r="B44" s="259" t="s">
        <v>325</v>
      </c>
      <c r="C44" s="260"/>
      <c r="D44" s="260"/>
      <c r="E44" s="295"/>
      <c r="F44" s="296"/>
      <c r="G44" s="297"/>
      <c r="H44" s="297"/>
      <c r="I44" s="297"/>
      <c r="J44" s="297"/>
      <c r="K44" s="297"/>
      <c r="L44" s="297"/>
      <c r="M44" s="297"/>
      <c r="N44" s="297"/>
      <c r="O44" s="297"/>
      <c r="P44" s="298"/>
      <c r="Q44" s="299" t="s">
        <v>326</v>
      </c>
      <c r="R44" s="129"/>
      <c r="S44" s="128" t="s">
        <v>327</v>
      </c>
      <c r="T44" s="300"/>
      <c r="U44" s="129"/>
      <c r="V44" s="301"/>
      <c r="W44" s="115"/>
      <c r="X44" s="128" t="s">
        <v>328</v>
      </c>
      <c r="Y44" s="129"/>
      <c r="Z44" s="114"/>
      <c r="AA44" s="115"/>
      <c r="AB44" s="128" t="s">
        <v>329</v>
      </c>
      <c r="AC44" s="129"/>
      <c r="AD44" s="114"/>
      <c r="AE44" s="115"/>
      <c r="AF44" s="101" t="s">
        <v>330</v>
      </c>
      <c r="AG44" s="114"/>
      <c r="AH44" s="116"/>
    </row>
    <row r="45" spans="1:34" ht="15.75" thickBot="1" x14ac:dyDescent="0.3">
      <c r="A45" s="2"/>
      <c r="B45" s="201" t="s">
        <v>107</v>
      </c>
      <c r="C45" s="246"/>
      <c r="D45" s="247" t="s">
        <v>108</v>
      </c>
      <c r="E45" s="248"/>
      <c r="F45" s="201" t="s">
        <v>107</v>
      </c>
      <c r="G45" s="246"/>
      <c r="H45" s="247" t="s">
        <v>108</v>
      </c>
      <c r="I45" s="248"/>
      <c r="J45" s="21"/>
      <c r="K45" s="316"/>
      <c r="L45" s="316"/>
      <c r="M45" s="317"/>
      <c r="N45" s="9" t="s">
        <v>113</v>
      </c>
      <c r="O45" s="42" t="s">
        <v>114</v>
      </c>
      <c r="P45" s="42" t="s">
        <v>115</v>
      </c>
      <c r="Q45" s="42" t="s">
        <v>116</v>
      </c>
      <c r="R45" s="42" t="s">
        <v>117</v>
      </c>
      <c r="S45" s="42" t="s">
        <v>118</v>
      </c>
      <c r="T45" s="42" t="s">
        <v>119</v>
      </c>
      <c r="U45" s="42" t="s">
        <v>120</v>
      </c>
      <c r="V45" s="10" t="s">
        <v>121</v>
      </c>
      <c r="W45" s="10" t="s">
        <v>122</v>
      </c>
      <c r="X45" s="9" t="s">
        <v>123</v>
      </c>
      <c r="Y45" s="12" t="s">
        <v>124</v>
      </c>
      <c r="Z45" s="10" t="s">
        <v>125</v>
      </c>
      <c r="AA45" s="9" t="s">
        <v>126</v>
      </c>
      <c r="AB45" s="12" t="s">
        <v>127</v>
      </c>
      <c r="AC45" s="40" t="s">
        <v>128</v>
      </c>
      <c r="AD45" s="39" t="s">
        <v>129</v>
      </c>
      <c r="AE45" s="12" t="s">
        <v>130</v>
      </c>
      <c r="AF45" s="12" t="s">
        <v>131</v>
      </c>
      <c r="AG45" s="22" t="s">
        <v>58</v>
      </c>
      <c r="AH45" s="23" t="s">
        <v>59</v>
      </c>
    </row>
    <row r="46" spans="1:34" ht="15" customHeight="1" x14ac:dyDescent="0.25">
      <c r="A46" s="2"/>
      <c r="B46" s="309" t="s">
        <v>109</v>
      </c>
      <c r="C46" s="310"/>
      <c r="D46" s="311"/>
      <c r="E46" s="312"/>
      <c r="F46" s="320" t="s">
        <v>60</v>
      </c>
      <c r="G46" s="319"/>
      <c r="H46" s="318"/>
      <c r="I46" s="321"/>
      <c r="J46" s="59"/>
      <c r="K46" s="227" t="s">
        <v>111</v>
      </c>
      <c r="L46" s="227"/>
      <c r="M46" s="213"/>
      <c r="N46" s="24"/>
      <c r="O46" s="25"/>
      <c r="P46" s="26"/>
      <c r="Q46" s="27"/>
      <c r="R46" s="27"/>
      <c r="S46" s="28"/>
      <c r="T46" s="27"/>
      <c r="U46" s="28"/>
      <c r="V46" s="27"/>
      <c r="W46" s="27"/>
      <c r="X46" s="27"/>
      <c r="Y46" s="28"/>
      <c r="Z46" s="27"/>
      <c r="AA46" s="27"/>
      <c r="AB46" s="28"/>
      <c r="AC46" s="27"/>
      <c r="AD46" s="27"/>
      <c r="AE46" s="28"/>
      <c r="AF46" s="28"/>
      <c r="AG46" s="29">
        <f>SUM(N46:AF46)</f>
        <v>0</v>
      </c>
      <c r="AH46" s="30">
        <f>AG46/24*100</f>
        <v>0</v>
      </c>
    </row>
    <row r="47" spans="1:34" ht="15.75" thickBot="1" x14ac:dyDescent="0.3">
      <c r="A47" s="2"/>
      <c r="B47" s="244" t="s">
        <v>106</v>
      </c>
      <c r="C47" s="245"/>
      <c r="D47" s="242"/>
      <c r="E47" s="243"/>
      <c r="F47" s="302" t="s">
        <v>110</v>
      </c>
      <c r="G47" s="294"/>
      <c r="H47" s="293"/>
      <c r="I47" s="303"/>
      <c r="J47" s="60"/>
      <c r="K47" s="162" t="s">
        <v>112</v>
      </c>
      <c r="L47" s="162"/>
      <c r="M47" s="163"/>
      <c r="N47" s="31"/>
      <c r="O47" s="32"/>
      <c r="P47" s="33"/>
      <c r="Q47" s="34"/>
      <c r="R47" s="34"/>
      <c r="S47" s="35"/>
      <c r="T47" s="34"/>
      <c r="U47" s="35"/>
      <c r="V47" s="34"/>
      <c r="W47" s="34"/>
      <c r="X47" s="34"/>
      <c r="Y47" s="35"/>
      <c r="Z47" s="34"/>
      <c r="AA47" s="34"/>
      <c r="AB47" s="35"/>
      <c r="AC47" s="34"/>
      <c r="AD47" s="34"/>
      <c r="AE47" s="35"/>
      <c r="AF47" s="35"/>
      <c r="AG47" s="36">
        <f>SUM(N47:AF47)</f>
        <v>0</v>
      </c>
      <c r="AH47" s="37">
        <f>(AG47/((24*AG6)-17))*100</f>
        <v>0</v>
      </c>
    </row>
    <row r="48" spans="1:34" ht="21" customHeight="1" x14ac:dyDescent="0.25">
      <c r="B48" s="286" t="s">
        <v>61</v>
      </c>
      <c r="C48" s="287"/>
      <c r="D48" s="287" t="s">
        <v>62</v>
      </c>
      <c r="E48" s="287"/>
      <c r="F48" s="287" t="s">
        <v>63</v>
      </c>
      <c r="G48" s="287"/>
      <c r="H48" s="38"/>
      <c r="I48" s="288" t="s">
        <v>132</v>
      </c>
      <c r="J48" s="289"/>
      <c r="K48" s="289"/>
      <c r="L48" s="289"/>
      <c r="M48" s="289"/>
      <c r="N48" s="289"/>
      <c r="O48" s="289"/>
      <c r="P48" s="289"/>
      <c r="Q48" s="289"/>
      <c r="R48" s="289"/>
      <c r="S48" s="289"/>
      <c r="T48" s="289"/>
      <c r="U48" s="289"/>
      <c r="V48" s="289"/>
      <c r="W48" s="289"/>
      <c r="X48" s="289"/>
      <c r="Y48" s="289"/>
      <c r="Z48" s="289"/>
      <c r="AA48" s="289"/>
      <c r="AB48" s="289"/>
      <c r="AC48" s="289"/>
      <c r="AD48" s="289"/>
      <c r="AE48" s="289"/>
      <c r="AF48" s="290"/>
      <c r="AG48" s="291"/>
      <c r="AH48" s="292"/>
    </row>
    <row r="49" spans="2:34" ht="30" customHeight="1" x14ac:dyDescent="0.25">
      <c r="B49" s="109">
        <v>45141.333333333336</v>
      </c>
      <c r="C49" s="109">
        <v>45142</v>
      </c>
      <c r="D49" s="268" t="s">
        <v>77</v>
      </c>
      <c r="E49" s="268"/>
      <c r="F49" s="269">
        <f>IF(C49="","",(C49-B49)*24)</f>
        <v>15.999999999941792</v>
      </c>
      <c r="G49" s="269"/>
      <c r="H49" s="108" t="str">
        <f>VLOOKUP(D49,'Əməliyyatların Kodu'!$C$1:$F$47,4,FALSE)</f>
        <v>MV</v>
      </c>
      <c r="I49" s="306" t="s">
        <v>352</v>
      </c>
      <c r="J49" s="307"/>
      <c r="K49" s="307"/>
      <c r="L49" s="307"/>
      <c r="M49" s="307"/>
      <c r="N49" s="307"/>
      <c r="O49" s="307"/>
      <c r="P49" s="307"/>
      <c r="Q49" s="307"/>
      <c r="R49" s="307"/>
      <c r="S49" s="307"/>
      <c r="T49" s="307"/>
      <c r="U49" s="307"/>
      <c r="V49" s="307" t="s">
        <v>345</v>
      </c>
      <c r="W49" s="307"/>
      <c r="X49" s="307"/>
      <c r="Y49" s="307"/>
      <c r="Z49" s="307"/>
      <c r="AA49" s="307"/>
      <c r="AB49" s="307"/>
      <c r="AC49" s="307"/>
      <c r="AD49" s="307"/>
      <c r="AE49" s="307"/>
      <c r="AF49" s="307"/>
      <c r="AG49" s="307"/>
      <c r="AH49" s="308"/>
    </row>
    <row r="50" spans="2:34" ht="30" customHeight="1" x14ac:dyDescent="0.25">
      <c r="B50" s="109">
        <v>45142</v>
      </c>
      <c r="C50" s="109">
        <v>45142.083333333336</v>
      </c>
      <c r="D50" s="268" t="s">
        <v>80</v>
      </c>
      <c r="E50" s="268"/>
      <c r="F50" s="269">
        <f t="shared" ref="F50" si="2">IF(C50="","",(C50-B50)*24)</f>
        <v>2.0000000000582077</v>
      </c>
      <c r="G50" s="269"/>
      <c r="H50" s="111" t="str">
        <f>VLOOKUP(D50,'Əməliyyatların Kodu'!$C$1:$F$47,4,FALSE)</f>
        <v>MV</v>
      </c>
      <c r="I50" s="270" t="s">
        <v>78</v>
      </c>
      <c r="J50" s="271"/>
      <c r="K50" s="271"/>
      <c r="L50" s="271"/>
      <c r="M50" s="271"/>
      <c r="N50" s="271"/>
      <c r="O50" s="271"/>
      <c r="P50" s="271"/>
      <c r="Q50" s="271"/>
      <c r="R50" s="271"/>
      <c r="S50" s="271"/>
      <c r="T50" s="271"/>
      <c r="U50" s="271"/>
      <c r="V50" s="271"/>
      <c r="W50" s="271"/>
      <c r="X50" s="271"/>
      <c r="Y50" s="271"/>
      <c r="Z50" s="271"/>
      <c r="AA50" s="271"/>
      <c r="AB50" s="271"/>
      <c r="AC50" s="271"/>
      <c r="AD50" s="271"/>
      <c r="AE50" s="271"/>
      <c r="AF50" s="271"/>
      <c r="AG50" s="271"/>
      <c r="AH50" s="272"/>
    </row>
    <row r="51" spans="2:34" ht="30" customHeight="1" x14ac:dyDescent="0.25">
      <c r="B51" s="109">
        <v>45142.083333333336</v>
      </c>
      <c r="C51" s="109">
        <v>45142.333333333336</v>
      </c>
      <c r="D51" s="268" t="s">
        <v>72</v>
      </c>
      <c r="E51" s="268"/>
      <c r="F51" s="269">
        <f t="shared" ref="F51" si="3">IF(C51="","",(C51-B51)*24)</f>
        <v>6</v>
      </c>
      <c r="G51" s="269"/>
      <c r="H51" s="113" t="str">
        <f>VLOOKUP(D51,'Əməliyyatların Kodu'!$C$1:$F$47,4,FALSE)</f>
        <v>MV</v>
      </c>
      <c r="I51" s="270" t="s">
        <v>353</v>
      </c>
      <c r="J51" s="271"/>
      <c r="K51" s="271"/>
      <c r="L51" s="271"/>
      <c r="M51" s="271"/>
      <c r="N51" s="271"/>
      <c r="O51" s="271"/>
      <c r="P51" s="271"/>
      <c r="Q51" s="271"/>
      <c r="R51" s="271"/>
      <c r="S51" s="271"/>
      <c r="T51" s="271"/>
      <c r="U51" s="271"/>
      <c r="V51" s="271"/>
      <c r="W51" s="271"/>
      <c r="X51" s="271"/>
      <c r="Y51" s="271"/>
      <c r="Z51" s="271"/>
      <c r="AA51" s="271"/>
      <c r="AB51" s="271"/>
      <c r="AC51" s="271"/>
      <c r="AD51" s="271"/>
      <c r="AE51" s="271"/>
      <c r="AF51" s="271"/>
      <c r="AG51" s="271"/>
      <c r="AH51" s="272"/>
    </row>
    <row r="52" spans="2:34" ht="30" customHeight="1" x14ac:dyDescent="0.25">
      <c r="B52" s="109"/>
      <c r="C52" s="109"/>
      <c r="D52" s="482"/>
      <c r="E52" s="483"/>
      <c r="F52" s="269"/>
      <c r="G52" s="269"/>
      <c r="H52" s="112"/>
      <c r="I52" s="270"/>
      <c r="J52" s="271"/>
      <c r="K52" s="271"/>
      <c r="L52" s="271"/>
      <c r="M52" s="271"/>
      <c r="N52" s="271"/>
      <c r="O52" s="271"/>
      <c r="P52" s="271"/>
      <c r="Q52" s="271"/>
      <c r="R52" s="271"/>
      <c r="S52" s="271"/>
      <c r="T52" s="271"/>
      <c r="U52" s="271"/>
      <c r="V52" s="271"/>
      <c r="W52" s="271"/>
      <c r="X52" s="271"/>
      <c r="Y52" s="271"/>
      <c r="Z52" s="271"/>
      <c r="AA52" s="271"/>
      <c r="AB52" s="271"/>
      <c r="AC52" s="271"/>
      <c r="AD52" s="271"/>
      <c r="AE52" s="271"/>
      <c r="AF52" s="271"/>
      <c r="AG52" s="271"/>
      <c r="AH52" s="272"/>
    </row>
    <row r="53" spans="2:34" ht="30" customHeight="1" x14ac:dyDescent="0.25">
      <c r="B53" s="109"/>
      <c r="C53" s="109"/>
      <c r="D53" s="482"/>
      <c r="E53" s="483"/>
      <c r="F53" s="269"/>
      <c r="G53" s="269"/>
      <c r="H53" s="112"/>
      <c r="I53" s="306"/>
      <c r="J53" s="307"/>
      <c r="K53" s="307"/>
      <c r="L53" s="307"/>
      <c r="M53" s="307"/>
      <c r="N53" s="307"/>
      <c r="O53" s="307"/>
      <c r="P53" s="307"/>
      <c r="Q53" s="307"/>
      <c r="R53" s="307"/>
      <c r="S53" s="307"/>
      <c r="T53" s="307"/>
      <c r="U53" s="307"/>
      <c r="V53" s="307"/>
      <c r="W53" s="307"/>
      <c r="X53" s="307"/>
      <c r="Y53" s="307"/>
      <c r="Z53" s="307"/>
      <c r="AA53" s="307"/>
      <c r="AB53" s="307"/>
      <c r="AC53" s="307"/>
      <c r="AD53" s="307"/>
      <c r="AE53" s="307"/>
      <c r="AF53" s="307"/>
      <c r="AG53" s="307"/>
      <c r="AH53" s="308"/>
    </row>
    <row r="54" spans="2:34" ht="15" customHeight="1" x14ac:dyDescent="0.25">
      <c r="B54" s="109"/>
      <c r="C54" s="109"/>
      <c r="D54" s="268"/>
      <c r="E54" s="268"/>
      <c r="F54" s="269"/>
      <c r="G54" s="269"/>
      <c r="H54" s="112"/>
      <c r="I54" s="306"/>
      <c r="J54" s="307"/>
      <c r="K54" s="307"/>
      <c r="L54" s="307"/>
      <c r="M54" s="307"/>
      <c r="N54" s="307"/>
      <c r="O54" s="307"/>
      <c r="P54" s="307"/>
      <c r="Q54" s="307"/>
      <c r="R54" s="307"/>
      <c r="S54" s="307"/>
      <c r="T54" s="307"/>
      <c r="U54" s="307"/>
      <c r="V54" s="307"/>
      <c r="W54" s="307"/>
      <c r="X54" s="307"/>
      <c r="Y54" s="307"/>
      <c r="Z54" s="307"/>
      <c r="AA54" s="307"/>
      <c r="AB54" s="307"/>
      <c r="AC54" s="307"/>
      <c r="AD54" s="307"/>
      <c r="AE54" s="307"/>
      <c r="AF54" s="307"/>
      <c r="AG54" s="307"/>
      <c r="AH54" s="308"/>
    </row>
    <row r="55" spans="2:34" ht="15" customHeight="1" x14ac:dyDescent="0.25">
      <c r="B55" s="109"/>
      <c r="C55" s="109"/>
      <c r="D55" s="268"/>
      <c r="E55" s="268"/>
      <c r="F55" s="269"/>
      <c r="G55" s="269"/>
      <c r="H55" s="112"/>
      <c r="I55" s="306"/>
      <c r="J55" s="307"/>
      <c r="K55" s="307"/>
      <c r="L55" s="307"/>
      <c r="M55" s="307"/>
      <c r="N55" s="307"/>
      <c r="O55" s="307"/>
      <c r="P55" s="307"/>
      <c r="Q55" s="307"/>
      <c r="R55" s="307"/>
      <c r="S55" s="307"/>
      <c r="T55" s="307"/>
      <c r="U55" s="307"/>
      <c r="V55" s="307"/>
      <c r="W55" s="307"/>
      <c r="X55" s="307"/>
      <c r="Y55" s="307"/>
      <c r="Z55" s="307"/>
      <c r="AA55" s="307"/>
      <c r="AB55" s="307"/>
      <c r="AC55" s="307"/>
      <c r="AD55" s="307"/>
      <c r="AE55" s="307"/>
      <c r="AF55" s="307"/>
      <c r="AG55" s="307"/>
      <c r="AH55" s="308"/>
    </row>
    <row r="56" spans="2:34" ht="36.75" customHeight="1" x14ac:dyDescent="0.25">
      <c r="B56" s="109"/>
      <c r="C56" s="109"/>
      <c r="D56" s="268"/>
      <c r="E56" s="268"/>
      <c r="F56" s="269"/>
      <c r="G56" s="269"/>
      <c r="H56" s="111"/>
      <c r="I56" s="305"/>
      <c r="J56" s="304"/>
      <c r="K56" s="304"/>
      <c r="L56" s="304"/>
      <c r="M56" s="304"/>
      <c r="N56" s="304"/>
      <c r="O56" s="304"/>
      <c r="P56" s="304"/>
      <c r="Q56" s="304"/>
      <c r="R56" s="304"/>
      <c r="S56" s="304"/>
      <c r="T56" s="304"/>
      <c r="U56" s="304"/>
      <c r="V56" s="304"/>
      <c r="W56" s="304"/>
      <c r="X56" s="304"/>
      <c r="Y56" s="304"/>
      <c r="Z56" s="304"/>
      <c r="AA56" s="304"/>
      <c r="AB56" s="304"/>
      <c r="AC56" s="304"/>
      <c r="AD56" s="304"/>
      <c r="AE56" s="304"/>
      <c r="AF56" s="304"/>
      <c r="AG56" s="304"/>
      <c r="AH56" s="304"/>
    </row>
    <row r="57" spans="2:34" ht="30.75" customHeight="1" x14ac:dyDescent="0.25">
      <c r="B57" s="109"/>
      <c r="C57" s="109"/>
      <c r="D57" s="268"/>
      <c r="E57" s="268"/>
      <c r="F57" s="269"/>
      <c r="G57" s="269"/>
      <c r="H57" s="111"/>
      <c r="I57" s="304"/>
      <c r="J57" s="304"/>
      <c r="K57" s="304"/>
      <c r="L57" s="304"/>
      <c r="M57" s="304"/>
      <c r="N57" s="304"/>
      <c r="O57" s="304"/>
      <c r="P57" s="304"/>
      <c r="Q57" s="304"/>
      <c r="R57" s="304"/>
      <c r="S57" s="304"/>
      <c r="T57" s="304"/>
      <c r="U57" s="304"/>
      <c r="V57" s="304"/>
      <c r="W57" s="304"/>
      <c r="X57" s="304"/>
      <c r="Y57" s="304"/>
      <c r="Z57" s="304"/>
      <c r="AA57" s="304"/>
      <c r="AB57" s="304"/>
      <c r="AC57" s="304"/>
      <c r="AD57" s="304"/>
      <c r="AE57" s="304"/>
      <c r="AF57" s="304"/>
      <c r="AG57" s="304"/>
      <c r="AH57" s="304"/>
    </row>
    <row r="58" spans="2:34" ht="30" customHeight="1" x14ac:dyDescent="0.25">
      <c r="B58" s="109"/>
      <c r="C58" s="109"/>
      <c r="D58" s="268"/>
      <c r="E58" s="268"/>
      <c r="F58" s="269"/>
      <c r="G58" s="269"/>
      <c r="H58" s="111"/>
      <c r="I58" s="304"/>
      <c r="J58" s="304"/>
      <c r="K58" s="304"/>
      <c r="L58" s="304"/>
      <c r="M58" s="304"/>
      <c r="N58" s="304"/>
      <c r="O58" s="304"/>
      <c r="P58" s="304"/>
      <c r="Q58" s="304"/>
      <c r="R58" s="304"/>
      <c r="S58" s="304"/>
      <c r="T58" s="304"/>
      <c r="U58" s="304"/>
      <c r="V58" s="304"/>
      <c r="W58" s="304"/>
      <c r="X58" s="304"/>
      <c r="Y58" s="304"/>
      <c r="Z58" s="304"/>
      <c r="AA58" s="304"/>
      <c r="AB58" s="304"/>
      <c r="AC58" s="304"/>
      <c r="AD58" s="304"/>
      <c r="AE58" s="304"/>
      <c r="AF58" s="304"/>
      <c r="AG58" s="304"/>
      <c r="AH58" s="304"/>
    </row>
    <row r="59" spans="2:34" ht="30" customHeight="1" x14ac:dyDescent="0.25">
      <c r="B59" s="109"/>
      <c r="C59" s="109"/>
      <c r="D59" s="268"/>
      <c r="E59" s="268"/>
      <c r="F59" s="269"/>
      <c r="G59" s="269"/>
      <c r="H59" s="111"/>
      <c r="I59" s="304"/>
      <c r="J59" s="304"/>
      <c r="K59" s="304"/>
      <c r="L59" s="304"/>
      <c r="M59" s="304"/>
      <c r="N59" s="304"/>
      <c r="O59" s="304"/>
      <c r="P59" s="304"/>
      <c r="Q59" s="304"/>
      <c r="R59" s="304"/>
      <c r="S59" s="304"/>
      <c r="T59" s="304"/>
      <c r="U59" s="304"/>
      <c r="V59" s="304"/>
      <c r="W59" s="304"/>
      <c r="X59" s="304"/>
      <c r="Y59" s="304"/>
      <c r="Z59" s="304"/>
      <c r="AA59" s="304"/>
      <c r="AB59" s="304"/>
      <c r="AC59" s="304"/>
      <c r="AD59" s="304"/>
      <c r="AE59" s="304"/>
      <c r="AF59" s="304"/>
      <c r="AG59" s="304"/>
      <c r="AH59" s="304"/>
    </row>
    <row r="60" spans="2:34" ht="30" customHeight="1" x14ac:dyDescent="0.25">
      <c r="B60" s="109"/>
      <c r="C60" s="109"/>
      <c r="D60" s="268"/>
      <c r="E60" s="268"/>
      <c r="F60" s="269"/>
      <c r="G60" s="269"/>
      <c r="H60" s="111"/>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row>
    <row r="61" spans="2:34" ht="30" customHeight="1" x14ac:dyDescent="0.25">
      <c r="B61" s="41"/>
      <c r="C61" s="41"/>
      <c r="D61" s="268" t="s">
        <v>99</v>
      </c>
      <c r="E61" s="268"/>
      <c r="F61" s="269" t="str">
        <f t="shared" ref="F61" si="4">IF(C61="","",(C61-B61)*24)</f>
        <v/>
      </c>
      <c r="G61" s="269"/>
      <c r="H61" s="108"/>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c r="AH61" s="304"/>
    </row>
    <row r="62" spans="2:34" ht="15" customHeight="1" x14ac:dyDescent="0.25">
      <c r="B62" s="335" t="s">
        <v>133</v>
      </c>
      <c r="C62" s="211"/>
      <c r="D62" s="211"/>
      <c r="E62" s="211"/>
      <c r="F62" s="506" t="s">
        <v>354</v>
      </c>
      <c r="G62" s="507"/>
      <c r="H62" s="507"/>
      <c r="I62" s="507"/>
      <c r="J62" s="507"/>
      <c r="K62" s="507"/>
      <c r="L62" s="507"/>
      <c r="M62" s="507"/>
      <c r="N62" s="507"/>
      <c r="O62" s="507"/>
      <c r="P62" s="507"/>
      <c r="Q62" s="507"/>
      <c r="R62" s="507"/>
      <c r="S62" s="507"/>
      <c r="T62" s="507"/>
      <c r="U62" s="507"/>
      <c r="V62" s="507"/>
      <c r="W62" s="507"/>
      <c r="X62" s="507"/>
      <c r="Y62" s="507"/>
      <c r="Z62" s="507"/>
      <c r="AA62" s="507"/>
      <c r="AB62" s="507"/>
      <c r="AC62" s="507"/>
      <c r="AD62" s="507"/>
      <c r="AE62" s="507"/>
      <c r="AF62" s="507"/>
      <c r="AG62" s="507"/>
      <c r="AH62" s="508"/>
    </row>
    <row r="63" spans="2:34" x14ac:dyDescent="0.25">
      <c r="B63" s="330" t="s">
        <v>97</v>
      </c>
      <c r="C63" s="145"/>
      <c r="D63" s="145"/>
      <c r="E63" s="145"/>
      <c r="F63" s="496"/>
      <c r="G63" s="497"/>
      <c r="H63" s="497"/>
      <c r="I63" s="497"/>
      <c r="J63" s="497"/>
      <c r="K63" s="497"/>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8"/>
    </row>
    <row r="64" spans="2:34" x14ac:dyDescent="0.25">
      <c r="B64" s="330" t="s">
        <v>98</v>
      </c>
      <c r="C64" s="145"/>
      <c r="D64" s="145"/>
      <c r="E64" s="145"/>
      <c r="F64" s="499"/>
      <c r="G64" s="500"/>
      <c r="H64" s="500"/>
      <c r="I64" s="500"/>
      <c r="J64" s="500"/>
      <c r="K64" s="500"/>
      <c r="L64" s="500"/>
      <c r="M64" s="500"/>
      <c r="N64" s="500"/>
      <c r="O64" s="500"/>
      <c r="P64" s="500"/>
      <c r="Q64" s="500"/>
      <c r="R64" s="500"/>
      <c r="S64" s="500"/>
      <c r="T64" s="500"/>
      <c r="U64" s="500"/>
      <c r="V64" s="500"/>
      <c r="W64" s="500"/>
      <c r="X64" s="500"/>
      <c r="Y64" s="500"/>
      <c r="Z64" s="500"/>
      <c r="AA64" s="500"/>
      <c r="AB64" s="500"/>
      <c r="AC64" s="500"/>
      <c r="AD64" s="500"/>
      <c r="AE64" s="500"/>
      <c r="AF64" s="500"/>
      <c r="AG64" s="500"/>
      <c r="AH64" s="501"/>
    </row>
    <row r="65" spans="2:34" x14ac:dyDescent="0.25">
      <c r="B65" s="130"/>
      <c r="C65" s="131"/>
      <c r="D65" s="131"/>
      <c r="E65" s="131"/>
      <c r="F65" s="499"/>
      <c r="G65" s="500"/>
      <c r="H65" s="500"/>
      <c r="I65" s="500"/>
      <c r="J65" s="500"/>
      <c r="K65" s="500"/>
      <c r="L65" s="500"/>
      <c r="M65" s="500"/>
      <c r="N65" s="500"/>
      <c r="O65" s="500"/>
      <c r="P65" s="500"/>
      <c r="Q65" s="500"/>
      <c r="R65" s="500"/>
      <c r="S65" s="500"/>
      <c r="T65" s="500"/>
      <c r="U65" s="500"/>
      <c r="V65" s="500"/>
      <c r="W65" s="500"/>
      <c r="X65" s="500"/>
      <c r="Y65" s="500"/>
      <c r="Z65" s="500"/>
      <c r="AA65" s="500"/>
      <c r="AB65" s="500"/>
      <c r="AC65" s="500"/>
      <c r="AD65" s="500"/>
      <c r="AE65" s="500"/>
      <c r="AF65" s="500"/>
      <c r="AG65" s="500"/>
      <c r="AH65" s="501"/>
    </row>
    <row r="66" spans="2:34" ht="15.75" thickBot="1" x14ac:dyDescent="0.3">
      <c r="B66" s="505"/>
      <c r="C66" s="347"/>
      <c r="D66" s="347"/>
      <c r="E66" s="347"/>
      <c r="F66" s="502"/>
      <c r="G66" s="503"/>
      <c r="H66" s="503"/>
      <c r="I66" s="503"/>
      <c r="J66" s="503"/>
      <c r="K66" s="503"/>
      <c r="L66" s="503"/>
      <c r="M66" s="503"/>
      <c r="N66" s="503"/>
      <c r="O66" s="503"/>
      <c r="P66" s="503"/>
      <c r="Q66" s="503"/>
      <c r="R66" s="503"/>
      <c r="S66" s="503"/>
      <c r="T66" s="503"/>
      <c r="U66" s="503"/>
      <c r="V66" s="503"/>
      <c r="W66" s="503"/>
      <c r="X66" s="503"/>
      <c r="Y66" s="503"/>
      <c r="Z66" s="503"/>
      <c r="AA66" s="503"/>
      <c r="AB66" s="503"/>
      <c r="AC66" s="503"/>
      <c r="AD66" s="503"/>
      <c r="AE66" s="503"/>
      <c r="AF66" s="503"/>
      <c r="AG66" s="503"/>
      <c r="AH66" s="504"/>
    </row>
  </sheetData>
  <mergeCells count="429">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J11:L11"/>
    <mergeCell ref="B13:D13"/>
    <mergeCell ref="E13:F13"/>
    <mergeCell ref="G13:I13"/>
    <mergeCell ref="J13:L13"/>
    <mergeCell ref="M13:O13"/>
    <mergeCell ref="P13:R13"/>
    <mergeCell ref="B12:I12"/>
    <mergeCell ref="J12:L12"/>
    <mergeCell ref="M12:O12"/>
    <mergeCell ref="P12:R12"/>
    <mergeCell ref="S13:W13"/>
    <mergeCell ref="X13:Y13"/>
    <mergeCell ref="Z13:AA13"/>
    <mergeCell ref="AB13:AC13"/>
    <mergeCell ref="AG13:AH13"/>
    <mergeCell ref="Z12:AA12"/>
    <mergeCell ref="AB12:AC12"/>
    <mergeCell ref="AG12:AH12"/>
    <mergeCell ref="S12:W12"/>
    <mergeCell ref="X12:Y12"/>
    <mergeCell ref="S14:W14"/>
    <mergeCell ref="X14:Y14"/>
    <mergeCell ref="Z14:AA14"/>
    <mergeCell ref="AB14:AC14"/>
    <mergeCell ref="AG14:AH14"/>
    <mergeCell ref="B14:D14"/>
    <mergeCell ref="E14:F14"/>
    <mergeCell ref="G14:I14"/>
    <mergeCell ref="J14:L14"/>
    <mergeCell ref="M14:O14"/>
    <mergeCell ref="P14:R14"/>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I40:J40"/>
    <mergeCell ref="K40:AH40"/>
    <mergeCell ref="AB39:AC39"/>
    <mergeCell ref="AD39:AF39"/>
    <mergeCell ref="AG39:AH39"/>
    <mergeCell ref="AG38:AH38"/>
    <mergeCell ref="AB38:AC38"/>
    <mergeCell ref="AD38:AF38"/>
    <mergeCell ref="H38:J38"/>
    <mergeCell ref="U38:V38"/>
    <mergeCell ref="Z38:AA38"/>
    <mergeCell ref="K38:M38"/>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D55:E55"/>
    <mergeCell ref="F57:G57"/>
    <mergeCell ref="I57:AH57"/>
    <mergeCell ref="F56:G56"/>
    <mergeCell ref="D56:E56"/>
    <mergeCell ref="I56:AH56"/>
    <mergeCell ref="D54:E54"/>
    <mergeCell ref="F54:G54"/>
    <mergeCell ref="I54:AH54"/>
    <mergeCell ref="I55:AH55"/>
    <mergeCell ref="F55:G55"/>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AD44:AE44"/>
    <mergeCell ref="AG44:AH44"/>
    <mergeCell ref="W38:Y38"/>
    <mergeCell ref="K39:M39"/>
    <mergeCell ref="N39:O39"/>
    <mergeCell ref="Q39:S39"/>
    <mergeCell ref="W39:Y39"/>
    <mergeCell ref="X44:Y44"/>
    <mergeCell ref="Z44:AA44"/>
    <mergeCell ref="AB44:AC44"/>
    <mergeCell ref="U39:V39"/>
    <mergeCell ref="Z39:AA39"/>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9"/>
  <sheetViews>
    <sheetView topLeftCell="B28" zoomScale="85" zoomScaleNormal="85" workbookViewId="0">
      <selection activeCell="D42" sqref="D42"/>
    </sheetView>
  </sheetViews>
  <sheetFormatPr defaultRowHeight="15" x14ac:dyDescent="0.25"/>
  <cols>
    <col min="2" max="2" width="7.42578125" customWidth="1"/>
    <col min="3" max="3" width="9.140625" customWidth="1"/>
    <col min="4" max="4" width="48" bestFit="1" customWidth="1"/>
    <col min="5" max="5" width="91.28515625" style="77" customWidth="1"/>
    <col min="6" max="6" width="12.28515625" customWidth="1"/>
    <col min="11" max="11" width="12.85546875" customWidth="1"/>
    <col min="12" max="12" width="30.140625" bestFit="1" customWidth="1"/>
    <col min="258" max="258" width="3.28515625" bestFit="1" customWidth="1"/>
    <col min="259" max="259" width="9.140625" customWidth="1"/>
    <col min="260" max="260" width="29.140625" bestFit="1" customWidth="1"/>
    <col min="264" max="264" width="30.42578125" customWidth="1"/>
    <col min="514" max="514" width="3.28515625" bestFit="1" customWidth="1"/>
    <col min="515" max="515" width="9.140625" customWidth="1"/>
    <col min="516" max="516" width="29.140625" bestFit="1" customWidth="1"/>
    <col min="520" max="520" width="30.42578125" customWidth="1"/>
    <col min="770" max="770" width="3.28515625" bestFit="1" customWidth="1"/>
    <col min="771" max="771" width="9.140625" customWidth="1"/>
    <col min="772" max="772" width="29.140625" bestFit="1" customWidth="1"/>
    <col min="776" max="776" width="30.42578125" customWidth="1"/>
    <col min="1026" max="1026" width="3.28515625" bestFit="1" customWidth="1"/>
    <col min="1027" max="1027" width="9.140625" customWidth="1"/>
    <col min="1028" max="1028" width="29.140625" bestFit="1" customWidth="1"/>
    <col min="1032" max="1032" width="30.42578125" customWidth="1"/>
    <col min="1282" max="1282" width="3.28515625" bestFit="1" customWidth="1"/>
    <col min="1283" max="1283" width="9.140625" customWidth="1"/>
    <col min="1284" max="1284" width="29.140625" bestFit="1" customWidth="1"/>
    <col min="1288" max="1288" width="30.42578125" customWidth="1"/>
    <col min="1538" max="1538" width="3.28515625" bestFit="1" customWidth="1"/>
    <col min="1539" max="1539" width="9.140625" customWidth="1"/>
    <col min="1540" max="1540" width="29.140625" bestFit="1" customWidth="1"/>
    <col min="1544" max="1544" width="30.42578125" customWidth="1"/>
    <col min="1794" max="1794" width="3.28515625" bestFit="1" customWidth="1"/>
    <col min="1795" max="1795" width="9.140625" customWidth="1"/>
    <col min="1796" max="1796" width="29.140625" bestFit="1" customWidth="1"/>
    <col min="1800" max="1800" width="30.42578125" customWidth="1"/>
    <col min="2050" max="2050" width="3.28515625" bestFit="1" customWidth="1"/>
    <col min="2051" max="2051" width="9.140625" customWidth="1"/>
    <col min="2052" max="2052" width="29.140625" bestFit="1" customWidth="1"/>
    <col min="2056" max="2056" width="30.42578125" customWidth="1"/>
    <col min="2306" max="2306" width="3.28515625" bestFit="1" customWidth="1"/>
    <col min="2307" max="2307" width="9.140625" customWidth="1"/>
    <col min="2308" max="2308" width="29.140625" bestFit="1" customWidth="1"/>
    <col min="2312" max="2312" width="30.42578125" customWidth="1"/>
    <col min="2562" max="2562" width="3.28515625" bestFit="1" customWidth="1"/>
    <col min="2563" max="2563" width="9.140625" customWidth="1"/>
    <col min="2564" max="2564" width="29.140625" bestFit="1" customWidth="1"/>
    <col min="2568" max="2568" width="30.42578125" customWidth="1"/>
    <col min="2818" max="2818" width="3.28515625" bestFit="1" customWidth="1"/>
    <col min="2819" max="2819" width="9.140625" customWidth="1"/>
    <col min="2820" max="2820" width="29.140625" bestFit="1" customWidth="1"/>
    <col min="2824" max="2824" width="30.42578125" customWidth="1"/>
    <col min="3074" max="3074" width="3.28515625" bestFit="1" customWidth="1"/>
    <col min="3075" max="3075" width="9.140625" customWidth="1"/>
    <col min="3076" max="3076" width="29.140625" bestFit="1" customWidth="1"/>
    <col min="3080" max="3080" width="30.42578125" customWidth="1"/>
    <col min="3330" max="3330" width="3.28515625" bestFit="1" customWidth="1"/>
    <col min="3331" max="3331" width="9.140625" customWidth="1"/>
    <col min="3332" max="3332" width="29.140625" bestFit="1" customWidth="1"/>
    <col min="3336" max="3336" width="30.42578125" customWidth="1"/>
    <col min="3586" max="3586" width="3.28515625" bestFit="1" customWidth="1"/>
    <col min="3587" max="3587" width="9.140625" customWidth="1"/>
    <col min="3588" max="3588" width="29.140625" bestFit="1" customWidth="1"/>
    <col min="3592" max="3592" width="30.42578125" customWidth="1"/>
    <col min="3842" max="3842" width="3.28515625" bestFit="1" customWidth="1"/>
    <col min="3843" max="3843" width="9.140625" customWidth="1"/>
    <col min="3844" max="3844" width="29.140625" bestFit="1" customWidth="1"/>
    <col min="3848" max="3848" width="30.42578125" customWidth="1"/>
    <col min="4098" max="4098" width="3.28515625" bestFit="1" customWidth="1"/>
    <col min="4099" max="4099" width="9.140625" customWidth="1"/>
    <col min="4100" max="4100" width="29.140625" bestFit="1" customWidth="1"/>
    <col min="4104" max="4104" width="30.42578125" customWidth="1"/>
    <col min="4354" max="4354" width="3.28515625" bestFit="1" customWidth="1"/>
    <col min="4355" max="4355" width="9.140625" customWidth="1"/>
    <col min="4356" max="4356" width="29.140625" bestFit="1" customWidth="1"/>
    <col min="4360" max="4360" width="30.42578125" customWidth="1"/>
    <col min="4610" max="4610" width="3.28515625" bestFit="1" customWidth="1"/>
    <col min="4611" max="4611" width="9.140625" customWidth="1"/>
    <col min="4612" max="4612" width="29.140625" bestFit="1" customWidth="1"/>
    <col min="4616" max="4616" width="30.42578125" customWidth="1"/>
    <col min="4866" max="4866" width="3.28515625" bestFit="1" customWidth="1"/>
    <col min="4867" max="4867" width="9.140625" customWidth="1"/>
    <col min="4868" max="4868" width="29.140625" bestFit="1" customWidth="1"/>
    <col min="4872" max="4872" width="30.42578125" customWidth="1"/>
    <col min="5122" max="5122" width="3.28515625" bestFit="1" customWidth="1"/>
    <col min="5123" max="5123" width="9.140625" customWidth="1"/>
    <col min="5124" max="5124" width="29.140625" bestFit="1" customWidth="1"/>
    <col min="5128" max="5128" width="30.42578125" customWidth="1"/>
    <col min="5378" max="5378" width="3.28515625" bestFit="1" customWidth="1"/>
    <col min="5379" max="5379" width="9.140625" customWidth="1"/>
    <col min="5380" max="5380" width="29.140625" bestFit="1" customWidth="1"/>
    <col min="5384" max="5384" width="30.42578125" customWidth="1"/>
    <col min="5634" max="5634" width="3.28515625" bestFit="1" customWidth="1"/>
    <col min="5635" max="5635" width="9.140625" customWidth="1"/>
    <col min="5636" max="5636" width="29.140625" bestFit="1" customWidth="1"/>
    <col min="5640" max="5640" width="30.42578125" customWidth="1"/>
    <col min="5890" max="5890" width="3.28515625" bestFit="1" customWidth="1"/>
    <col min="5891" max="5891" width="9.140625" customWidth="1"/>
    <col min="5892" max="5892" width="29.140625" bestFit="1" customWidth="1"/>
    <col min="5896" max="5896" width="30.42578125" customWidth="1"/>
    <col min="6146" max="6146" width="3.28515625" bestFit="1" customWidth="1"/>
    <col min="6147" max="6147" width="9.140625" customWidth="1"/>
    <col min="6148" max="6148" width="29.140625" bestFit="1" customWidth="1"/>
    <col min="6152" max="6152" width="30.42578125" customWidth="1"/>
    <col min="6402" max="6402" width="3.28515625" bestFit="1" customWidth="1"/>
    <col min="6403" max="6403" width="9.140625" customWidth="1"/>
    <col min="6404" max="6404" width="29.140625" bestFit="1" customWidth="1"/>
    <col min="6408" max="6408" width="30.42578125" customWidth="1"/>
    <col min="6658" max="6658" width="3.28515625" bestFit="1" customWidth="1"/>
    <col min="6659" max="6659" width="9.140625" customWidth="1"/>
    <col min="6660" max="6660" width="29.140625" bestFit="1" customWidth="1"/>
    <col min="6664" max="6664" width="30.42578125" customWidth="1"/>
    <col min="6914" max="6914" width="3.28515625" bestFit="1" customWidth="1"/>
    <col min="6915" max="6915" width="9.140625" customWidth="1"/>
    <col min="6916" max="6916" width="29.140625" bestFit="1" customWidth="1"/>
    <col min="6920" max="6920" width="30.42578125" customWidth="1"/>
    <col min="7170" max="7170" width="3.28515625" bestFit="1" customWidth="1"/>
    <col min="7171" max="7171" width="9.140625" customWidth="1"/>
    <col min="7172" max="7172" width="29.140625" bestFit="1" customWidth="1"/>
    <col min="7176" max="7176" width="30.42578125" customWidth="1"/>
    <col min="7426" max="7426" width="3.28515625" bestFit="1" customWidth="1"/>
    <col min="7427" max="7427" width="9.140625" customWidth="1"/>
    <col min="7428" max="7428" width="29.140625" bestFit="1" customWidth="1"/>
    <col min="7432" max="7432" width="30.42578125" customWidth="1"/>
    <col min="7682" max="7682" width="3.28515625" bestFit="1" customWidth="1"/>
    <col min="7683" max="7683" width="9.140625" customWidth="1"/>
    <col min="7684" max="7684" width="29.140625" bestFit="1" customWidth="1"/>
    <col min="7688" max="7688" width="30.42578125" customWidth="1"/>
    <col min="7938" max="7938" width="3.28515625" bestFit="1" customWidth="1"/>
    <col min="7939" max="7939" width="9.140625" customWidth="1"/>
    <col min="7940" max="7940" width="29.140625" bestFit="1" customWidth="1"/>
    <col min="7944" max="7944" width="30.42578125" customWidth="1"/>
    <col min="8194" max="8194" width="3.28515625" bestFit="1" customWidth="1"/>
    <col min="8195" max="8195" width="9.140625" customWidth="1"/>
    <col min="8196" max="8196" width="29.140625" bestFit="1" customWidth="1"/>
    <col min="8200" max="8200" width="30.42578125" customWidth="1"/>
    <col min="8450" max="8450" width="3.28515625" bestFit="1" customWidth="1"/>
    <col min="8451" max="8451" width="9.140625" customWidth="1"/>
    <col min="8452" max="8452" width="29.140625" bestFit="1" customWidth="1"/>
    <col min="8456" max="8456" width="30.42578125" customWidth="1"/>
    <col min="8706" max="8706" width="3.28515625" bestFit="1" customWidth="1"/>
    <col min="8707" max="8707" width="9.140625" customWidth="1"/>
    <col min="8708" max="8708" width="29.140625" bestFit="1" customWidth="1"/>
    <col min="8712" max="8712" width="30.42578125" customWidth="1"/>
    <col min="8962" max="8962" width="3.28515625" bestFit="1" customWidth="1"/>
    <col min="8963" max="8963" width="9.140625" customWidth="1"/>
    <col min="8964" max="8964" width="29.140625" bestFit="1" customWidth="1"/>
    <col min="8968" max="8968" width="30.42578125" customWidth="1"/>
    <col min="9218" max="9218" width="3.28515625" bestFit="1" customWidth="1"/>
    <col min="9219" max="9219" width="9.140625" customWidth="1"/>
    <col min="9220" max="9220" width="29.140625" bestFit="1" customWidth="1"/>
    <col min="9224" max="9224" width="30.42578125" customWidth="1"/>
    <col min="9474" max="9474" width="3.28515625" bestFit="1" customWidth="1"/>
    <col min="9475" max="9475" width="9.140625" customWidth="1"/>
    <col min="9476" max="9476" width="29.140625" bestFit="1" customWidth="1"/>
    <col min="9480" max="9480" width="30.42578125" customWidth="1"/>
    <col min="9730" max="9730" width="3.28515625" bestFit="1" customWidth="1"/>
    <col min="9731" max="9731" width="9.140625" customWidth="1"/>
    <col min="9732" max="9732" width="29.140625" bestFit="1" customWidth="1"/>
    <col min="9736" max="9736" width="30.42578125" customWidth="1"/>
    <col min="9986" max="9986" width="3.28515625" bestFit="1" customWidth="1"/>
    <col min="9987" max="9987" width="9.140625" customWidth="1"/>
    <col min="9988" max="9988" width="29.140625" bestFit="1" customWidth="1"/>
    <col min="9992" max="9992" width="30.42578125" customWidth="1"/>
    <col min="10242" max="10242" width="3.28515625" bestFit="1" customWidth="1"/>
    <col min="10243" max="10243" width="9.140625" customWidth="1"/>
    <col min="10244" max="10244" width="29.140625" bestFit="1" customWidth="1"/>
    <col min="10248" max="10248" width="30.42578125" customWidth="1"/>
    <col min="10498" max="10498" width="3.28515625" bestFit="1" customWidth="1"/>
    <col min="10499" max="10499" width="9.140625" customWidth="1"/>
    <col min="10500" max="10500" width="29.140625" bestFit="1" customWidth="1"/>
    <col min="10504" max="10504" width="30.42578125" customWidth="1"/>
    <col min="10754" max="10754" width="3.28515625" bestFit="1" customWidth="1"/>
    <col min="10755" max="10755" width="9.140625" customWidth="1"/>
    <col min="10756" max="10756" width="29.140625" bestFit="1" customWidth="1"/>
    <col min="10760" max="10760" width="30.42578125" customWidth="1"/>
    <col min="11010" max="11010" width="3.28515625" bestFit="1" customWidth="1"/>
    <col min="11011" max="11011" width="9.140625" customWidth="1"/>
    <col min="11012" max="11012" width="29.140625" bestFit="1" customWidth="1"/>
    <col min="11016" max="11016" width="30.42578125" customWidth="1"/>
    <col min="11266" max="11266" width="3.28515625" bestFit="1" customWidth="1"/>
    <col min="11267" max="11267" width="9.140625" customWidth="1"/>
    <col min="11268" max="11268" width="29.140625" bestFit="1" customWidth="1"/>
    <col min="11272" max="11272" width="30.42578125" customWidth="1"/>
    <col min="11522" max="11522" width="3.28515625" bestFit="1" customWidth="1"/>
    <col min="11523" max="11523" width="9.140625" customWidth="1"/>
    <col min="11524" max="11524" width="29.140625" bestFit="1" customWidth="1"/>
    <col min="11528" max="11528" width="30.42578125" customWidth="1"/>
    <col min="11778" max="11778" width="3.28515625" bestFit="1" customWidth="1"/>
    <col min="11779" max="11779" width="9.140625" customWidth="1"/>
    <col min="11780" max="11780" width="29.140625" bestFit="1" customWidth="1"/>
    <col min="11784" max="11784" width="30.42578125" customWidth="1"/>
    <col min="12034" max="12034" width="3.28515625" bestFit="1" customWidth="1"/>
    <col min="12035" max="12035" width="9.140625" customWidth="1"/>
    <col min="12036" max="12036" width="29.140625" bestFit="1" customWidth="1"/>
    <col min="12040" max="12040" width="30.42578125" customWidth="1"/>
    <col min="12290" max="12290" width="3.28515625" bestFit="1" customWidth="1"/>
    <col min="12291" max="12291" width="9.140625" customWidth="1"/>
    <col min="12292" max="12292" width="29.140625" bestFit="1" customWidth="1"/>
    <col min="12296" max="12296" width="30.42578125" customWidth="1"/>
    <col min="12546" max="12546" width="3.28515625" bestFit="1" customWidth="1"/>
    <col min="12547" max="12547" width="9.140625" customWidth="1"/>
    <col min="12548" max="12548" width="29.140625" bestFit="1" customWidth="1"/>
    <col min="12552" max="12552" width="30.42578125" customWidth="1"/>
    <col min="12802" max="12802" width="3.28515625" bestFit="1" customWidth="1"/>
    <col min="12803" max="12803" width="9.140625" customWidth="1"/>
    <col min="12804" max="12804" width="29.140625" bestFit="1" customWidth="1"/>
    <col min="12808" max="12808" width="30.42578125" customWidth="1"/>
    <col min="13058" max="13058" width="3.28515625" bestFit="1" customWidth="1"/>
    <col min="13059" max="13059" width="9.140625" customWidth="1"/>
    <col min="13060" max="13060" width="29.140625" bestFit="1" customWidth="1"/>
    <col min="13064" max="13064" width="30.42578125" customWidth="1"/>
    <col min="13314" max="13314" width="3.28515625" bestFit="1" customWidth="1"/>
    <col min="13315" max="13315" width="9.140625" customWidth="1"/>
    <col min="13316" max="13316" width="29.140625" bestFit="1" customWidth="1"/>
    <col min="13320" max="13320" width="30.42578125" customWidth="1"/>
    <col min="13570" max="13570" width="3.28515625" bestFit="1" customWidth="1"/>
    <col min="13571" max="13571" width="9.140625" customWidth="1"/>
    <col min="13572" max="13572" width="29.140625" bestFit="1" customWidth="1"/>
    <col min="13576" max="13576" width="30.42578125" customWidth="1"/>
    <col min="13826" max="13826" width="3.28515625" bestFit="1" customWidth="1"/>
    <col min="13827" max="13827" width="9.140625" customWidth="1"/>
    <col min="13828" max="13828" width="29.140625" bestFit="1" customWidth="1"/>
    <col min="13832" max="13832" width="30.42578125" customWidth="1"/>
    <col min="14082" max="14082" width="3.28515625" bestFit="1" customWidth="1"/>
    <col min="14083" max="14083" width="9.140625" customWidth="1"/>
    <col min="14084" max="14084" width="29.140625" bestFit="1" customWidth="1"/>
    <col min="14088" max="14088" width="30.42578125" customWidth="1"/>
    <col min="14338" max="14338" width="3.28515625" bestFit="1" customWidth="1"/>
    <col min="14339" max="14339" width="9.140625" customWidth="1"/>
    <col min="14340" max="14340" width="29.140625" bestFit="1" customWidth="1"/>
    <col min="14344" max="14344" width="30.42578125" customWidth="1"/>
    <col min="14594" max="14594" width="3.28515625" bestFit="1" customWidth="1"/>
    <col min="14595" max="14595" width="9.140625" customWidth="1"/>
    <col min="14596" max="14596" width="29.140625" bestFit="1" customWidth="1"/>
    <col min="14600" max="14600" width="30.42578125" customWidth="1"/>
    <col min="14850" max="14850" width="3.28515625" bestFit="1" customWidth="1"/>
    <col min="14851" max="14851" width="9.140625" customWidth="1"/>
    <col min="14852" max="14852" width="29.140625" bestFit="1" customWidth="1"/>
    <col min="14856" max="14856" width="30.42578125" customWidth="1"/>
    <col min="15106" max="15106" width="3.28515625" bestFit="1" customWidth="1"/>
    <col min="15107" max="15107" width="9.140625" customWidth="1"/>
    <col min="15108" max="15108" width="29.140625" bestFit="1" customWidth="1"/>
    <col min="15112" max="15112" width="30.42578125" customWidth="1"/>
    <col min="15362" max="15362" width="3.28515625" bestFit="1" customWidth="1"/>
    <col min="15363" max="15363" width="9.140625" customWidth="1"/>
    <col min="15364" max="15364" width="29.140625" bestFit="1" customWidth="1"/>
    <col min="15368" max="15368" width="30.42578125" customWidth="1"/>
    <col min="15618" max="15618" width="3.28515625" bestFit="1" customWidth="1"/>
    <col min="15619" max="15619" width="9.140625" customWidth="1"/>
    <col min="15620" max="15620" width="29.140625" bestFit="1" customWidth="1"/>
    <col min="15624" max="15624" width="30.42578125" customWidth="1"/>
    <col min="15874" max="15874" width="3.28515625" bestFit="1" customWidth="1"/>
    <col min="15875" max="15875" width="9.140625" customWidth="1"/>
    <col min="15876" max="15876" width="29.140625" bestFit="1" customWidth="1"/>
    <col min="15880" max="15880" width="30.42578125" customWidth="1"/>
    <col min="16130" max="16130" width="3.28515625" bestFit="1" customWidth="1"/>
    <col min="16131" max="16131" width="9.140625" customWidth="1"/>
    <col min="16132" max="16132" width="29.140625" bestFit="1" customWidth="1"/>
    <col min="16136" max="16136" width="30.42578125" customWidth="1"/>
  </cols>
  <sheetData>
    <row r="1" spans="2:6" x14ac:dyDescent="0.25">
      <c r="B1" s="68" t="s">
        <v>61</v>
      </c>
      <c r="C1" s="69" t="s">
        <v>173</v>
      </c>
      <c r="D1" s="69" t="s">
        <v>174</v>
      </c>
      <c r="E1" s="75" t="s">
        <v>175</v>
      </c>
      <c r="F1" s="74" t="s">
        <v>61</v>
      </c>
    </row>
    <row r="2" spans="2:6" ht="28.5" x14ac:dyDescent="0.25">
      <c r="B2" s="509" t="s">
        <v>64</v>
      </c>
      <c r="C2" s="66" t="s">
        <v>65</v>
      </c>
      <c r="D2" s="61" t="s">
        <v>161</v>
      </c>
      <c r="E2" s="76" t="s">
        <v>171</v>
      </c>
      <c r="F2" s="70" t="s">
        <v>95</v>
      </c>
    </row>
    <row r="3" spans="2:6" ht="20.100000000000001" customHeight="1" x14ac:dyDescent="0.25">
      <c r="B3" s="509"/>
      <c r="C3" s="66" t="s">
        <v>155</v>
      </c>
      <c r="D3" s="61" t="s">
        <v>162</v>
      </c>
      <c r="E3" s="76" t="s">
        <v>172</v>
      </c>
      <c r="F3" s="70" t="s">
        <v>95</v>
      </c>
    </row>
    <row r="4" spans="2:6" ht="57" x14ac:dyDescent="0.25">
      <c r="B4" s="509"/>
      <c r="C4" s="66" t="s">
        <v>68</v>
      </c>
      <c r="D4" s="61" t="s">
        <v>149</v>
      </c>
      <c r="E4" s="76" t="s">
        <v>176</v>
      </c>
      <c r="F4" s="70" t="s">
        <v>95</v>
      </c>
    </row>
    <row r="5" spans="2:6" ht="57" x14ac:dyDescent="0.25">
      <c r="B5" s="509"/>
      <c r="C5" s="66" t="s">
        <v>70</v>
      </c>
      <c r="D5" s="61" t="s">
        <v>96</v>
      </c>
      <c r="E5" s="76" t="s">
        <v>177</v>
      </c>
      <c r="F5" s="70" t="s">
        <v>95</v>
      </c>
    </row>
    <row r="6" spans="2:6" ht="42.75" x14ac:dyDescent="0.25">
      <c r="B6" s="509"/>
      <c r="C6" s="66" t="s">
        <v>72</v>
      </c>
      <c r="D6" s="61" t="s">
        <v>150</v>
      </c>
      <c r="E6" s="76" t="s">
        <v>178</v>
      </c>
      <c r="F6" s="70" t="s">
        <v>95</v>
      </c>
    </row>
    <row r="7" spans="2:6" x14ac:dyDescent="0.25">
      <c r="B7" s="509"/>
      <c r="C7" s="66" t="s">
        <v>74</v>
      </c>
      <c r="D7" s="61" t="s">
        <v>163</v>
      </c>
      <c r="E7" s="76" t="s">
        <v>179</v>
      </c>
      <c r="F7" s="70" t="s">
        <v>95</v>
      </c>
    </row>
    <row r="8" spans="2:6" ht="20.100000000000001" customHeight="1" x14ac:dyDescent="0.25">
      <c r="B8" s="509"/>
      <c r="C8" s="66" t="s">
        <v>77</v>
      </c>
      <c r="D8" s="61" t="s">
        <v>14</v>
      </c>
      <c r="E8" s="76" t="s">
        <v>180</v>
      </c>
      <c r="F8" s="70" t="s">
        <v>95</v>
      </c>
    </row>
    <row r="9" spans="2:6" ht="71.25" x14ac:dyDescent="0.25">
      <c r="B9" s="509"/>
      <c r="C9" s="66" t="s">
        <v>80</v>
      </c>
      <c r="D9" s="61" t="s">
        <v>78</v>
      </c>
      <c r="E9" s="76" t="s">
        <v>181</v>
      </c>
      <c r="F9" s="70" t="s">
        <v>95</v>
      </c>
    </row>
    <row r="10" spans="2:6" ht="42.75" x14ac:dyDescent="0.25">
      <c r="B10" s="509"/>
      <c r="C10" s="66" t="s">
        <v>81</v>
      </c>
      <c r="D10" s="61" t="s">
        <v>151</v>
      </c>
      <c r="E10" s="76" t="s">
        <v>182</v>
      </c>
      <c r="F10" s="70" t="s">
        <v>95</v>
      </c>
    </row>
    <row r="11" spans="2:6" ht="20.100000000000001" customHeight="1" x14ac:dyDescent="0.25">
      <c r="B11" s="509"/>
      <c r="C11" s="66" t="s">
        <v>83</v>
      </c>
      <c r="D11" s="61" t="s">
        <v>82</v>
      </c>
      <c r="E11" s="76" t="s">
        <v>183</v>
      </c>
      <c r="F11" s="70" t="s">
        <v>95</v>
      </c>
    </row>
    <row r="12" spans="2:6" ht="28.5" x14ac:dyDescent="0.25">
      <c r="B12" s="509"/>
      <c r="C12" s="66" t="s">
        <v>84</v>
      </c>
      <c r="D12" s="61" t="s">
        <v>152</v>
      </c>
      <c r="E12" s="76" t="s">
        <v>184</v>
      </c>
      <c r="F12" s="70" t="s">
        <v>95</v>
      </c>
    </row>
    <row r="13" spans="2:6" ht="28.5" x14ac:dyDescent="0.25">
      <c r="B13" s="509"/>
      <c r="C13" s="66" t="s">
        <v>86</v>
      </c>
      <c r="D13" s="61" t="s">
        <v>100</v>
      </c>
      <c r="E13" s="76" t="s">
        <v>185</v>
      </c>
      <c r="F13" s="70" t="s">
        <v>95</v>
      </c>
    </row>
    <row r="14" spans="2:6" ht="28.5" x14ac:dyDescent="0.25">
      <c r="B14" s="509"/>
      <c r="C14" s="66" t="s">
        <v>87</v>
      </c>
      <c r="D14" s="61" t="s">
        <v>153</v>
      </c>
      <c r="E14" s="76" t="s">
        <v>186</v>
      </c>
      <c r="F14" s="70" t="s">
        <v>95</v>
      </c>
    </row>
    <row r="15" spans="2:6" ht="20.100000000000001" customHeight="1" x14ac:dyDescent="0.25">
      <c r="B15" s="509"/>
      <c r="C15" s="66" t="s">
        <v>88</v>
      </c>
      <c r="D15" s="61" t="s">
        <v>154</v>
      </c>
      <c r="E15" s="76" t="s">
        <v>187</v>
      </c>
      <c r="F15" s="70" t="s">
        <v>95</v>
      </c>
    </row>
    <row r="16" spans="2:6" ht="28.5" x14ac:dyDescent="0.25">
      <c r="B16" s="509"/>
      <c r="C16" s="66" t="s">
        <v>89</v>
      </c>
      <c r="D16" s="61" t="s">
        <v>85</v>
      </c>
      <c r="E16" s="76" t="s">
        <v>188</v>
      </c>
      <c r="F16" s="70" t="s">
        <v>95</v>
      </c>
    </row>
    <row r="17" spans="2:6" ht="28.5" x14ac:dyDescent="0.25">
      <c r="B17" s="509"/>
      <c r="C17" s="66" t="s">
        <v>91</v>
      </c>
      <c r="D17" s="61" t="s">
        <v>164</v>
      </c>
      <c r="E17" s="76" t="s">
        <v>189</v>
      </c>
      <c r="F17" s="70" t="s">
        <v>95</v>
      </c>
    </row>
    <row r="18" spans="2:6" ht="20.100000000000001" customHeight="1" x14ac:dyDescent="0.25">
      <c r="B18" s="509"/>
      <c r="C18" s="66" t="s">
        <v>67</v>
      </c>
      <c r="D18" s="61" t="s">
        <v>90</v>
      </c>
      <c r="E18" s="76" t="s">
        <v>190</v>
      </c>
      <c r="F18" s="70" t="s">
        <v>95</v>
      </c>
    </row>
    <row r="19" spans="2:6" ht="28.5" x14ac:dyDescent="0.25">
      <c r="B19" s="509"/>
      <c r="C19" s="66" t="s">
        <v>69</v>
      </c>
      <c r="D19" s="61" t="s">
        <v>92</v>
      </c>
      <c r="E19" s="76" t="s">
        <v>191</v>
      </c>
      <c r="F19" s="70" t="s">
        <v>95</v>
      </c>
    </row>
    <row r="20" spans="2:6" ht="20.100000000000001" customHeight="1" x14ac:dyDescent="0.25">
      <c r="B20" s="509"/>
      <c r="C20" s="66" t="s">
        <v>71</v>
      </c>
      <c r="D20" s="61" t="s">
        <v>93</v>
      </c>
      <c r="E20" s="76" t="s">
        <v>192</v>
      </c>
      <c r="F20" s="70" t="s">
        <v>95</v>
      </c>
    </row>
    <row r="21" spans="2:6" ht="28.5" x14ac:dyDescent="0.25">
      <c r="B21" s="509"/>
      <c r="C21" s="66" t="s">
        <v>73</v>
      </c>
      <c r="D21" s="61" t="s">
        <v>165</v>
      </c>
      <c r="E21" s="76" t="s">
        <v>193</v>
      </c>
      <c r="F21" s="70" t="s">
        <v>95</v>
      </c>
    </row>
    <row r="22" spans="2:6" ht="42.75" x14ac:dyDescent="0.25">
      <c r="B22" s="509"/>
      <c r="C22" s="66" t="s">
        <v>75</v>
      </c>
      <c r="D22" s="61" t="s">
        <v>166</v>
      </c>
      <c r="E22" s="76" t="s">
        <v>194</v>
      </c>
      <c r="F22" s="70" t="s">
        <v>95</v>
      </c>
    </row>
    <row r="23" spans="2:6" ht="28.5" x14ac:dyDescent="0.25">
      <c r="B23" s="509"/>
      <c r="C23" s="66" t="s">
        <v>94</v>
      </c>
      <c r="D23" s="61" t="s">
        <v>167</v>
      </c>
      <c r="E23" s="76" t="s">
        <v>195</v>
      </c>
      <c r="F23" s="70" t="s">
        <v>95</v>
      </c>
    </row>
    <row r="24" spans="2:6" ht="28.5" x14ac:dyDescent="0.25">
      <c r="B24" s="509"/>
      <c r="C24" s="66" t="s">
        <v>156</v>
      </c>
      <c r="D24" s="61" t="s">
        <v>101</v>
      </c>
      <c r="E24" s="76" t="s">
        <v>196</v>
      </c>
      <c r="F24" s="70" t="s">
        <v>95</v>
      </c>
    </row>
    <row r="25" spans="2:6" ht="20.100000000000001" customHeight="1" x14ac:dyDescent="0.25">
      <c r="B25" s="509"/>
      <c r="C25" s="66" t="s">
        <v>157</v>
      </c>
      <c r="D25" s="61" t="s">
        <v>102</v>
      </c>
      <c r="E25" s="76" t="s">
        <v>197</v>
      </c>
      <c r="F25" s="70" t="s">
        <v>95</v>
      </c>
    </row>
    <row r="26" spans="2:6" ht="20.100000000000001" customHeight="1" x14ac:dyDescent="0.25">
      <c r="B26" s="509"/>
      <c r="C26" s="66" t="s">
        <v>158</v>
      </c>
      <c r="D26" s="61" t="s">
        <v>168</v>
      </c>
      <c r="E26" s="76" t="s">
        <v>198</v>
      </c>
      <c r="F26" s="70" t="s">
        <v>95</v>
      </c>
    </row>
    <row r="27" spans="2:6" ht="28.5" x14ac:dyDescent="0.25">
      <c r="B27" s="509"/>
      <c r="C27" s="66" t="s">
        <v>159</v>
      </c>
      <c r="D27" s="61" t="s">
        <v>169</v>
      </c>
      <c r="E27" s="76" t="s">
        <v>199</v>
      </c>
      <c r="F27" s="70" t="s">
        <v>95</v>
      </c>
    </row>
    <row r="28" spans="2:6" ht="57.75" thickBot="1" x14ac:dyDescent="0.3">
      <c r="B28" s="510"/>
      <c r="C28" s="78" t="s">
        <v>160</v>
      </c>
      <c r="D28" s="62" t="s">
        <v>170</v>
      </c>
      <c r="E28" s="79" t="s">
        <v>200</v>
      </c>
      <c r="F28" s="80" t="s">
        <v>95</v>
      </c>
    </row>
    <row r="29" spans="2:6" ht="57" x14ac:dyDescent="0.25">
      <c r="B29" s="511" t="s">
        <v>66</v>
      </c>
      <c r="C29" s="81" t="s">
        <v>113</v>
      </c>
      <c r="D29" s="63" t="s">
        <v>103</v>
      </c>
      <c r="E29" s="82" t="s">
        <v>201</v>
      </c>
      <c r="F29" s="83" t="s">
        <v>57</v>
      </c>
    </row>
    <row r="30" spans="2:6" ht="42.75" x14ac:dyDescent="0.25">
      <c r="B30" s="512"/>
      <c r="C30" s="67" t="s">
        <v>114</v>
      </c>
      <c r="D30" s="64" t="s">
        <v>134</v>
      </c>
      <c r="E30" s="76" t="s">
        <v>202</v>
      </c>
      <c r="F30" s="71" t="s">
        <v>57</v>
      </c>
    </row>
    <row r="31" spans="2:6" ht="42.75" x14ac:dyDescent="0.25">
      <c r="B31" s="512"/>
      <c r="C31" s="67" t="s">
        <v>115</v>
      </c>
      <c r="D31" s="64" t="s">
        <v>135</v>
      </c>
      <c r="E31" s="76" t="s">
        <v>203</v>
      </c>
      <c r="F31" s="71" t="s">
        <v>57</v>
      </c>
    </row>
    <row r="32" spans="2:6" ht="20.100000000000001" customHeight="1" x14ac:dyDescent="0.25">
      <c r="B32" s="512"/>
      <c r="C32" s="67" t="s">
        <v>116</v>
      </c>
      <c r="D32" s="64" t="s">
        <v>136</v>
      </c>
      <c r="E32" s="76" t="s">
        <v>204</v>
      </c>
      <c r="F32" s="71" t="s">
        <v>57</v>
      </c>
    </row>
    <row r="33" spans="2:6" ht="42.75" x14ac:dyDescent="0.25">
      <c r="B33" s="512"/>
      <c r="C33" s="67" t="s">
        <v>117</v>
      </c>
      <c r="D33" s="64" t="s">
        <v>76</v>
      </c>
      <c r="E33" s="76" t="s">
        <v>205</v>
      </c>
      <c r="F33" s="71" t="s">
        <v>57</v>
      </c>
    </row>
    <row r="34" spans="2:6" ht="57" x14ac:dyDescent="0.25">
      <c r="B34" s="512"/>
      <c r="C34" s="67" t="s">
        <v>118</v>
      </c>
      <c r="D34" s="64" t="s">
        <v>79</v>
      </c>
      <c r="E34" s="76" t="s">
        <v>206</v>
      </c>
      <c r="F34" s="71" t="s">
        <v>57</v>
      </c>
    </row>
    <row r="35" spans="2:6" ht="28.5" x14ac:dyDescent="0.25">
      <c r="B35" s="512"/>
      <c r="C35" s="67" t="s">
        <v>119</v>
      </c>
      <c r="D35" s="64" t="s">
        <v>137</v>
      </c>
      <c r="E35" s="76" t="s">
        <v>207</v>
      </c>
      <c r="F35" s="71" t="s">
        <v>57</v>
      </c>
    </row>
    <row r="36" spans="2:6" ht="28.5" x14ac:dyDescent="0.25">
      <c r="B36" s="512"/>
      <c r="C36" s="67" t="s">
        <v>120</v>
      </c>
      <c r="D36" s="64" t="s">
        <v>138</v>
      </c>
      <c r="E36" s="76" t="s">
        <v>208</v>
      </c>
      <c r="F36" s="71" t="s">
        <v>57</v>
      </c>
    </row>
    <row r="37" spans="2:6" ht="42.75" x14ac:dyDescent="0.25">
      <c r="B37" s="512"/>
      <c r="C37" s="67" t="s">
        <v>121</v>
      </c>
      <c r="D37" s="64" t="s">
        <v>139</v>
      </c>
      <c r="E37" s="76" t="s">
        <v>209</v>
      </c>
      <c r="F37" s="71" t="s">
        <v>57</v>
      </c>
    </row>
    <row r="38" spans="2:6" ht="42.75" x14ac:dyDescent="0.25">
      <c r="B38" s="512"/>
      <c r="C38" s="67" t="s">
        <v>122</v>
      </c>
      <c r="D38" s="64" t="s">
        <v>140</v>
      </c>
      <c r="E38" s="76" t="s">
        <v>210</v>
      </c>
      <c r="F38" s="71" t="s">
        <v>57</v>
      </c>
    </row>
    <row r="39" spans="2:6" ht="28.5" x14ac:dyDescent="0.25">
      <c r="B39" s="512"/>
      <c r="C39" s="67" t="s">
        <v>123</v>
      </c>
      <c r="D39" s="64" t="s">
        <v>141</v>
      </c>
      <c r="E39" s="76" t="s">
        <v>211</v>
      </c>
      <c r="F39" s="71" t="s">
        <v>57</v>
      </c>
    </row>
    <row r="40" spans="2:6" ht="28.5" x14ac:dyDescent="0.25">
      <c r="B40" s="512"/>
      <c r="C40" s="67" t="s">
        <v>124</v>
      </c>
      <c r="D40" s="64" t="s">
        <v>142</v>
      </c>
      <c r="E40" s="76" t="s">
        <v>212</v>
      </c>
      <c r="F40" s="71" t="s">
        <v>57</v>
      </c>
    </row>
    <row r="41" spans="2:6" ht="20.100000000000001" customHeight="1" x14ac:dyDescent="0.25">
      <c r="B41" s="512"/>
      <c r="C41" s="67" t="s">
        <v>125</v>
      </c>
      <c r="D41" s="64" t="s">
        <v>143</v>
      </c>
      <c r="E41" s="76" t="s">
        <v>213</v>
      </c>
      <c r="F41" s="71" t="s">
        <v>57</v>
      </c>
    </row>
    <row r="42" spans="2:6" ht="20.100000000000001" customHeight="1" x14ac:dyDescent="0.25">
      <c r="B42" s="512"/>
      <c r="C42" s="67" t="s">
        <v>126</v>
      </c>
      <c r="D42" s="64" t="s">
        <v>144</v>
      </c>
      <c r="E42" s="76" t="s">
        <v>214</v>
      </c>
      <c r="F42" s="71" t="s">
        <v>57</v>
      </c>
    </row>
    <row r="43" spans="2:6" ht="42.75" x14ac:dyDescent="0.25">
      <c r="B43" s="512"/>
      <c r="C43" s="67" t="s">
        <v>127</v>
      </c>
      <c r="D43" s="64" t="s">
        <v>145</v>
      </c>
      <c r="E43" s="76" t="s">
        <v>215</v>
      </c>
      <c r="F43" s="71" t="s">
        <v>57</v>
      </c>
    </row>
    <row r="44" spans="2:6" ht="57" x14ac:dyDescent="0.25">
      <c r="B44" s="512"/>
      <c r="C44" s="67" t="s">
        <v>128</v>
      </c>
      <c r="D44" s="64" t="s">
        <v>146</v>
      </c>
      <c r="E44" s="76" t="s">
        <v>216</v>
      </c>
      <c r="F44" s="71" t="s">
        <v>57</v>
      </c>
    </row>
    <row r="45" spans="2:6" ht="20.100000000000001" customHeight="1" x14ac:dyDescent="0.25">
      <c r="B45" s="512"/>
      <c r="C45" s="67" t="s">
        <v>129</v>
      </c>
      <c r="D45" s="64" t="s">
        <v>147</v>
      </c>
      <c r="E45" s="76" t="s">
        <v>217</v>
      </c>
      <c r="F45" s="71" t="s">
        <v>57</v>
      </c>
    </row>
    <row r="46" spans="2:6" ht="28.5" x14ac:dyDescent="0.25">
      <c r="B46" s="512"/>
      <c r="C46" s="67" t="s">
        <v>130</v>
      </c>
      <c r="D46" s="64" t="s">
        <v>104</v>
      </c>
      <c r="E46" s="76" t="s">
        <v>218</v>
      </c>
      <c r="F46" s="71" t="s">
        <v>57</v>
      </c>
    </row>
    <row r="47" spans="2:6" ht="20.100000000000001" customHeight="1" thickBot="1" x14ac:dyDescent="0.3">
      <c r="B47" s="513"/>
      <c r="C47" s="72" t="s">
        <v>131</v>
      </c>
      <c r="D47" s="65" t="s">
        <v>148</v>
      </c>
      <c r="E47" s="79" t="s">
        <v>219</v>
      </c>
      <c r="F47" s="73" t="s">
        <v>57</v>
      </c>
    </row>
    <row r="48" spans="2:6" x14ac:dyDescent="0.25">
      <c r="D48" s="84"/>
      <c r="E48" s="85"/>
    </row>
    <row r="49" spans="4:5" x14ac:dyDescent="0.25">
      <c r="D49" s="84"/>
      <c r="E49" s="85"/>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GM-DDR</vt:lpstr>
      <vt:lpstr>Əməliyyatların Kodu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User</cp:lastModifiedBy>
  <cp:lastPrinted>2022-01-26T06:05:55Z</cp:lastPrinted>
  <dcterms:created xsi:type="dcterms:W3CDTF">2021-04-30T11:04:49Z</dcterms:created>
  <dcterms:modified xsi:type="dcterms:W3CDTF">2023-08-22T07:25:57Z</dcterms:modified>
</cp:coreProperties>
</file>