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ghosh\Desktop\IMS\Course\DS3\6.Machine Learning\Algo\Classfication\Evaluation_Metrics\"/>
    </mc:Choice>
  </mc:AlternateContent>
  <bookViews>
    <workbookView xWindow="0" yWindow="0" windowWidth="23040" windowHeight="9192"/>
  </bookViews>
  <sheets>
    <sheet name="LiftCha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J4" i="1" l="1"/>
  <c r="J5" i="1" s="1"/>
  <c r="J6" i="1" s="1"/>
  <c r="J7" i="1" s="1"/>
  <c r="J8" i="1" s="1"/>
  <c r="J9" i="1" s="1"/>
  <c r="J10" i="1" s="1"/>
  <c r="J11" i="1" s="1"/>
  <c r="J3" i="1"/>
  <c r="K4" i="1"/>
  <c r="I4" i="1" l="1"/>
  <c r="I5" i="1" s="1"/>
  <c r="I6" i="1" s="1"/>
  <c r="I7" i="1" s="1"/>
  <c r="I8" i="1" s="1"/>
  <c r="I9" i="1" s="1"/>
  <c r="I10" i="1" s="1"/>
  <c r="I11" i="1" s="1"/>
  <c r="I3" i="1"/>
  <c r="L3" i="1" s="1"/>
  <c r="H4" i="1"/>
  <c r="H5" i="1" s="1"/>
  <c r="H3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G2" i="1"/>
  <c r="J2" i="1" s="1"/>
  <c r="F2" i="1"/>
  <c r="I2" i="1" s="1"/>
  <c r="E2" i="1"/>
  <c r="H2" i="1"/>
  <c r="L5" i="1" l="1"/>
  <c r="K5" i="1"/>
  <c r="H6" i="1"/>
  <c r="L6" i="1" s="1"/>
  <c r="L4" i="1"/>
  <c r="K3" i="1"/>
  <c r="L2" i="1"/>
  <c r="K2" i="1"/>
  <c r="K6" i="1" l="1"/>
  <c r="H7" i="1"/>
  <c r="H8" i="1" l="1"/>
  <c r="K7" i="1"/>
  <c r="L7" i="1"/>
  <c r="H9" i="1" l="1"/>
  <c r="L8" i="1"/>
  <c r="K8" i="1"/>
  <c r="K9" i="1" l="1"/>
  <c r="H10" i="1"/>
  <c r="L9" i="1"/>
  <c r="K10" i="1" l="1"/>
  <c r="H11" i="1"/>
  <c r="L10" i="1"/>
  <c r="K11" i="1" l="1"/>
  <c r="L11" i="1"/>
  <c r="N1" i="1"/>
</calcChain>
</file>

<file path=xl/sharedStrings.xml><?xml version="1.0" encoding="utf-8"?>
<sst xmlns="http://schemas.openxmlformats.org/spreadsheetml/2006/main" count="11" uniqueCount="11">
  <si>
    <t>decile</t>
  </si>
  <si>
    <t>Cumm_Lift</t>
  </si>
  <si>
    <t>KS_Stat</t>
  </si>
  <si>
    <t>Events</t>
  </si>
  <si>
    <t>%responders</t>
  </si>
  <si>
    <t>% non-responders</t>
  </si>
  <si>
    <t>%population</t>
  </si>
  <si>
    <t>Cumulative %responders</t>
  </si>
  <si>
    <t>Cumulative %non-responders</t>
  </si>
  <si>
    <t>Cum % Pop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</si>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</sst>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b/>
      <sz val="7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4" fillId="0" borderId="1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9" fontId="0" fillId="0" borderId="0" xfId="1" applyFont="1"/>
    <xf numFmtId="9" fontId="0" fillId="0" borderId="0" xfId="0" applyNumberFormat="1"/>
    <xf numFmtId="2" fontId="0" fillId="0" borderId="0" xfId="0" applyNumberFormat="1"/>
    <xf numFmtId="0" fontId="2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LiftChart!$K$1</c:f>
              <c:strCache>
                <c:ptCount val="1"/>
                <c:pt idx="0">
                  <c:v>Cumm_Lift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LiftChart!$K$2:$K$11</c:f>
              <c:numCache>
                <c:formatCode>0.00</c:formatCode>
                <c:ptCount val="10"/>
                <c:pt idx="0">
                  <c:v>2.6801790114935518</c:v>
                </c:pt>
                <c:pt idx="1">
                  <c:v>2.5908873770734839</c:v>
                </c:pt>
                <c:pt idx="2">
                  <c:v>2.4627911219579199</c:v>
                </c:pt>
                <c:pt idx="3">
                  <c:v>2.245087057505724</c:v>
                </c:pt>
                <c:pt idx="4">
                  <c:v>1.9218767668683252</c:v>
                </c:pt>
                <c:pt idx="5">
                  <c:v>1.6415460051284583</c:v>
                </c:pt>
                <c:pt idx="6">
                  <c:v>1.4208347780831652</c:v>
                </c:pt>
                <c:pt idx="7">
                  <c:v>1.2477350223203254</c:v>
                </c:pt>
                <c:pt idx="8">
                  <c:v>1.1108215825757441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9-4155-862F-F1973B499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93728"/>
        <c:axId val="553294056"/>
      </c:lineChart>
      <c:catAx>
        <c:axId val="55329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4056"/>
        <c:crosses val="autoZero"/>
        <c:auto val="1"/>
        <c:lblAlgn val="ctr"/>
        <c:lblOffset val="100"/>
        <c:noMultiLvlLbl val="0"/>
      </c:catAx>
      <c:valAx>
        <c:axId val="55329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Gain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LiftChart!$H$1</c:f>
              <c:strCache>
                <c:ptCount val="1"/>
                <c:pt idx="0">
                  <c:v>Cumulative %responders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LiftChart!$H$2:$H$11</c:f>
              <c:numCache>
                <c:formatCode>0%</c:formatCode>
                <c:ptCount val="10"/>
                <c:pt idx="0">
                  <c:v>0.26802510418897324</c:v>
                </c:pt>
                <c:pt idx="1">
                  <c:v>0.51817747541469683</c:v>
                </c:pt>
                <c:pt idx="2">
                  <c:v>0.73884395539229408</c:v>
                </c:pt>
                <c:pt idx="3">
                  <c:v>0.89803482300228965</c:v>
                </c:pt>
                <c:pt idx="4">
                  <c:v>0.96094354851994002</c:v>
                </c:pt>
                <c:pt idx="5">
                  <c:v>0.98492760307707505</c:v>
                </c:pt>
                <c:pt idx="6">
                  <c:v>0.99458052613372416</c:v>
                </c:pt>
                <c:pt idx="7">
                  <c:v>0.99818801785626032</c:v>
                </c:pt>
                <c:pt idx="8">
                  <c:v>0.99973643896091058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5-4371-9906-50CA9066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01128"/>
        <c:axId val="453706704"/>
      </c:lineChart>
      <c:catAx>
        <c:axId val="45370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06704"/>
        <c:crosses val="autoZero"/>
        <c:auto val="1"/>
        <c:lblAlgn val="ctr"/>
        <c:lblOffset val="100"/>
        <c:noMultiLvlLbl val="0"/>
      </c:catAx>
      <c:valAx>
        <c:axId val="4537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0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LiftChart!$L$1</c:f>
              <c:strCache>
                <c:ptCount val="1"/>
                <c:pt idx="0">
                  <c:v>KS_Stat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LiftChart!$L$2:$L$11</c:f>
              <c:numCache>
                <c:formatCode>0%</c:formatCode>
                <c:ptCount val="10"/>
                <c:pt idx="0">
                  <c:v>0.24940345712264061</c:v>
                </c:pt>
                <c:pt idx="1">
                  <c:v>0.472285567134686</c:v>
                </c:pt>
                <c:pt idx="2">
                  <c:v>0.6513924243322804</c:v>
                </c:pt>
                <c:pt idx="3">
                  <c:v>0.73925616050568044</c:v>
                </c:pt>
                <c:pt idx="4">
                  <c:v>0.68419587423121675</c:v>
                </c:pt>
                <c:pt idx="5">
                  <c:v>0.5713658739925197</c:v>
                </c:pt>
                <c:pt idx="6">
                  <c:v>0.43726351134172181</c:v>
                </c:pt>
                <c:pt idx="7">
                  <c:v>0.29417965646546107</c:v>
                </c:pt>
                <c:pt idx="8">
                  <c:v>0.14804740610575096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5FC-8B33-AC463DFF1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895216"/>
        <c:axId val="453895544"/>
      </c:lineChart>
      <c:catAx>
        <c:axId val="45389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5544"/>
        <c:crosses val="autoZero"/>
        <c:auto val="1"/>
        <c:lblAlgn val="ctr"/>
        <c:lblOffset val="100"/>
        <c:noMultiLvlLbl val="0"/>
      </c:catAx>
      <c:valAx>
        <c:axId val="45389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12</xdr:row>
      <xdr:rowOff>49530</xdr:rowOff>
    </xdr:from>
    <xdr:to>
      <xdr:col>7</xdr:col>
      <xdr:colOff>1409700</xdr:colOff>
      <xdr:row>27</xdr:row>
      <xdr:rowOff>49530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12</xdr:row>
      <xdr:rowOff>41910</xdr:rowOff>
    </xdr:from>
    <xdr:to>
      <xdr:col>14</xdr:col>
      <xdr:colOff>60960</xdr:colOff>
      <xdr:row>27</xdr:row>
      <xdr:rowOff>41910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342900</xdr:colOff>
      <xdr:row>1</xdr:row>
      <xdr:rowOff>140970</xdr:rowOff>
    </xdr:from>
    <xdr:to>
      <xdr:col>21</xdr:col>
      <xdr:colOff>327660</xdr:colOff>
      <xdr:row>16</xdr:row>
      <xdr:rowOff>64770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M1" sqref="M1"/>
    </sheetView>
  </sheetViews>
  <sheetFormatPr defaultColWidth="9.5546875" defaultRowHeight="14.4" x14ac:dyDescent="0.3"/>
  <cols>
    <col min="1" max="1" width="4.44140625" style="2" bestFit="1" customWidth="1"/>
    <col min="2" max="2" width="8.33203125" style="2" customWidth="1"/>
    <col min="3" max="4" width="4.6640625" style="2" bestFit="1" customWidth="1"/>
    <col min="5" max="5" width="11.77734375" style="2" bestFit="1" customWidth="1"/>
    <col min="6" max="6" width="16.33203125" style="2" bestFit="1" customWidth="1"/>
    <col min="7" max="7" width="11.6640625" style="2" bestFit="1" customWidth="1"/>
    <col min="8" max="8" width="22.109375" style="2" bestFit="1" customWidth="1"/>
    <col min="9" max="9" width="26.21875" style="2" bestFit="1" customWidth="1"/>
    <col min="10" max="10" width="10.5546875" style="2" bestFit="1" customWidth="1"/>
    <col min="11" max="11" width="10.21875" style="2" bestFit="1" customWidth="1"/>
    <col min="12" max="12" width="7.44140625" style="2" bestFit="1" customWidth="1"/>
    <col min="13" max="16384" width="9.5546875" style="2"/>
  </cols>
  <sheetData>
    <row r="1" spans="1:14" ht="15" thickBot="1" x14ac:dyDescent="0.35">
      <c r="A1" s="1" t="s">
        <v>0</v>
      </c>
      <c r="B1" s="1" t="s">
        <v>3</v>
      </c>
      <c r="C1" s="1">
        <v>1</v>
      </c>
      <c r="D1" s="1">
        <v>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</v>
      </c>
      <c r="L1" s="2" t="s">
        <v>2</v>
      </c>
      <c r="M1" s="8" t="s">
        <v>10</v>
      </c>
      <c r="N1" s="8">
        <f>SUM(M2:M11)</f>
        <v>77.274615801848711</v>
      </c>
    </row>
    <row r="2" spans="1:14" ht="15" thickBot="1" x14ac:dyDescent="0.35">
      <c r="A2" s="3">
        <v>1</v>
      </c>
      <c r="B2" s="3">
        <v>18605</v>
      </c>
      <c r="C2" s="3">
        <v>16271</v>
      </c>
      <c r="D2" s="3">
        <v>2334</v>
      </c>
      <c r="E2" s="5">
        <f>C2/SUM($C$2:$C$11)</f>
        <v>0.26802510418897324</v>
      </c>
      <c r="F2" s="5">
        <f>D2/SUM($D$2:$D$11)</f>
        <v>1.8621647066332635E-2</v>
      </c>
      <c r="G2" s="5">
        <f>B2/SUM($B$2:$B$11)</f>
        <v>0.10000268752183611</v>
      </c>
      <c r="H2" s="6">
        <f>E2</f>
        <v>0.26802510418897324</v>
      </c>
      <c r="I2" s="6">
        <f>F2</f>
        <v>1.8621647066332635E-2</v>
      </c>
      <c r="J2" s="6">
        <f>G2</f>
        <v>0.10000268752183611</v>
      </c>
      <c r="K2" s="7">
        <f>H2/J2</f>
        <v>2.6801790114935518</v>
      </c>
      <c r="L2" s="6">
        <f>H2-I2</f>
        <v>0.24940345712264061</v>
      </c>
      <c r="M2" s="2">
        <f>(H2+H3)/2 /(J3-J2)</f>
        <v>3.931118547687722</v>
      </c>
    </row>
    <row r="3" spans="1:14" ht="15" thickBot="1" x14ac:dyDescent="0.35">
      <c r="A3" s="3">
        <v>2</v>
      </c>
      <c r="B3" s="3">
        <v>18604</v>
      </c>
      <c r="C3" s="3">
        <v>15186</v>
      </c>
      <c r="D3" s="3">
        <v>3418</v>
      </c>
      <c r="E3" s="5">
        <f t="shared" ref="E3:E11" si="0">C3/SUM($C$2:$C$11)</f>
        <v>0.25015237122572354</v>
      </c>
      <c r="F3" s="5">
        <f t="shared" ref="F3:F11" si="1">D3/SUM($D$2:$D$11)</f>
        <v>2.7270261213678215E-2</v>
      </c>
      <c r="G3" s="5">
        <f t="shared" ref="G3:G11" si="2">B3/SUM($B$2:$B$11)</f>
        <v>9.9997312478163888E-2</v>
      </c>
      <c r="H3" s="6">
        <f>H2+E3</f>
        <v>0.51817747541469683</v>
      </c>
      <c r="I3" s="6">
        <f>I2+F3</f>
        <v>4.589190828001085E-2</v>
      </c>
      <c r="J3" s="6">
        <f>J2+G3</f>
        <v>0.2</v>
      </c>
      <c r="K3" s="7">
        <f t="shared" ref="K3:K11" si="3">H3/J3</f>
        <v>2.5908873770734839</v>
      </c>
      <c r="L3" s="6">
        <f t="shared" ref="L3:L11" si="4">H3-I3</f>
        <v>0.472285567134686</v>
      </c>
      <c r="M3" s="2">
        <f t="shared" ref="M3:M10" si="5">(H3+H4)/2 /(J4-J3)</f>
        <v>6.2849382449472353</v>
      </c>
    </row>
    <row r="4" spans="1:14" ht="15" thickBot="1" x14ac:dyDescent="0.35">
      <c r="A4" s="3">
        <v>3</v>
      </c>
      <c r="B4" s="4">
        <v>18605</v>
      </c>
      <c r="C4" s="4">
        <v>13396</v>
      </c>
      <c r="D4" s="4">
        <v>5209</v>
      </c>
      <c r="E4" s="5">
        <f t="shared" si="0"/>
        <v>0.22066647997759731</v>
      </c>
      <c r="F4" s="5">
        <f t="shared" si="1"/>
        <v>4.1559622780002872E-2</v>
      </c>
      <c r="G4" s="5">
        <f t="shared" si="2"/>
        <v>0.10000268752183611</v>
      </c>
      <c r="H4" s="6">
        <f t="shared" ref="H4:H11" si="6">H3+E4</f>
        <v>0.73884395539229408</v>
      </c>
      <c r="I4" s="6">
        <f t="shared" ref="I4:I11" si="7">I3+F4</f>
        <v>8.7451531060013715E-2</v>
      </c>
      <c r="J4" s="6">
        <f t="shared" ref="J4:J11" si="8">J3+G4</f>
        <v>0.30000268752183612</v>
      </c>
      <c r="K4" s="7">
        <f t="shared" si="3"/>
        <v>2.4627911219579199</v>
      </c>
      <c r="L4" s="6">
        <f t="shared" si="4"/>
        <v>0.6513924243322804</v>
      </c>
      <c r="M4" s="2">
        <f t="shared" si="5"/>
        <v>8.1846138552574796</v>
      </c>
    </row>
    <row r="5" spans="1:14" ht="15" thickBot="1" x14ac:dyDescent="0.35">
      <c r="A5" s="3">
        <v>4</v>
      </c>
      <c r="B5" s="3">
        <v>18604</v>
      </c>
      <c r="C5" s="3">
        <v>9664</v>
      </c>
      <c r="D5" s="3">
        <v>8940</v>
      </c>
      <c r="E5" s="5">
        <f t="shared" si="0"/>
        <v>0.15919086760999554</v>
      </c>
      <c r="F5" s="5">
        <f t="shared" si="1"/>
        <v>7.1327131436595442E-2</v>
      </c>
      <c r="G5" s="5">
        <f t="shared" si="2"/>
        <v>9.9997312478163888E-2</v>
      </c>
      <c r="H5" s="6">
        <f t="shared" si="6"/>
        <v>0.89803482300228965</v>
      </c>
      <c r="I5" s="6">
        <f t="shared" si="7"/>
        <v>0.15877866249660916</v>
      </c>
      <c r="J5" s="6">
        <f t="shared" si="8"/>
        <v>0.4</v>
      </c>
      <c r="K5" s="7">
        <f t="shared" si="3"/>
        <v>2.245087057505724</v>
      </c>
      <c r="L5" s="6">
        <f t="shared" si="4"/>
        <v>0.73925616050568044</v>
      </c>
      <c r="M5" s="2">
        <f t="shared" si="5"/>
        <v>9.2946420620761359</v>
      </c>
    </row>
    <row r="6" spans="1:14" ht="15" thickBot="1" x14ac:dyDescent="0.35">
      <c r="A6" s="3">
        <v>5</v>
      </c>
      <c r="B6" s="3">
        <v>18605</v>
      </c>
      <c r="C6" s="3">
        <v>3819</v>
      </c>
      <c r="D6" s="3">
        <v>14786</v>
      </c>
      <c r="E6" s="5">
        <f t="shared" si="0"/>
        <v>6.2908725517650352E-2</v>
      </c>
      <c r="F6" s="5">
        <f t="shared" si="1"/>
        <v>0.11796901179211412</v>
      </c>
      <c r="G6" s="5">
        <f t="shared" si="2"/>
        <v>0.10000268752183611</v>
      </c>
      <c r="H6" s="6">
        <f t="shared" si="6"/>
        <v>0.96094354851994002</v>
      </c>
      <c r="I6" s="6">
        <f t="shared" si="7"/>
        <v>0.27674767428872327</v>
      </c>
      <c r="J6" s="6">
        <f t="shared" si="8"/>
        <v>0.50000268752183619</v>
      </c>
      <c r="K6" s="7">
        <f t="shared" si="3"/>
        <v>1.9218767668683252</v>
      </c>
      <c r="L6" s="6">
        <f t="shared" si="4"/>
        <v>0.68419587423121675</v>
      </c>
      <c r="M6" s="2">
        <f t="shared" si="5"/>
        <v>9.729617243573065</v>
      </c>
    </row>
    <row r="7" spans="1:14" ht="15" thickBot="1" x14ac:dyDescent="0.35">
      <c r="A7" s="3">
        <v>6</v>
      </c>
      <c r="B7" s="3">
        <v>18604</v>
      </c>
      <c r="C7" s="3">
        <v>1456</v>
      </c>
      <c r="D7" s="3">
        <v>17148</v>
      </c>
      <c r="E7" s="5">
        <f t="shared" si="0"/>
        <v>2.3984054557135093E-2</v>
      </c>
      <c r="F7" s="5">
        <f t="shared" si="1"/>
        <v>0.13681405479583206</v>
      </c>
      <c r="G7" s="5">
        <f t="shared" si="2"/>
        <v>9.9997312478163888E-2</v>
      </c>
      <c r="H7" s="6">
        <f t="shared" si="6"/>
        <v>0.98492760307707505</v>
      </c>
      <c r="I7" s="6">
        <f t="shared" si="7"/>
        <v>0.41356172908455535</v>
      </c>
      <c r="J7" s="6">
        <f t="shared" si="8"/>
        <v>0.60000000000000009</v>
      </c>
      <c r="K7" s="7">
        <f t="shared" si="3"/>
        <v>1.6415460051284583</v>
      </c>
      <c r="L7" s="6">
        <f t="shared" si="4"/>
        <v>0.5713658739925197</v>
      </c>
      <c r="M7" s="2">
        <f t="shared" si="5"/>
        <v>9.8978066517690575</v>
      </c>
    </row>
    <row r="8" spans="1:14" ht="15" thickBot="1" x14ac:dyDescent="0.35">
      <c r="A8" s="3">
        <v>7</v>
      </c>
      <c r="B8" s="3">
        <v>18604</v>
      </c>
      <c r="C8" s="3">
        <v>586</v>
      </c>
      <c r="D8" s="3">
        <v>18018</v>
      </c>
      <c r="E8" s="5">
        <f t="shared" si="0"/>
        <v>9.6529230566491514E-3</v>
      </c>
      <c r="F8" s="5">
        <f t="shared" si="1"/>
        <v>0.14375528570744706</v>
      </c>
      <c r="G8" s="5">
        <f t="shared" si="2"/>
        <v>9.9997312478163888E-2</v>
      </c>
      <c r="H8" s="6">
        <f t="shared" si="6"/>
        <v>0.99458052613372416</v>
      </c>
      <c r="I8" s="6">
        <f t="shared" si="7"/>
        <v>0.55731701479200235</v>
      </c>
      <c r="J8" s="6">
        <f t="shared" si="8"/>
        <v>0.69999731247816399</v>
      </c>
      <c r="K8" s="7">
        <f t="shared" si="3"/>
        <v>1.4208347780831652</v>
      </c>
      <c r="L8" s="6">
        <f t="shared" si="4"/>
        <v>0.43726351134172181</v>
      </c>
      <c r="M8" s="2">
        <f t="shared" si="5"/>
        <v>9.9635749466975785</v>
      </c>
    </row>
    <row r="9" spans="1:14" ht="15" thickBot="1" x14ac:dyDescent="0.35">
      <c r="A9" s="3">
        <v>8</v>
      </c>
      <c r="B9" s="3">
        <v>18605</v>
      </c>
      <c r="C9" s="3">
        <v>219</v>
      </c>
      <c r="D9" s="3">
        <v>18386</v>
      </c>
      <c r="E9" s="5">
        <f t="shared" si="0"/>
        <v>3.607491722536116E-3</v>
      </c>
      <c r="F9" s="5">
        <f t="shared" si="1"/>
        <v>0.14669134659879685</v>
      </c>
      <c r="G9" s="5">
        <f t="shared" si="2"/>
        <v>0.10000268752183611</v>
      </c>
      <c r="H9" s="6">
        <f t="shared" si="6"/>
        <v>0.99818801785626032</v>
      </c>
      <c r="I9" s="6">
        <f t="shared" si="7"/>
        <v>0.70400836139079925</v>
      </c>
      <c r="J9" s="6">
        <f t="shared" si="8"/>
        <v>0.8</v>
      </c>
      <c r="K9" s="7">
        <f t="shared" si="3"/>
        <v>1.2477350223203254</v>
      </c>
      <c r="L9" s="6">
        <f t="shared" si="4"/>
        <v>0.29417965646546107</v>
      </c>
      <c r="M9" s="2">
        <f t="shared" si="5"/>
        <v>9.9898907645815562</v>
      </c>
    </row>
    <row r="10" spans="1:14" ht="15" thickBot="1" x14ac:dyDescent="0.35">
      <c r="A10" s="3">
        <v>9</v>
      </c>
      <c r="B10" s="3">
        <v>18604</v>
      </c>
      <c r="C10" s="3">
        <v>94</v>
      </c>
      <c r="D10" s="3">
        <v>18510</v>
      </c>
      <c r="E10" s="5">
        <f t="shared" si="0"/>
        <v>1.5484211046502051E-3</v>
      </c>
      <c r="F10" s="5">
        <f t="shared" si="1"/>
        <v>0.14768067146436037</v>
      </c>
      <c r="G10" s="5">
        <f t="shared" si="2"/>
        <v>9.9997312478163888E-2</v>
      </c>
      <c r="H10" s="6">
        <f t="shared" si="6"/>
        <v>0.99973643896091058</v>
      </c>
      <c r="I10" s="6">
        <f t="shared" si="7"/>
        <v>0.85168903285515962</v>
      </c>
      <c r="J10" s="6">
        <f t="shared" si="8"/>
        <v>0.89999731247816395</v>
      </c>
      <c r="K10" s="7">
        <f t="shared" si="3"/>
        <v>1.1108215825757441</v>
      </c>
      <c r="L10" s="6">
        <f t="shared" si="4"/>
        <v>0.14804740610575096</v>
      </c>
      <c r="M10" s="2">
        <f t="shared" si="5"/>
        <v>9.9984134852588777</v>
      </c>
    </row>
    <row r="11" spans="1:14" ht="15" thickBot="1" x14ac:dyDescent="0.35">
      <c r="A11" s="3">
        <v>10</v>
      </c>
      <c r="B11" s="3">
        <v>18605</v>
      </c>
      <c r="C11" s="3">
        <v>16</v>
      </c>
      <c r="D11" s="3">
        <v>18589</v>
      </c>
      <c r="E11" s="5">
        <f t="shared" si="0"/>
        <v>2.6356103908939659E-4</v>
      </c>
      <c r="F11" s="5">
        <f t="shared" si="1"/>
        <v>0.14831096714484035</v>
      </c>
      <c r="G11" s="5">
        <f t="shared" si="2"/>
        <v>0.10000268752183611</v>
      </c>
      <c r="H11" s="6">
        <f t="shared" si="6"/>
        <v>1</v>
      </c>
      <c r="I11" s="6">
        <f t="shared" si="7"/>
        <v>1</v>
      </c>
      <c r="J11" s="6">
        <f t="shared" si="8"/>
        <v>1</v>
      </c>
      <c r="K11" s="7">
        <f t="shared" si="3"/>
        <v>1</v>
      </c>
      <c r="L11" s="6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LiftChart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Ghosh, Saurav (IN - Delhi)</dc:creator>
  <cp:lastModifiedBy>Ghosh, Saurav (IN - Delhi)</cp:lastModifiedBy>
  <dcterms:created xsi:type="dcterms:W3CDTF">2018-11-03T13:58:01Z</dcterms:created>
  <dcterms:modified xsi:type="dcterms:W3CDTF">2018-11-04T05:55:34Z</dcterms:modified>
</cp:coreProperties>
</file>