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ghosh\Desktop\IMS\Course\DS3\6.Machine Learning\Algo\Classfication\NaiveBayes\"/>
    </mc:Choice>
  </mc:AlternateContent>
  <bookViews>
    <workbookView xWindow="0" yWindow="0" windowWidth="23040" windowHeight="9192" activeTab="1"/>
  </bookViews>
  <sheets>
    <sheet name="Algo" sheetId="2" r:id="rId1"/>
    <sheet name="NaiveBayesModel" sheetId="1" r:id="rId2"/>
    <sheet name="NaiveBayesModel_NumVar" sheetId="3" r:id="rId3"/>
    <sheet name="RoughWork" sheetId="4" r:id="rId4"/>
  </sheets>
  <definedNames>
    <definedName name="_xlnm._FilterDatabase" localSheetId="1" hidden="1">NaiveBayesModel!$A$1:$E$15</definedName>
    <definedName name="_xlnm._FilterDatabase" localSheetId="2" hidden="1">NaiveBayesModel_NumVar!$A$1:$E$15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3" l="1"/>
  <c r="P12" i="3" s="1"/>
  <c r="J12" i="3"/>
  <c r="K12" i="3" s="1"/>
  <c r="F7" i="4"/>
  <c r="F6" i="4"/>
  <c r="B12" i="4"/>
  <c r="B11" i="4"/>
  <c r="O13" i="3"/>
  <c r="J13" i="3"/>
  <c r="O11" i="3"/>
  <c r="J11" i="3"/>
  <c r="O10" i="3"/>
  <c r="J10" i="3"/>
  <c r="K5" i="3"/>
  <c r="J5" i="3"/>
  <c r="K4" i="3"/>
  <c r="J4" i="3"/>
  <c r="K13" i="3" l="1"/>
  <c r="P10" i="3"/>
  <c r="P11" i="3"/>
  <c r="P13" i="3"/>
  <c r="K10" i="3"/>
  <c r="K11" i="3"/>
  <c r="O13" i="1"/>
  <c r="O12" i="1"/>
  <c r="O11" i="1"/>
  <c r="O10" i="1"/>
  <c r="J13" i="1"/>
  <c r="J12" i="1"/>
  <c r="J11" i="1"/>
  <c r="J10" i="1"/>
  <c r="K5" i="1"/>
  <c r="P13" i="1" s="1"/>
  <c r="K4" i="1"/>
  <c r="J5" i="1"/>
  <c r="J4" i="1"/>
  <c r="P16" i="3" l="1"/>
  <c r="K16" i="3"/>
  <c r="P12" i="1"/>
  <c r="P10" i="1"/>
  <c r="K10" i="1"/>
  <c r="P11" i="1"/>
  <c r="K11" i="1"/>
  <c r="K12" i="1"/>
  <c r="K13" i="1"/>
  <c r="K19" i="3" l="1"/>
  <c r="K20" i="3"/>
  <c r="M2" i="3" s="1"/>
  <c r="P16" i="1"/>
  <c r="K16" i="1"/>
  <c r="K20" i="1" s="1"/>
  <c r="K19" i="1" l="1"/>
  <c r="M2" i="1" s="1"/>
</calcChain>
</file>

<file path=xl/sharedStrings.xml><?xml version="1.0" encoding="utf-8"?>
<sst xmlns="http://schemas.openxmlformats.org/spreadsheetml/2006/main" count="178" uniqueCount="23">
  <si>
    <t>Outlook</t>
  </si>
  <si>
    <t>Temp</t>
  </si>
  <si>
    <t>Humidity</t>
  </si>
  <si>
    <t>Windy</t>
  </si>
  <si>
    <t>Play Golf</t>
  </si>
  <si>
    <t>Rainy</t>
  </si>
  <si>
    <t>Overcast</t>
  </si>
  <si>
    <t>Sunny</t>
  </si>
  <si>
    <t>Hot</t>
  </si>
  <si>
    <t>Mild</t>
  </si>
  <si>
    <t>Cool</t>
  </si>
  <si>
    <t>High</t>
  </si>
  <si>
    <t>Normal</t>
  </si>
  <si>
    <t>No</t>
  </si>
  <si>
    <t>Yes</t>
  </si>
  <si>
    <t>Likelyhood of Yes</t>
  </si>
  <si>
    <t>Likelyhood of No</t>
  </si>
  <si>
    <t>Normalize</t>
  </si>
  <si>
    <t>Model assumes the variabels are independent</t>
  </si>
  <si>
    <t>Mean</t>
  </si>
  <si>
    <t>StdDev</t>
  </si>
  <si>
    <t>P(c|x) is the posterior probability of class (target) given predictor (attribute). 
P(c) is the prior probability of class. 
P(x|c) is the likelihood which is the probability of predictor given class. 
P(x) is the prior probability of predictor.</t>
  </si>
  <si>
    <t>Pr(C | X) = Pr(X | C) x Pr(C)/Pr(X)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</si>
</sst>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defaultRowHeight="14.4" x14ac:dyDescent="0.3"/>
  <cols>
    <col min="1" max="1" width="93.5546875" bestFit="1" customWidth="1"/>
  </cols>
  <sheetData>
    <row r="1" spans="1:1" ht="46.2" x14ac:dyDescent="0.85">
      <c r="A1" s="5" t="s">
        <v>22</v>
      </c>
    </row>
    <row r="4" spans="1:1" x14ac:dyDescent="0.3">
      <c r="A4" s="6" t="s">
        <v>18</v>
      </c>
    </row>
    <row r="11" spans="1:1" ht="57.6" x14ac:dyDescent="0.3">
      <c r="A11" s="8" t="s">
        <v>21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K10" sqref="K10"/>
    </sheetView>
  </sheetViews>
  <sheetFormatPr defaultColWidth="12.21875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</row>
    <row r="2" spans="1:16" x14ac:dyDescent="0.3">
      <c r="A2" t="s">
        <v>5</v>
      </c>
      <c r="B2" t="s">
        <v>8</v>
      </c>
      <c r="C2" t="s">
        <v>11</v>
      </c>
      <c r="D2" t="b">
        <v>0</v>
      </c>
      <c r="E2" t="s">
        <v>13</v>
      </c>
      <c r="I2" s="2" t="s">
        <v>5</v>
      </c>
      <c r="J2" s="2" t="s">
        <v>10</v>
      </c>
      <c r="K2" s="2" t="s">
        <v>11</v>
      </c>
      <c r="L2" s="2" t="b">
        <v>1</v>
      </c>
      <c r="M2" s="2" t="str">
        <f>IF(K19&gt;K20,"Yes","No")</f>
        <v>No</v>
      </c>
    </row>
    <row r="3" spans="1:16" x14ac:dyDescent="0.3">
      <c r="A3" t="s">
        <v>5</v>
      </c>
      <c r="B3" t="s">
        <v>8</v>
      </c>
      <c r="C3" t="s">
        <v>11</v>
      </c>
      <c r="D3" t="b">
        <v>1</v>
      </c>
      <c r="E3" t="s">
        <v>13</v>
      </c>
    </row>
    <row r="4" spans="1:16" x14ac:dyDescent="0.3">
      <c r="A4" t="s">
        <v>6</v>
      </c>
      <c r="B4" t="s">
        <v>8</v>
      </c>
      <c r="C4" t="s">
        <v>11</v>
      </c>
      <c r="D4" t="b">
        <v>0</v>
      </c>
      <c r="E4" t="s">
        <v>14</v>
      </c>
      <c r="I4" t="s">
        <v>14</v>
      </c>
      <c r="J4">
        <f>COUNTIF($E$2:$E$15,"Yes")/COUNTA(E2:E15)</f>
        <v>0.6428571428571429</v>
      </c>
      <c r="K4">
        <f>COUNTIF($E$2:$E$15,I4)</f>
        <v>9</v>
      </c>
    </row>
    <row r="5" spans="1:16" x14ac:dyDescent="0.3">
      <c r="A5" t="s">
        <v>7</v>
      </c>
      <c r="B5" t="s">
        <v>9</v>
      </c>
      <c r="C5" t="s">
        <v>11</v>
      </c>
      <c r="D5" t="b">
        <v>0</v>
      </c>
      <c r="E5" t="s">
        <v>14</v>
      </c>
      <c r="I5" t="s">
        <v>13</v>
      </c>
      <c r="J5">
        <f>COUNTIF($E$2:$E$15,"No")/COUNTA(E2:E15)</f>
        <v>0.35714285714285715</v>
      </c>
      <c r="K5">
        <f>COUNTIF($E$2:$E$15,I5)</f>
        <v>5</v>
      </c>
    </row>
    <row r="6" spans="1:16" x14ac:dyDescent="0.3">
      <c r="A6" t="s">
        <v>7</v>
      </c>
      <c r="B6" t="s">
        <v>10</v>
      </c>
      <c r="C6" t="s">
        <v>12</v>
      </c>
      <c r="D6" t="b">
        <v>0</v>
      </c>
      <c r="E6" t="s">
        <v>14</v>
      </c>
    </row>
    <row r="7" spans="1:16" x14ac:dyDescent="0.3">
      <c r="A7" t="s">
        <v>7</v>
      </c>
      <c r="B7" t="s">
        <v>10</v>
      </c>
      <c r="C7" t="s">
        <v>12</v>
      </c>
      <c r="D7" t="b">
        <v>1</v>
      </c>
      <c r="E7" t="s">
        <v>13</v>
      </c>
    </row>
    <row r="8" spans="1:16" x14ac:dyDescent="0.3">
      <c r="A8" t="s">
        <v>6</v>
      </c>
      <c r="B8" t="s">
        <v>10</v>
      </c>
      <c r="C8" t="s">
        <v>12</v>
      </c>
      <c r="D8" t="b">
        <v>1</v>
      </c>
      <c r="E8" t="s">
        <v>14</v>
      </c>
    </row>
    <row r="9" spans="1:16" x14ac:dyDescent="0.3">
      <c r="A9" t="s">
        <v>5</v>
      </c>
      <c r="B9" t="s">
        <v>9</v>
      </c>
      <c r="C9" t="s">
        <v>11</v>
      </c>
      <c r="D9" t="b">
        <v>0</v>
      </c>
      <c r="E9" t="s">
        <v>13</v>
      </c>
      <c r="I9" t="s">
        <v>15</v>
      </c>
      <c r="N9" t="s">
        <v>16</v>
      </c>
    </row>
    <row r="10" spans="1:16" x14ac:dyDescent="0.3">
      <c r="A10" t="s">
        <v>5</v>
      </c>
      <c r="B10" t="s">
        <v>10</v>
      </c>
      <c r="C10" t="s">
        <v>12</v>
      </c>
      <c r="D10" t="b">
        <v>0</v>
      </c>
      <c r="E10" t="s">
        <v>14</v>
      </c>
      <c r="I10" t="s">
        <v>0</v>
      </c>
      <c r="J10" t="str">
        <f>+I2</f>
        <v>Rainy</v>
      </c>
      <c r="K10" s="4">
        <f>COUNTIFS($A$2:$A$15,J10,$E$2:$E$15,"Yes")/$K$4</f>
        <v>0.22222222222222221</v>
      </c>
      <c r="N10" t="s">
        <v>0</v>
      </c>
      <c r="O10" t="str">
        <f>+I2</f>
        <v>Rainy</v>
      </c>
      <c r="P10">
        <f>COUNTIFS($A$2:$A$15,O10,$E$2:$E$15,"No")/$K$5</f>
        <v>0.6</v>
      </c>
    </row>
    <row r="11" spans="1:16" x14ac:dyDescent="0.3">
      <c r="A11" t="s">
        <v>7</v>
      </c>
      <c r="B11" t="s">
        <v>9</v>
      </c>
      <c r="C11" t="s">
        <v>12</v>
      </c>
      <c r="D11" t="b">
        <v>0</v>
      </c>
      <c r="E11" t="s">
        <v>14</v>
      </c>
      <c r="I11" t="s">
        <v>1</v>
      </c>
      <c r="J11" t="str">
        <f>+J2</f>
        <v>Cool</v>
      </c>
      <c r="K11" s="4">
        <f>COUNTIFS($B$2:$B$15,J11,$E$2:$E$15,"Yes")/$K$4</f>
        <v>0.33333333333333331</v>
      </c>
      <c r="N11" t="s">
        <v>1</v>
      </c>
      <c r="O11" t="str">
        <f>+J2</f>
        <v>Cool</v>
      </c>
      <c r="P11">
        <f>COUNTIFS($B$2:$B$15,O11,$E$2:$E$15,"No")/$K$5</f>
        <v>0.2</v>
      </c>
    </row>
    <row r="12" spans="1:16" x14ac:dyDescent="0.3">
      <c r="A12" t="s">
        <v>5</v>
      </c>
      <c r="B12" t="s">
        <v>9</v>
      </c>
      <c r="C12" t="s">
        <v>12</v>
      </c>
      <c r="D12" t="b">
        <v>1</v>
      </c>
      <c r="E12" t="s">
        <v>14</v>
      </c>
      <c r="I12" t="s">
        <v>2</v>
      </c>
      <c r="J12" t="str">
        <f>+K2</f>
        <v>High</v>
      </c>
      <c r="K12" s="4">
        <f>COUNTIFS($C$2:$C$15,J12,$E$2:$E$15,"Yes")/$K$4</f>
        <v>0.33333333333333331</v>
      </c>
      <c r="N12" t="s">
        <v>2</v>
      </c>
      <c r="O12" t="str">
        <f>+K2</f>
        <v>High</v>
      </c>
      <c r="P12">
        <f>COUNTIFS($C$2:$C$15,O12,$E$2:$E$15,"No")/$K$5</f>
        <v>0.8</v>
      </c>
    </row>
    <row r="13" spans="1:16" x14ac:dyDescent="0.3">
      <c r="A13" t="s">
        <v>6</v>
      </c>
      <c r="B13" t="s">
        <v>9</v>
      </c>
      <c r="C13" t="s">
        <v>11</v>
      </c>
      <c r="D13" t="b">
        <v>1</v>
      </c>
      <c r="E13" t="s">
        <v>14</v>
      </c>
      <c r="I13" t="s">
        <v>3</v>
      </c>
      <c r="J13" s="1" t="b">
        <f>+L2</f>
        <v>1</v>
      </c>
      <c r="K13" s="4">
        <f>COUNTIFS($D$2:$D$15,J13,$E$2:$E$15,"Yes")/$K$4</f>
        <v>0.33333333333333331</v>
      </c>
      <c r="N13" t="s">
        <v>3</v>
      </c>
      <c r="O13" s="1" t="b">
        <f>+L2</f>
        <v>1</v>
      </c>
      <c r="P13">
        <f>COUNTIFS($D$2:$D$15,O13,$E$2:$E$15,"No")/$K$5</f>
        <v>0.6</v>
      </c>
    </row>
    <row r="14" spans="1:16" x14ac:dyDescent="0.3">
      <c r="A14" t="s">
        <v>6</v>
      </c>
      <c r="B14" t="s">
        <v>8</v>
      </c>
      <c r="C14" t="s">
        <v>12</v>
      </c>
      <c r="D14" t="b">
        <v>0</v>
      </c>
      <c r="E14" t="s">
        <v>14</v>
      </c>
    </row>
    <row r="15" spans="1:16" x14ac:dyDescent="0.3">
      <c r="A15" t="s">
        <v>7</v>
      </c>
      <c r="B15" t="s">
        <v>9</v>
      </c>
      <c r="C15" t="s">
        <v>11</v>
      </c>
      <c r="D15" t="b">
        <v>1</v>
      </c>
      <c r="E15" t="s">
        <v>13</v>
      </c>
    </row>
    <row r="16" spans="1:16" x14ac:dyDescent="0.3">
      <c r="I16" t="s">
        <v>15</v>
      </c>
      <c r="K16">
        <f>PRODUCT(K10:K13,J4)</f>
        <v>5.2910052910052907E-3</v>
      </c>
      <c r="N16" t="s">
        <v>15</v>
      </c>
      <c r="P16">
        <f>PRODUCT(P10:P13,J5)</f>
        <v>2.057142857142857E-2</v>
      </c>
    </row>
    <row r="18" spans="9:11" x14ac:dyDescent="0.3">
      <c r="I18" t="s">
        <v>17</v>
      </c>
    </row>
    <row r="19" spans="9:11" x14ac:dyDescent="0.3">
      <c r="J19" t="s">
        <v>14</v>
      </c>
      <c r="K19" s="3">
        <f>+K16/(K16+P16)</f>
        <v>0.20458265139116202</v>
      </c>
    </row>
    <row r="20" spans="9:11" x14ac:dyDescent="0.3">
      <c r="J20" t="s">
        <v>13</v>
      </c>
      <c r="K20" s="3">
        <f>+P16/(K16+P16)</f>
        <v>0.79541734860883795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J10" sqref="J10"/>
    </sheetView>
  </sheetViews>
  <sheetFormatPr defaultColWidth="12.21875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</row>
    <row r="2" spans="1:16" x14ac:dyDescent="0.3">
      <c r="A2" t="s">
        <v>5</v>
      </c>
      <c r="B2" t="s">
        <v>8</v>
      </c>
      <c r="C2">
        <v>85</v>
      </c>
      <c r="D2" t="b">
        <v>0</v>
      </c>
      <c r="E2" t="s">
        <v>13</v>
      </c>
      <c r="I2" s="2" t="s">
        <v>5</v>
      </c>
      <c r="J2" s="2" t="s">
        <v>10</v>
      </c>
      <c r="K2" s="2">
        <v>90</v>
      </c>
      <c r="L2" s="2" t="b">
        <v>1</v>
      </c>
      <c r="M2" s="2" t="str">
        <f>IF(K19&gt;K20,"Yes","No")</f>
        <v>No</v>
      </c>
    </row>
    <row r="3" spans="1:16" x14ac:dyDescent="0.3">
      <c r="A3" t="s">
        <v>5</v>
      </c>
      <c r="B3" t="s">
        <v>8</v>
      </c>
      <c r="C3">
        <v>90</v>
      </c>
      <c r="D3" t="b">
        <v>1</v>
      </c>
      <c r="E3" t="s">
        <v>13</v>
      </c>
    </row>
    <row r="4" spans="1:16" x14ac:dyDescent="0.3">
      <c r="A4" t="s">
        <v>6</v>
      </c>
      <c r="B4" t="s">
        <v>8</v>
      </c>
      <c r="C4">
        <v>86</v>
      </c>
      <c r="D4" t="b">
        <v>0</v>
      </c>
      <c r="E4" t="s">
        <v>14</v>
      </c>
      <c r="I4" t="s">
        <v>14</v>
      </c>
      <c r="J4">
        <f>COUNTIF($E$2:$E$15,"Yes")/COUNTA(E2:E15)</f>
        <v>0.6428571428571429</v>
      </c>
      <c r="K4">
        <f>COUNTIF($E$2:$E$15,I4)</f>
        <v>9</v>
      </c>
    </row>
    <row r="5" spans="1:16" x14ac:dyDescent="0.3">
      <c r="A5" t="s">
        <v>7</v>
      </c>
      <c r="B5" t="s">
        <v>9</v>
      </c>
      <c r="C5">
        <v>96</v>
      </c>
      <c r="D5" t="b">
        <v>0</v>
      </c>
      <c r="E5" t="s">
        <v>14</v>
      </c>
      <c r="I5" t="s">
        <v>13</v>
      </c>
      <c r="J5">
        <f>COUNTIF($E$2:$E$15,"No")/COUNTA(E2:E15)</f>
        <v>0.35714285714285715</v>
      </c>
      <c r="K5">
        <f>COUNTIF($E$2:$E$15,I5)</f>
        <v>5</v>
      </c>
    </row>
    <row r="6" spans="1:16" x14ac:dyDescent="0.3">
      <c r="A6" t="s">
        <v>7</v>
      </c>
      <c r="B6" t="s">
        <v>10</v>
      </c>
      <c r="C6">
        <v>80</v>
      </c>
      <c r="D6" t="b">
        <v>0</v>
      </c>
      <c r="E6" t="s">
        <v>14</v>
      </c>
    </row>
    <row r="7" spans="1:16" x14ac:dyDescent="0.3">
      <c r="A7" t="s">
        <v>7</v>
      </c>
      <c r="B7" t="s">
        <v>10</v>
      </c>
      <c r="C7">
        <v>70</v>
      </c>
      <c r="D7" t="b">
        <v>1</v>
      </c>
      <c r="E7" t="s">
        <v>13</v>
      </c>
    </row>
    <row r="8" spans="1:16" x14ac:dyDescent="0.3">
      <c r="A8" t="s">
        <v>6</v>
      </c>
      <c r="B8" t="s">
        <v>10</v>
      </c>
      <c r="C8">
        <v>65</v>
      </c>
      <c r="D8" t="b">
        <v>1</v>
      </c>
      <c r="E8" t="s">
        <v>14</v>
      </c>
    </row>
    <row r="9" spans="1:16" x14ac:dyDescent="0.3">
      <c r="A9" t="s">
        <v>5</v>
      </c>
      <c r="B9" t="s">
        <v>9</v>
      </c>
      <c r="C9">
        <v>95</v>
      </c>
      <c r="D9" t="b">
        <v>0</v>
      </c>
      <c r="E9" t="s">
        <v>13</v>
      </c>
      <c r="I9" t="s">
        <v>15</v>
      </c>
      <c r="N9" t="s">
        <v>16</v>
      </c>
    </row>
    <row r="10" spans="1:16" x14ac:dyDescent="0.3">
      <c r="A10" t="s">
        <v>5</v>
      </c>
      <c r="B10" t="s">
        <v>10</v>
      </c>
      <c r="C10">
        <v>70</v>
      </c>
      <c r="D10" t="b">
        <v>0</v>
      </c>
      <c r="E10" t="s">
        <v>14</v>
      </c>
      <c r="I10" t="s">
        <v>0</v>
      </c>
      <c r="J10" t="str">
        <f>+I2</f>
        <v>Rainy</v>
      </c>
      <c r="K10" s="4">
        <f>COUNTIFS($A$2:$A$15,J10,$E$2:$E$15,"Yes")/$K$4</f>
        <v>0.22222222222222221</v>
      </c>
      <c r="N10" t="s">
        <v>0</v>
      </c>
      <c r="O10" t="str">
        <f>+I2</f>
        <v>Rainy</v>
      </c>
      <c r="P10">
        <f>COUNTIFS($A$2:$A$15,O10,$E$2:$E$15,"No")/$K$5</f>
        <v>0.6</v>
      </c>
    </row>
    <row r="11" spans="1:16" x14ac:dyDescent="0.3">
      <c r="A11" t="s">
        <v>7</v>
      </c>
      <c r="B11" t="s">
        <v>9</v>
      </c>
      <c r="C11">
        <v>80</v>
      </c>
      <c r="D11" t="b">
        <v>0</v>
      </c>
      <c r="E11" t="s">
        <v>14</v>
      </c>
      <c r="I11" t="s">
        <v>1</v>
      </c>
      <c r="J11" t="str">
        <f>+J2</f>
        <v>Cool</v>
      </c>
      <c r="K11" s="4">
        <f>COUNTIFS($B$2:$B$15,J11,$E$2:$E$15,"Yes")/$K$4</f>
        <v>0.33333333333333331</v>
      </c>
      <c r="N11" t="s">
        <v>1</v>
      </c>
      <c r="O11" t="str">
        <f>+J2</f>
        <v>Cool</v>
      </c>
      <c r="P11">
        <f>COUNTIFS($B$2:$B$15,O11,$E$2:$E$15,"No")/$K$5</f>
        <v>0.2</v>
      </c>
    </row>
    <row r="12" spans="1:16" x14ac:dyDescent="0.3">
      <c r="A12" t="s">
        <v>5</v>
      </c>
      <c r="B12" t="s">
        <v>9</v>
      </c>
      <c r="C12">
        <v>70</v>
      </c>
      <c r="D12" t="b">
        <v>1</v>
      </c>
      <c r="E12" t="s">
        <v>14</v>
      </c>
      <c r="I12" t="s">
        <v>2</v>
      </c>
      <c r="J12">
        <f>K2</f>
        <v>90</v>
      </c>
      <c r="K12" s="7">
        <f>_xlfn.NORM.DIST(J12,RoughWork!B11,RoughWork!B12,FALSE)</f>
        <v>2.2127532669816836E-2</v>
      </c>
      <c r="N12" t="s">
        <v>2</v>
      </c>
      <c r="O12">
        <f>K2</f>
        <v>90</v>
      </c>
      <c r="P12">
        <f>_xlfn.NORM.DIST(O12,RoughWork!F6,RoughWork!F7,FALSE)</f>
        <v>3.7986049936266218E-2</v>
      </c>
    </row>
    <row r="13" spans="1:16" x14ac:dyDescent="0.3">
      <c r="A13" t="s">
        <v>6</v>
      </c>
      <c r="B13" t="s">
        <v>9</v>
      </c>
      <c r="C13">
        <v>90</v>
      </c>
      <c r="D13" t="b">
        <v>1</v>
      </c>
      <c r="E13" t="s">
        <v>14</v>
      </c>
      <c r="I13" t="s">
        <v>3</v>
      </c>
      <c r="J13" s="1" t="b">
        <f>+L2</f>
        <v>1</v>
      </c>
      <c r="K13" s="4">
        <f>COUNTIFS($D$2:$D$15,J13,$E$2:$E$15,"Yes")/$K$4</f>
        <v>0.33333333333333331</v>
      </c>
      <c r="N13" t="s">
        <v>3</v>
      </c>
      <c r="O13" s="1" t="b">
        <f>+L2</f>
        <v>1</v>
      </c>
      <c r="P13">
        <f>COUNTIFS($D$2:$D$15,O13,$E$2:$E$15,"No")/$K$5</f>
        <v>0.6</v>
      </c>
    </row>
    <row r="14" spans="1:16" x14ac:dyDescent="0.3">
      <c r="A14" t="s">
        <v>6</v>
      </c>
      <c r="B14" t="s">
        <v>8</v>
      </c>
      <c r="C14">
        <v>75</v>
      </c>
      <c r="D14" t="b">
        <v>0</v>
      </c>
      <c r="E14" t="s">
        <v>14</v>
      </c>
    </row>
    <row r="15" spans="1:16" x14ac:dyDescent="0.3">
      <c r="A15" t="s">
        <v>7</v>
      </c>
      <c r="B15" t="s">
        <v>9</v>
      </c>
      <c r="C15">
        <v>91</v>
      </c>
      <c r="D15" t="b">
        <v>1</v>
      </c>
      <c r="E15" t="s">
        <v>13</v>
      </c>
    </row>
    <row r="16" spans="1:16" x14ac:dyDescent="0.3">
      <c r="I16" t="s">
        <v>15</v>
      </c>
      <c r="K16">
        <f>PRODUCT(K10:K13,J4)</f>
        <v>3.5123067729867988E-4</v>
      </c>
      <c r="N16" t="s">
        <v>15</v>
      </c>
      <c r="P16">
        <f>PRODUCT(P10:P13,J5)</f>
        <v>9.7678414121827413E-4</v>
      </c>
    </row>
    <row r="18" spans="9:11" x14ac:dyDescent="0.3">
      <c r="I18" t="s">
        <v>17</v>
      </c>
    </row>
    <row r="19" spans="9:11" x14ac:dyDescent="0.3">
      <c r="J19" t="s">
        <v>14</v>
      </c>
      <c r="K19" s="3">
        <f>+K16/(K16+P16)</f>
        <v>0.26447798051750121</v>
      </c>
    </row>
    <row r="20" spans="9:11" x14ac:dyDescent="0.3">
      <c r="J20" t="s">
        <v>13</v>
      </c>
      <c r="K20" s="3">
        <f>+P16/(K16+P16)</f>
        <v>0.73552201948249873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7" sqref="F7"/>
    </sheetView>
  </sheetViews>
  <sheetFormatPr defaultRowHeight="14.4" x14ac:dyDescent="0.3"/>
  <sheetData>
    <row r="1" spans="1:6" x14ac:dyDescent="0.3">
      <c r="A1">
        <v>86</v>
      </c>
      <c r="B1" t="s">
        <v>14</v>
      </c>
      <c r="E1">
        <v>85</v>
      </c>
      <c r="F1" t="s">
        <v>13</v>
      </c>
    </row>
    <row r="2" spans="1:6" x14ac:dyDescent="0.3">
      <c r="A2">
        <v>96</v>
      </c>
      <c r="B2" t="s">
        <v>14</v>
      </c>
      <c r="E2">
        <v>90</v>
      </c>
      <c r="F2" t="s">
        <v>13</v>
      </c>
    </row>
    <row r="3" spans="1:6" x14ac:dyDescent="0.3">
      <c r="A3">
        <v>80</v>
      </c>
      <c r="B3" t="s">
        <v>14</v>
      </c>
      <c r="E3">
        <v>70</v>
      </c>
      <c r="F3" t="s">
        <v>13</v>
      </c>
    </row>
    <row r="4" spans="1:6" x14ac:dyDescent="0.3">
      <c r="A4">
        <v>65</v>
      </c>
      <c r="B4" t="s">
        <v>14</v>
      </c>
      <c r="E4">
        <v>95</v>
      </c>
      <c r="F4" t="s">
        <v>13</v>
      </c>
    </row>
    <row r="5" spans="1:6" x14ac:dyDescent="0.3">
      <c r="A5">
        <v>70</v>
      </c>
      <c r="B5" t="s">
        <v>14</v>
      </c>
      <c r="E5">
        <v>91</v>
      </c>
      <c r="F5" t="s">
        <v>13</v>
      </c>
    </row>
    <row r="6" spans="1:6" x14ac:dyDescent="0.3">
      <c r="A6">
        <v>80</v>
      </c>
      <c r="B6" t="s">
        <v>14</v>
      </c>
      <c r="E6" t="s">
        <v>19</v>
      </c>
      <c r="F6">
        <f>AVERAGE(E1:E5)</f>
        <v>86.2</v>
      </c>
    </row>
    <row r="7" spans="1:6" x14ac:dyDescent="0.3">
      <c r="A7">
        <v>70</v>
      </c>
      <c r="B7" t="s">
        <v>14</v>
      </c>
      <c r="E7" t="s">
        <v>20</v>
      </c>
      <c r="F7">
        <f>STDEV(E1:E5)</f>
        <v>9.731392500562329</v>
      </c>
    </row>
    <row r="8" spans="1:6" x14ac:dyDescent="0.3">
      <c r="A8">
        <v>90</v>
      </c>
      <c r="B8" t="s">
        <v>14</v>
      </c>
    </row>
    <row r="9" spans="1:6" x14ac:dyDescent="0.3">
      <c r="A9">
        <v>75</v>
      </c>
      <c r="B9" t="s">
        <v>14</v>
      </c>
    </row>
    <row r="11" spans="1:6" x14ac:dyDescent="0.3">
      <c r="A11" t="s">
        <v>19</v>
      </c>
      <c r="B11">
        <f>AVERAGE(A1:A9)</f>
        <v>79.111111111111114</v>
      </c>
    </row>
    <row r="12" spans="1:6" x14ac:dyDescent="0.3">
      <c r="A12" t="s">
        <v>20</v>
      </c>
      <c r="B12">
        <f>STDEV(A1:A9)</f>
        <v>10.215728613814646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</vt:lpstr>
      <vt:lpstr>NaiveBayesModel</vt:lpstr>
      <vt:lpstr>NaiveBayesModel_NumVar</vt:lpstr>
      <vt:lpstr>RoughWork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Ghosh, Saurav</dc:creator>
  <cp:lastModifiedBy>Ghosh, Saurav (IN - Delhi)</cp:lastModifiedBy>
  <dcterms:created xsi:type="dcterms:W3CDTF">2017-03-22T12:20:55Z</dcterms:created>
  <dcterms:modified xsi:type="dcterms:W3CDTF">2018-11-04T04:11:40Z</dcterms:modified>
</cp:coreProperties>
</file>