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gne\Desktop\EXCEL\"/>
    </mc:Choice>
  </mc:AlternateContent>
  <xr:revisionPtr revIDLastSave="0" documentId="13_ncr:1_{E6C51538-4612-4829-9D04-657F8673BDD5}" xr6:coauthVersionLast="44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RawData" sheetId="1" r:id="rId1"/>
    <sheet name="Sheet2" sheetId="2" r:id="rId2"/>
  </sheets>
  <definedNames>
    <definedName name="_xlnm._FilterDatabase" localSheetId="0" hidden="1">RawData!$A$2:$U$2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3" i="1"/>
  <c r="P77" i="1"/>
  <c r="P397" i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S501" i="1" s="1"/>
  <c r="Q502" i="1"/>
  <c r="S502" i="1" s="1"/>
  <c r="Q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169" i="1" l="1"/>
  <c r="R499" i="1"/>
  <c r="R397" i="1"/>
  <c r="R488" i="1"/>
  <c r="R381" i="1"/>
  <c r="R105" i="1"/>
  <c r="R475" i="1"/>
  <c r="R361" i="1"/>
  <c r="R10" i="1"/>
  <c r="S3" i="1"/>
  <c r="R461" i="1"/>
  <c r="R340" i="1"/>
  <c r="R449" i="1"/>
  <c r="R308" i="1"/>
  <c r="R436" i="1"/>
  <c r="R276" i="1"/>
  <c r="R424" i="1"/>
  <c r="R244" i="1"/>
  <c r="R411" i="1"/>
  <c r="R212" i="1"/>
  <c r="R498" i="1"/>
  <c r="S498" i="1"/>
  <c r="R490" i="1"/>
  <c r="S490" i="1"/>
  <c r="R482" i="1"/>
  <c r="S482" i="1"/>
  <c r="R474" i="1"/>
  <c r="S474" i="1"/>
  <c r="R466" i="1"/>
  <c r="S466" i="1"/>
  <c r="R458" i="1"/>
  <c r="S458" i="1"/>
  <c r="R450" i="1"/>
  <c r="S450" i="1"/>
  <c r="R22" i="1"/>
  <c r="S10" i="1"/>
  <c r="R410" i="1"/>
  <c r="R362" i="1"/>
  <c r="R306" i="1"/>
  <c r="R250" i="1"/>
  <c r="R194" i="1"/>
  <c r="R58" i="1"/>
  <c r="R500" i="1"/>
  <c r="R489" i="1"/>
  <c r="R476" i="1"/>
  <c r="R464" i="1"/>
  <c r="R451" i="1"/>
  <c r="R437" i="1"/>
  <c r="R425" i="1"/>
  <c r="R412" i="1"/>
  <c r="R400" i="1"/>
  <c r="R384" i="1"/>
  <c r="R364" i="1"/>
  <c r="R341" i="1"/>
  <c r="R313" i="1"/>
  <c r="R281" i="1"/>
  <c r="R249" i="1"/>
  <c r="R217" i="1"/>
  <c r="R177" i="1"/>
  <c r="R113" i="1"/>
  <c r="R402" i="1"/>
  <c r="R338" i="1"/>
  <c r="R290" i="1"/>
  <c r="R226" i="1"/>
  <c r="R178" i="1"/>
  <c r="R122" i="1"/>
  <c r="R98" i="1"/>
  <c r="R82" i="1"/>
  <c r="R66" i="1"/>
  <c r="R7" i="1"/>
  <c r="R25" i="1"/>
  <c r="R41" i="1"/>
  <c r="R57" i="1"/>
  <c r="R72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9" i="1"/>
  <c r="R73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88" i="1"/>
  <c r="R14" i="1"/>
  <c r="R30" i="1"/>
  <c r="R46" i="1"/>
  <c r="R62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15" i="1"/>
  <c r="R31" i="1"/>
  <c r="R47" i="1"/>
  <c r="R63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182" i="1"/>
  <c r="R190" i="1"/>
  <c r="R198" i="1"/>
  <c r="R206" i="1"/>
  <c r="R214" i="1"/>
  <c r="R222" i="1"/>
  <c r="R230" i="1"/>
  <c r="R238" i="1"/>
  <c r="R246" i="1"/>
  <c r="R254" i="1"/>
  <c r="R262" i="1"/>
  <c r="R270" i="1"/>
  <c r="R278" i="1"/>
  <c r="R286" i="1"/>
  <c r="R294" i="1"/>
  <c r="R302" i="1"/>
  <c r="R310" i="1"/>
  <c r="R318" i="1"/>
  <c r="R326" i="1"/>
  <c r="R334" i="1"/>
  <c r="R342" i="1"/>
  <c r="R350" i="1"/>
  <c r="R358" i="1"/>
  <c r="R366" i="1"/>
  <c r="R374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17" i="1"/>
  <c r="R33" i="1"/>
  <c r="R49" i="1"/>
  <c r="R65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R191" i="1"/>
  <c r="R199" i="1"/>
  <c r="R207" i="1"/>
  <c r="R215" i="1"/>
  <c r="R223" i="1"/>
  <c r="R231" i="1"/>
  <c r="R239" i="1"/>
  <c r="R247" i="1"/>
  <c r="R255" i="1"/>
  <c r="R263" i="1"/>
  <c r="R271" i="1"/>
  <c r="R279" i="1"/>
  <c r="R287" i="1"/>
  <c r="R295" i="1"/>
  <c r="R303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455" i="1"/>
  <c r="R463" i="1"/>
  <c r="R471" i="1"/>
  <c r="R479" i="1"/>
  <c r="R487" i="1"/>
  <c r="R495" i="1"/>
  <c r="R3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6" i="1"/>
  <c r="R23" i="1"/>
  <c r="R39" i="1"/>
  <c r="R55" i="1"/>
  <c r="R71" i="1"/>
  <c r="R497" i="1"/>
  <c r="R485" i="1"/>
  <c r="R473" i="1"/>
  <c r="R460" i="1"/>
  <c r="R448" i="1"/>
  <c r="R435" i="1"/>
  <c r="R421" i="1"/>
  <c r="R409" i="1"/>
  <c r="R396" i="1"/>
  <c r="R380" i="1"/>
  <c r="R357" i="1"/>
  <c r="R337" i="1"/>
  <c r="R305" i="1"/>
  <c r="R273" i="1"/>
  <c r="R241" i="1"/>
  <c r="R209" i="1"/>
  <c r="R161" i="1"/>
  <c r="R97" i="1"/>
  <c r="R418" i="1"/>
  <c r="R354" i="1"/>
  <c r="R298" i="1"/>
  <c r="R242" i="1"/>
  <c r="R186" i="1"/>
  <c r="R130" i="1"/>
  <c r="R90" i="1"/>
  <c r="R26" i="1"/>
  <c r="R496" i="1"/>
  <c r="R484" i="1"/>
  <c r="R472" i="1"/>
  <c r="R459" i="1"/>
  <c r="R445" i="1"/>
  <c r="R433" i="1"/>
  <c r="R420" i="1"/>
  <c r="R408" i="1"/>
  <c r="R393" i="1"/>
  <c r="R377" i="1"/>
  <c r="R356" i="1"/>
  <c r="R332" i="1"/>
  <c r="R300" i="1"/>
  <c r="R268" i="1"/>
  <c r="R236" i="1"/>
  <c r="R204" i="1"/>
  <c r="R153" i="1"/>
  <c r="R89" i="1"/>
  <c r="R426" i="1"/>
  <c r="R370" i="1"/>
  <c r="R314" i="1"/>
  <c r="R258" i="1"/>
  <c r="R202" i="1"/>
  <c r="R146" i="1"/>
  <c r="R114" i="1"/>
  <c r="R34" i="1"/>
  <c r="R494" i="1"/>
  <c r="R483" i="1"/>
  <c r="R469" i="1"/>
  <c r="R457" i="1"/>
  <c r="R444" i="1"/>
  <c r="R432" i="1"/>
  <c r="R419" i="1"/>
  <c r="R405" i="1"/>
  <c r="R392" i="1"/>
  <c r="R373" i="1"/>
  <c r="R353" i="1"/>
  <c r="R329" i="1"/>
  <c r="R297" i="1"/>
  <c r="R265" i="1"/>
  <c r="R233" i="1"/>
  <c r="R201" i="1"/>
  <c r="R145" i="1"/>
  <c r="R81" i="1"/>
  <c r="R394" i="1"/>
  <c r="R346" i="1"/>
  <c r="R282" i="1"/>
  <c r="R234" i="1"/>
  <c r="R170" i="1"/>
  <c r="R138" i="1"/>
  <c r="R106" i="1"/>
  <c r="R74" i="1"/>
  <c r="R18" i="1"/>
  <c r="R493" i="1"/>
  <c r="R481" i="1"/>
  <c r="R468" i="1"/>
  <c r="R456" i="1"/>
  <c r="R443" i="1"/>
  <c r="R429" i="1"/>
  <c r="R417" i="1"/>
  <c r="R404" i="1"/>
  <c r="R389" i="1"/>
  <c r="R372" i="1"/>
  <c r="R349" i="1"/>
  <c r="R324" i="1"/>
  <c r="R292" i="1"/>
  <c r="R260" i="1"/>
  <c r="R228" i="1"/>
  <c r="R196" i="1"/>
  <c r="R137" i="1"/>
  <c r="R70" i="1"/>
  <c r="R442" i="1"/>
  <c r="R378" i="1"/>
  <c r="R330" i="1"/>
  <c r="R266" i="1"/>
  <c r="R218" i="1"/>
  <c r="R162" i="1"/>
  <c r="R42" i="1"/>
  <c r="R502" i="1"/>
  <c r="R492" i="1"/>
  <c r="R480" i="1"/>
  <c r="R467" i="1"/>
  <c r="R453" i="1"/>
  <c r="R441" i="1"/>
  <c r="R428" i="1"/>
  <c r="R416" i="1"/>
  <c r="R403" i="1"/>
  <c r="R388" i="1"/>
  <c r="R369" i="1"/>
  <c r="R348" i="1"/>
  <c r="R321" i="1"/>
  <c r="R289" i="1"/>
  <c r="R257" i="1"/>
  <c r="R225" i="1"/>
  <c r="R193" i="1"/>
  <c r="R129" i="1"/>
  <c r="R54" i="1"/>
  <c r="R434" i="1"/>
  <c r="R386" i="1"/>
  <c r="R322" i="1"/>
  <c r="R274" i="1"/>
  <c r="R210" i="1"/>
  <c r="R154" i="1"/>
  <c r="R50" i="1"/>
  <c r="R501" i="1"/>
  <c r="R491" i="1"/>
  <c r="R477" i="1"/>
  <c r="R465" i="1"/>
  <c r="R452" i="1"/>
  <c r="R440" i="1"/>
  <c r="R427" i="1"/>
  <c r="R413" i="1"/>
  <c r="R401" i="1"/>
  <c r="R385" i="1"/>
  <c r="R365" i="1"/>
  <c r="R345" i="1"/>
  <c r="R316" i="1"/>
  <c r="R284" i="1"/>
  <c r="R252" i="1"/>
  <c r="R220" i="1"/>
  <c r="R185" i="1"/>
  <c r="R121" i="1"/>
  <c r="R38" i="1"/>
  <c r="T397" i="1"/>
  <c r="R64" i="1"/>
  <c r="R56" i="1"/>
  <c r="R48" i="1"/>
  <c r="R40" i="1"/>
  <c r="R32" i="1"/>
  <c r="R24" i="1"/>
  <c r="R16" i="1"/>
  <c r="R8" i="1"/>
  <c r="R77" i="1"/>
  <c r="R69" i="1"/>
  <c r="R61" i="1"/>
  <c r="R53" i="1"/>
  <c r="R45" i="1"/>
  <c r="R37" i="1"/>
  <c r="R29" i="1"/>
  <c r="R21" i="1"/>
  <c r="R13" i="1"/>
  <c r="R5" i="1"/>
  <c r="R76" i="1"/>
  <c r="R68" i="1"/>
  <c r="R60" i="1"/>
  <c r="R52" i="1"/>
  <c r="R44" i="1"/>
  <c r="R36" i="1"/>
  <c r="R28" i="1"/>
  <c r="R20" i="1"/>
  <c r="R12" i="1"/>
  <c r="R4" i="1"/>
  <c r="R75" i="1"/>
  <c r="R67" i="1"/>
  <c r="R59" i="1"/>
  <c r="R51" i="1"/>
  <c r="R43" i="1"/>
  <c r="R35" i="1"/>
  <c r="R27" i="1"/>
  <c r="R19" i="1"/>
  <c r="R11" i="1"/>
  <c r="H32" i="1"/>
  <c r="H88" i="1"/>
  <c r="H96" i="1"/>
  <c r="H146" i="1"/>
  <c r="H163" i="1"/>
  <c r="H170" i="1"/>
  <c r="H272" i="1"/>
  <c r="H298" i="1"/>
  <c r="H336" i="1"/>
  <c r="H339" i="1"/>
  <c r="H344" i="1"/>
  <c r="H379" i="1"/>
  <c r="H418" i="1"/>
  <c r="H448" i="1"/>
  <c r="H458" i="1"/>
  <c r="H459" i="1"/>
  <c r="H475" i="1"/>
  <c r="H491" i="1"/>
  <c r="H15" i="1"/>
  <c r="H23" i="1"/>
  <c r="H36" i="1"/>
  <c r="H54" i="1"/>
  <c r="H68" i="1"/>
  <c r="H85" i="1"/>
  <c r="H124" i="1"/>
  <c r="H125" i="1"/>
  <c r="H129" i="1"/>
  <c r="H174" i="1"/>
  <c r="H225" i="1"/>
  <c r="H229" i="1"/>
  <c r="H239" i="1"/>
  <c r="H263" i="1"/>
  <c r="H265" i="1"/>
  <c r="H281" i="1"/>
  <c r="H293" i="1"/>
  <c r="H294" i="1"/>
  <c r="H297" i="1"/>
  <c r="H302" i="1"/>
  <c r="H327" i="1"/>
  <c r="H332" i="1"/>
  <c r="H343" i="1"/>
  <c r="H345" i="1"/>
  <c r="H349" i="1"/>
  <c r="H357" i="1"/>
  <c r="H359" i="1"/>
  <c r="H367" i="1"/>
  <c r="H385" i="1"/>
  <c r="H421" i="1"/>
  <c r="H447" i="1"/>
  <c r="H463" i="1"/>
  <c r="H468" i="1"/>
  <c r="H495" i="1"/>
  <c r="H500" i="1"/>
  <c r="H501" i="1"/>
  <c r="H51" i="1"/>
  <c r="T145" i="1" l="1"/>
  <c r="T406" i="1"/>
  <c r="T68" i="1"/>
  <c r="T149" i="1"/>
  <c r="T142" i="1"/>
  <c r="T202" i="1"/>
  <c r="T43" i="1"/>
  <c r="T455" i="1"/>
  <c r="T348" i="1"/>
  <c r="T399" i="1"/>
  <c r="T117" i="1"/>
  <c r="T489" i="1"/>
  <c r="T227" i="1"/>
  <c r="T470" i="1"/>
  <c r="T264" i="1"/>
  <c r="T299" i="1"/>
  <c r="T73" i="1"/>
  <c r="T101" i="1"/>
  <c r="T103" i="1"/>
  <c r="T419" i="1"/>
  <c r="T25" i="1"/>
  <c r="T36" i="1"/>
  <c r="T57" i="1"/>
  <c r="T320" i="1"/>
  <c r="T186" i="1"/>
  <c r="T88" i="1"/>
  <c r="T418" i="1"/>
  <c r="T90" i="1"/>
  <c r="T162" i="1"/>
  <c r="T177" i="1"/>
  <c r="T205" i="1"/>
  <c r="T144" i="1"/>
  <c r="T127" i="1"/>
  <c r="T392" i="1"/>
  <c r="T106" i="1"/>
  <c r="T234" i="1"/>
  <c r="T362" i="1"/>
  <c r="T426" i="1"/>
  <c r="T490" i="1"/>
  <c r="T214" i="1"/>
  <c r="T427" i="1"/>
  <c r="T220" i="1"/>
  <c r="T269" i="1"/>
  <c r="T278" i="1"/>
  <c r="T297" i="1"/>
  <c r="T84" i="1"/>
  <c r="T488" i="1"/>
  <c r="T58" i="1"/>
  <c r="T114" i="1"/>
  <c r="T178" i="1"/>
  <c r="T242" i="1"/>
  <c r="T370" i="1"/>
  <c r="T498" i="1"/>
  <c r="T34" i="1"/>
  <c r="T134" i="1"/>
  <c r="T233" i="1"/>
  <c r="T232" i="1"/>
  <c r="T51" i="1"/>
  <c r="T284" i="1"/>
  <c r="T333" i="1"/>
  <c r="T342" i="1"/>
  <c r="T361" i="1"/>
  <c r="T157" i="1"/>
  <c r="T474" i="1"/>
  <c r="T218" i="1"/>
  <c r="T367" i="1"/>
  <c r="T151" i="1"/>
  <c r="T383" i="1"/>
  <c r="T343" i="1"/>
  <c r="T130" i="1"/>
  <c r="T194" i="1"/>
  <c r="T322" i="1"/>
  <c r="T386" i="1"/>
  <c r="T450" i="1"/>
  <c r="T412" i="1"/>
  <c r="T407" i="1"/>
  <c r="T425" i="1"/>
  <c r="T461" i="1"/>
  <c r="T258" i="1"/>
  <c r="T476" i="1"/>
  <c r="T128" i="1"/>
  <c r="T306" i="1"/>
  <c r="T59" i="1"/>
  <c r="T150" i="1"/>
  <c r="T411" i="1"/>
  <c r="T41" i="1"/>
  <c r="T133" i="1"/>
  <c r="T219" i="1"/>
  <c r="T291" i="1"/>
  <c r="T403" i="1"/>
  <c r="T33" i="1"/>
  <c r="T125" i="1"/>
  <c r="T212" i="1"/>
  <c r="T276" i="1"/>
  <c r="T340" i="1"/>
  <c r="T404" i="1"/>
  <c r="T468" i="1"/>
  <c r="T39" i="1"/>
  <c r="T108" i="1"/>
  <c r="T197" i="1"/>
  <c r="T261" i="1"/>
  <c r="T325" i="1"/>
  <c r="T389" i="1"/>
  <c r="T453" i="1"/>
  <c r="T28" i="1"/>
  <c r="T27" i="1"/>
  <c r="T118" i="1"/>
  <c r="T206" i="1"/>
  <c r="T270" i="1"/>
  <c r="T334" i="1"/>
  <c r="T398" i="1"/>
  <c r="T462" i="1"/>
  <c r="T83" i="1"/>
  <c r="T30" i="1"/>
  <c r="T140" i="1"/>
  <c r="T225" i="1"/>
  <c r="T289" i="1"/>
  <c r="T353" i="1"/>
  <c r="T417" i="1"/>
  <c r="T481" i="1"/>
  <c r="T119" i="1"/>
  <c r="T311" i="1"/>
  <c r="T199" i="1"/>
  <c r="T75" i="1"/>
  <c r="T148" i="1"/>
  <c r="T312" i="1"/>
  <c r="T210" i="1"/>
  <c r="T200" i="1"/>
  <c r="T74" i="1"/>
  <c r="T223" i="1"/>
  <c r="T479" i="1"/>
  <c r="T96" i="1"/>
  <c r="T352" i="1"/>
  <c r="T80" i="1"/>
  <c r="T344" i="1"/>
  <c r="T159" i="1"/>
  <c r="T136" i="1"/>
  <c r="T208" i="1"/>
  <c r="T447" i="1"/>
  <c r="T24" i="1"/>
  <c r="T77" i="1"/>
  <c r="T235" i="1"/>
  <c r="T443" i="1"/>
  <c r="T60" i="1"/>
  <c r="T169" i="1"/>
  <c r="T243" i="1"/>
  <c r="T307" i="1"/>
  <c r="T435" i="1"/>
  <c r="T52" i="1"/>
  <c r="T161" i="1"/>
  <c r="T228" i="1"/>
  <c r="T292" i="1"/>
  <c r="T356" i="1"/>
  <c r="T420" i="1"/>
  <c r="T484" i="1"/>
  <c r="T35" i="1"/>
  <c r="T126" i="1"/>
  <c r="T213" i="1"/>
  <c r="T277" i="1"/>
  <c r="T341" i="1"/>
  <c r="T405" i="1"/>
  <c r="T469" i="1"/>
  <c r="T92" i="1"/>
  <c r="T45" i="1"/>
  <c r="T155" i="1"/>
  <c r="T222" i="1"/>
  <c r="T286" i="1"/>
  <c r="T350" i="1"/>
  <c r="T414" i="1"/>
  <c r="T478" i="1"/>
  <c r="T110" i="1"/>
  <c r="T67" i="1"/>
  <c r="T158" i="1"/>
  <c r="T241" i="1"/>
  <c r="T305" i="1"/>
  <c r="T369" i="1"/>
  <c r="T433" i="1"/>
  <c r="T497" i="1"/>
  <c r="T165" i="1"/>
  <c r="T375" i="1"/>
  <c r="T250" i="1"/>
  <c r="T11" i="1"/>
  <c r="T93" i="1"/>
  <c r="T166" i="1"/>
  <c r="T376" i="1"/>
  <c r="T167" i="1"/>
  <c r="T226" i="1"/>
  <c r="T191" i="1"/>
  <c r="T287" i="1"/>
  <c r="T480" i="1"/>
  <c r="T71" i="1"/>
  <c r="T160" i="1"/>
  <c r="T416" i="1"/>
  <c r="T338" i="1"/>
  <c r="T152" i="1"/>
  <c r="T408" i="1"/>
  <c r="T95" i="1"/>
  <c r="T82" i="1"/>
  <c r="T266" i="1"/>
  <c r="T336" i="1"/>
  <c r="T240" i="1"/>
  <c r="T56" i="1"/>
  <c r="T86" i="1"/>
  <c r="T331" i="1"/>
  <c r="T459" i="1"/>
  <c r="T69" i="1"/>
  <c r="T179" i="1"/>
  <c r="T251" i="1"/>
  <c r="T323" i="1"/>
  <c r="T451" i="1"/>
  <c r="T61" i="1"/>
  <c r="T171" i="1"/>
  <c r="T236" i="1"/>
  <c r="T300" i="1"/>
  <c r="T364" i="1"/>
  <c r="T428" i="1"/>
  <c r="T492" i="1"/>
  <c r="T44" i="1"/>
  <c r="T153" i="1"/>
  <c r="T221" i="1"/>
  <c r="T285" i="1"/>
  <c r="T349" i="1"/>
  <c r="T413" i="1"/>
  <c r="T477" i="1"/>
  <c r="T137" i="1"/>
  <c r="T54" i="1"/>
  <c r="T164" i="1"/>
  <c r="T230" i="1"/>
  <c r="T294" i="1"/>
  <c r="T358" i="1"/>
  <c r="T422" i="1"/>
  <c r="T486" i="1"/>
  <c r="T147" i="1"/>
  <c r="T76" i="1"/>
  <c r="T185" i="1"/>
  <c r="T249" i="1"/>
  <c r="T313" i="1"/>
  <c r="T377" i="1"/>
  <c r="T441" i="1"/>
  <c r="T315" i="1"/>
  <c r="T174" i="1"/>
  <c r="T384" i="1"/>
  <c r="T290" i="1"/>
  <c r="T20" i="1"/>
  <c r="T102" i="1"/>
  <c r="T175" i="1"/>
  <c r="T431" i="1"/>
  <c r="T231" i="1"/>
  <c r="T274" i="1"/>
  <c r="T319" i="1"/>
  <c r="T296" i="1"/>
  <c r="T98" i="1"/>
  <c r="T327" i="1"/>
  <c r="T215" i="1"/>
  <c r="T471" i="1"/>
  <c r="T207" i="1"/>
  <c r="T463" i="1"/>
  <c r="T63" i="1"/>
  <c r="T314" i="1"/>
  <c r="T464" i="1"/>
  <c r="T496" i="1"/>
  <c r="T272" i="1"/>
  <c r="T456" i="1"/>
  <c r="T4" i="1"/>
  <c r="T113" i="1"/>
  <c r="T355" i="1"/>
  <c r="T475" i="1"/>
  <c r="T78" i="1"/>
  <c r="T187" i="1"/>
  <c r="T259" i="1"/>
  <c r="T339" i="1"/>
  <c r="T467" i="1"/>
  <c r="T70" i="1"/>
  <c r="T180" i="1"/>
  <c r="T244" i="1"/>
  <c r="T308" i="1"/>
  <c r="T372" i="1"/>
  <c r="T436" i="1"/>
  <c r="T500" i="1"/>
  <c r="T53" i="1"/>
  <c r="T163" i="1"/>
  <c r="T229" i="1"/>
  <c r="T293" i="1"/>
  <c r="T357" i="1"/>
  <c r="T421" i="1"/>
  <c r="T485" i="1"/>
  <c r="T8" i="1"/>
  <c r="T81" i="1"/>
  <c r="T173" i="1"/>
  <c r="T238" i="1"/>
  <c r="T302" i="1"/>
  <c r="T366" i="1"/>
  <c r="T430" i="1"/>
  <c r="T494" i="1"/>
  <c r="T23" i="1"/>
  <c r="T85" i="1"/>
  <c r="T193" i="1"/>
  <c r="T257" i="1"/>
  <c r="T321" i="1"/>
  <c r="T385" i="1"/>
  <c r="T449" i="1"/>
  <c r="T483" i="1"/>
  <c r="T183" i="1"/>
  <c r="T439" i="1"/>
  <c r="T346" i="1"/>
  <c r="T29" i="1"/>
  <c r="T111" i="1"/>
  <c r="T184" i="1"/>
  <c r="T440" i="1"/>
  <c r="T410" i="1"/>
  <c r="T295" i="1"/>
  <c r="T298" i="1"/>
  <c r="T16" i="1"/>
  <c r="T351" i="1"/>
  <c r="T255" i="1"/>
  <c r="T224" i="1"/>
  <c r="T42" i="1"/>
  <c r="T434" i="1"/>
  <c r="T216" i="1"/>
  <c r="T472" i="1"/>
  <c r="T31" i="1"/>
  <c r="T368" i="1"/>
  <c r="T13" i="1"/>
  <c r="T123" i="1"/>
  <c r="T371" i="1"/>
  <c r="T491" i="1"/>
  <c r="T105" i="1"/>
  <c r="T195" i="1"/>
  <c r="T267" i="1"/>
  <c r="T347" i="1"/>
  <c r="T499" i="1"/>
  <c r="T97" i="1"/>
  <c r="T188" i="1"/>
  <c r="T252" i="1"/>
  <c r="T316" i="1"/>
  <c r="T380" i="1"/>
  <c r="T444" i="1"/>
  <c r="T46" i="1"/>
  <c r="T62" i="1"/>
  <c r="T172" i="1"/>
  <c r="T237" i="1"/>
  <c r="T301" i="1"/>
  <c r="T365" i="1"/>
  <c r="T429" i="1"/>
  <c r="T493" i="1"/>
  <c r="T40" i="1"/>
  <c r="T91" i="1"/>
  <c r="T182" i="1"/>
  <c r="T246" i="1"/>
  <c r="T310" i="1"/>
  <c r="T374" i="1"/>
  <c r="T438" i="1"/>
  <c r="T502" i="1"/>
  <c r="T3" i="1"/>
  <c r="T94" i="1"/>
  <c r="T201" i="1"/>
  <c r="T265" i="1"/>
  <c r="T329" i="1"/>
  <c r="T393" i="1"/>
  <c r="T457" i="1"/>
  <c r="T176" i="1"/>
  <c r="T192" i="1"/>
  <c r="T448" i="1"/>
  <c r="T394" i="1"/>
  <c r="T38" i="1"/>
  <c r="T120" i="1"/>
  <c r="T239" i="1"/>
  <c r="T495" i="1"/>
  <c r="T458" i="1"/>
  <c r="T359" i="1"/>
  <c r="T354" i="1"/>
  <c r="T32" i="1"/>
  <c r="T360" i="1"/>
  <c r="T282" i="1"/>
  <c r="T48" i="1"/>
  <c r="T279" i="1"/>
  <c r="T271" i="1"/>
  <c r="T143" i="1"/>
  <c r="T10" i="1"/>
  <c r="T22" i="1"/>
  <c r="T132" i="1"/>
  <c r="T379" i="1"/>
  <c r="T5" i="1"/>
  <c r="T115" i="1"/>
  <c r="T203" i="1"/>
  <c r="T275" i="1"/>
  <c r="T363" i="1"/>
  <c r="T64" i="1"/>
  <c r="T107" i="1"/>
  <c r="T196" i="1"/>
  <c r="T260" i="1"/>
  <c r="T324" i="1"/>
  <c r="T388" i="1"/>
  <c r="T452" i="1"/>
  <c r="T156" i="1"/>
  <c r="T89" i="1"/>
  <c r="T181" i="1"/>
  <c r="T245" i="1"/>
  <c r="T309" i="1"/>
  <c r="T373" i="1"/>
  <c r="T437" i="1"/>
  <c r="T501" i="1"/>
  <c r="T72" i="1"/>
  <c r="T100" i="1"/>
  <c r="T190" i="1"/>
  <c r="T254" i="1"/>
  <c r="T318" i="1"/>
  <c r="T382" i="1"/>
  <c r="T446" i="1"/>
  <c r="T19" i="1"/>
  <c r="T12" i="1"/>
  <c r="T121" i="1"/>
  <c r="T209" i="1"/>
  <c r="T273" i="1"/>
  <c r="T337" i="1"/>
  <c r="T401" i="1"/>
  <c r="T465" i="1"/>
  <c r="T432" i="1"/>
  <c r="T247" i="1"/>
  <c r="T50" i="1"/>
  <c r="T442" i="1"/>
  <c r="T47" i="1"/>
  <c r="T129" i="1"/>
  <c r="T248" i="1"/>
  <c r="T66" i="1"/>
  <c r="T112" i="1"/>
  <c r="T423" i="1"/>
  <c r="T402" i="1"/>
  <c r="T104" i="1"/>
  <c r="T415" i="1"/>
  <c r="T330" i="1"/>
  <c r="T304" i="1"/>
  <c r="T288" i="1"/>
  <c r="T170" i="1"/>
  <c r="T391" i="1"/>
  <c r="T280" i="1"/>
  <c r="T15" i="1"/>
  <c r="T18" i="1"/>
  <c r="T122" i="1"/>
  <c r="T466" i="1"/>
  <c r="T328" i="1"/>
  <c r="T49" i="1"/>
  <c r="T141" i="1"/>
  <c r="T395" i="1"/>
  <c r="T14" i="1"/>
  <c r="T124" i="1"/>
  <c r="T211" i="1"/>
  <c r="T283" i="1"/>
  <c r="T387" i="1"/>
  <c r="T6" i="1"/>
  <c r="T116" i="1"/>
  <c r="T204" i="1"/>
  <c r="T268" i="1"/>
  <c r="T332" i="1"/>
  <c r="T396" i="1"/>
  <c r="T460" i="1"/>
  <c r="T7" i="1"/>
  <c r="T99" i="1"/>
  <c r="T189" i="1"/>
  <c r="T253" i="1"/>
  <c r="T317" i="1"/>
  <c r="T381" i="1"/>
  <c r="T445" i="1"/>
  <c r="T9" i="1"/>
  <c r="T17" i="1"/>
  <c r="T109" i="1"/>
  <c r="T198" i="1"/>
  <c r="T262" i="1"/>
  <c r="T326" i="1"/>
  <c r="T390" i="1"/>
  <c r="T454" i="1"/>
  <c r="T37" i="1"/>
  <c r="T21" i="1"/>
  <c r="T131" i="1"/>
  <c r="T217" i="1"/>
  <c r="T281" i="1"/>
  <c r="T345" i="1"/>
  <c r="T409" i="1"/>
  <c r="T473" i="1"/>
  <c r="T55" i="1"/>
  <c r="T256" i="1"/>
  <c r="T146" i="1"/>
  <c r="T482" i="1"/>
  <c r="T65" i="1"/>
  <c r="T139" i="1"/>
  <c r="T303" i="1"/>
  <c r="T154" i="1"/>
  <c r="T135" i="1"/>
  <c r="T487" i="1"/>
  <c r="T168" i="1"/>
  <c r="T424" i="1"/>
  <c r="T378" i="1"/>
  <c r="T87" i="1"/>
  <c r="T400" i="1"/>
  <c r="T335" i="1"/>
  <c r="T79" i="1"/>
  <c r="T26" i="1"/>
  <c r="T138" i="1"/>
  <c r="T263" i="1"/>
  <c r="H374" i="1"/>
  <c r="H492" i="1"/>
  <c r="H476" i="1"/>
  <c r="H460" i="1"/>
  <c r="H452" i="1"/>
  <c r="H436" i="1"/>
  <c r="H420" i="1"/>
  <c r="H404" i="1"/>
  <c r="H388" i="1"/>
  <c r="H380" i="1"/>
  <c r="H364" i="1"/>
  <c r="H348" i="1"/>
  <c r="H340" i="1"/>
  <c r="H324" i="1"/>
  <c r="H316" i="1"/>
  <c r="H300" i="1"/>
  <c r="H292" i="1"/>
  <c r="H276" i="1"/>
  <c r="H268" i="1"/>
  <c r="H260" i="1"/>
  <c r="H252" i="1"/>
  <c r="H244" i="1"/>
  <c r="H236" i="1"/>
  <c r="H228" i="1"/>
  <c r="H220" i="1"/>
  <c r="H212" i="1"/>
  <c r="H196" i="1"/>
  <c r="H188" i="1"/>
  <c r="H180" i="1"/>
  <c r="H172" i="1"/>
  <c r="H164" i="1"/>
  <c r="H156" i="1"/>
  <c r="H148" i="1"/>
  <c r="H140" i="1"/>
  <c r="H132" i="1"/>
  <c r="H116" i="1"/>
  <c r="H108" i="1"/>
  <c r="H100" i="1"/>
  <c r="H92" i="1"/>
  <c r="H84" i="1"/>
  <c r="H76" i="1"/>
  <c r="H60" i="1"/>
  <c r="H52" i="1"/>
  <c r="H44" i="1"/>
  <c r="H28" i="1"/>
  <c r="H20" i="1"/>
  <c r="H12" i="1"/>
  <c r="H4" i="1"/>
  <c r="H451" i="1"/>
  <c r="H403" i="1"/>
  <c r="H243" i="1"/>
  <c r="H179" i="1"/>
  <c r="H131" i="1"/>
  <c r="H83" i="1"/>
  <c r="H19" i="1"/>
  <c r="H499" i="1"/>
  <c r="H395" i="1"/>
  <c r="H291" i="1"/>
  <c r="H235" i="1"/>
  <c r="H171" i="1"/>
  <c r="H123" i="1"/>
  <c r="H75" i="1"/>
  <c r="H443" i="1"/>
  <c r="H387" i="1"/>
  <c r="H283" i="1"/>
  <c r="H227" i="1"/>
  <c r="H115" i="1"/>
  <c r="H67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77" i="1"/>
  <c r="H369" i="1"/>
  <c r="H361" i="1"/>
  <c r="H353" i="1"/>
  <c r="H337" i="1"/>
  <c r="H329" i="1"/>
  <c r="H321" i="1"/>
  <c r="H313" i="1"/>
  <c r="H305" i="1"/>
  <c r="H289" i="1"/>
  <c r="H273" i="1"/>
  <c r="H257" i="1"/>
  <c r="H249" i="1"/>
  <c r="H241" i="1"/>
  <c r="H233" i="1"/>
  <c r="H217" i="1"/>
  <c r="H209" i="1"/>
  <c r="H201" i="1"/>
  <c r="H193" i="1"/>
  <c r="H185" i="1"/>
  <c r="H177" i="1"/>
  <c r="H169" i="1"/>
  <c r="H161" i="1"/>
  <c r="H153" i="1"/>
  <c r="H145" i="1"/>
  <c r="H137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483" i="1"/>
  <c r="H435" i="1"/>
  <c r="H331" i="1"/>
  <c r="H275" i="1"/>
  <c r="H219" i="1"/>
  <c r="H107" i="1"/>
  <c r="H59" i="1"/>
  <c r="H427" i="1"/>
  <c r="H371" i="1"/>
  <c r="H323" i="1"/>
  <c r="H211" i="1"/>
  <c r="H155" i="1"/>
  <c r="H99" i="1"/>
  <c r="H24" i="1"/>
  <c r="H72" i="1"/>
  <c r="H104" i="1"/>
  <c r="H120" i="1"/>
  <c r="H144" i="1"/>
  <c r="H160" i="1"/>
  <c r="H200" i="1"/>
  <c r="H224" i="1"/>
  <c r="H248" i="1"/>
  <c r="H264" i="1"/>
  <c r="H280" i="1"/>
  <c r="H312" i="1"/>
  <c r="H376" i="1"/>
  <c r="H400" i="1"/>
  <c r="H432" i="1"/>
  <c r="H464" i="1"/>
  <c r="H496" i="1"/>
  <c r="H16" i="1"/>
  <c r="H40" i="1"/>
  <c r="H48" i="1"/>
  <c r="H56" i="1"/>
  <c r="H80" i="1"/>
  <c r="H112" i="1"/>
  <c r="H136" i="1"/>
  <c r="H168" i="1"/>
  <c r="H208" i="1"/>
  <c r="H232" i="1"/>
  <c r="H256" i="1"/>
  <c r="H296" i="1"/>
  <c r="H328" i="1"/>
  <c r="H352" i="1"/>
  <c r="H384" i="1"/>
  <c r="H416" i="1"/>
  <c r="H472" i="1"/>
  <c r="H184" i="1"/>
  <c r="H304" i="1"/>
  <c r="H360" i="1"/>
  <c r="H408" i="1"/>
  <c r="H440" i="1"/>
  <c r="H480" i="1"/>
  <c r="H3" i="1"/>
  <c r="H8" i="1"/>
  <c r="H64" i="1"/>
  <c r="H128" i="1"/>
  <c r="H152" i="1"/>
  <c r="H176" i="1"/>
  <c r="H192" i="1"/>
  <c r="H216" i="1"/>
  <c r="H240" i="1"/>
  <c r="H288" i="1"/>
  <c r="H320" i="1"/>
  <c r="H368" i="1"/>
  <c r="H392" i="1"/>
  <c r="H424" i="1"/>
  <c r="H456" i="1"/>
  <c r="H488" i="1"/>
  <c r="H18" i="1"/>
  <c r="H210" i="1"/>
  <c r="H234" i="1"/>
  <c r="H250" i="1"/>
  <c r="H266" i="1"/>
  <c r="H274" i="1"/>
  <c r="H290" i="1"/>
  <c r="H314" i="1"/>
  <c r="H322" i="1"/>
  <c r="H338" i="1"/>
  <c r="H346" i="1"/>
  <c r="H362" i="1"/>
  <c r="H370" i="1"/>
  <c r="H378" i="1"/>
  <c r="H394" i="1"/>
  <c r="H402" i="1"/>
  <c r="H434" i="1"/>
  <c r="H442" i="1"/>
  <c r="H466" i="1"/>
  <c r="H482" i="1"/>
  <c r="H490" i="1"/>
  <c r="H11" i="1"/>
  <c r="H27" i="1"/>
  <c r="H10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54" i="1"/>
  <c r="H162" i="1"/>
  <c r="H178" i="1"/>
  <c r="H186" i="1"/>
  <c r="H194" i="1"/>
  <c r="H202" i="1"/>
  <c r="H218" i="1"/>
  <c r="H226" i="1"/>
  <c r="H242" i="1"/>
  <c r="H258" i="1"/>
  <c r="H282" i="1"/>
  <c r="H306" i="1"/>
  <c r="H330" i="1"/>
  <c r="H354" i="1"/>
  <c r="H386" i="1"/>
  <c r="H410" i="1"/>
  <c r="H426" i="1"/>
  <c r="H450" i="1"/>
  <c r="H474" i="1"/>
  <c r="H498" i="1"/>
  <c r="H487" i="1"/>
  <c r="H479" i="1"/>
  <c r="H471" i="1"/>
  <c r="H455" i="1"/>
  <c r="H439" i="1"/>
  <c r="H431" i="1"/>
  <c r="H423" i="1"/>
  <c r="H415" i="1"/>
  <c r="H407" i="1"/>
  <c r="H399" i="1"/>
  <c r="H391" i="1"/>
  <c r="H383" i="1"/>
  <c r="H375" i="1"/>
  <c r="H351" i="1"/>
  <c r="H335" i="1"/>
  <c r="H319" i="1"/>
  <c r="H311" i="1"/>
  <c r="H303" i="1"/>
  <c r="H295" i="1"/>
  <c r="H287" i="1"/>
  <c r="H279" i="1"/>
  <c r="H271" i="1"/>
  <c r="H255" i="1"/>
  <c r="H247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7" i="1"/>
  <c r="H467" i="1"/>
  <c r="H419" i="1"/>
  <c r="H363" i="1"/>
  <c r="H315" i="1"/>
  <c r="H267" i="1"/>
  <c r="H203" i="1"/>
  <c r="H147" i="1"/>
  <c r="H43" i="1"/>
  <c r="H502" i="1"/>
  <c r="H486" i="1"/>
  <c r="H470" i="1"/>
  <c r="H446" i="1"/>
  <c r="H422" i="1"/>
  <c r="H406" i="1"/>
  <c r="H390" i="1"/>
  <c r="H366" i="1"/>
  <c r="H350" i="1"/>
  <c r="H334" i="1"/>
  <c r="H326" i="1"/>
  <c r="H310" i="1"/>
  <c r="H286" i="1"/>
  <c r="H278" i="1"/>
  <c r="H262" i="1"/>
  <c r="H254" i="1"/>
  <c r="H238" i="1"/>
  <c r="H230" i="1"/>
  <c r="H222" i="1"/>
  <c r="H214" i="1"/>
  <c r="H206" i="1"/>
  <c r="H198" i="1"/>
  <c r="H182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46" i="1"/>
  <c r="H38" i="1"/>
  <c r="H30" i="1"/>
  <c r="H22" i="1"/>
  <c r="H14" i="1"/>
  <c r="H6" i="1"/>
  <c r="H355" i="1"/>
  <c r="H307" i="1"/>
  <c r="H259" i="1"/>
  <c r="H195" i="1"/>
  <c r="H35" i="1"/>
  <c r="H494" i="1"/>
  <c r="H478" i="1"/>
  <c r="H462" i="1"/>
  <c r="H454" i="1"/>
  <c r="H438" i="1"/>
  <c r="H430" i="1"/>
  <c r="H414" i="1"/>
  <c r="H382" i="1"/>
  <c r="H358" i="1"/>
  <c r="H342" i="1"/>
  <c r="H318" i="1"/>
  <c r="H270" i="1"/>
  <c r="H246" i="1"/>
  <c r="H190" i="1"/>
  <c r="H91" i="1"/>
  <c r="H493" i="1"/>
  <c r="H485" i="1"/>
  <c r="H477" i="1"/>
  <c r="H469" i="1"/>
  <c r="H461" i="1"/>
  <c r="H453" i="1"/>
  <c r="H445" i="1"/>
  <c r="H437" i="1"/>
  <c r="H429" i="1"/>
  <c r="H413" i="1"/>
  <c r="H405" i="1"/>
  <c r="H397" i="1"/>
  <c r="H389" i="1"/>
  <c r="H381" i="1"/>
  <c r="H373" i="1"/>
  <c r="H365" i="1"/>
  <c r="H341" i="1"/>
  <c r="H333" i="1"/>
  <c r="H325" i="1"/>
  <c r="H317" i="1"/>
  <c r="H309" i="1"/>
  <c r="H301" i="1"/>
  <c r="H285" i="1"/>
  <c r="H277" i="1"/>
  <c r="H269" i="1"/>
  <c r="H261" i="1"/>
  <c r="H253" i="1"/>
  <c r="H245" i="1"/>
  <c r="H237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17" i="1"/>
  <c r="H109" i="1"/>
  <c r="H101" i="1"/>
  <c r="H93" i="1"/>
  <c r="H77" i="1"/>
  <c r="H69" i="1"/>
  <c r="H61" i="1"/>
  <c r="H53" i="1"/>
  <c r="H45" i="1"/>
  <c r="H37" i="1"/>
  <c r="H29" i="1"/>
  <c r="H21" i="1"/>
  <c r="H13" i="1"/>
  <c r="H5" i="1"/>
  <c r="H411" i="1"/>
  <c r="H347" i="1"/>
  <c r="H299" i="1"/>
  <c r="H251" i="1"/>
  <c r="H187" i="1"/>
  <c r="H139" i="1"/>
  <c r="H398" i="1"/>
  <c r="H484" i="1"/>
  <c r="H444" i="1"/>
  <c r="H428" i="1"/>
  <c r="H412" i="1"/>
  <c r="H396" i="1"/>
  <c r="H372" i="1"/>
  <c r="H356" i="1"/>
  <c r="H308" i="1"/>
  <c r="H284" i="1"/>
  <c r="H204" i="1"/>
</calcChain>
</file>

<file path=xl/sharedStrings.xml><?xml version="1.0" encoding="utf-8"?>
<sst xmlns="http://schemas.openxmlformats.org/spreadsheetml/2006/main" count="1043" uniqueCount="1039">
  <si>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</si>
  <si>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</si>
  <si>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</si>
  <si>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</si>
  <si>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</si>
  <si>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</si>
  <si>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</si>
  <si>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</si>
  <si>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</si>
  <si>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</si>
  <si>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</si>
  <si>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</si>
  <si>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</si>
  <si>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</si>
  <si>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</si>
  <si>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</si>
  <si>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</si>
  <si>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</si>
  <si>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</si>
  <si>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</si>
  <si>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</si>
  <si>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</si>
  <si>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</si>
  <si>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</si>
  <si>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</si>
  <si>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</si>
  <si>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</si>
  <si>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</si>
  <si>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</si>
  <si>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</si>
  <si>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</si>
  <si>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</si>
  <si>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</si>
  <si>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</si>
  <si>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</si>
  <si>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</si>
  <si>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</si>
  <si>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</si>
  <si>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</si>
  <si>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</si>
  <si>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</si>
  <si>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</si>
  <si>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</si>
  <si>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</si>
  <si>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</si>
  <si>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</si>
  <si>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</si>
  <si>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</si>
  <si>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</si>
  <si>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</si>
  <si>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</si>
  <si>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</si>
  <si>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</si>
  <si>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</si>
  <si>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</si>
  <si>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</si>
  <si>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</si>
  <si>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</si>
  <si>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</si>
  <si>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</si>
  <si>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</si>
  <si>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</si>
  <si>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</si>
  <si>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</si>
  <si>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</si>
  <si>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</si>
  <si>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</si>
  <si>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</si>
  <si>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</si>
  <si>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</si>
  <si>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</si>
  <si>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</si>
  <si>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</si>
  <si>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</si>
  <si>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</si>
  <si>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</si>
  <si>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</si>
  <si>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</si>
  <si>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</si>
  <si>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</si>
  <si>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</si>
  <si>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</si>
  <si>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</si>
  <si>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</si>
  <si>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</si>
  <si>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</si>
  <si>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</si>
  <si>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</si>
  <si>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</si>
  <si>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</si>
  <si>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</si>
  <si>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</si>
  <si>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</si>
  <si>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</si>
  <si>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</si>
  <si>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</si>
  <si>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</si>
  <si>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</si>
  <si>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</si>
  <si>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</si>
  <si>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</si>
  <si>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</si>
  <si>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</si>
  <si>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</si>
  <si>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</si>
  <si>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</si>
  <si>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</si>
  <si>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</si>
  <si>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</si>
  <si>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</si>
  <si>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</si>
  <si>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</si>
  <si>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</si>
  <si>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</si>
  <si>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</si>
  <si>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</si>
  <si>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</si>
  <si>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</si>
  <si>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</si>
  <si>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</si>
  <si>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</si>
  <si>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</si>
  <si>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</si>
  <si>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</si>
  <si>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</si>
  <si>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</si>
  <si>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</si>
  <si>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</si>
  <si>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</si>
  <si>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</si>
  <si>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</si>
  <si>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</si>
  <si>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</si>
  <si>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</si>
  <si>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</si>
  <si>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</si>
  <si>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</si>
  <si>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</si>
  <si>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</si>
  <si>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</si>
  <si>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</si>
  <si>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</si>
  <si>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</si>
  <si>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</si>
  <si>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</si>
  <si>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</si>
  <si>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</si>
  <si>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</si>
  <si>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</si>
  <si>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</si>
  <si>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</si>
  <si>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</si>
  <si>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</si>
  <si>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</si>
  <si>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</si>
  <si>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</si>
  <si>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</si>
  <si>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</si>
  <si>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</si>
  <si>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</si>
  <si>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</si>
  <si>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</si>
  <si>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</si>
  <si>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</si>
  <si>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</si>
  <si>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</si>
  <si>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</si>
  <si>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</si>
  <si>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</si>
  <si>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</si>
  <si>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</si>
  <si>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</si>
  <si>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</si>
  <si>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</si>
  <si>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</si>
  <si>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</si>
  <si>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</si>
  <si>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</si>
  <si>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</si>
  <si>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</si>
  <si>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</si>
  <si>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</si>
  <si>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</si>
  <si>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</si>
  <si>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</si>
  <si>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</si>
  <si>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</si>
  <si>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</si>
  <si>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</si>
  <si>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</si>
  <si>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</si>
  <si>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</si>
  <si>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</si>
  <si>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</si>
  <si>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</si>
  <si>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</si>
  <si>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</si>
  <si>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</si>
  <si>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</si>
  <si>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</si>
  <si>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</si>
  <si>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</si>
  <si>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</si>
  <si>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</si>
  <si>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</si>
  <si>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</si>
  <si>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</si>
  <si>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</si>
  <si>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</si>
  <si>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101</t>
  </si>
  <si>
    <t>USAA</t>
  </si>
  <si>
    <t>102</t>
  </si>
  <si>
    <t>Hewlett Packard Enterprise</t>
  </si>
  <si>
    <t>103</t>
  </si>
  <si>
    <t>Abbott Laboratories</t>
  </si>
  <si>
    <t>104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</si>
  <si>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</si>
  <si>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</si>
  <si>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</si>
  <si>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</si>
  <si>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</si>
  <si>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</si>
  <si>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</si>
  <si>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</si>
  <si>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</si>
  <si>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</si>
  <si>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</si>
  <si>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</si>
  <si>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</si>
  <si>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</si>
  <si>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</si>
  <si>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</si>
  <si>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</si>
  <si>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</si>
  <si>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</si>
  <si>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</si>
  <si>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</si>
  <si>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</si>
  <si>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</si>
  <si>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</si>
  <si>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</si>
  <si>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</si>
  <si>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</si>
  <si>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</si>
  <si>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</si>
  <si>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</si>
  <si>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</si>
  <si>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</si>
  <si>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</si>
  <si>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</si>
  <si>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</si>
  <si>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</si>
  <si>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</si>
  <si>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</si>
  <si>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</si>
  <si>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</si>
  <si>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</si>
  <si>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</si>
  <si>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</si>
  <si>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</si>
  <si>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</si>
  <si>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</si>
  <si>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</si>
  <si>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</si>
  <si>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</si>
  <si>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</si>
  <si>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</si>
  <si>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</si>
  <si>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</si>
  <si>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</si>
  <si>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</si>
  <si>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</si>
  <si>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</si>
  <si>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</si>
  <si>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</si>
  <si>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</si>
  <si>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</si>
  <si>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</si>
  <si>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</si>
  <si>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</si>
  <si>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</si>
  <si>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</si>
  <si>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</si>
  <si>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</si>
  <si>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</si>
  <si>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</si>
  <si>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</si>
  <si>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</si>
  <si>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</si>
  <si>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</si>
  <si>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</si>
  <si>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</si>
  <si>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</si>
  <si>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</si>
  <si>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</si>
  <si>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</si>
  <si>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</si>
  <si>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</si>
  <si>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</si>
  <si>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</si>
  <si>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</si>
  <si>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</si>
  <si>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</si>
  <si>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</si>
  <si>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</si>
  <si>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</si>
  <si>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</si>
  <si>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</si>
  <si>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</si>
  <si>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</si>
  <si>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</si>
  <si>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</si>
  <si>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</si>
  <si>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</si>
  <si>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</si>
  <si>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</si>
  <si>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</si>
  <si>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</si>
  <si>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</si>
  <si>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</si>
  <si>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</si>
  <si>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</si>
  <si>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</si>
  <si>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</si>
  <si>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</si>
  <si>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</si>
  <si>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</si>
  <si>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</si>
  <si>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</si>
  <si>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</si>
  <si>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</si>
  <si>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</si>
  <si>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</si>
  <si>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</si>
  <si>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</si>
  <si>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</si>
  <si>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</si>
  <si>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</si>
  <si>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</si>
  <si>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</si>
  <si>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</si>
  <si>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</si>
  <si>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</si>
  <si>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</si>
  <si>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</si>
  <si>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</si>
  <si>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171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</si>
  <si>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</si>
  <si>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</si>
  <si>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</si>
  <si>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</si>
  <si>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</si>
  <si>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</si>
  <si>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</si>
  <si>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</si>
  <si>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</si>
  <si>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</si>
  <si>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</si>
  <si>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</si>
  <si>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</si>
  <si>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</si>
  <si>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</si>
  <si>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</si>
  <si>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</si>
  <si>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</si>
  <si>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</si>
  <si>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</si>
  <si>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</si>
  <si>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</si>
  <si>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</si>
  <si>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</si>
  <si>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</si>
  <si>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</si>
  <si>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</si>
  <si>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</si>
  <si>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</si>
  <si>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</si>
  <si>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</si>
  <si>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</si>
  <si>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</si>
  <si>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</si>
  <si>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</si>
  <si>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</si>
  <si>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</si>
  <si>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</si>
  <si>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</si>
  <si>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</si>
  <si>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</si>
  <si>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</si>
  <si>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</si>
  <si>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</si>
  <si>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</si>
  <si>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</si>
  <si>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</si>
  <si>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</si>
  <si>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</si>
  <si>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</si>
  <si>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</si>
  <si>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</si>
  <si>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</si>
  <si>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</si>
  <si>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</si>
  <si>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</si>
  <si>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</si>
  <si>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</si>
  <si>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</si>
  <si>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</si>
  <si>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</si>
  <si>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</si>
  <si>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</si>
  <si>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</si>
  <si>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</si>
  <si>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</si>
  <si>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</si>
  <si>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</si>
  <si>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</si>
  <si>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</si>
  <si>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</si>
  <si>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</si>
  <si>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</si>
  <si>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</si>
  <si>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</si>
  <si>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</si>
  <si>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</si>
  <si>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</si>
  <si>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</si>
  <si>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</si>
  <si>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</si>
  <si>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</si>
  <si>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</si>
  <si>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</si>
  <si>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</si>
  <si>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</si>
  <si>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</si>
  <si>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</si>
  <si>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</si>
  <si>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</si>
  <si>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</si>
  <si>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</si>
  <si>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</si>
  <si>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</si>
  <si>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</si>
  <si>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</si>
  <si>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</si>
  <si>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</si>
  <si>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</si>
  <si>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</si>
  <si>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</si>
  <si>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</si>
  <si>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</si>
  <si>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</si>
  <si>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</si>
  <si>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</si>
  <si>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</si>
  <si>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</si>
  <si>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</si>
  <si>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</si>
  <si>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</si>
  <si>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</si>
  <si>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</si>
  <si>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</si>
  <si>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</si>
  <si>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</si>
  <si>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</si>
  <si>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</si>
  <si>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</si>
  <si>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</si>
  <si>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</si>
  <si>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</si>
  <si>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</si>
  <si>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</si>
  <si>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</si>
  <si>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</si>
  <si>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</si>
  <si>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</si>
  <si>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</si>
  <si>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</si>
  <si>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</si>
  <si>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</si>
  <si>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</si>
  <si>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</si>
  <si>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</si>
  <si>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</si>
  <si>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</si>
  <si>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</si>
  <si>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</si>
  <si>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</si>
  <si>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</si>
  <si>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</si>
  <si>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</si>
  <si>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</si>
  <si>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</si>
  <si>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</si>
  <si>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</si>
  <si>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</si>
  <si>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</si>
  <si>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</si>
  <si>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</si>
  <si>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</si>
  <si>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</si>
  <si>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</si>
  <si>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</si>
  <si>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</si>
  <si>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</si>
  <si>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</si>
  <si>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</si>
  <si>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</si>
  <si>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</si>
  <si>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</si>
  <si>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</si>
  <si>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</si>
  <si>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</si>
  <si>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</si>
  <si>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</si>
  <si>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</si>
  <si>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</si>
  <si>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</si>
  <si>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</si>
  <si>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</si>
  <si>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</si>
  <si>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</si>
  <si>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</si>
  <si>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</si>
  <si>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</si>
  <si>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</si>
  <si>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</si>
  <si>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</si>
  <si>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</si>
  <si>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</si>
  <si>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</si>
  <si>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</si>
  <si>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</si>
  <si>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</si>
  <si>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</si>
  <si>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</si>
  <si>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</si>
  <si>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</si>
  <si>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</si>
  <si>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</si>
  <si>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</si>
  <si>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</si>
  <si>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</si>
  <si>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</si>
  <si>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</si>
  <si>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</si>
  <si>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</si>
  <si>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</si>
  <si>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</si>
  <si>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</si>
  <si>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</si>
  <si>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</si>
  <si>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</si>
  <si>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</si>
  <si>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</si>
  <si>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</si>
  <si>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</si>
  <si>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</si>
  <si>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</si>
  <si>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</si>
  <si>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</si>
  <si>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</si>
  <si>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</si>
  <si>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</si>
  <si>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</si>
  <si>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</si>
  <si>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</si>
  <si>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</si>
  <si>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</si>
  <si>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</si>
  <si>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</si>
  <si>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</si>
  <si>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</si>
  <si>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</si>
  <si>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</si>
  <si>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</si>
  <si>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</si>
  <si>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</si>
  <si>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</si>
  <si>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</si>
  <si>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</si>
  <si>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</si>
  <si>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</si>
  <si>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</si>
  <si>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</si>
  <si>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</si>
  <si>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</si>
  <si>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</si>
  <si>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</si>
  <si>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</si>
  <si>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</si>
  <si>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</si>
  <si>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</si>
  <si>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</si>
  <si>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</si>
  <si>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</si>
  <si>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</si>
  <si>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</si>
  <si>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</si>
  <si>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</si>
  <si>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</si>
  <si>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</si>
  <si>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</si>
  <si>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</si>
  <si>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</si>
  <si>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</si>
  <si>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</si>
  <si>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</si>
  <si>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</si>
  <si>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</si>
  <si>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</si>
  <si>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</si>
  <si>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</si>
  <si>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</si>
  <si>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</si>
  <si>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</si>
  <si>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</si>
  <si>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</si>
  <si>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</si>
  <si>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</si>
  <si>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</si>
  <si>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</si>
  <si>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</si>
  <si>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</si>
  <si>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</si>
  <si>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</si>
  <si>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</si>
  <si>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</si>
  <si>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</si>
  <si>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</si>
  <si>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</si>
  <si>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</si>
  <si>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</si>
  <si>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</si>
  <si>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</si>
  <si>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</si>
  <si>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</si>
  <si>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</si>
  <si>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</si>
  <si>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</si>
  <si>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</si>
  <si>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</si>
  <si>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</si>
  <si>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</si>
  <si>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</si>
  <si>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</si>
  <si>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</si>
  <si>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</si>
  <si>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</si>
  <si>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</si>
  <si>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</si>
  <si>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</si>
  <si>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</si>
  <si>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</si>
  <si>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</si>
  <si>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</si>
  <si>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</si>
  <si>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</si>
  <si>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</si>
  <si>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</si>
  <si>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</si>
  <si>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</si>
  <si>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</si>
  <si>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</si>
  <si>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</si>
  <si>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</si>
  <si>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</si>
  <si>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</si>
  <si>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</si>
  <si>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</si>
  <si>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</si>
  <si>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</si>
  <si>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</si>
  <si>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</si>
  <si>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</si>
  <si>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</si>
  <si>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</si>
  <si>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</si>
  <si>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</si>
  <si>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</si>
  <si>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</si>
  <si>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</si>
  <si>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</si>
  <si>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</si>
  <si>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</si>
  <si>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</si>
  <si>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</si>
  <si>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</si>
  <si>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</si>
  <si>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</si>
  <si>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</si>
  <si>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</si>
  <si>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</si>
  <si>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</si>
  <si>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</si>
  <si>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</si>
  <si>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</si>
  <si>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</si>
  <si>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</si>
  <si>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</si>
  <si>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</si>
  <si>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</si>
  <si>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</si>
  <si>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</si>
  <si>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</si>
  <si>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</si>
  <si>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</si>
  <si>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</si>
  <si>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</si>
  <si>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</si>
  <si>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</si>
  <si>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</si>
  <si>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</si>
  <si>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</si>
  <si>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</si>
  <si>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</si>
  <si>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</si>
  <si>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</si>
  <si>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</si>
  <si>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</si>
  <si>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</si>
  <si>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</si>
  <si>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</si>
  <si>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</si>
  <si>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</si>
  <si>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</si>
  <si>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</si>
  <si>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</si>
  <si>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</si>
  <si>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</si>
  <si>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</si>
  <si>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</si>
  <si>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</si>
  <si>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</si>
  <si>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</si>
  <si>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</si>
  <si>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</si>
  <si>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</si>
  <si>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</si>
  <si>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</si>
  <si>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</si>
  <si>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</si>
  <si>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</si>
  <si>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</si>
  <si>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</si>
  <si>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</si>
  <si>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</si>
  <si>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</si>
  <si>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</si>
  <si>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</si>
  <si>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</si>
  <si>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</si>
  <si>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</si>
  <si>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</si>
  <si>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</si>
  <si>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</si>
  <si>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</si>
  <si>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</si>
  <si>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</si>
  <si>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</si>
  <si>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</si>
  <si>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</si>
  <si>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</si>
  <si>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</si>
  <si>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</si>
  <si>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</si>
  <si>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</si>
  <si>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</si>
  <si>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</si>
  <si>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</si>
  <si>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</si>
  <si>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</si>
  <si>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</si>
  <si>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</si>
  <si>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</si>
  <si>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</si>
  <si>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</si>
  <si>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</si>
  <si>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</si>
  <si>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</si>
  <si>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</si>
  <si>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</si>
  <si>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</si>
  <si>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</si>
  <si>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</si>
  <si>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</si>
  <si>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</si>
  <si>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</si>
  <si>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</si>
  <si>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</si>
  <si>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</si>
  <si>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</si>
  <si>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</si>
  <si>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</si>
  <si>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</si>
  <si>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</si>
  <si>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</si>
  <si>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</si>
  <si>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</si>
  <si>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</si>
  <si>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</si>
  <si>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</si>
  <si>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</si>
  <si>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</si>
  <si>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</si>
  <si>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</si>
  <si>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</si>
  <si>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</si>
  <si>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</si>
  <si>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</si>
  <si>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</si>
  <si>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</si>
  <si>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</si>
  <si>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</si>
  <si>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</si>
  <si>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</si>
  <si>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</si>
  <si>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</si>
  <si>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</si>
  <si>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</si>
  <si>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</si>
  <si>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</si>
  <si>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</si>
  <si>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</si>
  <si>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</si>
  <si>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</si>
  <si>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</si>
  <si>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</si>
  <si>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</si>
  <si>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</si>
  <si>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</si>
  <si>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</si>
  <si>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</si>
  <si>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</si>
  <si>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</si>
  <si>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</si>
  <si>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</si>
  <si>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</si>
  <si>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</si>
  <si>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</si>
  <si>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</si>
  <si>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</si>
  <si>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</si>
  <si>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</si>
  <si>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</si>
  <si>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</si>
  <si>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</si>
  <si>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</si>
  <si>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</si>
  <si>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</si>
  <si>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</si>
  <si>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</si>
  <si>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</si>
  <si>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</si>
  <si>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</si>
  <si>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</si>
  <si>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</si>
  <si>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</si>
  <si>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</si>
  <si>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</si>
  <si>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</si>
  <si>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</si>
  <si>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</si>
  <si>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</si>
  <si>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</si>
  <si>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</si>
  <si>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</si>
  <si>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</si>
  <si>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</si>
  <si>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</si>
  <si>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</si>
  <si>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</si>
  <si>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</si>
  <si>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</si>
  <si>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</si>
  <si>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</si>
  <si>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</si>
  <si>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</si>
  <si>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</si>
  <si>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</si>
  <si>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</si>
  <si>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</si>
  <si>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</si>
  <si>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</si>
  <si>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</si>
  <si>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</si>
  <si>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</si>
  <si>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</si>
  <si>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</si>
  <si>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</si>
  <si>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</si>
  <si>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</si>
  <si>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</si>
  <si>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</si>
  <si>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</si>
  <si>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</si>
  <si>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</si>
  <si>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</si>
  <si>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</si>
  <si>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</si>
  <si>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</si>
  <si>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</si>
  <si>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</si>
  <si>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</si>
  <si>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</si>
  <si>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</si>
  <si>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</si>
  <si>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</si>
  <si>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</si>
  <si>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</si>
  <si>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</si>
  <si>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</si>
  <si>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</si>
  <si>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</si>
  <si>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</si>
  <si>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</si>
  <si>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</si>
  <si>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</si>
  <si>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</si>
  <si>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</si>
  <si>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</si>
  <si>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</si>
  <si>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</si>
  <si>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</si>
  <si>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</si>
  <si>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</si>
  <si>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</si>
  <si>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</si>
  <si>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</si>
  <si>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</si>
  <si>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</si>
  <si>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</si>
  <si>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</si>
  <si>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</si>
  <si>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</si>
  <si>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</si>
  <si>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</si>
  <si>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</si>
  <si>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</si>
  <si>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</si>
  <si>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</si>
  <si>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</si>
  <si>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</si>
  <si>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</si>
  <si>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</si>
  <si>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</si>
  <si>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</si>
  <si>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</si>
  <si>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</si>
  <si>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</si>
  <si>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</si>
  <si>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</si>
  <si>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</si>
  <si>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</si>
  <si>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</si>
  <si>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</si>
  <si>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</si>
  <si>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</si>
  <si>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</si>
  <si>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</si>
  <si>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</si>
  <si>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</si>
  <si>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</si>
  <si>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</si>
  <si>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</si>
  <si>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</si>
  <si>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</si>
  <si>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</si>
  <si>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</si>
  <si>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</si>
  <si>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</si>
  <si>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</si>
  <si>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</si>
  <si>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</si>
  <si>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</si>
  <si>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</si>
  <si>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</si>
  <si>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</si>
  <si>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</si>
  <si>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</si>
  <si>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</si>
  <si>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493</t>
  </si>
  <si>
    <t>Windstream Holdings</t>
  </si>
  <si>
    <t>494</t>
  </si>
  <si>
    <t>Yum Brands</t>
  </si>
  <si>
    <t>495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</si>
  <si>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</si>
  <si>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</si>
  <si>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</si>
  <si>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</si>
  <si>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</si>
  <si>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</si>
  <si>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</si>
  <si>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</si>
  <si>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</si>
  <si>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</si>
  <si>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Assignment:</t>
  </si>
  <si>
    <t>1 Add 2018 Rank</t>
  </si>
  <si>
    <t>2 Add 2018 revenues</t>
  </si>
  <si>
    <t>3 Add 2018 Profits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</si>
  <si>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</si>
  <si>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</si>
  <si>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</si>
  <si>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</si>
  <si>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</si>
  <si>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</si>
  <si>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</si>
  <si>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</si>
  <si>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</si>
  <si>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</si>
  <si>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% profit change</t>
  </si>
  <si>
    <t xml:space="preserve">Make sure you can easily vary layoff %, average employee wages, and revenue growth! </t>
  </si>
  <si>
    <t>2018 Rank</t>
  </si>
  <si>
    <t>2018 Profits</t>
  </si>
  <si>
    <t>2018 Rank by Profit</t>
  </si>
  <si>
    <t>KEY FINANCIALS 2019</t>
  </si>
  <si>
    <t>KEY FINANCIALS 2018</t>
  </si>
  <si>
    <t>Coca0Cola</t>
  </si>
  <si>
    <t>Twenty0First Century Fox</t>
  </si>
  <si>
    <t>Bristol0Myers Squibb</t>
  </si>
  <si>
    <t>Freeport0McMoRan</t>
  </si>
  <si>
    <t>Kimberly0Clark</t>
  </si>
  <si>
    <t>Sherwin0Williams</t>
  </si>
  <si>
    <t>Colgate0Palmolive</t>
  </si>
  <si>
    <t>Parker0Hannifin</t>
  </si>
  <si>
    <t>Core0Mark Holding</t>
  </si>
  <si>
    <t>Auto0Owners Insurance</t>
  </si>
  <si>
    <t>A0Mark Precious Metals</t>
  </si>
  <si>
    <t>Owens0Illinois</t>
  </si>
  <si>
    <t>Harley0Davidson</t>
  </si>
  <si>
    <t>Williams0Sonoma</t>
  </si>
  <si>
    <t>2018 Revenues</t>
  </si>
  <si>
    <t>Average Employee Wages</t>
  </si>
  <si>
    <t>Projected 2020 Revenues</t>
  </si>
  <si>
    <t>Projected 2020 Profits</t>
  </si>
  <si>
    <t>Projected 2020 Rank by Revenues</t>
  </si>
  <si>
    <t>Projected 2020 Rank by Profit</t>
  </si>
  <si>
    <t>Projected 2020 number of employees</t>
  </si>
  <si>
    <t>Projected 2020 numbers</t>
  </si>
  <si>
    <t>Company Info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</si>
</sst>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0.0%"/>
    <numFmt numFmtId="166" formatCode="#,##0_ ;[Red]\-#,##0\ "/>
    <numFmt numFmtId="167" formatCode="[$$-409]#,##0"/>
    <numFmt numFmtId="168" formatCode="[$$-409]#,##0.0_ ;[Red]\-[$$-409]#,##0.0\ "/>
    <numFmt numFmtId="169" formatCode="[$$-409]#,##0.00"/>
    <numFmt numFmtId="170" formatCode="[$$-409]#,##0.00_);[Red]\([$$-409]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16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65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9" fontId="3" fillId="0" borderId="5" xfId="1" applyFont="1" applyBorder="1" applyAlignment="1" applyProtection="1">
      <alignment horizontal="center"/>
      <protection locked="0"/>
    </xf>
    <xf numFmtId="9" fontId="3" fillId="0" borderId="0" xfId="1" applyFont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9" fontId="3" fillId="0" borderId="10" xfId="1" applyFont="1" applyBorder="1" applyAlignment="1" applyProtection="1">
      <alignment horizontal="center"/>
      <protection locked="0"/>
    </xf>
    <xf numFmtId="169" fontId="0" fillId="0" borderId="0" xfId="0" applyNumberFormat="1"/>
    <xf numFmtId="9" fontId="4" fillId="0" borderId="5" xfId="1" applyFont="1" applyBorder="1" applyAlignment="1" applyProtection="1">
      <alignment horizontal="center"/>
      <protection locked="0"/>
    </xf>
    <xf numFmtId="9" fontId="4" fillId="0" borderId="0" xfId="1" applyFont="1" applyAlignment="1" applyProtection="1">
      <alignment horizontal="center"/>
      <protection locked="0"/>
    </xf>
    <xf numFmtId="9" fontId="4" fillId="0" borderId="10" xfId="1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166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" fontId="4" fillId="0" borderId="4" xfId="0" applyNumberFormat="1" applyFont="1" applyBorder="1" applyAlignment="1" applyProtection="1">
      <alignment horizontal="center" vertical="center" shrinkToFit="1"/>
      <protection locked="0"/>
    </xf>
    <xf numFmtId="170" fontId="0" fillId="0" borderId="5" xfId="0" applyNumberForma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3" fontId="4" fillId="0" borderId="7" xfId="0" applyNumberFormat="1" applyFont="1" applyBorder="1" applyAlignment="1" applyProtection="1">
      <alignment horizontal="center" vertical="center" shrinkToFit="1"/>
      <protection locked="0"/>
    </xf>
    <xf numFmtId="170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3" fontId="4" fillId="0" borderId="9" xfId="0" applyNumberFormat="1" applyFont="1" applyBorder="1" applyAlignment="1" applyProtection="1">
      <alignment horizontal="center" vertical="center" shrinkToFit="1"/>
      <protection locked="0"/>
    </xf>
    <xf numFmtId="170" fontId="0" fillId="0" borderId="10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166" fontId="4" fillId="0" borderId="0" xfId="0" applyNumberFormat="1" applyFont="1" applyBorder="1" applyAlignment="1" applyProtection="1">
      <alignment horizontal="center" vertical="center" shrinkToFit="1"/>
      <protection locked="0"/>
    </xf>
    <xf numFmtId="9" fontId="0" fillId="0" borderId="0" xfId="1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2"/>
  <sheetViews>
    <sheetView tabSelected="1" zoomScaleNormal="100" workbookViewId="0">
      <selection activeCell="S3" sqref="S3"/>
    </sheetView>
  </sheetViews>
  <sheetFormatPr defaultRowHeight="15" x14ac:dyDescent="0.25"/>
  <cols>
    <col min="6" max="6" width="13.42578125" bestFit="1" customWidth="1"/>
    <col min="7" max="7" width="11.5703125" bestFit="1" customWidth="1"/>
    <col min="11" max="11" width="10" bestFit="1" customWidth="1"/>
    <col min="13" max="13" width="11.140625" customWidth="1"/>
    <col min="15" max="15" width="13.5703125" bestFit="1" customWidth="1"/>
    <col min="16" max="16" width="15" customWidth="1"/>
    <col min="17" max="17" width="14.28515625" bestFit="1" customWidth="1"/>
    <col min="18" max="18" width="10.5703125" customWidth="1"/>
    <col min="19" max="19" width="13" style="28" customWidth="1"/>
    <col min="20" max="20" width="11.140625" customWidth="1"/>
    <col min="21" max="21" width="10.42578125" style="28" customWidth="1"/>
    <col min="22" max="22" width="10.140625" bestFit="1" customWidth="1"/>
  </cols>
  <sheetData>
    <row r="1" spans="1:23" x14ac:dyDescent="0.25">
      <c r="A1" s="43" t="s">
        <v>1038</v>
      </c>
      <c r="B1" s="43"/>
      <c r="C1" s="43"/>
      <c r="D1" s="44"/>
      <c r="E1" s="45" t="s">
        <v>1015</v>
      </c>
      <c r="F1" s="46"/>
      <c r="G1" s="46"/>
      <c r="H1" s="47"/>
      <c r="I1" s="40" t="s">
        <v>1014</v>
      </c>
      <c r="J1" s="41"/>
      <c r="K1" s="41"/>
      <c r="L1" s="41"/>
      <c r="M1" s="41"/>
      <c r="N1" s="42"/>
      <c r="O1" s="40" t="s">
        <v>1037</v>
      </c>
      <c r="P1" s="41"/>
      <c r="Q1" s="41"/>
      <c r="R1" s="41"/>
      <c r="S1" s="41"/>
      <c r="T1" s="41"/>
      <c r="U1" s="42"/>
    </row>
    <row r="2" spans="1:23" ht="75" x14ac:dyDescent="0.25">
      <c r="A2" s="1" t="s">
        <v>0</v>
      </c>
      <c r="B2" s="2" t="s">
        <v>1</v>
      </c>
      <c r="C2" s="2" t="s">
        <v>2</v>
      </c>
      <c r="D2" s="3" t="s">
        <v>3</v>
      </c>
      <c r="E2" s="5" t="s">
        <v>1011</v>
      </c>
      <c r="F2" s="5" t="s">
        <v>1030</v>
      </c>
      <c r="G2" s="5" t="s">
        <v>1012</v>
      </c>
      <c r="H2" s="29" t="s">
        <v>1013</v>
      </c>
      <c r="I2" s="4" t="s">
        <v>4</v>
      </c>
      <c r="J2" s="5" t="s">
        <v>5</v>
      </c>
      <c r="K2" s="6" t="s">
        <v>6</v>
      </c>
      <c r="L2" s="5" t="s">
        <v>7</v>
      </c>
      <c r="M2" s="6" t="s">
        <v>8</v>
      </c>
      <c r="N2" s="7" t="s">
        <v>9</v>
      </c>
      <c r="O2" s="49" t="s">
        <v>1036</v>
      </c>
      <c r="P2" s="5" t="s">
        <v>1031</v>
      </c>
      <c r="Q2" s="5" t="s">
        <v>1032</v>
      </c>
      <c r="R2" s="5" t="s">
        <v>1034</v>
      </c>
      <c r="S2" s="5" t="s">
        <v>1033</v>
      </c>
      <c r="T2" s="5" t="s">
        <v>1035</v>
      </c>
      <c r="U2" s="29" t="s">
        <v>1009</v>
      </c>
    </row>
    <row r="3" spans="1:23" x14ac:dyDescent="0.25">
      <c r="A3" s="8" t="s">
        <v>10</v>
      </c>
      <c r="B3" s="9" t="s">
        <v>11</v>
      </c>
      <c r="C3" s="10">
        <v>2200000</v>
      </c>
      <c r="D3" s="11">
        <v>0</v>
      </c>
      <c r="E3" s="51">
        <f>A3-D3</f>
        <v>1</v>
      </c>
      <c r="F3" s="63">
        <f>I3/(1+J3)</f>
        <v>500393.96887159534</v>
      </c>
      <c r="G3" s="58">
        <f>K3/(1+L3)</f>
        <v>9866.8639053254446</v>
      </c>
      <c r="H3" s="52">
        <f>RANK(G3,$G$3:$G$502)</f>
        <v>22</v>
      </c>
      <c r="I3" s="12">
        <v>514405</v>
      </c>
      <c r="J3" s="32">
        <v>2.7999999999999997E-2</v>
      </c>
      <c r="K3" s="13">
        <v>6670</v>
      </c>
      <c r="L3" s="37">
        <v>-0.32400000000000001</v>
      </c>
      <c r="M3" s="14">
        <v>219295</v>
      </c>
      <c r="N3" s="15">
        <v>279880.3</v>
      </c>
      <c r="O3" s="57">
        <f>C3-C3*10%</f>
        <v>1980000</v>
      </c>
      <c r="P3" s="62">
        <f>O3*0.045</f>
        <v>89100</v>
      </c>
      <c r="Q3" s="59">
        <f>I3+I3*5.2%</f>
        <v>541154.06000000006</v>
      </c>
      <c r="R3" s="68">
        <f>RANK(Q3,$Q$3:$Q$502)</f>
        <v>1</v>
      </c>
      <c r="S3" s="63">
        <f>Q3-(I3-K3)</f>
        <v>33419.060000000056</v>
      </c>
      <c r="T3" s="68">
        <f>RANK(S3,$S$3:$S$502)</f>
        <v>6</v>
      </c>
      <c r="U3" s="60">
        <f>(S3-K3)/K3</f>
        <v>4.0103538230884643</v>
      </c>
      <c r="V3" s="70"/>
      <c r="W3" s="36"/>
    </row>
    <row r="4" spans="1:23" x14ac:dyDescent="0.25">
      <c r="A4" s="8" t="s">
        <v>12</v>
      </c>
      <c r="B4" s="9" t="s">
        <v>13</v>
      </c>
      <c r="C4" s="10">
        <v>71000</v>
      </c>
      <c r="D4" s="11">
        <v>0</v>
      </c>
      <c r="E4" s="53">
        <f>A4-D4</f>
        <v>2</v>
      </c>
      <c r="F4" s="63">
        <f>I4/(1+J4)</f>
        <v>244286.19528619529</v>
      </c>
      <c r="G4" s="62">
        <f>K4/(1+L4)</f>
        <v>19716.177861873228</v>
      </c>
      <c r="H4" s="54">
        <f>RANK(G4,$G$3:$G$502)</f>
        <v>11</v>
      </c>
      <c r="I4" s="16">
        <v>290212</v>
      </c>
      <c r="J4" s="33">
        <v>0.188</v>
      </c>
      <c r="K4" s="17">
        <v>20840</v>
      </c>
      <c r="L4" s="38">
        <v>5.7000000000000002E-2</v>
      </c>
      <c r="M4" s="18">
        <v>346196</v>
      </c>
      <c r="N4" s="19">
        <v>342172</v>
      </c>
      <c r="O4" s="61">
        <f>C4-C4*10%</f>
        <v>63900</v>
      </c>
      <c r="P4" s="62">
        <f t="shared" ref="P4:P67" si="0">O4*0.045</f>
        <v>2875.5</v>
      </c>
      <c r="Q4" s="63">
        <f>I4+I4*5.2%</f>
        <v>305303.02399999998</v>
      </c>
      <c r="R4" s="69">
        <f t="shared" ref="R4:R67" si="1">RANK(Q4,$Q$3:$Q$502)</f>
        <v>2</v>
      </c>
      <c r="S4" s="63">
        <f>Q4-(I4-K4)</f>
        <v>35931.023999999976</v>
      </c>
      <c r="T4" s="68">
        <f t="shared" ref="T4:T67" si="2">RANK(S4,$S$3:$S$502)</f>
        <v>4</v>
      </c>
      <c r="U4" s="64">
        <f t="shared" ref="U4:U67" si="3">(S4-K4)/K4</f>
        <v>0.72413742802303149</v>
      </c>
      <c r="V4" s="50"/>
    </row>
    <row r="5" spans="1:23" x14ac:dyDescent="0.25">
      <c r="A5" s="8" t="s">
        <v>14</v>
      </c>
      <c r="B5" s="9" t="s">
        <v>15</v>
      </c>
      <c r="C5" s="10">
        <v>132000</v>
      </c>
      <c r="D5" s="11">
        <v>1</v>
      </c>
      <c r="E5" s="53">
        <f>A5-D5</f>
        <v>2</v>
      </c>
      <c r="F5" s="63">
        <f>I5/(1+J5)</f>
        <v>229158.75754961174</v>
      </c>
      <c r="G5" s="62">
        <f>K5/(1+L5)</f>
        <v>48359.87002437043</v>
      </c>
      <c r="H5" s="54">
        <f>RANK(G5,$G$3:$G$502)</f>
        <v>1</v>
      </c>
      <c r="I5" s="16">
        <v>265595</v>
      </c>
      <c r="J5" s="33">
        <v>0.159</v>
      </c>
      <c r="K5" s="17">
        <v>59531</v>
      </c>
      <c r="L5" s="38">
        <v>0.23100000000000001</v>
      </c>
      <c r="M5" s="18">
        <v>365725</v>
      </c>
      <c r="N5" s="19">
        <v>895667.4</v>
      </c>
      <c r="O5" s="61">
        <f>C5-C5*10%</f>
        <v>118800</v>
      </c>
      <c r="P5" s="62">
        <f t="shared" si="0"/>
        <v>5346</v>
      </c>
      <c r="Q5" s="63">
        <f>I5+I5*5.2%</f>
        <v>279405.94</v>
      </c>
      <c r="R5" s="69">
        <f t="shared" si="1"/>
        <v>3</v>
      </c>
      <c r="S5" s="63">
        <f>Q5-(I5-K5)</f>
        <v>73341.94</v>
      </c>
      <c r="T5" s="68">
        <f t="shared" si="2"/>
        <v>1</v>
      </c>
      <c r="U5" s="64">
        <f t="shared" si="3"/>
        <v>0.23199576691135715</v>
      </c>
      <c r="V5" s="50"/>
    </row>
    <row r="6" spans="1:23" x14ac:dyDescent="0.25">
      <c r="A6" s="8" t="s">
        <v>16</v>
      </c>
      <c r="B6" s="9" t="s">
        <v>17</v>
      </c>
      <c r="C6" s="10">
        <v>389000</v>
      </c>
      <c r="D6" s="11">
        <v>1</v>
      </c>
      <c r="E6" s="53">
        <f>A6-D6</f>
        <v>3</v>
      </c>
      <c r="F6" s="63">
        <f>I6/(1+J6)</f>
        <v>242028.3203125</v>
      </c>
      <c r="G6" s="62">
        <f>K6/(1+L6)</f>
        <v>45179.775280898895</v>
      </c>
      <c r="H6" s="54">
        <f>RANK(G6,$G$3:$G$502)</f>
        <v>2</v>
      </c>
      <c r="I6" s="16">
        <v>247837</v>
      </c>
      <c r="J6" s="33">
        <v>2.4E-2</v>
      </c>
      <c r="K6" s="17">
        <v>4021</v>
      </c>
      <c r="L6" s="38">
        <v>-0.91100000000000003</v>
      </c>
      <c r="M6" s="18">
        <v>707794</v>
      </c>
      <c r="N6" s="19">
        <v>493870.3</v>
      </c>
      <c r="O6" s="61">
        <f>C6-C6*10%</f>
        <v>350100</v>
      </c>
      <c r="P6" s="62">
        <f t="shared" si="0"/>
        <v>15754.5</v>
      </c>
      <c r="Q6" s="63">
        <f>I6+I6*5.2%</f>
        <v>260724.524</v>
      </c>
      <c r="R6" s="69">
        <f t="shared" si="1"/>
        <v>4</v>
      </c>
      <c r="S6" s="63">
        <f>Q6-(I6-K6)</f>
        <v>16908.524000000005</v>
      </c>
      <c r="T6" s="68">
        <f t="shared" si="2"/>
        <v>20</v>
      </c>
      <c r="U6" s="64">
        <f t="shared" si="3"/>
        <v>3.2050544640636671</v>
      </c>
    </row>
    <row r="7" spans="1:23" x14ac:dyDescent="0.25">
      <c r="A7" s="8" t="s">
        <v>18</v>
      </c>
      <c r="B7" s="9" t="s">
        <v>19</v>
      </c>
      <c r="C7" s="10">
        <v>647500</v>
      </c>
      <c r="D7" s="11">
        <v>3</v>
      </c>
      <c r="E7" s="53">
        <f>A7-D7</f>
        <v>2</v>
      </c>
      <c r="F7" s="63">
        <f>I7/(1+J7)</f>
        <v>177912.14667685257</v>
      </c>
      <c r="G7" s="62">
        <f>K7/(1+L7)</f>
        <v>3033.1225534477567</v>
      </c>
      <c r="H7" s="54">
        <f>RANK(G7,$G$3:$G$502)</f>
        <v>74</v>
      </c>
      <c r="I7" s="16">
        <v>232887</v>
      </c>
      <c r="J7" s="33">
        <v>0.309</v>
      </c>
      <c r="K7" s="17">
        <v>10073</v>
      </c>
      <c r="L7" s="38">
        <v>2.3210000000000002</v>
      </c>
      <c r="M7" s="18">
        <v>162648</v>
      </c>
      <c r="N7" s="19">
        <v>874709.5</v>
      </c>
      <c r="O7" s="61">
        <f>C7-C7*10%</f>
        <v>582750</v>
      </c>
      <c r="P7" s="62">
        <f t="shared" si="0"/>
        <v>26223.75</v>
      </c>
      <c r="Q7" s="63">
        <f>I7+I7*5.2%</f>
        <v>244997.12400000001</v>
      </c>
      <c r="R7" s="69">
        <f t="shared" si="1"/>
        <v>5</v>
      </c>
      <c r="S7" s="63">
        <f>Q7-(I7-K7)</f>
        <v>22183.124000000011</v>
      </c>
      <c r="T7" s="68">
        <f t="shared" si="2"/>
        <v>18</v>
      </c>
      <c r="U7" s="64">
        <f t="shared" si="3"/>
        <v>1.2022360766405253</v>
      </c>
    </row>
    <row r="8" spans="1:23" x14ac:dyDescent="0.25">
      <c r="A8" s="8" t="s">
        <v>20</v>
      </c>
      <c r="B8" s="9" t="s">
        <v>21</v>
      </c>
      <c r="C8" s="10">
        <v>300000</v>
      </c>
      <c r="D8" s="11">
        <v>1</v>
      </c>
      <c r="E8" s="53">
        <f>A8-D8</f>
        <v>5</v>
      </c>
      <c r="F8" s="63">
        <f>I8/(1+J8)</f>
        <v>201108.44444444444</v>
      </c>
      <c r="G8" s="62">
        <f>K8/(1+L8)</f>
        <v>10560.352422907488</v>
      </c>
      <c r="H8" s="54">
        <f>RANK(G8,$G$3:$G$502)</f>
        <v>18</v>
      </c>
      <c r="I8" s="16">
        <v>226247</v>
      </c>
      <c r="J8" s="33">
        <v>0.125</v>
      </c>
      <c r="K8" s="17">
        <v>11986</v>
      </c>
      <c r="L8" s="38">
        <v>0.13500000000000001</v>
      </c>
      <c r="M8" s="18">
        <v>152221</v>
      </c>
      <c r="N8" s="19">
        <v>237255.5</v>
      </c>
      <c r="O8" s="61">
        <f>C8-C8*10%</f>
        <v>270000</v>
      </c>
      <c r="P8" s="62">
        <f t="shared" si="0"/>
        <v>12150</v>
      </c>
      <c r="Q8" s="63">
        <f>I8+I8*5.2%</f>
        <v>238011.84400000001</v>
      </c>
      <c r="R8" s="69">
        <f t="shared" si="1"/>
        <v>6</v>
      </c>
      <c r="S8" s="63">
        <f>Q8-(I8-K8)</f>
        <v>23750.844000000012</v>
      </c>
      <c r="T8" s="68">
        <f t="shared" si="2"/>
        <v>12</v>
      </c>
      <c r="U8" s="64">
        <f t="shared" si="3"/>
        <v>0.98154880694143265</v>
      </c>
    </row>
    <row r="9" spans="1:23" x14ac:dyDescent="0.25">
      <c r="A9" s="8" t="s">
        <v>22</v>
      </c>
      <c r="B9" s="9" t="s">
        <v>23</v>
      </c>
      <c r="C9" s="10">
        <v>68000</v>
      </c>
      <c r="D9" s="11">
        <v>1</v>
      </c>
      <c r="E9" s="53">
        <f>A9-D9</f>
        <v>6</v>
      </c>
      <c r="F9" s="63">
        <f>I9/(1+J9)</f>
        <v>198624.40419447093</v>
      </c>
      <c r="G9" s="62">
        <f>K9/(1+L9)</f>
        <v>5153.8461538461497</v>
      </c>
      <c r="H9" s="54">
        <f>RANK(G9,$G$3:$G$502)</f>
        <v>45</v>
      </c>
      <c r="I9" s="16">
        <v>208357</v>
      </c>
      <c r="J9" s="33">
        <v>4.9000000000000002E-2</v>
      </c>
      <c r="K9" s="17">
        <v>67</v>
      </c>
      <c r="L9" s="38">
        <v>-0.98699999999999999</v>
      </c>
      <c r="M9" s="18">
        <v>60381</v>
      </c>
      <c r="N9" s="19">
        <v>22455.1</v>
      </c>
      <c r="O9" s="61">
        <f>C9-C9*10%</f>
        <v>61200</v>
      </c>
      <c r="P9" s="62">
        <f t="shared" si="0"/>
        <v>2754</v>
      </c>
      <c r="Q9" s="63">
        <f>I9+I9*5.2%</f>
        <v>219191.56400000001</v>
      </c>
      <c r="R9" s="69">
        <f t="shared" si="1"/>
        <v>7</v>
      </c>
      <c r="S9" s="63">
        <f>Q9-(I9-K9)</f>
        <v>10901.564000000013</v>
      </c>
      <c r="T9" s="68">
        <f t="shared" si="2"/>
        <v>41</v>
      </c>
      <c r="U9" s="64">
        <f t="shared" si="3"/>
        <v>161.70991044776139</v>
      </c>
    </row>
    <row r="10" spans="1:23" x14ac:dyDescent="0.25">
      <c r="A10" s="8" t="s">
        <v>24</v>
      </c>
      <c r="B10" s="9" t="s">
        <v>25</v>
      </c>
      <c r="C10" s="10">
        <v>295000</v>
      </c>
      <c r="D10" s="11">
        <v>1</v>
      </c>
      <c r="E10" s="53">
        <f>A10-D10</f>
        <v>7</v>
      </c>
      <c r="F10" s="63">
        <f>I10/(1+J10)</f>
        <v>184785.37511870847</v>
      </c>
      <c r="G10" s="62">
        <f>K10/(1+L10)</f>
        <v>-6599.9999999999945</v>
      </c>
      <c r="H10" s="54">
        <f>RANK(G10,$G$3:$G$502)</f>
        <v>499</v>
      </c>
      <c r="I10" s="16">
        <v>194579</v>
      </c>
      <c r="J10" s="33">
        <v>5.2999999999999999E-2</v>
      </c>
      <c r="K10" s="17">
        <v>594</v>
      </c>
      <c r="L10" s="38">
        <v>-1.0900000000000001</v>
      </c>
      <c r="M10" s="18">
        <v>196456</v>
      </c>
      <c r="N10" s="19">
        <v>69951.600000000006</v>
      </c>
      <c r="O10" s="61">
        <f>C10-C10*10%</f>
        <v>265500</v>
      </c>
      <c r="P10" s="62">
        <f t="shared" si="0"/>
        <v>11947.5</v>
      </c>
      <c r="Q10" s="63">
        <f>I10+I10*5.2%</f>
        <v>204697.10800000001</v>
      </c>
      <c r="R10" s="69">
        <f t="shared" si="1"/>
        <v>8</v>
      </c>
      <c r="S10" s="63">
        <f>Q10-(I10-K10)</f>
        <v>10712.108000000007</v>
      </c>
      <c r="T10" s="68">
        <f t="shared" si="2"/>
        <v>42</v>
      </c>
      <c r="U10" s="64">
        <f t="shared" si="3"/>
        <v>17.033851851851864</v>
      </c>
    </row>
    <row r="11" spans="1:23" x14ac:dyDescent="0.25">
      <c r="A11" s="8" t="s">
        <v>26</v>
      </c>
      <c r="B11" s="9" t="s">
        <v>27</v>
      </c>
      <c r="C11" s="10">
        <v>268220</v>
      </c>
      <c r="D11" s="11">
        <v>0</v>
      </c>
      <c r="E11" s="53">
        <f>A11-D11</f>
        <v>9</v>
      </c>
      <c r="F11" s="63">
        <f>I11/(1+J11)</f>
        <v>160484.96240601502</v>
      </c>
      <c r="G11" s="62">
        <f>K11/(1+L11)</f>
        <v>29437.689969604868</v>
      </c>
      <c r="H11" s="54">
        <f>RANK(G11,$G$3:$G$502)</f>
        <v>4</v>
      </c>
      <c r="I11" s="16">
        <v>170756</v>
      </c>
      <c r="J11" s="33">
        <v>6.4000000000000001E-2</v>
      </c>
      <c r="K11" s="17">
        <v>19370</v>
      </c>
      <c r="L11" s="38">
        <v>-0.34200000000000003</v>
      </c>
      <c r="M11" s="18">
        <v>531864</v>
      </c>
      <c r="N11" s="19">
        <v>228444.7</v>
      </c>
      <c r="O11" s="61">
        <f>C11-C11*10%</f>
        <v>241398</v>
      </c>
      <c r="P11" s="62">
        <f t="shared" si="0"/>
        <v>10862.91</v>
      </c>
      <c r="Q11" s="63">
        <f>I11+I11*5.2%</f>
        <v>179635.31200000001</v>
      </c>
      <c r="R11" s="69">
        <f t="shared" si="1"/>
        <v>9</v>
      </c>
      <c r="S11" s="63">
        <f>Q11-(I11-K11)</f>
        <v>28249.312000000005</v>
      </c>
      <c r="T11" s="68">
        <f t="shared" si="2"/>
        <v>8</v>
      </c>
      <c r="U11" s="64">
        <f t="shared" si="3"/>
        <v>0.45840536912751706</v>
      </c>
    </row>
    <row r="12" spans="1:23" x14ac:dyDescent="0.25">
      <c r="A12" s="8" t="s">
        <v>28</v>
      </c>
      <c r="B12" s="9" t="s">
        <v>29</v>
      </c>
      <c r="C12" s="10">
        <v>20500</v>
      </c>
      <c r="D12" s="11">
        <v>2</v>
      </c>
      <c r="E12" s="53">
        <f>A12-D12</f>
        <v>8</v>
      </c>
      <c r="F12" s="63">
        <f>I12/(1+J12)</f>
        <v>153089.88149498633</v>
      </c>
      <c r="G12" s="62">
        <f>K12/(1+L12)</f>
        <v>364.4835164835165</v>
      </c>
      <c r="H12" s="54">
        <f>RANK(G12,$G$3:$G$502)</f>
        <v>370</v>
      </c>
      <c r="I12" s="16">
        <v>167939.6</v>
      </c>
      <c r="J12" s="33">
        <v>9.6999999999999989E-2</v>
      </c>
      <c r="K12" s="17">
        <v>1658.4</v>
      </c>
      <c r="L12" s="38">
        <v>3.55</v>
      </c>
      <c r="M12" s="18">
        <v>37669.800000000003</v>
      </c>
      <c r="N12" s="19">
        <v>16785.900000000001</v>
      </c>
      <c r="O12" s="61">
        <f>C12-C12*10%</f>
        <v>18450</v>
      </c>
      <c r="P12" s="62">
        <f t="shared" si="0"/>
        <v>830.25</v>
      </c>
      <c r="Q12" s="63">
        <f>I12+I12*5.2%</f>
        <v>176672.45920000001</v>
      </c>
      <c r="R12" s="69">
        <f t="shared" si="1"/>
        <v>10</v>
      </c>
      <c r="S12" s="63">
        <f>Q12-(I12-K12)</f>
        <v>10391.2592</v>
      </c>
      <c r="T12" s="68">
        <f t="shared" si="2"/>
        <v>44</v>
      </c>
      <c r="U12" s="64">
        <f t="shared" si="3"/>
        <v>5.2658340569223352</v>
      </c>
    </row>
    <row r="13" spans="1:23" x14ac:dyDescent="0.25">
      <c r="A13" s="8" t="s">
        <v>30</v>
      </c>
      <c r="B13" s="9" t="s">
        <v>31</v>
      </c>
      <c r="C13" s="10">
        <v>48600</v>
      </c>
      <c r="D13" s="11">
        <v>2</v>
      </c>
      <c r="E13" s="53">
        <f>A13-D13</f>
        <v>9</v>
      </c>
      <c r="F13" s="63">
        <f>I13/(1+J13)</f>
        <v>134578.47896440129</v>
      </c>
      <c r="G13" s="62">
        <f>K13/(1+L13)</f>
        <v>9196.0297766749372</v>
      </c>
      <c r="H13" s="54">
        <f>RANK(G13,$G$3:$G$502)</f>
        <v>25</v>
      </c>
      <c r="I13" s="16">
        <v>166339</v>
      </c>
      <c r="J13" s="33">
        <v>0.23600000000000002</v>
      </c>
      <c r="K13" s="17">
        <v>14824</v>
      </c>
      <c r="L13" s="38">
        <v>0.61199999999999999</v>
      </c>
      <c r="M13" s="18">
        <v>253863</v>
      </c>
      <c r="N13" s="19">
        <v>234049.7</v>
      </c>
      <c r="O13" s="61">
        <f>C13-C13*10%</f>
        <v>43740</v>
      </c>
      <c r="P13" s="62">
        <f t="shared" si="0"/>
        <v>1968.3</v>
      </c>
      <c r="Q13" s="63">
        <f>I13+I13*5.2%</f>
        <v>174988.628</v>
      </c>
      <c r="R13" s="69">
        <f t="shared" si="1"/>
        <v>11</v>
      </c>
      <c r="S13" s="63">
        <f>Q13-(I13-K13)</f>
        <v>23473.627999999997</v>
      </c>
      <c r="T13" s="68">
        <f t="shared" si="2"/>
        <v>13</v>
      </c>
      <c r="U13" s="64">
        <f t="shared" si="3"/>
        <v>0.58348812736103595</v>
      </c>
    </row>
    <row r="14" spans="1:23" x14ac:dyDescent="0.25">
      <c r="A14" s="8" t="s">
        <v>32</v>
      </c>
      <c r="B14" s="9" t="s">
        <v>33</v>
      </c>
      <c r="C14" s="10">
        <v>199000</v>
      </c>
      <c r="D14" s="11">
        <v>1</v>
      </c>
      <c r="E14" s="53">
        <f>A14-D14</f>
        <v>11</v>
      </c>
      <c r="F14" s="63">
        <f>I14/(1+J14)</f>
        <v>156733.13782991204</v>
      </c>
      <c r="G14" s="62">
        <f>K14/(1+L14)</f>
        <v>7597.1074380165292</v>
      </c>
      <c r="H14" s="54">
        <f>RANK(G14,$G$3:$G$502)</f>
        <v>31</v>
      </c>
      <c r="I14" s="16">
        <v>160338</v>
      </c>
      <c r="J14" s="33">
        <v>2.3E-2</v>
      </c>
      <c r="K14" s="17">
        <v>3677</v>
      </c>
      <c r="L14" s="38">
        <v>-0.51600000000000001</v>
      </c>
      <c r="M14" s="18">
        <v>256540</v>
      </c>
      <c r="N14" s="19">
        <v>35028</v>
      </c>
      <c r="O14" s="61">
        <f>C14-C14*10%</f>
        <v>179100</v>
      </c>
      <c r="P14" s="62">
        <f t="shared" si="0"/>
        <v>8059.5</v>
      </c>
      <c r="Q14" s="63">
        <f>I14+I14*5.2%</f>
        <v>168675.576</v>
      </c>
      <c r="R14" s="69">
        <f t="shared" si="1"/>
        <v>12</v>
      </c>
      <c r="S14" s="63">
        <f>Q14-(I14-K14)</f>
        <v>12014.576000000001</v>
      </c>
      <c r="T14" s="68">
        <f t="shared" si="2"/>
        <v>35</v>
      </c>
      <c r="U14" s="64">
        <f t="shared" si="3"/>
        <v>2.2674941528419912</v>
      </c>
    </row>
    <row r="15" spans="1:23" x14ac:dyDescent="0.25">
      <c r="A15" s="8" t="s">
        <v>34</v>
      </c>
      <c r="B15" s="9" t="s">
        <v>35</v>
      </c>
      <c r="C15" s="10">
        <v>173000</v>
      </c>
      <c r="D15" s="11">
        <v>3</v>
      </c>
      <c r="E15" s="53">
        <f>A15-D15</f>
        <v>10</v>
      </c>
      <c r="F15" s="63">
        <f>I15/(1+J15)</f>
        <v>138074.17840375588</v>
      </c>
      <c r="G15" s="62">
        <f>K15/(1+L15)</f>
        <v>8014</v>
      </c>
      <c r="H15" s="54">
        <f>RANK(G15,$G$3:$G$502)</f>
        <v>29</v>
      </c>
      <c r="I15" s="16">
        <v>147049</v>
      </c>
      <c r="J15" s="33">
        <v>6.5000000000000002E-2</v>
      </c>
      <c r="K15" s="17">
        <v>8014</v>
      </c>
      <c r="L15" s="38">
        <v>0</v>
      </c>
      <c r="M15" s="18">
        <v>227339</v>
      </c>
      <c r="N15" s="19">
        <v>52291.7</v>
      </c>
      <c r="O15" s="61">
        <f>C15-C15*10%</f>
        <v>155700</v>
      </c>
      <c r="P15" s="62">
        <f t="shared" si="0"/>
        <v>7006.5</v>
      </c>
      <c r="Q15" s="63">
        <f>I15+I15*5.2%</f>
        <v>154695.54800000001</v>
      </c>
      <c r="R15" s="69">
        <f t="shared" si="1"/>
        <v>13</v>
      </c>
      <c r="S15" s="63">
        <f>Q15-(I15-K15)</f>
        <v>15660.54800000001</v>
      </c>
      <c r="T15" s="68">
        <f t="shared" si="2"/>
        <v>27</v>
      </c>
      <c r="U15" s="64">
        <f t="shared" si="3"/>
        <v>0.95414873970551661</v>
      </c>
    </row>
    <row r="16" spans="1:23" x14ac:dyDescent="0.25">
      <c r="A16" s="8" t="s">
        <v>36</v>
      </c>
      <c r="B16" s="9" t="s">
        <v>37</v>
      </c>
      <c r="C16" s="10">
        <v>194000</v>
      </c>
      <c r="D16" s="11">
        <v>1</v>
      </c>
      <c r="E16" s="53">
        <f>A16-D16</f>
        <v>13</v>
      </c>
      <c r="F16" s="63">
        <f>I16/(1+J16)</f>
        <v>129057.42935278031</v>
      </c>
      <c r="G16" s="62">
        <f>K16/(1+L16)</f>
        <v>2678.632478632479</v>
      </c>
      <c r="H16" s="54">
        <f>RANK(G16,$G$3:$G$502)</f>
        <v>87</v>
      </c>
      <c r="I16" s="16">
        <v>141576</v>
      </c>
      <c r="J16" s="33">
        <v>9.6999999999999989E-2</v>
      </c>
      <c r="K16" s="17">
        <v>3134</v>
      </c>
      <c r="L16" s="38">
        <v>0.17</v>
      </c>
      <c r="M16" s="18">
        <v>40830</v>
      </c>
      <c r="N16" s="19">
        <v>106512.6</v>
      </c>
      <c r="O16" s="61">
        <f>C16-C16*10%</f>
        <v>174600</v>
      </c>
      <c r="P16" s="62">
        <f t="shared" si="0"/>
        <v>7857</v>
      </c>
      <c r="Q16" s="63">
        <f>I16+I16*5.2%</f>
        <v>148937.95199999999</v>
      </c>
      <c r="R16" s="69">
        <f t="shared" si="1"/>
        <v>14</v>
      </c>
      <c r="S16" s="63">
        <f>Q16-(I16-K16)</f>
        <v>10495.95199999999</v>
      </c>
      <c r="T16" s="68">
        <f t="shared" si="2"/>
        <v>43</v>
      </c>
      <c r="U16" s="64">
        <f t="shared" si="3"/>
        <v>2.3490593490746616</v>
      </c>
    </row>
    <row r="17" spans="1:21" x14ac:dyDescent="0.25">
      <c r="A17" s="8" t="s">
        <v>38</v>
      </c>
      <c r="B17" s="9" t="s">
        <v>39</v>
      </c>
      <c r="C17" s="10">
        <v>98771</v>
      </c>
      <c r="D17" s="11">
        <v>7</v>
      </c>
      <c r="E17" s="53">
        <f>A17-D17</f>
        <v>8</v>
      </c>
      <c r="F17" s="63">
        <f>I17/(1+J17)</f>
        <v>110874.39222042139</v>
      </c>
      <c r="G17" s="62">
        <f>K17/(1+L17)</f>
        <v>12664.194478780388</v>
      </c>
      <c r="H17" s="54">
        <f>RANK(G17,$G$3:$G$502)</f>
        <v>16</v>
      </c>
      <c r="I17" s="16">
        <v>136819</v>
      </c>
      <c r="J17" s="33">
        <v>0.23399999999999999</v>
      </c>
      <c r="K17" s="17">
        <v>30736</v>
      </c>
      <c r="L17" s="38">
        <v>1.427</v>
      </c>
      <c r="M17" s="18">
        <v>232792</v>
      </c>
      <c r="N17" s="19">
        <v>816824.2</v>
      </c>
      <c r="O17" s="61">
        <f>C17-C17*10%</f>
        <v>88893.9</v>
      </c>
      <c r="P17" s="62">
        <f t="shared" si="0"/>
        <v>4000.2254999999996</v>
      </c>
      <c r="Q17" s="63">
        <f>I17+I17*5.2%</f>
        <v>143933.58799999999</v>
      </c>
      <c r="R17" s="69">
        <f t="shared" si="1"/>
        <v>15</v>
      </c>
      <c r="S17" s="63">
        <f>Q17-(I17-K17)</f>
        <v>37850.587999999989</v>
      </c>
      <c r="T17" s="68">
        <f t="shared" si="2"/>
        <v>3</v>
      </c>
      <c r="U17" s="64">
        <f t="shared" si="3"/>
        <v>0.23147410203019225</v>
      </c>
    </row>
    <row r="18" spans="1:21" x14ac:dyDescent="0.25">
      <c r="A18" s="8" t="s">
        <v>40</v>
      </c>
      <c r="B18" s="9" t="s">
        <v>41</v>
      </c>
      <c r="C18" s="10">
        <v>50200</v>
      </c>
      <c r="D18" s="11">
        <v>2</v>
      </c>
      <c r="E18" s="53">
        <f>A18-D18</f>
        <v>14</v>
      </c>
      <c r="F18" s="63">
        <f>I18/(1+J18)</f>
        <v>129923.07692307694</v>
      </c>
      <c r="G18" s="62">
        <f>K18/(1+L18)</f>
        <v>1286.4321608040204</v>
      </c>
      <c r="H18" s="54">
        <f>RANK(G18,$G$3:$G$502)</f>
        <v>194</v>
      </c>
      <c r="I18" s="16">
        <v>136809</v>
      </c>
      <c r="J18" s="33">
        <v>5.2999999999999999E-2</v>
      </c>
      <c r="K18" s="17">
        <v>256</v>
      </c>
      <c r="L18" s="38">
        <v>-0.80100000000000005</v>
      </c>
      <c r="M18" s="18">
        <v>39951</v>
      </c>
      <c r="N18" s="19">
        <v>14349.5</v>
      </c>
      <c r="O18" s="61">
        <f>C18-C18*10%</f>
        <v>45180</v>
      </c>
      <c r="P18" s="62">
        <f t="shared" si="0"/>
        <v>2033.1</v>
      </c>
      <c r="Q18" s="63">
        <f>I18+I18*5.2%</f>
        <v>143923.068</v>
      </c>
      <c r="R18" s="69">
        <f t="shared" si="1"/>
        <v>16</v>
      </c>
      <c r="S18" s="63">
        <f>Q18-(I18-K18)</f>
        <v>7370.0679999999993</v>
      </c>
      <c r="T18" s="68">
        <f t="shared" si="2"/>
        <v>71</v>
      </c>
      <c r="U18" s="64">
        <f t="shared" si="3"/>
        <v>27.789328124999997</v>
      </c>
    </row>
    <row r="19" spans="1:21" x14ac:dyDescent="0.25">
      <c r="A19" s="8" t="s">
        <v>42</v>
      </c>
      <c r="B19" s="9" t="s">
        <v>43</v>
      </c>
      <c r="C19" s="10">
        <v>299000</v>
      </c>
      <c r="D19" s="11">
        <v>2</v>
      </c>
      <c r="E19" s="53">
        <f>A19-D19</f>
        <v>15</v>
      </c>
      <c r="F19" s="63">
        <f>I19/(1+J19)</f>
        <v>118182.38993710691</v>
      </c>
      <c r="G19" s="62">
        <f>K19/(1+L19)</f>
        <v>4077.9220779220782</v>
      </c>
      <c r="H19" s="54">
        <f>RANK(G19,$G$3:$G$502)</f>
        <v>58</v>
      </c>
      <c r="I19" s="16">
        <v>131537</v>
      </c>
      <c r="J19" s="33">
        <v>0.113</v>
      </c>
      <c r="K19" s="17">
        <v>5024</v>
      </c>
      <c r="L19" s="38">
        <v>0.23200000000000001</v>
      </c>
      <c r="M19" s="18">
        <v>68124</v>
      </c>
      <c r="N19" s="19">
        <v>59691.7</v>
      </c>
      <c r="O19" s="61">
        <f>C19-C19*10%</f>
        <v>269100</v>
      </c>
      <c r="P19" s="62">
        <f t="shared" si="0"/>
        <v>12109.5</v>
      </c>
      <c r="Q19" s="63">
        <f>I19+I19*5.2%</f>
        <v>138376.924</v>
      </c>
      <c r="R19" s="69">
        <f t="shared" si="1"/>
        <v>17</v>
      </c>
      <c r="S19" s="63">
        <f>Q19-(I19-K19)</f>
        <v>11863.923999999999</v>
      </c>
      <c r="T19" s="68">
        <f t="shared" si="2"/>
        <v>36</v>
      </c>
      <c r="U19" s="64">
        <f t="shared" si="3"/>
        <v>1.361449840764331</v>
      </c>
    </row>
    <row r="20" spans="1:21" x14ac:dyDescent="0.25">
      <c r="A20" s="8" t="s">
        <v>44</v>
      </c>
      <c r="B20" s="9" t="s">
        <v>45</v>
      </c>
      <c r="C20" s="10">
        <v>256105</v>
      </c>
      <c r="D20" s="11">
        <v>2</v>
      </c>
      <c r="E20" s="53">
        <f>A20-D20</f>
        <v>16</v>
      </c>
      <c r="F20" s="63">
        <f>I20/(1+J20)</f>
        <v>113875.21663778163</v>
      </c>
      <c r="G20" s="62">
        <f>K20/(1+L20)</f>
        <v>24434.913468773513</v>
      </c>
      <c r="H20" s="54">
        <f>RANK(G20,$G$3:$G$502)</f>
        <v>5</v>
      </c>
      <c r="I20" s="16">
        <v>131412</v>
      </c>
      <c r="J20" s="33">
        <v>0.154</v>
      </c>
      <c r="K20" s="17">
        <v>32474</v>
      </c>
      <c r="L20" s="38">
        <v>0.32900000000000001</v>
      </c>
      <c r="M20" s="18">
        <v>2622532</v>
      </c>
      <c r="N20" s="19">
        <v>331451.5</v>
      </c>
      <c r="O20" s="61">
        <f>C20-C20*10%</f>
        <v>230494.5</v>
      </c>
      <c r="P20" s="62">
        <f t="shared" si="0"/>
        <v>10372.252500000001</v>
      </c>
      <c r="Q20" s="63">
        <f>I20+I20*5.2%</f>
        <v>138245.424</v>
      </c>
      <c r="R20" s="69">
        <f t="shared" si="1"/>
        <v>18</v>
      </c>
      <c r="S20" s="63">
        <f>Q20-(I20-K20)</f>
        <v>39307.423999999999</v>
      </c>
      <c r="T20" s="68">
        <f t="shared" si="2"/>
        <v>2</v>
      </c>
      <c r="U20" s="64">
        <f t="shared" si="3"/>
        <v>0.21042754203362687</v>
      </c>
    </row>
    <row r="21" spans="1:21" x14ac:dyDescent="0.25">
      <c r="A21" s="8" t="s">
        <v>46</v>
      </c>
      <c r="B21" s="9" t="s">
        <v>47</v>
      </c>
      <c r="C21" s="10">
        <v>144500</v>
      </c>
      <c r="D21" s="11">
        <v>3</v>
      </c>
      <c r="E21" s="53">
        <f>A21-D21</f>
        <v>16</v>
      </c>
      <c r="F21" s="63">
        <f>I21/(1+J21)</f>
        <v>126072.25433526011</v>
      </c>
      <c r="G21" s="62">
        <f>K21/(1+L21)</f>
        <v>30093.023255813954</v>
      </c>
      <c r="H21" s="54">
        <f>RANK(G21,$G$3:$G$502)</f>
        <v>3</v>
      </c>
      <c r="I21" s="16">
        <v>130863</v>
      </c>
      <c r="J21" s="33">
        <v>3.7999999999999999E-2</v>
      </c>
      <c r="K21" s="17">
        <v>15528</v>
      </c>
      <c r="L21" s="38">
        <v>-0.48399999999999999</v>
      </c>
      <c r="M21" s="18">
        <v>264829</v>
      </c>
      <c r="N21" s="19">
        <v>244327.9</v>
      </c>
      <c r="O21" s="61">
        <f>C21-C21*10%</f>
        <v>130050</v>
      </c>
      <c r="P21" s="62">
        <f t="shared" si="0"/>
        <v>5852.25</v>
      </c>
      <c r="Q21" s="63">
        <f>I21+I21*5.2%</f>
        <v>137667.87599999999</v>
      </c>
      <c r="R21" s="69">
        <f t="shared" si="1"/>
        <v>19</v>
      </c>
      <c r="S21" s="63">
        <f>Q21-(I21-K21)</f>
        <v>22332.875999999989</v>
      </c>
      <c r="T21" s="68">
        <f t="shared" si="2"/>
        <v>15</v>
      </c>
      <c r="U21" s="64">
        <f t="shared" si="3"/>
        <v>0.43823261205564074</v>
      </c>
    </row>
    <row r="22" spans="1:21" x14ac:dyDescent="0.25">
      <c r="A22" s="8" t="s">
        <v>48</v>
      </c>
      <c r="B22" s="9" t="s">
        <v>49</v>
      </c>
      <c r="C22" s="10">
        <v>453000</v>
      </c>
      <c r="D22" s="11">
        <v>3</v>
      </c>
      <c r="E22" s="53">
        <f>A22-D22</f>
        <v>17</v>
      </c>
      <c r="F22" s="63">
        <f>I22/(1+J22)</f>
        <v>119725.29644268774</v>
      </c>
      <c r="G22" s="62">
        <f>K22/(1+L22)</f>
        <v>1906.8056407112201</v>
      </c>
      <c r="H22" s="54">
        <f>RANK(G22,$G$3:$G$502)</f>
        <v>134</v>
      </c>
      <c r="I22" s="16">
        <v>121162</v>
      </c>
      <c r="J22" s="33">
        <v>1.2E-2</v>
      </c>
      <c r="K22" s="17">
        <v>3110</v>
      </c>
      <c r="L22" s="38">
        <v>0.63100000000000001</v>
      </c>
      <c r="M22" s="18">
        <v>38118</v>
      </c>
      <c r="N22" s="19">
        <v>19630.8</v>
      </c>
      <c r="O22" s="61">
        <f>C22-C22*10%</f>
        <v>407700</v>
      </c>
      <c r="P22" s="62">
        <f t="shared" si="0"/>
        <v>18346.5</v>
      </c>
      <c r="Q22" s="63">
        <f>I22+I22*5.2%</f>
        <v>127462.424</v>
      </c>
      <c r="R22" s="69">
        <f t="shared" si="1"/>
        <v>20</v>
      </c>
      <c r="S22" s="63">
        <f>Q22-(I22-K22)</f>
        <v>9410.4239999999991</v>
      </c>
      <c r="T22" s="68">
        <f t="shared" si="2"/>
        <v>47</v>
      </c>
      <c r="U22" s="64">
        <f t="shared" si="3"/>
        <v>2.0258598070739549</v>
      </c>
    </row>
    <row r="23" spans="1:21" x14ac:dyDescent="0.25">
      <c r="A23" s="8" t="s">
        <v>50</v>
      </c>
      <c r="B23" s="9" t="s">
        <v>51</v>
      </c>
      <c r="C23" s="10">
        <v>283000</v>
      </c>
      <c r="D23" s="11">
        <v>3</v>
      </c>
      <c r="E23" s="53">
        <f>A23-D23</f>
        <v>18</v>
      </c>
      <c r="F23" s="63">
        <f>I23/(1+J23)</f>
        <v>118374.0157480315</v>
      </c>
      <c r="G23" s="62">
        <f>K23/(1+L23)</f>
        <v>22355</v>
      </c>
      <c r="H23" s="54">
        <f>RANK(G23,$G$3:$G$502)</f>
        <v>7</v>
      </c>
      <c r="I23" s="16">
        <v>120268</v>
      </c>
      <c r="J23" s="33">
        <v>1.6E-2</v>
      </c>
      <c r="K23" s="17">
        <v>22355</v>
      </c>
      <c r="L23" s="38">
        <v>0</v>
      </c>
      <c r="M23" s="18">
        <v>309129</v>
      </c>
      <c r="N23" s="19">
        <v>87009.3</v>
      </c>
      <c r="O23" s="61">
        <f>C23-C23*10%</f>
        <v>254700</v>
      </c>
      <c r="P23" s="62">
        <f t="shared" si="0"/>
        <v>11461.5</v>
      </c>
      <c r="Q23" s="63">
        <f>I23+I23*5.2%</f>
        <v>126521.936</v>
      </c>
      <c r="R23" s="69">
        <f t="shared" si="1"/>
        <v>21</v>
      </c>
      <c r="S23" s="63">
        <f>Q23-(I23-K23)</f>
        <v>28608.936000000002</v>
      </c>
      <c r="T23" s="68">
        <f t="shared" si="2"/>
        <v>7</v>
      </c>
      <c r="U23" s="64">
        <f t="shared" si="3"/>
        <v>0.27975558040706783</v>
      </c>
    </row>
    <row r="24" spans="1:21" x14ac:dyDescent="0.25">
      <c r="A24" s="8" t="s">
        <v>52</v>
      </c>
      <c r="B24" s="9" t="s">
        <v>53</v>
      </c>
      <c r="C24" s="10">
        <v>7400</v>
      </c>
      <c r="D24" s="11">
        <v>1</v>
      </c>
      <c r="E24" s="53">
        <f>A24-D24</f>
        <v>21</v>
      </c>
      <c r="F24" s="63">
        <f>I24/(1+J24)</f>
        <v>112348.9242282507</v>
      </c>
      <c r="G24" s="62">
        <f>K24/(1+L24)</f>
        <v>2463.1887636981014</v>
      </c>
      <c r="H24" s="54">
        <f>RANK(G24,$G$3:$G$502)</f>
        <v>95</v>
      </c>
      <c r="I24" s="16">
        <v>120101</v>
      </c>
      <c r="J24" s="33">
        <v>6.9000000000000006E-2</v>
      </c>
      <c r="K24" s="17">
        <v>15959</v>
      </c>
      <c r="L24" s="38">
        <v>5.4790000000000001</v>
      </c>
      <c r="M24" s="18">
        <v>3418318</v>
      </c>
      <c r="N24" s="19">
        <v>3242.6</v>
      </c>
      <c r="O24" s="61">
        <f>C24-C24*10%</f>
        <v>6660</v>
      </c>
      <c r="P24" s="62">
        <f t="shared" si="0"/>
        <v>299.7</v>
      </c>
      <c r="Q24" s="63">
        <f>I24+I24*5.2%</f>
        <v>126346.25200000001</v>
      </c>
      <c r="R24" s="69">
        <f t="shared" si="1"/>
        <v>22</v>
      </c>
      <c r="S24" s="63">
        <f>Q24-(I24-K24)</f>
        <v>22204.252000000008</v>
      </c>
      <c r="T24" s="68">
        <f t="shared" si="2"/>
        <v>17</v>
      </c>
      <c r="U24" s="64">
        <f t="shared" si="3"/>
        <v>0.39133103577918465</v>
      </c>
    </row>
    <row r="25" spans="1:21" x14ac:dyDescent="0.25">
      <c r="A25" s="8" t="s">
        <v>54</v>
      </c>
      <c r="B25" s="9" t="s">
        <v>55</v>
      </c>
      <c r="C25" s="10">
        <v>14200</v>
      </c>
      <c r="D25" s="11">
        <v>5</v>
      </c>
      <c r="E25" s="53">
        <f>A25-D25</f>
        <v>18</v>
      </c>
      <c r="F25" s="63">
        <f>I25/(1+J25)</f>
        <v>91593.424218123502</v>
      </c>
      <c r="G25" s="62">
        <f>K25/(1+L25)</f>
        <v>5104.9270072992695</v>
      </c>
      <c r="H25" s="54">
        <f>RANK(G25,$G$3:$G$502)</f>
        <v>46</v>
      </c>
      <c r="I25" s="16">
        <v>114217</v>
      </c>
      <c r="J25" s="33">
        <v>0.247</v>
      </c>
      <c r="K25" s="17">
        <v>5595</v>
      </c>
      <c r="L25" s="38">
        <v>9.6000000000000002E-2</v>
      </c>
      <c r="M25" s="18">
        <v>54302</v>
      </c>
      <c r="N25" s="19">
        <v>43240.7</v>
      </c>
      <c r="O25" s="61">
        <f>C25-C25*10%</f>
        <v>12780</v>
      </c>
      <c r="P25" s="62">
        <f t="shared" si="0"/>
        <v>575.1</v>
      </c>
      <c r="Q25" s="63">
        <f>I25+I25*5.2%</f>
        <v>120156.284</v>
      </c>
      <c r="R25" s="69">
        <f t="shared" si="1"/>
        <v>23</v>
      </c>
      <c r="S25" s="63">
        <f>Q25-(I25-K25)</f>
        <v>11534.284</v>
      </c>
      <c r="T25" s="68">
        <f t="shared" si="2"/>
        <v>38</v>
      </c>
      <c r="U25" s="64">
        <f t="shared" si="3"/>
        <v>1.0615342269883825</v>
      </c>
    </row>
    <row r="26" spans="1:21" x14ac:dyDescent="0.25">
      <c r="A26" s="8" t="s">
        <v>56</v>
      </c>
      <c r="B26" s="9" t="s">
        <v>57</v>
      </c>
      <c r="C26" s="10">
        <v>10261</v>
      </c>
      <c r="D26" s="11">
        <v>7</v>
      </c>
      <c r="E26" s="53">
        <f>A26-D26</f>
        <v>17</v>
      </c>
      <c r="F26" s="63">
        <f>I26/(1+J26)</f>
        <v>88418.253968253965</v>
      </c>
      <c r="G26" s="62">
        <f>K26/(1+L26)</f>
        <v>4065.1041666666665</v>
      </c>
      <c r="H26" s="54">
        <f>RANK(G26,$G$3:$G$502)</f>
        <v>59</v>
      </c>
      <c r="I26" s="16">
        <v>111407</v>
      </c>
      <c r="J26" s="33">
        <v>0.26</v>
      </c>
      <c r="K26" s="17">
        <v>3122</v>
      </c>
      <c r="L26" s="38">
        <v>-0.23200000000000001</v>
      </c>
      <c r="M26" s="18">
        <v>50155</v>
      </c>
      <c r="N26" s="19">
        <v>35426.1</v>
      </c>
      <c r="O26" s="61">
        <f>C26-C26*10%</f>
        <v>9234.9</v>
      </c>
      <c r="P26" s="62">
        <f t="shared" si="0"/>
        <v>415.57049999999998</v>
      </c>
      <c r="Q26" s="63">
        <f>I26+I26*5.2%</f>
        <v>117200.164</v>
      </c>
      <c r="R26" s="69">
        <f t="shared" si="1"/>
        <v>24</v>
      </c>
      <c r="S26" s="63">
        <f>Q26-(I26-K26)</f>
        <v>8915.1640000000043</v>
      </c>
      <c r="T26" s="68">
        <f t="shared" si="2"/>
        <v>51</v>
      </c>
      <c r="U26" s="64">
        <f t="shared" si="3"/>
        <v>1.8555938500960936</v>
      </c>
    </row>
    <row r="27" spans="1:21" x14ac:dyDescent="0.25">
      <c r="A27" s="8" t="s">
        <v>58</v>
      </c>
      <c r="B27" s="9" t="s">
        <v>59</v>
      </c>
      <c r="C27" s="10">
        <v>204489</v>
      </c>
      <c r="D27" s="11">
        <v>1</v>
      </c>
      <c r="E27" s="53">
        <f>A27-D27</f>
        <v>24</v>
      </c>
      <c r="F27" s="63">
        <f>I27/(1+J27)</f>
        <v>100257.47960108795</v>
      </c>
      <c r="G27" s="62">
        <f>K27/(1+L27)</f>
        <v>18229.922279792747</v>
      </c>
      <c r="H27" s="54">
        <f>RANK(G27,$G$3:$G$502)</f>
        <v>12</v>
      </c>
      <c r="I27" s="16">
        <v>110584</v>
      </c>
      <c r="J27" s="33">
        <v>0.10300000000000001</v>
      </c>
      <c r="K27" s="17">
        <v>28147</v>
      </c>
      <c r="L27" s="38">
        <v>0.54400000000000004</v>
      </c>
      <c r="M27" s="18">
        <v>2354507</v>
      </c>
      <c r="N27" s="19">
        <v>265938.5</v>
      </c>
      <c r="O27" s="61">
        <f>C27-C27*10%</f>
        <v>184040.1</v>
      </c>
      <c r="P27" s="62">
        <f t="shared" si="0"/>
        <v>8281.8045000000002</v>
      </c>
      <c r="Q27" s="63">
        <f>I27+I27*5.2%</f>
        <v>116334.368</v>
      </c>
      <c r="R27" s="69">
        <f t="shared" si="1"/>
        <v>25</v>
      </c>
      <c r="S27" s="63">
        <f>Q27-(I27-K27)</f>
        <v>33897.368000000002</v>
      </c>
      <c r="T27" s="68">
        <f t="shared" si="2"/>
        <v>5</v>
      </c>
      <c r="U27" s="64">
        <f t="shared" si="3"/>
        <v>0.20429772267026688</v>
      </c>
    </row>
    <row r="28" spans="1:21" x14ac:dyDescent="0.25">
      <c r="A28" s="8" t="s">
        <v>60</v>
      </c>
      <c r="B28" s="9" t="s">
        <v>61</v>
      </c>
      <c r="C28" s="10">
        <v>131000</v>
      </c>
      <c r="D28" s="11">
        <v>4</v>
      </c>
      <c r="E28" s="53">
        <f>A28-D28</f>
        <v>22</v>
      </c>
      <c r="F28" s="63">
        <f>I28/(1+J28)</f>
        <v>89942.950285248589</v>
      </c>
      <c r="G28" s="62">
        <f>K28/(1+L28)</f>
        <v>21190.537084398977</v>
      </c>
      <c r="H28" s="54">
        <f>RANK(G28,$G$3:$G$502)</f>
        <v>10</v>
      </c>
      <c r="I28" s="16">
        <v>110360</v>
      </c>
      <c r="J28" s="33">
        <v>0.22699999999999998</v>
      </c>
      <c r="K28" s="17">
        <v>16571</v>
      </c>
      <c r="L28" s="38">
        <v>-0.218</v>
      </c>
      <c r="M28" s="18">
        <v>258848</v>
      </c>
      <c r="N28" s="19">
        <v>904860.9</v>
      </c>
      <c r="O28" s="61">
        <f>C28-C28*10%</f>
        <v>117900</v>
      </c>
      <c r="P28" s="62">
        <f t="shared" si="0"/>
        <v>5305.5</v>
      </c>
      <c r="Q28" s="63">
        <f>I28+I28*5.2%</f>
        <v>116098.72</v>
      </c>
      <c r="R28" s="69">
        <f t="shared" si="1"/>
        <v>26</v>
      </c>
      <c r="S28" s="63">
        <f>Q28-(I28-K28)</f>
        <v>22309.72</v>
      </c>
      <c r="T28" s="68">
        <f t="shared" si="2"/>
        <v>16</v>
      </c>
      <c r="U28" s="64">
        <f t="shared" si="3"/>
        <v>0.34631102528513674</v>
      </c>
    </row>
    <row r="29" spans="1:21" x14ac:dyDescent="0.25">
      <c r="A29" s="8" t="s">
        <v>62</v>
      </c>
      <c r="B29" s="9" t="s">
        <v>63</v>
      </c>
      <c r="C29" s="10">
        <v>413000</v>
      </c>
      <c r="D29" s="11">
        <v>4</v>
      </c>
      <c r="E29" s="53">
        <f>A29-D29</f>
        <v>23</v>
      </c>
      <c r="F29" s="63">
        <f>I29/(1+J29)</f>
        <v>100935.63432835821</v>
      </c>
      <c r="G29" s="62">
        <f>K29/(1+L29)</f>
        <v>8627.6183087664867</v>
      </c>
      <c r="H29" s="54">
        <f>RANK(G29,$G$3:$G$502)</f>
        <v>27</v>
      </c>
      <c r="I29" s="16">
        <v>108203</v>
      </c>
      <c r="J29" s="33">
        <v>7.2000000000000008E-2</v>
      </c>
      <c r="K29" s="17">
        <v>11121</v>
      </c>
      <c r="L29" s="38">
        <v>0.28899999999999998</v>
      </c>
      <c r="M29" s="18">
        <v>44003</v>
      </c>
      <c r="N29" s="19">
        <v>211828</v>
      </c>
      <c r="O29" s="61">
        <f>C29-C29*10%</f>
        <v>371700</v>
      </c>
      <c r="P29" s="62">
        <f t="shared" si="0"/>
        <v>16726.5</v>
      </c>
      <c r="Q29" s="63">
        <f>I29+I29*5.2%</f>
        <v>113829.556</v>
      </c>
      <c r="R29" s="69">
        <f t="shared" si="1"/>
        <v>27</v>
      </c>
      <c r="S29" s="63">
        <f>Q29-(I29-K29)</f>
        <v>16747.555999999997</v>
      </c>
      <c r="T29" s="68">
        <f t="shared" si="2"/>
        <v>21</v>
      </c>
      <c r="U29" s="64">
        <f t="shared" si="3"/>
        <v>0.50593975361927856</v>
      </c>
    </row>
    <row r="30" spans="1:21" x14ac:dyDescent="0.25">
      <c r="A30" s="8" t="s">
        <v>64</v>
      </c>
      <c r="B30" s="9" t="s">
        <v>65</v>
      </c>
      <c r="C30" s="10">
        <v>153000</v>
      </c>
      <c r="D30" s="11">
        <v>1</v>
      </c>
      <c r="E30" s="53">
        <f>A30-D30</f>
        <v>27</v>
      </c>
      <c r="F30" s="63">
        <f>I30/(1+J30)</f>
        <v>93376.731301939057</v>
      </c>
      <c r="G30" s="62">
        <f>K30/(1+L30)</f>
        <v>8197.492163009405</v>
      </c>
      <c r="H30" s="54">
        <f>RANK(G30,$G$3:$G$502)</f>
        <v>28</v>
      </c>
      <c r="I30" s="16">
        <v>101127</v>
      </c>
      <c r="J30" s="33">
        <v>8.3000000000000004E-2</v>
      </c>
      <c r="K30" s="17">
        <v>10460</v>
      </c>
      <c r="L30" s="38">
        <v>0.27600000000000002</v>
      </c>
      <c r="M30" s="18">
        <v>117359</v>
      </c>
      <c r="N30" s="19">
        <v>215304.7</v>
      </c>
      <c r="O30" s="61">
        <f>C30-C30*10%</f>
        <v>137700</v>
      </c>
      <c r="P30" s="62">
        <f t="shared" si="0"/>
        <v>6196.5</v>
      </c>
      <c r="Q30" s="63">
        <f>I30+I30*5.2%</f>
        <v>106385.60400000001</v>
      </c>
      <c r="R30" s="69">
        <f t="shared" si="1"/>
        <v>28</v>
      </c>
      <c r="S30" s="63">
        <f>Q30-(I30-K30)</f>
        <v>15718.604000000007</v>
      </c>
      <c r="T30" s="68">
        <f t="shared" si="2"/>
        <v>24</v>
      </c>
      <c r="U30" s="64">
        <f t="shared" si="3"/>
        <v>0.50273460803059333</v>
      </c>
    </row>
    <row r="31" spans="1:21" x14ac:dyDescent="0.25">
      <c r="A31" s="8" t="s">
        <v>66</v>
      </c>
      <c r="B31" s="9" t="s">
        <v>67</v>
      </c>
      <c r="C31" s="10">
        <v>258700</v>
      </c>
      <c r="D31" s="11">
        <v>3</v>
      </c>
      <c r="E31" s="53">
        <f>A31-D31</f>
        <v>26</v>
      </c>
      <c r="F31" s="63">
        <f>I31/(1+J31)</f>
        <v>97736.943907156674</v>
      </c>
      <c r="G31" s="62">
        <f>K31/(1+L31)</f>
        <v>22193.260654112986</v>
      </c>
      <c r="H31" s="54">
        <f>RANK(G31,$G$3:$G$502)</f>
        <v>8</v>
      </c>
      <c r="I31" s="16">
        <v>101060</v>
      </c>
      <c r="J31" s="33">
        <v>3.4000000000000002E-2</v>
      </c>
      <c r="K31" s="17">
        <v>22393</v>
      </c>
      <c r="L31" s="38">
        <v>8.9999999999999993E-3</v>
      </c>
      <c r="M31" s="18">
        <v>1895883</v>
      </c>
      <c r="N31" s="19">
        <v>219467.1</v>
      </c>
      <c r="O31" s="61">
        <f>C31-C31*10%</f>
        <v>232830</v>
      </c>
      <c r="P31" s="62">
        <f t="shared" si="0"/>
        <v>10477.35</v>
      </c>
      <c r="Q31" s="63">
        <f>I31+I31*5.2%</f>
        <v>106315.12</v>
      </c>
      <c r="R31" s="69">
        <f t="shared" si="1"/>
        <v>29</v>
      </c>
      <c r="S31" s="63">
        <f>Q31-(I31-K31)</f>
        <v>27648.119999999995</v>
      </c>
      <c r="T31" s="68">
        <f t="shared" si="2"/>
        <v>9</v>
      </c>
      <c r="U31" s="64">
        <f t="shared" si="3"/>
        <v>0.23467690796230944</v>
      </c>
    </row>
    <row r="32" spans="1:21" x14ac:dyDescent="0.25">
      <c r="A32" s="8" t="s">
        <v>68</v>
      </c>
      <c r="B32" s="9" t="s">
        <v>69</v>
      </c>
      <c r="C32" s="10">
        <v>204000</v>
      </c>
      <c r="D32" s="11">
        <v>2</v>
      </c>
      <c r="E32" s="53">
        <f>A32-D32</f>
        <v>28</v>
      </c>
      <c r="F32" s="63">
        <f>I32/(1+J32)</f>
        <v>87971.014492753617</v>
      </c>
      <c r="G32" s="62">
        <f>K32/(1+L32)</f>
        <v>18045</v>
      </c>
      <c r="H32" s="54">
        <f>RANK(G32,$G$3:$G$502)</f>
        <v>13</v>
      </c>
      <c r="I32" s="16">
        <v>97120</v>
      </c>
      <c r="J32" s="33">
        <v>0.10400000000000001</v>
      </c>
      <c r="K32" s="17">
        <v>18045</v>
      </c>
      <c r="L32" s="38">
        <v>0</v>
      </c>
      <c r="M32" s="18">
        <v>1917383</v>
      </c>
      <c r="N32" s="19">
        <v>145625.4</v>
      </c>
      <c r="O32" s="61">
        <f>C32-C32*10%</f>
        <v>183600</v>
      </c>
      <c r="P32" s="62">
        <f t="shared" si="0"/>
        <v>8262</v>
      </c>
      <c r="Q32" s="63">
        <f>I32+I32*5.2%</f>
        <v>102170.24000000001</v>
      </c>
      <c r="R32" s="69">
        <f t="shared" si="1"/>
        <v>30</v>
      </c>
      <c r="S32" s="63">
        <f>Q32-(I32-K32)</f>
        <v>23095.240000000005</v>
      </c>
      <c r="T32" s="68">
        <f t="shared" si="2"/>
        <v>14</v>
      </c>
      <c r="U32" s="64">
        <f t="shared" si="3"/>
        <v>0.279869215849266</v>
      </c>
    </row>
    <row r="33" spans="1:21" x14ac:dyDescent="0.25">
      <c r="A33" s="8" t="s">
        <v>70</v>
      </c>
      <c r="B33" s="9" t="s">
        <v>71</v>
      </c>
      <c r="C33" s="10">
        <v>60350</v>
      </c>
      <c r="D33" s="11">
        <v>10</v>
      </c>
      <c r="E33" s="53">
        <f>A33-D33</f>
        <v>21</v>
      </c>
      <c r="F33" s="63">
        <f>I33/(1+J33)</f>
        <v>67619.777158774377</v>
      </c>
      <c r="G33" s="62">
        <f>K33/(1+L33)</f>
        <v>3432.0987654320984</v>
      </c>
      <c r="H33" s="54">
        <f>RANK(G33,$G$3:$G$502)</f>
        <v>69</v>
      </c>
      <c r="I33" s="16">
        <v>97102</v>
      </c>
      <c r="J33" s="33">
        <v>0.436</v>
      </c>
      <c r="K33" s="17">
        <v>2780</v>
      </c>
      <c r="L33" s="38">
        <v>-0.19</v>
      </c>
      <c r="M33" s="18">
        <v>92940</v>
      </c>
      <c r="N33" s="19">
        <v>40258.199999999997</v>
      </c>
      <c r="O33" s="61">
        <f>C33-C33*10%</f>
        <v>54315</v>
      </c>
      <c r="P33" s="62">
        <f t="shared" si="0"/>
        <v>2444.1749999999997</v>
      </c>
      <c r="Q33" s="63">
        <f>I33+I33*5.2%</f>
        <v>102151.304</v>
      </c>
      <c r="R33" s="69">
        <f t="shared" si="1"/>
        <v>31</v>
      </c>
      <c r="S33" s="63">
        <f>Q33-(I33-K33)</f>
        <v>7829.3040000000037</v>
      </c>
      <c r="T33" s="68">
        <f t="shared" si="2"/>
        <v>65</v>
      </c>
      <c r="U33" s="64">
        <f t="shared" si="3"/>
        <v>1.8162964028776991</v>
      </c>
    </row>
    <row r="34" spans="1:21" x14ac:dyDescent="0.25">
      <c r="A34" s="8" t="s">
        <v>72</v>
      </c>
      <c r="B34" s="9" t="s">
        <v>73</v>
      </c>
      <c r="C34" s="10">
        <v>184000</v>
      </c>
      <c r="D34" s="11">
        <v>1</v>
      </c>
      <c r="E34" s="53">
        <f>A34-D34</f>
        <v>31</v>
      </c>
      <c r="F34" s="63">
        <f>I34/(1+J34)</f>
        <v>84532.200357781752</v>
      </c>
      <c r="G34" s="62">
        <f>K34/(1+L34)</f>
        <v>22734.496124031008</v>
      </c>
      <c r="H34" s="54">
        <f>RANK(G34,$G$3:$G$502)</f>
        <v>6</v>
      </c>
      <c r="I34" s="16">
        <v>94507</v>
      </c>
      <c r="J34" s="33">
        <v>0.11800000000000001</v>
      </c>
      <c r="K34" s="17">
        <v>11731</v>
      </c>
      <c r="L34" s="38">
        <v>-0.48399999999999999</v>
      </c>
      <c r="M34" s="18">
        <v>251684</v>
      </c>
      <c r="N34" s="19">
        <v>180948</v>
      </c>
      <c r="O34" s="61">
        <f>C34-C34*10%</f>
        <v>165600</v>
      </c>
      <c r="P34" s="62">
        <f t="shared" si="0"/>
        <v>7452</v>
      </c>
      <c r="Q34" s="63">
        <f>I34+I34*5.2%</f>
        <v>99421.364000000001</v>
      </c>
      <c r="R34" s="69">
        <f t="shared" si="1"/>
        <v>32</v>
      </c>
      <c r="S34" s="63">
        <f>Q34-(I34-K34)</f>
        <v>16645.364000000001</v>
      </c>
      <c r="T34" s="68">
        <f t="shared" si="2"/>
        <v>22</v>
      </c>
      <c r="U34" s="64">
        <f t="shared" si="3"/>
        <v>0.41892114909214911</v>
      </c>
    </row>
    <row r="35" spans="1:21" x14ac:dyDescent="0.25">
      <c r="A35" s="8" t="s">
        <v>74</v>
      </c>
      <c r="B35" s="9" t="s">
        <v>75</v>
      </c>
      <c r="C35" s="10">
        <v>63900</v>
      </c>
      <c r="D35" s="11">
        <v>4</v>
      </c>
      <c r="E35" s="53">
        <f>A35-D35</f>
        <v>29</v>
      </c>
      <c r="F35" s="63">
        <f>I35/(1+J35)</f>
        <v>90034.213098729233</v>
      </c>
      <c r="G35" s="62">
        <f>K35/(1+L35)</f>
        <v>3842.2131147540986</v>
      </c>
      <c r="H35" s="54">
        <f>RANK(G35,$G$3:$G$502)</f>
        <v>62</v>
      </c>
      <c r="I35" s="16">
        <v>92105</v>
      </c>
      <c r="J35" s="33">
        <v>2.3E-2</v>
      </c>
      <c r="K35" s="17">
        <v>3750</v>
      </c>
      <c r="L35" s="38">
        <v>-2.4E-2</v>
      </c>
      <c r="M35" s="18">
        <v>71571</v>
      </c>
      <c r="N35" s="19">
        <v>73826.600000000006</v>
      </c>
      <c r="O35" s="61">
        <f>C35-C35*10%</f>
        <v>57510</v>
      </c>
      <c r="P35" s="62">
        <f t="shared" si="0"/>
        <v>2587.9499999999998</v>
      </c>
      <c r="Q35" s="63">
        <f>I35+I35*5.2%</f>
        <v>96894.46</v>
      </c>
      <c r="R35" s="69">
        <f t="shared" si="1"/>
        <v>33</v>
      </c>
      <c r="S35" s="63">
        <f>Q35-(I35-K35)</f>
        <v>8539.4600000000064</v>
      </c>
      <c r="T35" s="68">
        <f t="shared" si="2"/>
        <v>54</v>
      </c>
      <c r="U35" s="64">
        <f t="shared" si="3"/>
        <v>1.2771893333333351</v>
      </c>
    </row>
    <row r="36" spans="1:21" x14ac:dyDescent="0.25">
      <c r="A36" s="8" t="s">
        <v>76</v>
      </c>
      <c r="B36" s="9" t="s">
        <v>77</v>
      </c>
      <c r="C36" s="10">
        <v>157000</v>
      </c>
      <c r="D36" s="11">
        <v>1</v>
      </c>
      <c r="E36" s="53">
        <f>A36-D36</f>
        <v>33</v>
      </c>
      <c r="F36" s="63">
        <f>I36/(1+J36)</f>
        <v>78664.0625</v>
      </c>
      <c r="G36" s="62">
        <f>K36/(1+L36)</f>
        <v>2310</v>
      </c>
      <c r="H36" s="54">
        <f>RANK(G36,$G$3:$G$502)</f>
        <v>105</v>
      </c>
      <c r="I36" s="16">
        <v>90621</v>
      </c>
      <c r="J36" s="33">
        <v>0.152</v>
      </c>
      <c r="K36" s="17">
        <v>2310</v>
      </c>
      <c r="L36" s="38">
        <v>0</v>
      </c>
      <c r="M36" s="18">
        <v>111820</v>
      </c>
      <c r="N36" s="19">
        <v>42170.5</v>
      </c>
      <c r="O36" s="61">
        <f>C36-C36*10%</f>
        <v>141300</v>
      </c>
      <c r="P36" s="62">
        <f t="shared" si="0"/>
        <v>6358.5</v>
      </c>
      <c r="Q36" s="63">
        <f>I36+I36*5.2%</f>
        <v>95333.292000000001</v>
      </c>
      <c r="R36" s="69">
        <f t="shared" si="1"/>
        <v>34</v>
      </c>
      <c r="S36" s="63">
        <f>Q36-(I36-K36)</f>
        <v>7022.2920000000013</v>
      </c>
      <c r="T36" s="68">
        <f t="shared" si="2"/>
        <v>75</v>
      </c>
      <c r="U36" s="64">
        <f t="shared" si="3"/>
        <v>2.0399532467532473</v>
      </c>
    </row>
    <row r="37" spans="1:21" x14ac:dyDescent="0.25">
      <c r="A37" s="8" t="s">
        <v>78</v>
      </c>
      <c r="B37" s="9" t="s">
        <v>79</v>
      </c>
      <c r="C37" s="10">
        <v>98000</v>
      </c>
      <c r="D37" s="11">
        <v>12</v>
      </c>
      <c r="E37" s="53">
        <f>A37-D37</f>
        <v>23</v>
      </c>
      <c r="F37" s="63">
        <f>I37/(1+J37)</f>
        <v>62665.451895043727</v>
      </c>
      <c r="G37" s="62">
        <f>K37/(1+L37)</f>
        <v>1459.9316369160654</v>
      </c>
      <c r="H37" s="54">
        <f>RANK(G37,$G$3:$G$502)</f>
        <v>175</v>
      </c>
      <c r="I37" s="16">
        <v>85977</v>
      </c>
      <c r="J37" s="33">
        <v>0.37200000000000005</v>
      </c>
      <c r="K37" s="17">
        <v>3844</v>
      </c>
      <c r="L37" s="38">
        <v>1.633</v>
      </c>
      <c r="M37" s="18">
        <v>188030</v>
      </c>
      <c r="N37" s="19">
        <v>120201.4</v>
      </c>
      <c r="O37" s="61">
        <f>C37-C37*10%</f>
        <v>88200</v>
      </c>
      <c r="P37" s="62">
        <f t="shared" si="0"/>
        <v>3969</v>
      </c>
      <c r="Q37" s="63">
        <f>I37+I37*5.2%</f>
        <v>90447.804000000004</v>
      </c>
      <c r="R37" s="69">
        <f t="shared" si="1"/>
        <v>35</v>
      </c>
      <c r="S37" s="63">
        <f>Q37-(I37-K37)</f>
        <v>8314.8040000000037</v>
      </c>
      <c r="T37" s="68">
        <f t="shared" si="2"/>
        <v>59</v>
      </c>
      <c r="U37" s="64">
        <f t="shared" si="3"/>
        <v>1.1630603537981279</v>
      </c>
    </row>
    <row r="38" spans="1:21" x14ac:dyDescent="0.25">
      <c r="A38" s="8" t="s">
        <v>80</v>
      </c>
      <c r="B38" s="9" t="s">
        <v>81</v>
      </c>
      <c r="C38" s="10">
        <v>56788</v>
      </c>
      <c r="D38" s="11">
        <v>0</v>
      </c>
      <c r="E38" s="53">
        <f>A38-D38</f>
        <v>36</v>
      </c>
      <c r="F38" s="63">
        <f>I38/(1+J38)</f>
        <v>78362.607861936718</v>
      </c>
      <c r="G38" s="62">
        <f>K38/(1+L38)</f>
        <v>2206.4775295003765</v>
      </c>
      <c r="H38" s="54">
        <f>RANK(G38,$G$3:$G$502)</f>
        <v>112</v>
      </c>
      <c r="I38" s="16">
        <v>81732.2</v>
      </c>
      <c r="J38" s="33">
        <v>4.2999999999999997E-2</v>
      </c>
      <c r="K38" s="17">
        <v>8788.4</v>
      </c>
      <c r="L38" s="38">
        <v>2.9830000000000001</v>
      </c>
      <c r="M38" s="18">
        <v>272518.40000000002</v>
      </c>
      <c r="N38" s="19">
        <v>0</v>
      </c>
      <c r="O38" s="61">
        <f>C38-C38*10%</f>
        <v>51109.2</v>
      </c>
      <c r="P38" s="62">
        <f t="shared" si="0"/>
        <v>2299.9139999999998</v>
      </c>
      <c r="Q38" s="63">
        <f>I38+I38*5.2%</f>
        <v>85982.274399999995</v>
      </c>
      <c r="R38" s="69">
        <f t="shared" si="1"/>
        <v>36</v>
      </c>
      <c r="S38" s="63">
        <f>Q38-(I38-K38)</f>
        <v>13038.474399999992</v>
      </c>
      <c r="T38" s="68">
        <f t="shared" si="2"/>
        <v>33</v>
      </c>
      <c r="U38" s="64">
        <f t="shared" si="3"/>
        <v>0.48360047335123485</v>
      </c>
    </row>
    <row r="39" spans="1:21" x14ac:dyDescent="0.25">
      <c r="A39" s="8" t="s">
        <v>82</v>
      </c>
      <c r="B39" s="9" t="s">
        <v>83</v>
      </c>
      <c r="C39" s="10">
        <v>135100</v>
      </c>
      <c r="D39" s="11">
        <v>0</v>
      </c>
      <c r="E39" s="53">
        <f>A39-D39</f>
        <v>37</v>
      </c>
      <c r="F39" s="63">
        <f>I39/(1+J39)</f>
        <v>76458.29428303655</v>
      </c>
      <c r="G39" s="62">
        <f>K39/(1+L39)</f>
        <v>1299.991501657177</v>
      </c>
      <c r="H39" s="54">
        <f>RANK(G39,$G$3:$G$502)</f>
        <v>191</v>
      </c>
      <c r="I39" s="16">
        <v>81581</v>
      </c>
      <c r="J39" s="33">
        <v>6.7000000000000004E-2</v>
      </c>
      <c r="K39" s="17">
        <v>15297</v>
      </c>
      <c r="L39" s="38">
        <v>10.766999999999999</v>
      </c>
      <c r="M39" s="18">
        <v>152954</v>
      </c>
      <c r="N39" s="19">
        <v>372228.9</v>
      </c>
      <c r="O39" s="61">
        <f>C39-C39*10%</f>
        <v>121590</v>
      </c>
      <c r="P39" s="62">
        <f t="shared" si="0"/>
        <v>5471.55</v>
      </c>
      <c r="Q39" s="63">
        <f>I39+I39*5.2%</f>
        <v>85823.212</v>
      </c>
      <c r="R39" s="69">
        <f t="shared" si="1"/>
        <v>37</v>
      </c>
      <c r="S39" s="63">
        <f>Q39-(I39-K39)</f>
        <v>19539.212</v>
      </c>
      <c r="T39" s="68">
        <f t="shared" si="2"/>
        <v>19</v>
      </c>
      <c r="U39" s="64">
        <f t="shared" si="3"/>
        <v>0.2773231352552788</v>
      </c>
    </row>
    <row r="40" spans="1:21" x14ac:dyDescent="0.25">
      <c r="A40" s="8" t="s">
        <v>84</v>
      </c>
      <c r="B40" s="9" t="s">
        <v>85</v>
      </c>
      <c r="C40" s="10">
        <v>381100</v>
      </c>
      <c r="D40" s="11">
        <v>4</v>
      </c>
      <c r="E40" s="53">
        <f>A40-D40</f>
        <v>34</v>
      </c>
      <c r="F40" s="63">
        <f>I40/(1+J40)</f>
        <v>79116.302186878733</v>
      </c>
      <c r="G40" s="62">
        <f>K40/(1+L40)</f>
        <v>5753.4607778510217</v>
      </c>
      <c r="H40" s="54">
        <f>RANK(G40,$G$3:$G$502)</f>
        <v>37</v>
      </c>
      <c r="I40" s="16">
        <v>79591</v>
      </c>
      <c r="J40" s="33">
        <v>6.0000000000000001E-3</v>
      </c>
      <c r="K40" s="17">
        <v>8728</v>
      </c>
      <c r="L40" s="38">
        <v>0.51700000000000002</v>
      </c>
      <c r="M40" s="18">
        <v>123382</v>
      </c>
      <c r="N40" s="19">
        <v>125560.1</v>
      </c>
      <c r="O40" s="61">
        <f>C40-C40*10%</f>
        <v>342990</v>
      </c>
      <c r="P40" s="62">
        <f t="shared" si="0"/>
        <v>15434.55</v>
      </c>
      <c r="Q40" s="63">
        <f>I40+I40*5.2%</f>
        <v>83729.732000000004</v>
      </c>
      <c r="R40" s="69">
        <f t="shared" si="1"/>
        <v>38</v>
      </c>
      <c r="S40" s="63">
        <f>Q40-(I40-K40)</f>
        <v>12866.732000000004</v>
      </c>
      <c r="T40" s="68">
        <f t="shared" si="2"/>
        <v>34</v>
      </c>
      <c r="U40" s="64">
        <f t="shared" si="3"/>
        <v>0.4741901924839601</v>
      </c>
    </row>
    <row r="41" spans="1:21" x14ac:dyDescent="0.25">
      <c r="A41" s="8" t="s">
        <v>86</v>
      </c>
      <c r="B41" s="9" t="s">
        <v>87</v>
      </c>
      <c r="C41" s="10">
        <v>360000</v>
      </c>
      <c r="D41" s="11">
        <v>0</v>
      </c>
      <c r="E41" s="53">
        <f>A41-D41</f>
        <v>39</v>
      </c>
      <c r="F41" s="63">
        <f>I41/(1+J41)</f>
        <v>71904.580152671755</v>
      </c>
      <c r="G41" s="62">
        <f>K41/(1+L41)</f>
        <v>2934.0659340659345</v>
      </c>
      <c r="H41" s="54">
        <f>RANK(G41,$G$3:$G$502)</f>
        <v>80</v>
      </c>
      <c r="I41" s="16">
        <v>75356</v>
      </c>
      <c r="J41" s="33">
        <v>4.8000000000000001E-2</v>
      </c>
      <c r="K41" s="17">
        <v>2937</v>
      </c>
      <c r="L41" s="38">
        <v>1E-3</v>
      </c>
      <c r="M41" s="18">
        <v>41290</v>
      </c>
      <c r="N41" s="19">
        <v>41440.9</v>
      </c>
      <c r="O41" s="61">
        <f>C41-C41*10%</f>
        <v>324000</v>
      </c>
      <c r="P41" s="62">
        <f t="shared" si="0"/>
        <v>14580</v>
      </c>
      <c r="Q41" s="63">
        <f>I41+I41*5.2%</f>
        <v>79274.512000000002</v>
      </c>
      <c r="R41" s="69">
        <f t="shared" si="1"/>
        <v>39</v>
      </c>
      <c r="S41" s="63">
        <f>Q41-(I41-K41)</f>
        <v>6855.5120000000024</v>
      </c>
      <c r="T41" s="68">
        <f t="shared" si="2"/>
        <v>77</v>
      </c>
      <c r="U41" s="64">
        <f t="shared" si="3"/>
        <v>1.33418862785155</v>
      </c>
    </row>
    <row r="42" spans="1:21" x14ac:dyDescent="0.25">
      <c r="A42" s="8" t="s">
        <v>88</v>
      </c>
      <c r="B42" s="9" t="s">
        <v>89</v>
      </c>
      <c r="C42" s="10">
        <v>6621</v>
      </c>
      <c r="D42" s="11">
        <v>2</v>
      </c>
      <c r="E42" s="53">
        <f>A42-D42</f>
        <v>38</v>
      </c>
      <c r="F42" s="63">
        <f>I42/(1+J42)</f>
        <v>72581.854043392508</v>
      </c>
      <c r="G42" s="62">
        <f>K42/(1+L42)</f>
        <v>5624.2387332521321</v>
      </c>
      <c r="H42" s="54">
        <f>RANK(G42,$G$3:$G$502)</f>
        <v>38</v>
      </c>
      <c r="I42" s="16">
        <v>73598</v>
      </c>
      <c r="J42" s="33">
        <v>1.4E-2</v>
      </c>
      <c r="K42" s="17">
        <v>9235</v>
      </c>
      <c r="L42" s="38">
        <v>0.64200000000000002</v>
      </c>
      <c r="M42" s="18">
        <v>2063060</v>
      </c>
      <c r="N42" s="19">
        <v>1748.7</v>
      </c>
      <c r="O42" s="61">
        <f>C42-C42*10%</f>
        <v>5958.9</v>
      </c>
      <c r="P42" s="62">
        <f t="shared" si="0"/>
        <v>268.15049999999997</v>
      </c>
      <c r="Q42" s="63">
        <f>I42+I42*5.2%</f>
        <v>77425.096000000005</v>
      </c>
      <c r="R42" s="69">
        <f t="shared" si="1"/>
        <v>40</v>
      </c>
      <c r="S42" s="63">
        <f>Q42-(I42-K42)</f>
        <v>13062.096000000005</v>
      </c>
      <c r="T42" s="68">
        <f t="shared" si="2"/>
        <v>32</v>
      </c>
      <c r="U42" s="64">
        <f t="shared" si="3"/>
        <v>0.41441212777477043</v>
      </c>
    </row>
    <row r="43" spans="1:21" x14ac:dyDescent="0.25">
      <c r="A43" s="8" t="s">
        <v>90</v>
      </c>
      <c r="B43" s="9" t="s">
        <v>91</v>
      </c>
      <c r="C43" s="10">
        <v>364575</v>
      </c>
      <c r="D43" s="11">
        <v>3</v>
      </c>
      <c r="E43" s="53">
        <f>A43-D43</f>
        <v>38</v>
      </c>
      <c r="F43" s="63">
        <f>I43/(1+J43)</f>
        <v>65867.094408799268</v>
      </c>
      <c r="G43" s="62">
        <f>K43/(1+L43)</f>
        <v>4908.811475409836</v>
      </c>
      <c r="H43" s="54">
        <f>RANK(G43,$G$3:$G$502)</f>
        <v>49</v>
      </c>
      <c r="I43" s="16">
        <v>71861</v>
      </c>
      <c r="J43" s="33">
        <v>9.0999999999999998E-2</v>
      </c>
      <c r="K43" s="17">
        <v>4791</v>
      </c>
      <c r="L43" s="38">
        <v>-2.4E-2</v>
      </c>
      <c r="M43" s="18">
        <v>50016</v>
      </c>
      <c r="N43" s="19">
        <v>96116.3</v>
      </c>
      <c r="O43" s="61">
        <f>C43-C43*10%</f>
        <v>328117.5</v>
      </c>
      <c r="P43" s="62">
        <f t="shared" si="0"/>
        <v>14765.287499999999</v>
      </c>
      <c r="Q43" s="63">
        <f>I43+I43*5.2%</f>
        <v>75597.771999999997</v>
      </c>
      <c r="R43" s="69">
        <f t="shared" si="1"/>
        <v>41</v>
      </c>
      <c r="S43" s="63">
        <f>Q43-(I43-K43)</f>
        <v>8527.7719999999972</v>
      </c>
      <c r="T43" s="68">
        <f t="shared" si="2"/>
        <v>55</v>
      </c>
      <c r="U43" s="64">
        <f t="shared" si="3"/>
        <v>0.77995658526403611</v>
      </c>
    </row>
    <row r="44" spans="1:21" x14ac:dyDescent="0.25">
      <c r="A44" s="8" t="s">
        <v>92</v>
      </c>
      <c r="B44" s="9" t="s">
        <v>93</v>
      </c>
      <c r="C44" s="10">
        <v>245000</v>
      </c>
      <c r="D44" s="11">
        <v>2</v>
      </c>
      <c r="E44" s="53">
        <f>A44-D44</f>
        <v>40</v>
      </c>
      <c r="F44" s="63">
        <f>I44/(1+J44)</f>
        <v>68632.338787295477</v>
      </c>
      <c r="G44" s="62">
        <f>K44/(1+L44)</f>
        <v>3448.584202682563</v>
      </c>
      <c r="H44" s="54">
        <f>RANK(G44,$G$3:$G$502)</f>
        <v>67</v>
      </c>
      <c r="I44" s="16">
        <v>71309</v>
      </c>
      <c r="J44" s="33">
        <v>3.9E-2</v>
      </c>
      <c r="K44" s="17">
        <v>2314</v>
      </c>
      <c r="L44" s="38">
        <v>-0.32900000000000001</v>
      </c>
      <c r="M44" s="18">
        <v>34508</v>
      </c>
      <c r="N44" s="19">
        <v>87685.5</v>
      </c>
      <c r="O44" s="61">
        <f>C44-C44*10%</f>
        <v>220500</v>
      </c>
      <c r="P44" s="62">
        <f t="shared" si="0"/>
        <v>9922.5</v>
      </c>
      <c r="Q44" s="63">
        <f>I44+I44*5.2%</f>
        <v>75017.067999999999</v>
      </c>
      <c r="R44" s="69">
        <f t="shared" si="1"/>
        <v>42</v>
      </c>
      <c r="S44" s="63">
        <f>Q44-(I44-K44)</f>
        <v>6022.0679999999993</v>
      </c>
      <c r="T44" s="68">
        <f t="shared" si="2"/>
        <v>88</v>
      </c>
      <c r="U44" s="64">
        <f t="shared" si="3"/>
        <v>1.6024494382022469</v>
      </c>
    </row>
    <row r="45" spans="1:21" x14ac:dyDescent="0.25">
      <c r="A45" s="8" t="s">
        <v>94</v>
      </c>
      <c r="B45" s="9" t="s">
        <v>95</v>
      </c>
      <c r="C45" s="10">
        <v>107400</v>
      </c>
      <c r="D45" s="11">
        <v>3</v>
      </c>
      <c r="E45" s="53">
        <f>A45-D45</f>
        <v>40</v>
      </c>
      <c r="F45" s="63">
        <f>I45/(1+J45)</f>
        <v>62752.87865367582</v>
      </c>
      <c r="G45" s="62">
        <f>K45/(1+L45)</f>
        <v>9600.0911992704059</v>
      </c>
      <c r="H45" s="54">
        <f>RANK(G45,$G$3:$G$502)</f>
        <v>23</v>
      </c>
      <c r="I45" s="16">
        <v>70848</v>
      </c>
      <c r="J45" s="33">
        <v>0.129</v>
      </c>
      <c r="K45" s="17">
        <v>21053</v>
      </c>
      <c r="L45" s="38">
        <v>1.1930000000000001</v>
      </c>
      <c r="M45" s="18">
        <v>127963</v>
      </c>
      <c r="N45" s="19">
        <v>241488.9</v>
      </c>
      <c r="O45" s="61">
        <f>C45-C45*10%</f>
        <v>96660</v>
      </c>
      <c r="P45" s="62">
        <f t="shared" si="0"/>
        <v>4349.7</v>
      </c>
      <c r="Q45" s="63">
        <f>I45+I45*5.2%</f>
        <v>74532.096000000005</v>
      </c>
      <c r="R45" s="69">
        <f t="shared" si="1"/>
        <v>43</v>
      </c>
      <c r="S45" s="63">
        <f>Q45-(I45-K45)</f>
        <v>24737.096000000005</v>
      </c>
      <c r="T45" s="68">
        <f t="shared" si="2"/>
        <v>11</v>
      </c>
      <c r="U45" s="64">
        <f t="shared" si="3"/>
        <v>0.17499149764879138</v>
      </c>
    </row>
    <row r="46" spans="1:21" x14ac:dyDescent="0.25">
      <c r="A46" s="8" t="s">
        <v>96</v>
      </c>
      <c r="B46" s="9" t="s">
        <v>97</v>
      </c>
      <c r="C46" s="10">
        <v>48000</v>
      </c>
      <c r="D46" s="11">
        <v>1</v>
      </c>
      <c r="E46" s="53">
        <f>A46-D46</f>
        <v>43</v>
      </c>
      <c r="F46" s="63">
        <f>I46/(1+J46)</f>
        <v>66154.819863680634</v>
      </c>
      <c r="G46" s="62">
        <f>K46/(1+L46)</f>
        <v>4008.6071987480436</v>
      </c>
      <c r="H46" s="54">
        <f>RANK(G46,$G$3:$G$502)</f>
        <v>60</v>
      </c>
      <c r="I46" s="16">
        <v>67941</v>
      </c>
      <c r="J46" s="33">
        <v>2.7000000000000003E-2</v>
      </c>
      <c r="K46" s="17">
        <v>5123</v>
      </c>
      <c r="L46" s="38">
        <v>0.27800000000000002</v>
      </c>
      <c r="M46" s="18">
        <v>687538</v>
      </c>
      <c r="N46" s="19">
        <v>40751</v>
      </c>
      <c r="O46" s="61">
        <f>C46-C46*10%</f>
        <v>43200</v>
      </c>
      <c r="P46" s="62">
        <f t="shared" si="0"/>
        <v>1944</v>
      </c>
      <c r="Q46" s="63">
        <f>I46+I46*5.2%</f>
        <v>71473.932000000001</v>
      </c>
      <c r="R46" s="69">
        <f t="shared" si="1"/>
        <v>44</v>
      </c>
      <c r="S46" s="63">
        <f>Q46-(I46-K46)</f>
        <v>8655.9320000000007</v>
      </c>
      <c r="T46" s="68">
        <f t="shared" si="2"/>
        <v>53</v>
      </c>
      <c r="U46" s="64">
        <f t="shared" si="3"/>
        <v>0.68962170603162221</v>
      </c>
    </row>
    <row r="47" spans="1:21" x14ac:dyDescent="0.25">
      <c r="A47" s="8" t="s">
        <v>98</v>
      </c>
      <c r="B47" s="9" t="s">
        <v>99</v>
      </c>
      <c r="C47" s="10">
        <v>92000</v>
      </c>
      <c r="D47" s="11">
        <v>3</v>
      </c>
      <c r="E47" s="53">
        <f>A47-D47</f>
        <v>42</v>
      </c>
      <c r="F47" s="63">
        <f>I47/(1+J47)</f>
        <v>66235.877106045591</v>
      </c>
      <c r="G47" s="62">
        <f>K47/(1+L47)</f>
        <v>15330.188679245282</v>
      </c>
      <c r="H47" s="54">
        <f>RANK(G47,$G$3:$G$502)</f>
        <v>15</v>
      </c>
      <c r="I47" s="16">
        <v>66832</v>
      </c>
      <c r="J47" s="33">
        <v>9.0000000000000011E-3</v>
      </c>
      <c r="K47" s="17">
        <v>9750</v>
      </c>
      <c r="L47" s="38">
        <v>-0.36399999999999999</v>
      </c>
      <c r="M47" s="18">
        <v>118310</v>
      </c>
      <c r="N47" s="19">
        <v>260289.4</v>
      </c>
      <c r="O47" s="61">
        <f>C47-C47*10%</f>
        <v>82800</v>
      </c>
      <c r="P47" s="62">
        <f t="shared" si="0"/>
        <v>3726</v>
      </c>
      <c r="Q47" s="63">
        <f>I47+I47*5.2%</f>
        <v>70307.263999999996</v>
      </c>
      <c r="R47" s="69">
        <f t="shared" si="1"/>
        <v>45</v>
      </c>
      <c r="S47" s="63">
        <f>Q47-(I47-K47)</f>
        <v>13225.263999999996</v>
      </c>
      <c r="T47" s="68">
        <f t="shared" si="2"/>
        <v>30</v>
      </c>
      <c r="U47" s="64">
        <f t="shared" si="3"/>
        <v>0.35643733333333288</v>
      </c>
    </row>
    <row r="48" spans="1:21" x14ac:dyDescent="0.25">
      <c r="A48" s="8" t="s">
        <v>100</v>
      </c>
      <c r="B48" s="9" t="s">
        <v>101</v>
      </c>
      <c r="C48" s="10">
        <v>240200</v>
      </c>
      <c r="D48" s="11">
        <v>5</v>
      </c>
      <c r="E48" s="53">
        <f>A48-D48</f>
        <v>41</v>
      </c>
      <c r="F48" s="63">
        <f>I48/(1+J48)</f>
        <v>59856.885688568858</v>
      </c>
      <c r="G48" s="62">
        <f>K48/(1+L48)</f>
        <v>4550.0863557858384</v>
      </c>
      <c r="H48" s="54">
        <f>RANK(G48,$G$3:$G$502)</f>
        <v>54</v>
      </c>
      <c r="I48" s="16">
        <v>66501</v>
      </c>
      <c r="J48" s="33">
        <v>0.111</v>
      </c>
      <c r="K48" s="17">
        <v>5269</v>
      </c>
      <c r="L48" s="38">
        <v>0.158</v>
      </c>
      <c r="M48" s="18">
        <v>134211</v>
      </c>
      <c r="N48" s="19">
        <v>111146</v>
      </c>
      <c r="O48" s="61">
        <f>C48-C48*10%</f>
        <v>216180</v>
      </c>
      <c r="P48" s="62">
        <f t="shared" si="0"/>
        <v>9728.1</v>
      </c>
      <c r="Q48" s="63">
        <f>I48+I48*5.2%</f>
        <v>69959.051999999996</v>
      </c>
      <c r="R48" s="69">
        <f t="shared" si="1"/>
        <v>46</v>
      </c>
      <c r="S48" s="63">
        <f>Q48-(I48-K48)</f>
        <v>8727.051999999996</v>
      </c>
      <c r="T48" s="68">
        <f t="shared" si="2"/>
        <v>52</v>
      </c>
      <c r="U48" s="64">
        <f t="shared" si="3"/>
        <v>0.65630138546213623</v>
      </c>
    </row>
    <row r="49" spans="1:21" x14ac:dyDescent="0.25">
      <c r="A49" s="8" t="s">
        <v>102</v>
      </c>
      <c r="B49" s="9" t="s">
        <v>103</v>
      </c>
      <c r="C49" s="10">
        <v>359000</v>
      </c>
      <c r="D49" s="11">
        <v>3</v>
      </c>
      <c r="E49" s="53">
        <f>A49-D49</f>
        <v>44</v>
      </c>
      <c r="F49" s="63">
        <f>I49/(1+J49)</f>
        <v>60322.580645161295</v>
      </c>
      <c r="G49" s="62">
        <f>K49/(1+L49)</f>
        <v>2996.0681520314547</v>
      </c>
      <c r="H49" s="54">
        <f>RANK(G49,$G$3:$G$502)</f>
        <v>77</v>
      </c>
      <c r="I49" s="16">
        <v>65450</v>
      </c>
      <c r="J49" s="33">
        <v>8.5000000000000006E-2</v>
      </c>
      <c r="K49" s="17">
        <v>4572</v>
      </c>
      <c r="L49" s="38">
        <v>0.52600000000000002</v>
      </c>
      <c r="M49" s="18">
        <v>52330</v>
      </c>
      <c r="N49" s="19">
        <v>47270.8</v>
      </c>
      <c r="O49" s="61">
        <f>C49-C49*10%</f>
        <v>323100</v>
      </c>
      <c r="P49" s="62">
        <f t="shared" si="0"/>
        <v>14539.5</v>
      </c>
      <c r="Q49" s="63">
        <f>I49+I49*5.2%</f>
        <v>68853.399999999994</v>
      </c>
      <c r="R49" s="69">
        <f t="shared" si="1"/>
        <v>47</v>
      </c>
      <c r="S49" s="63">
        <f>Q49-(I49-K49)</f>
        <v>7975.3999999999942</v>
      </c>
      <c r="T49" s="68">
        <f t="shared" si="2"/>
        <v>63</v>
      </c>
      <c r="U49" s="64">
        <f t="shared" si="3"/>
        <v>0.74440069991250968</v>
      </c>
    </row>
    <row r="50" spans="1:21" x14ac:dyDescent="0.25">
      <c r="A50" s="8" t="s">
        <v>104</v>
      </c>
      <c r="B50" s="9" t="s">
        <v>105</v>
      </c>
      <c r="C50" s="10">
        <v>267000</v>
      </c>
      <c r="D50" s="11">
        <v>3</v>
      </c>
      <c r="E50" s="53">
        <f>A50-D50</f>
        <v>45</v>
      </c>
      <c r="F50" s="63">
        <f>I50/(1+J50)</f>
        <v>63517.681728880154</v>
      </c>
      <c r="G50" s="62">
        <f>K50/(1+L50)</f>
        <v>4856.4221963523478</v>
      </c>
      <c r="H50" s="54">
        <f>RANK(G50,$G$3:$G$502)</f>
        <v>51</v>
      </c>
      <c r="I50" s="16">
        <v>64661</v>
      </c>
      <c r="J50" s="33">
        <v>1.8000000000000002E-2</v>
      </c>
      <c r="K50" s="17">
        <v>12515</v>
      </c>
      <c r="L50" s="38">
        <v>1.577</v>
      </c>
      <c r="M50" s="18">
        <v>77648</v>
      </c>
      <c r="N50" s="19">
        <v>172094.7</v>
      </c>
      <c r="O50" s="61">
        <f>C50-C50*10%</f>
        <v>240300</v>
      </c>
      <c r="P50" s="62">
        <f t="shared" si="0"/>
        <v>10813.5</v>
      </c>
      <c r="Q50" s="63">
        <f>I50+I50*5.2%</f>
        <v>68023.372000000003</v>
      </c>
      <c r="R50" s="69">
        <f t="shared" si="1"/>
        <v>48</v>
      </c>
      <c r="S50" s="63">
        <f>Q50-(I50-K50)</f>
        <v>15877.372000000003</v>
      </c>
      <c r="T50" s="68">
        <f t="shared" si="2"/>
        <v>23</v>
      </c>
      <c r="U50" s="64">
        <f t="shared" si="3"/>
        <v>0.26866735916899742</v>
      </c>
    </row>
    <row r="51" spans="1:21" x14ac:dyDescent="0.25">
      <c r="A51" s="8" t="s">
        <v>106</v>
      </c>
      <c r="B51" s="9" t="s">
        <v>107</v>
      </c>
      <c r="C51" s="10">
        <v>31600</v>
      </c>
      <c r="D51" s="11">
        <v>1</v>
      </c>
      <c r="E51" s="53">
        <f>A51-D51</f>
        <v>48</v>
      </c>
      <c r="F51" s="63">
        <f>I51/(1+J51)</f>
        <v>60813.799621928163</v>
      </c>
      <c r="G51" s="62">
        <f>K51/(1+L51)</f>
        <v>1594.7136563876652</v>
      </c>
      <c r="H51" s="54">
        <f>RANK(G51,$G$3:$G$502)</f>
        <v>156</v>
      </c>
      <c r="I51" s="16">
        <v>64341</v>
      </c>
      <c r="J51" s="33">
        <v>5.7999999999999996E-2</v>
      </c>
      <c r="K51" s="17">
        <v>1810</v>
      </c>
      <c r="L51" s="38">
        <v>0.13500000000000001</v>
      </c>
      <c r="M51" s="18">
        <v>40833</v>
      </c>
      <c r="N51" s="19">
        <v>24156.7</v>
      </c>
      <c r="O51" s="61">
        <f>C51-C51*10%</f>
        <v>28440</v>
      </c>
      <c r="P51" s="62">
        <f t="shared" si="0"/>
        <v>1279.8</v>
      </c>
      <c r="Q51" s="63">
        <f>I51+I51*5.2%</f>
        <v>67686.732000000004</v>
      </c>
      <c r="R51" s="69">
        <f t="shared" si="1"/>
        <v>49</v>
      </c>
      <c r="S51" s="63">
        <f>Q51-(I51-K51)</f>
        <v>5155.7320000000036</v>
      </c>
      <c r="T51" s="68">
        <f t="shared" si="2"/>
        <v>94</v>
      </c>
      <c r="U51" s="64">
        <f t="shared" si="3"/>
        <v>1.8484707182320461</v>
      </c>
    </row>
    <row r="52" spans="1:21" x14ac:dyDescent="0.25">
      <c r="A52" s="8" t="s">
        <v>108</v>
      </c>
      <c r="B52" s="9" t="s">
        <v>109</v>
      </c>
      <c r="C52" s="10">
        <v>50492</v>
      </c>
      <c r="D52" s="11">
        <v>2</v>
      </c>
      <c r="E52" s="53">
        <f>A52-D52</f>
        <v>48</v>
      </c>
      <c r="F52" s="63">
        <f>I52/(1+J52)</f>
        <v>59708.056872037916</v>
      </c>
      <c r="G52" s="62">
        <f>K52/(1+L52)</f>
        <v>7864.864864864865</v>
      </c>
      <c r="H52" s="54">
        <f>RANK(G52,$G$3:$G$502)</f>
        <v>30</v>
      </c>
      <c r="I52" s="16">
        <v>62992</v>
      </c>
      <c r="J52" s="33">
        <v>5.5E-2</v>
      </c>
      <c r="K52" s="17">
        <v>4074</v>
      </c>
      <c r="L52" s="38">
        <v>-0.48199999999999998</v>
      </c>
      <c r="M52" s="18">
        <v>815078</v>
      </c>
      <c r="N52" s="19">
        <v>37517.699999999997</v>
      </c>
      <c r="O52" s="61">
        <f>C52-C52*10%</f>
        <v>45442.8</v>
      </c>
      <c r="P52" s="62">
        <f t="shared" si="0"/>
        <v>2044.9260000000002</v>
      </c>
      <c r="Q52" s="63">
        <f>I52+I52*5.2%</f>
        <v>66267.584000000003</v>
      </c>
      <c r="R52" s="69">
        <f t="shared" si="1"/>
        <v>50</v>
      </c>
      <c r="S52" s="63">
        <f>Q52-(I52-K52)</f>
        <v>7349.5840000000026</v>
      </c>
      <c r="T52" s="68">
        <f t="shared" si="2"/>
        <v>72</v>
      </c>
      <c r="U52" s="64">
        <f t="shared" si="3"/>
        <v>0.80402160039273507</v>
      </c>
    </row>
    <row r="53" spans="1:21" x14ac:dyDescent="0.25">
      <c r="A53" s="8" t="s">
        <v>110</v>
      </c>
      <c r="B53" s="9" t="s">
        <v>111</v>
      </c>
      <c r="C53" s="10">
        <v>47300</v>
      </c>
      <c r="D53" s="11">
        <v>10</v>
      </c>
      <c r="E53" s="53">
        <f>A53-D53</f>
        <v>41</v>
      </c>
      <c r="F53" s="63">
        <f>I53/(1+J53)</f>
        <v>48558.966074313408</v>
      </c>
      <c r="G53" s="62">
        <f>K53/(1+L53)</f>
        <v>827.96688132474708</v>
      </c>
      <c r="H53" s="54">
        <f>RANK(G53,$G$3:$G$502)</f>
        <v>258</v>
      </c>
      <c r="I53" s="16">
        <v>60116</v>
      </c>
      <c r="J53" s="33">
        <v>0.23800000000000002</v>
      </c>
      <c r="K53" s="17">
        <v>900</v>
      </c>
      <c r="L53" s="38">
        <v>8.6999999999999994E-2</v>
      </c>
      <c r="M53" s="18">
        <v>30901</v>
      </c>
      <c r="N53" s="19">
        <v>21939.7</v>
      </c>
      <c r="O53" s="61">
        <f>C53-C53*10%</f>
        <v>42570</v>
      </c>
      <c r="P53" s="62">
        <f t="shared" si="0"/>
        <v>1915.6499999999999</v>
      </c>
      <c r="Q53" s="63">
        <f>I53+I53*5.2%</f>
        <v>63242.031999999999</v>
      </c>
      <c r="R53" s="69">
        <f t="shared" si="1"/>
        <v>51</v>
      </c>
      <c r="S53" s="63">
        <f>Q53-(I53-K53)</f>
        <v>4026.0319999999992</v>
      </c>
      <c r="T53" s="68">
        <f t="shared" si="2"/>
        <v>123</v>
      </c>
      <c r="U53" s="64">
        <f t="shared" si="3"/>
        <v>3.4733688888888881</v>
      </c>
    </row>
    <row r="54" spans="1:21" x14ac:dyDescent="0.25">
      <c r="A54" s="8" t="s">
        <v>112</v>
      </c>
      <c r="B54" s="9" t="s">
        <v>113</v>
      </c>
      <c r="C54" s="10">
        <v>275000</v>
      </c>
      <c r="D54" s="11">
        <v>1</v>
      </c>
      <c r="E54" s="53">
        <f>A54-D54</f>
        <v>51</v>
      </c>
      <c r="F54" s="63">
        <f>I54/(1+J54)</f>
        <v>59685.856573705176</v>
      </c>
      <c r="G54" s="62">
        <f>K54/(1+L54)</f>
        <v>46.3</v>
      </c>
      <c r="H54" s="54">
        <f>RANK(G54,$G$3:$G$502)</f>
        <v>459</v>
      </c>
      <c r="I54" s="16">
        <v>59924.6</v>
      </c>
      <c r="J54" s="33">
        <v>4.0000000000000001E-3</v>
      </c>
      <c r="K54" s="17">
        <v>46.3</v>
      </c>
      <c r="L54" s="38">
        <v>0</v>
      </c>
      <c r="M54" s="18">
        <v>21812.3</v>
      </c>
      <c r="N54" s="19">
        <v>0</v>
      </c>
      <c r="O54" s="61">
        <f>C54-C54*10%</f>
        <v>247500</v>
      </c>
      <c r="P54" s="62">
        <f t="shared" si="0"/>
        <v>11137.5</v>
      </c>
      <c r="Q54" s="63">
        <f>I54+I54*5.2%</f>
        <v>63040.679199999999</v>
      </c>
      <c r="R54" s="69">
        <f t="shared" si="1"/>
        <v>52</v>
      </c>
      <c r="S54" s="63">
        <f>Q54-(I54-K54)</f>
        <v>3162.379200000003</v>
      </c>
      <c r="T54" s="68">
        <f t="shared" si="2"/>
        <v>153</v>
      </c>
      <c r="U54" s="64">
        <f t="shared" si="3"/>
        <v>67.301926565874794</v>
      </c>
    </row>
    <row r="55" spans="1:21" x14ac:dyDescent="0.25">
      <c r="A55" s="8" t="s">
        <v>114</v>
      </c>
      <c r="B55" s="9" t="s">
        <v>115</v>
      </c>
      <c r="C55" s="10">
        <v>201000</v>
      </c>
      <c r="D55" s="11">
        <v>2</v>
      </c>
      <c r="E55" s="53">
        <f>A55-D55</f>
        <v>51</v>
      </c>
      <c r="F55" s="63">
        <f>I55/(1+J55)</f>
        <v>55133.58070500927</v>
      </c>
      <c r="G55" s="62">
        <f>K55/(1+L55)</f>
        <v>8979.3300071275844</v>
      </c>
      <c r="H55" s="54">
        <f>RANK(G55,$G$3:$G$502)</f>
        <v>26</v>
      </c>
      <c r="I55" s="16">
        <v>59434</v>
      </c>
      <c r="J55" s="33">
        <v>7.8E-2</v>
      </c>
      <c r="K55" s="17">
        <v>12598</v>
      </c>
      <c r="L55" s="38">
        <v>0.40300000000000002</v>
      </c>
      <c r="M55" s="18">
        <v>98598</v>
      </c>
      <c r="N55" s="19">
        <v>199589.9</v>
      </c>
      <c r="O55" s="61">
        <f>C55-C55*10%</f>
        <v>180900</v>
      </c>
      <c r="P55" s="62">
        <f t="shared" si="0"/>
        <v>8140.5</v>
      </c>
      <c r="Q55" s="63">
        <f>I55+I55*5.2%</f>
        <v>62524.567999999999</v>
      </c>
      <c r="R55" s="69">
        <f t="shared" si="1"/>
        <v>53</v>
      </c>
      <c r="S55" s="63">
        <f>Q55-(I55-K55)</f>
        <v>15688.567999999999</v>
      </c>
      <c r="T55" s="68">
        <f t="shared" si="2"/>
        <v>26</v>
      </c>
      <c r="U55" s="64">
        <f t="shared" si="3"/>
        <v>0.24532211462136841</v>
      </c>
    </row>
    <row r="56" spans="1:21" x14ac:dyDescent="0.25">
      <c r="A56" s="8" t="s">
        <v>116</v>
      </c>
      <c r="B56" s="9" t="s">
        <v>117</v>
      </c>
      <c r="C56" s="10">
        <v>67000</v>
      </c>
      <c r="D56" s="11">
        <v>0</v>
      </c>
      <c r="E56" s="53">
        <f>A56-D56</f>
        <v>54</v>
      </c>
      <c r="F56" s="63">
        <f>I56/(1+J56)</f>
        <v>55350.895381715367</v>
      </c>
      <c r="G56" s="62">
        <f>K56/(1+L56)</f>
        <v>1142.811501597444</v>
      </c>
      <c r="H56" s="54">
        <f>RANK(G56,$G$3:$G$502)</f>
        <v>213</v>
      </c>
      <c r="I56" s="16">
        <v>58727.3</v>
      </c>
      <c r="J56" s="33">
        <v>6.0999999999999999E-2</v>
      </c>
      <c r="K56" s="17">
        <v>1430.8</v>
      </c>
      <c r="L56" s="38">
        <v>0.252</v>
      </c>
      <c r="M56" s="18">
        <v>18070.400000000001</v>
      </c>
      <c r="N56" s="19">
        <v>34278.800000000003</v>
      </c>
      <c r="O56" s="61">
        <f>C56-C56*10%</f>
        <v>60300</v>
      </c>
      <c r="P56" s="62">
        <f t="shared" si="0"/>
        <v>2713.5</v>
      </c>
      <c r="Q56" s="63">
        <f>I56+I56*5.2%</f>
        <v>61781.119600000005</v>
      </c>
      <c r="R56" s="69">
        <f t="shared" si="1"/>
        <v>54</v>
      </c>
      <c r="S56" s="63">
        <f>Q56-(I56-K56)</f>
        <v>4484.6196000000054</v>
      </c>
      <c r="T56" s="68">
        <f t="shared" si="2"/>
        <v>108</v>
      </c>
      <c r="U56" s="64">
        <f t="shared" si="3"/>
        <v>2.1343441431367105</v>
      </c>
    </row>
    <row r="57" spans="1:21" x14ac:dyDescent="0.25">
      <c r="A57" s="8" t="s">
        <v>118</v>
      </c>
      <c r="B57" s="9" t="s">
        <v>119</v>
      </c>
      <c r="C57" s="10">
        <v>55000</v>
      </c>
      <c r="D57" s="11">
        <v>3</v>
      </c>
      <c r="E57" s="53">
        <f>A57-D57</f>
        <v>52</v>
      </c>
      <c r="F57" s="63">
        <f>I57/(1+J57)</f>
        <v>52067.67586821015</v>
      </c>
      <c r="G57" s="62">
        <f>K57/(1+L57)</f>
        <v>2525.841631104789</v>
      </c>
      <c r="H57" s="54">
        <f>RANK(G57,$G$3:$G$502)</f>
        <v>92</v>
      </c>
      <c r="I57" s="16">
        <v>58472</v>
      </c>
      <c r="J57" s="33">
        <v>0.12300000000000001</v>
      </c>
      <c r="K57" s="17">
        <v>5327</v>
      </c>
      <c r="L57" s="38">
        <v>1.109</v>
      </c>
      <c r="M57" s="18">
        <v>34622</v>
      </c>
      <c r="N57" s="19">
        <v>29795.9</v>
      </c>
      <c r="O57" s="61">
        <f>C57-C57*10%</f>
        <v>49500</v>
      </c>
      <c r="P57" s="62">
        <f t="shared" si="0"/>
        <v>2227.5</v>
      </c>
      <c r="Q57" s="63">
        <f>I57+I57*5.2%</f>
        <v>61512.544000000002</v>
      </c>
      <c r="R57" s="69">
        <f t="shared" si="1"/>
        <v>55</v>
      </c>
      <c r="S57" s="63">
        <f>Q57-(I57-K57)</f>
        <v>8367.5440000000017</v>
      </c>
      <c r="T57" s="68">
        <f t="shared" si="2"/>
        <v>58</v>
      </c>
      <c r="U57" s="64">
        <f t="shared" si="3"/>
        <v>0.57077980101370407</v>
      </c>
    </row>
    <row r="58" spans="1:21" x14ac:dyDescent="0.25">
      <c r="A58" s="8" t="s">
        <v>120</v>
      </c>
      <c r="B58" s="9" t="s">
        <v>121</v>
      </c>
      <c r="C58" s="10">
        <v>41600</v>
      </c>
      <c r="D58" s="11">
        <v>0</v>
      </c>
      <c r="E58" s="53">
        <f>A58-D58</f>
        <v>56</v>
      </c>
      <c r="F58" s="63">
        <f>I58/(1+J58)</f>
        <v>53792.060491493379</v>
      </c>
      <c r="G58" s="62">
        <f>K58/(1+L58)</f>
        <v>2449.7816593886459</v>
      </c>
      <c r="H58" s="54">
        <f>RANK(G58,$G$3:$G$502)</f>
        <v>96</v>
      </c>
      <c r="I58" s="16">
        <v>56912</v>
      </c>
      <c r="J58" s="33">
        <v>5.7999999999999996E-2</v>
      </c>
      <c r="K58" s="17">
        <v>1683</v>
      </c>
      <c r="L58" s="38">
        <v>-0.313</v>
      </c>
      <c r="M58" s="18">
        <v>25413</v>
      </c>
      <c r="N58" s="19">
        <v>36079.599999999999</v>
      </c>
      <c r="O58" s="61">
        <f>C58-C58*10%</f>
        <v>37440</v>
      </c>
      <c r="P58" s="62">
        <f t="shared" si="0"/>
        <v>1684.8</v>
      </c>
      <c r="Q58" s="63">
        <f>I58+I58*5.2%</f>
        <v>59871.423999999999</v>
      </c>
      <c r="R58" s="69">
        <f t="shared" si="1"/>
        <v>56</v>
      </c>
      <c r="S58" s="63">
        <f>Q58-(I58-K58)</f>
        <v>4642.4239999999991</v>
      </c>
      <c r="T58" s="68">
        <f t="shared" si="2"/>
        <v>105</v>
      </c>
      <c r="U58" s="64">
        <f t="shared" si="3"/>
        <v>1.7584218657159829</v>
      </c>
    </row>
    <row r="59" spans="1:21" x14ac:dyDescent="0.25">
      <c r="A59" s="8" t="s">
        <v>122</v>
      </c>
      <c r="B59" s="9" t="s">
        <v>123</v>
      </c>
      <c r="C59" s="10">
        <v>35587</v>
      </c>
      <c r="D59" s="11">
        <v>19</v>
      </c>
      <c r="E59" s="53">
        <f>A59-D59</f>
        <v>38</v>
      </c>
      <c r="F59" s="63">
        <f>I59/(1+J59)</f>
        <v>40639.010189228524</v>
      </c>
      <c r="G59" s="62">
        <f>K59/(1+L59)</f>
        <v>15930.835734870318</v>
      </c>
      <c r="H59" s="54">
        <f>RANK(G59,$G$3:$G$502)</f>
        <v>14</v>
      </c>
      <c r="I59" s="16">
        <v>55838</v>
      </c>
      <c r="J59" s="33">
        <v>0.374</v>
      </c>
      <c r="K59" s="17">
        <v>22112</v>
      </c>
      <c r="L59" s="38">
        <v>0.38800000000000001</v>
      </c>
      <c r="M59" s="18">
        <v>97334</v>
      </c>
      <c r="N59" s="19">
        <v>475731.6</v>
      </c>
      <c r="O59" s="61">
        <f>C59-C59*10%</f>
        <v>32028.3</v>
      </c>
      <c r="P59" s="62">
        <f t="shared" si="0"/>
        <v>1441.2735</v>
      </c>
      <c r="Q59" s="63">
        <f>I59+I59*5.2%</f>
        <v>58741.576000000001</v>
      </c>
      <c r="R59" s="69">
        <f t="shared" si="1"/>
        <v>57</v>
      </c>
      <c r="S59" s="63">
        <f>Q59-(I59-K59)</f>
        <v>25015.576000000001</v>
      </c>
      <c r="T59" s="68">
        <f t="shared" si="2"/>
        <v>10</v>
      </c>
      <c r="U59" s="64">
        <f t="shared" si="3"/>
        <v>0.13131222865412451</v>
      </c>
    </row>
    <row r="60" spans="1:21" x14ac:dyDescent="0.25">
      <c r="A60" s="8" t="s">
        <v>124</v>
      </c>
      <c r="B60" s="9" t="s">
        <v>125</v>
      </c>
      <c r="C60" s="10">
        <v>104000</v>
      </c>
      <c r="D60" s="11">
        <v>7</v>
      </c>
      <c r="E60" s="53">
        <f>A60-D60</f>
        <v>51</v>
      </c>
      <c r="F60" s="63">
        <f>I60/(1+J60)</f>
        <v>45450.166112956809</v>
      </c>
      <c r="G60" s="62">
        <f>K60/(1+L60)</f>
        <v>753.9555991659513</v>
      </c>
      <c r="H60" s="54">
        <f>RANK(G60,$G$3:$G$502)</f>
        <v>272</v>
      </c>
      <c r="I60" s="16">
        <v>54722</v>
      </c>
      <c r="J60" s="33">
        <v>0.20399999999999999</v>
      </c>
      <c r="K60" s="17">
        <v>6147</v>
      </c>
      <c r="L60" s="38">
        <v>7.1529999999999996</v>
      </c>
      <c r="M60" s="18">
        <v>78509</v>
      </c>
      <c r="N60" s="19">
        <v>77980.3</v>
      </c>
      <c r="O60" s="61">
        <f>C60-C60*10%</f>
        <v>93600</v>
      </c>
      <c r="P60" s="62">
        <f t="shared" si="0"/>
        <v>4212</v>
      </c>
      <c r="Q60" s="63">
        <f>I60+I60*5.2%</f>
        <v>57567.544000000002</v>
      </c>
      <c r="R60" s="69">
        <f t="shared" si="1"/>
        <v>58</v>
      </c>
      <c r="S60" s="63">
        <f>Q60-(I60-K60)</f>
        <v>8992.5440000000017</v>
      </c>
      <c r="T60" s="68">
        <f t="shared" si="2"/>
        <v>49</v>
      </c>
      <c r="U60" s="64">
        <f t="shared" si="3"/>
        <v>0.46291589393199961</v>
      </c>
    </row>
    <row r="61" spans="1:21" x14ac:dyDescent="0.25">
      <c r="A61" s="8" t="s">
        <v>126</v>
      </c>
      <c r="B61" s="9" t="s">
        <v>127</v>
      </c>
      <c r="C61" s="10">
        <v>11768</v>
      </c>
      <c r="D61" s="11">
        <v>5</v>
      </c>
      <c r="E61" s="53">
        <f>A61-D61</f>
        <v>54</v>
      </c>
      <c r="F61" s="63">
        <f>I61/(1+J61)</f>
        <v>47500.872600349045</v>
      </c>
      <c r="G61" s="62">
        <f>K61/(1+L61)</f>
        <v>953.82882882882882</v>
      </c>
      <c r="H61" s="54">
        <f>RANK(G61,$G$3:$G$502)</f>
        <v>240</v>
      </c>
      <c r="I61" s="16">
        <v>54436</v>
      </c>
      <c r="J61" s="33">
        <v>0.14599999999999999</v>
      </c>
      <c r="K61" s="17">
        <v>1694</v>
      </c>
      <c r="L61" s="38">
        <v>0.77600000000000002</v>
      </c>
      <c r="M61" s="18">
        <v>88246</v>
      </c>
      <c r="N61" s="19">
        <v>40260</v>
      </c>
      <c r="O61" s="61">
        <f>C61-C61*10%</f>
        <v>10591.2</v>
      </c>
      <c r="P61" s="62">
        <f t="shared" si="0"/>
        <v>476.60400000000004</v>
      </c>
      <c r="Q61" s="63">
        <f>I61+I61*5.2%</f>
        <v>57266.671999999999</v>
      </c>
      <c r="R61" s="69">
        <f t="shared" si="1"/>
        <v>59</v>
      </c>
      <c r="S61" s="63">
        <f>Q61-(I61-K61)</f>
        <v>4524.6719999999987</v>
      </c>
      <c r="T61" s="68">
        <f t="shared" si="2"/>
        <v>106</v>
      </c>
      <c r="U61" s="64">
        <f t="shared" si="3"/>
        <v>1.670998819362455</v>
      </c>
    </row>
    <row r="62" spans="1:21" x14ac:dyDescent="0.25">
      <c r="A62" s="8" t="s">
        <v>128</v>
      </c>
      <c r="B62" s="9" t="s">
        <v>129</v>
      </c>
      <c r="C62" s="10">
        <v>105000</v>
      </c>
      <c r="D62" s="11">
        <v>1</v>
      </c>
      <c r="E62" s="53">
        <f>A62-D62</f>
        <v>59</v>
      </c>
      <c r="F62" s="63">
        <f>I62/(1+J62)</f>
        <v>51056.030389363725</v>
      </c>
      <c r="G62" s="62">
        <f>K62/(1+L62)</f>
        <v>2002.3809523809523</v>
      </c>
      <c r="H62" s="54">
        <f>RANK(G62,$G$3:$G$502)</f>
        <v>125</v>
      </c>
      <c r="I62" s="16">
        <v>53762</v>
      </c>
      <c r="J62" s="33">
        <v>5.2999999999999999E-2</v>
      </c>
      <c r="K62" s="17">
        <v>5046</v>
      </c>
      <c r="L62" s="38">
        <v>1.52</v>
      </c>
      <c r="M62" s="18">
        <v>44876</v>
      </c>
      <c r="N62" s="19">
        <v>84887.6</v>
      </c>
      <c r="O62" s="61">
        <f>C62-C62*10%</f>
        <v>94500</v>
      </c>
      <c r="P62" s="62">
        <f t="shared" si="0"/>
        <v>4252.5</v>
      </c>
      <c r="Q62" s="63">
        <f>I62+I62*5.2%</f>
        <v>56557.624000000003</v>
      </c>
      <c r="R62" s="69">
        <f t="shared" si="1"/>
        <v>60</v>
      </c>
      <c r="S62" s="63">
        <f>Q62-(I62-K62)</f>
        <v>7841.6240000000034</v>
      </c>
      <c r="T62" s="68">
        <f t="shared" si="2"/>
        <v>64</v>
      </c>
      <c r="U62" s="64">
        <f t="shared" si="3"/>
        <v>0.55402774474831618</v>
      </c>
    </row>
    <row r="63" spans="1:21" x14ac:dyDescent="0.25">
      <c r="A63" s="8" t="s">
        <v>130</v>
      </c>
      <c r="B63" s="9" t="s">
        <v>131</v>
      </c>
      <c r="C63" s="10">
        <v>92400</v>
      </c>
      <c r="D63" s="11">
        <v>4</v>
      </c>
      <c r="E63" s="53">
        <f>A63-D63</f>
        <v>57</v>
      </c>
      <c r="F63" s="63">
        <f>I63/(1+J63)</f>
        <v>52543.584720861902</v>
      </c>
      <c r="G63" s="62">
        <f>K63/(1+L63)</f>
        <v>21325.047801147226</v>
      </c>
      <c r="H63" s="54">
        <f>RANK(G63,$G$3:$G$502)</f>
        <v>9</v>
      </c>
      <c r="I63" s="16">
        <v>53647</v>
      </c>
      <c r="J63" s="33">
        <v>2.1000000000000001E-2</v>
      </c>
      <c r="K63" s="17">
        <v>11153</v>
      </c>
      <c r="L63" s="38">
        <v>-0.47699999999999998</v>
      </c>
      <c r="M63" s="18">
        <v>159422</v>
      </c>
      <c r="N63" s="19">
        <v>235785.1</v>
      </c>
      <c r="O63" s="61">
        <f>C63-C63*10%</f>
        <v>83160</v>
      </c>
      <c r="P63" s="62">
        <f t="shared" si="0"/>
        <v>3742.2</v>
      </c>
      <c r="Q63" s="63">
        <f>I63+I63*5.2%</f>
        <v>56436.644</v>
      </c>
      <c r="R63" s="69">
        <f t="shared" si="1"/>
        <v>61</v>
      </c>
      <c r="S63" s="63">
        <f>Q63-(I63-K63)</f>
        <v>13942.644</v>
      </c>
      <c r="T63" s="68">
        <f t="shared" si="2"/>
        <v>28</v>
      </c>
      <c r="U63" s="64">
        <f t="shared" si="3"/>
        <v>0.2501249887922532</v>
      </c>
    </row>
    <row r="64" spans="1:21" x14ac:dyDescent="0.25">
      <c r="A64" s="8" t="s">
        <v>132</v>
      </c>
      <c r="B64" s="9" t="s">
        <v>133</v>
      </c>
      <c r="C64" s="10">
        <v>36600</v>
      </c>
      <c r="D64" s="11">
        <v>8</v>
      </c>
      <c r="E64" s="53">
        <f>A64-D64</f>
        <v>54</v>
      </c>
      <c r="F64" s="63">
        <f>I64/(1+J64)</f>
        <v>42259.050683829446</v>
      </c>
      <c r="G64" s="62">
        <f>K64/(1+L64)</f>
        <v>4286.4754098360654</v>
      </c>
      <c r="H64" s="54">
        <f>RANK(G64,$G$3:$G$502)</f>
        <v>55</v>
      </c>
      <c r="I64" s="16">
        <v>52528</v>
      </c>
      <c r="J64" s="33">
        <v>0.24299999999999999</v>
      </c>
      <c r="K64" s="17">
        <v>10459</v>
      </c>
      <c r="L64" s="38">
        <v>1.44</v>
      </c>
      <c r="M64" s="18">
        <v>931796</v>
      </c>
      <c r="N64" s="19">
        <v>70414.899999999994</v>
      </c>
      <c r="O64" s="61">
        <f>C64-C64*10%</f>
        <v>32940</v>
      </c>
      <c r="P64" s="62">
        <f t="shared" si="0"/>
        <v>1482.3</v>
      </c>
      <c r="Q64" s="63">
        <f>I64+I64*5.2%</f>
        <v>55259.455999999998</v>
      </c>
      <c r="R64" s="69">
        <f t="shared" si="1"/>
        <v>62</v>
      </c>
      <c r="S64" s="63">
        <f>Q64-(I64-K64)</f>
        <v>13190.455999999998</v>
      </c>
      <c r="T64" s="68">
        <f t="shared" si="2"/>
        <v>31</v>
      </c>
      <c r="U64" s="64">
        <f t="shared" si="3"/>
        <v>0.26115842814800633</v>
      </c>
    </row>
    <row r="65" spans="1:21" x14ac:dyDescent="0.25">
      <c r="A65" s="8" t="s">
        <v>134</v>
      </c>
      <c r="B65" s="9" t="s">
        <v>135</v>
      </c>
      <c r="C65" s="10">
        <v>60348</v>
      </c>
      <c r="D65" s="11">
        <v>4</v>
      </c>
      <c r="E65" s="53">
        <f>A65-D65</f>
        <v>59</v>
      </c>
      <c r="F65" s="63">
        <f>I65/(1+J65)</f>
        <v>43646.086956521744</v>
      </c>
      <c r="G65" s="62">
        <f>K65/(1+L65)</f>
        <v>6108.9385474860337</v>
      </c>
      <c r="H65" s="54">
        <f>RANK(G65,$G$3:$G$502)</f>
        <v>35</v>
      </c>
      <c r="I65" s="16">
        <v>50193</v>
      </c>
      <c r="J65" s="33">
        <v>0.15</v>
      </c>
      <c r="K65" s="17">
        <v>8748</v>
      </c>
      <c r="L65" s="38">
        <v>0.432</v>
      </c>
      <c r="M65" s="18">
        <v>853531</v>
      </c>
      <c r="N65" s="19">
        <v>72110.8</v>
      </c>
      <c r="O65" s="61">
        <f>C65-C65*10%</f>
        <v>54313.2</v>
      </c>
      <c r="P65" s="62">
        <f t="shared" si="0"/>
        <v>2444.0939999999996</v>
      </c>
      <c r="Q65" s="63">
        <f>I65+I65*5.2%</f>
        <v>52803.036</v>
      </c>
      <c r="R65" s="69">
        <f t="shared" si="1"/>
        <v>63</v>
      </c>
      <c r="S65" s="63">
        <f>Q65-(I65-K65)</f>
        <v>11358.036</v>
      </c>
      <c r="T65" s="68">
        <f t="shared" si="2"/>
        <v>40</v>
      </c>
      <c r="U65" s="64">
        <f t="shared" si="3"/>
        <v>0.29835802469135803</v>
      </c>
    </row>
    <row r="66" spans="1:21" x14ac:dyDescent="0.25">
      <c r="A66" s="8" t="s">
        <v>136</v>
      </c>
      <c r="B66" s="9" t="s">
        <v>137</v>
      </c>
      <c r="C66" s="10">
        <v>74200</v>
      </c>
      <c r="D66" s="11">
        <v>2</v>
      </c>
      <c r="E66" s="53">
        <f>A66-D66</f>
        <v>62</v>
      </c>
      <c r="F66" s="63">
        <f>I66/(1+J66)</f>
        <v>47986.381322957197</v>
      </c>
      <c r="G66" s="62">
        <f>K66/(1+L66)</f>
        <v>9999.9999999999909</v>
      </c>
      <c r="H66" s="54">
        <f>RANK(G66,$G$3:$G$502)</f>
        <v>20</v>
      </c>
      <c r="I66" s="16">
        <v>49330</v>
      </c>
      <c r="J66" s="33">
        <v>2.7999999999999997E-2</v>
      </c>
      <c r="K66" s="17">
        <v>110</v>
      </c>
      <c r="L66" s="38">
        <v>-0.98899999999999999</v>
      </c>
      <c r="M66" s="18">
        <v>108784</v>
      </c>
      <c r="N66" s="19">
        <v>237665.5</v>
      </c>
      <c r="O66" s="61">
        <f>C66-C66*10%</f>
        <v>66780</v>
      </c>
      <c r="P66" s="62">
        <f t="shared" si="0"/>
        <v>3005.1</v>
      </c>
      <c r="Q66" s="63">
        <f>I66+I66*5.2%</f>
        <v>51895.16</v>
      </c>
      <c r="R66" s="69">
        <f t="shared" si="1"/>
        <v>64</v>
      </c>
      <c r="S66" s="63">
        <f>Q66-(I66-K66)</f>
        <v>2675.1600000000035</v>
      </c>
      <c r="T66" s="68">
        <f t="shared" si="2"/>
        <v>181</v>
      </c>
      <c r="U66" s="64">
        <f t="shared" si="3"/>
        <v>23.319636363636395</v>
      </c>
    </row>
    <row r="67" spans="1:21" x14ac:dyDescent="0.25">
      <c r="A67" s="8" t="s">
        <v>138</v>
      </c>
      <c r="B67" s="9" t="s">
        <v>139</v>
      </c>
      <c r="C67" s="10">
        <v>73800</v>
      </c>
      <c r="D67" s="11">
        <v>8</v>
      </c>
      <c r="E67" s="53">
        <f>A67-D67</f>
        <v>57</v>
      </c>
      <c r="F67" s="63">
        <f>I67/(1+J67)</f>
        <v>41616.766467065863</v>
      </c>
      <c r="G67" s="62">
        <f>K67/(1+L67)</f>
        <v>2236.6412213740459</v>
      </c>
      <c r="H67" s="54">
        <f>RANK(G67,$G$3:$G$502)</f>
        <v>109</v>
      </c>
      <c r="I67" s="16">
        <v>48650</v>
      </c>
      <c r="J67" s="33">
        <v>0.16899999999999998</v>
      </c>
      <c r="K67" s="17">
        <v>2637</v>
      </c>
      <c r="L67" s="38">
        <v>0.17899999999999999</v>
      </c>
      <c r="M67" s="18">
        <v>153226</v>
      </c>
      <c r="N67" s="19">
        <v>61058.9</v>
      </c>
      <c r="O67" s="61">
        <f>C67-C67*10%</f>
        <v>66420</v>
      </c>
      <c r="P67" s="62">
        <f t="shared" si="0"/>
        <v>2988.9</v>
      </c>
      <c r="Q67" s="63">
        <f>I67+I67*5.2%</f>
        <v>51179.8</v>
      </c>
      <c r="R67" s="69">
        <f t="shared" si="1"/>
        <v>65</v>
      </c>
      <c r="S67" s="63">
        <f>Q67-(I67-K67)</f>
        <v>5166.8000000000029</v>
      </c>
      <c r="T67" s="68">
        <f t="shared" si="2"/>
        <v>93</v>
      </c>
      <c r="U67" s="64">
        <f t="shared" si="3"/>
        <v>0.95934774364808606</v>
      </c>
    </row>
    <row r="68" spans="1:21" x14ac:dyDescent="0.25">
      <c r="A68" s="8" t="s">
        <v>140</v>
      </c>
      <c r="B68" s="9" t="s">
        <v>141</v>
      </c>
      <c r="C68" s="10">
        <v>49600</v>
      </c>
      <c r="D68" s="11">
        <v>6</v>
      </c>
      <c r="E68" s="53">
        <f>A68-D68</f>
        <v>60</v>
      </c>
      <c r="F68" s="63">
        <f>I68/(1+J68)</f>
        <v>45435.282837967403</v>
      </c>
      <c r="G68" s="62">
        <f>K68/(1+L68)</f>
        <v>6</v>
      </c>
      <c r="H68" s="54">
        <f>RANK(G68,$G$3:$G$502)</f>
        <v>473</v>
      </c>
      <c r="I68" s="16">
        <v>47389</v>
      </c>
      <c r="J68" s="33">
        <v>4.2999999999999997E-2</v>
      </c>
      <c r="K68" s="17">
        <v>6</v>
      </c>
      <c r="L68" s="38">
        <v>0</v>
      </c>
      <c r="M68" s="18">
        <v>491984</v>
      </c>
      <c r="N68" s="19">
        <v>37440.1</v>
      </c>
      <c r="O68" s="61">
        <f>C68-C68*10%</f>
        <v>44640</v>
      </c>
      <c r="P68" s="62">
        <f t="shared" ref="P68:P131" si="4">O68*0.045</f>
        <v>2008.8</v>
      </c>
      <c r="Q68" s="63">
        <f>I68+I68*5.2%</f>
        <v>49853.228000000003</v>
      </c>
      <c r="R68" s="69">
        <f t="shared" ref="R68:R131" si="5">RANK(Q68,$Q$3:$Q$502)</f>
        <v>66</v>
      </c>
      <c r="S68" s="63">
        <f>Q68-(I68-K68)</f>
        <v>2470.2280000000028</v>
      </c>
      <c r="T68" s="68">
        <f t="shared" ref="T68:T131" si="6">RANK(S68,$S$3:$S$502)</f>
        <v>187</v>
      </c>
      <c r="U68" s="64">
        <f t="shared" ref="U68:U131" si="7">(S68-K68)/K68</f>
        <v>410.70466666666715</v>
      </c>
    </row>
    <row r="69" spans="1:21" x14ac:dyDescent="0.25">
      <c r="A69" s="8" t="s">
        <v>142</v>
      </c>
      <c r="B69" s="9" t="s">
        <v>143</v>
      </c>
      <c r="C69" s="10">
        <v>229000</v>
      </c>
      <c r="D69" s="11">
        <v>4</v>
      </c>
      <c r="E69" s="53">
        <f>A69-D69</f>
        <v>63</v>
      </c>
      <c r="F69" s="63">
        <f>I69/(1+J69)</f>
        <v>45761.76470588235</v>
      </c>
      <c r="G69" s="62">
        <f>K69/(1+L69)</f>
        <v>2215.9157401989469</v>
      </c>
      <c r="H69" s="54">
        <f>RANK(G69,$G$3:$G$502)</f>
        <v>111</v>
      </c>
      <c r="I69" s="16">
        <v>46677</v>
      </c>
      <c r="J69" s="33">
        <v>0.02</v>
      </c>
      <c r="K69" s="17">
        <v>3787</v>
      </c>
      <c r="L69" s="38">
        <v>0.70899999999999996</v>
      </c>
      <c r="M69" s="18">
        <v>39207</v>
      </c>
      <c r="N69" s="19">
        <v>44787</v>
      </c>
      <c r="O69" s="61">
        <f>C69-C69*10%</f>
        <v>206100</v>
      </c>
      <c r="P69" s="62">
        <f t="shared" si="4"/>
        <v>9274.5</v>
      </c>
      <c r="Q69" s="63">
        <f>I69+I69*5.2%</f>
        <v>49104.203999999998</v>
      </c>
      <c r="R69" s="69">
        <f t="shared" si="5"/>
        <v>67</v>
      </c>
      <c r="S69" s="63">
        <f>Q69-(I69-K69)</f>
        <v>6214.2039999999979</v>
      </c>
      <c r="T69" s="68">
        <f t="shared" si="6"/>
        <v>83</v>
      </c>
      <c r="U69" s="64">
        <f t="shared" si="7"/>
        <v>0.64093055188803749</v>
      </c>
    </row>
    <row r="70" spans="1:21" x14ac:dyDescent="0.25">
      <c r="A70" s="8" t="s">
        <v>144</v>
      </c>
      <c r="B70" s="9" t="s">
        <v>145</v>
      </c>
      <c r="C70" s="10">
        <v>128900</v>
      </c>
      <c r="D70" s="11">
        <v>3</v>
      </c>
      <c r="E70" s="53">
        <f>A70-D70</f>
        <v>65</v>
      </c>
      <c r="F70" s="63">
        <f>I70/(1+J70)</f>
        <v>42218.957345971568</v>
      </c>
      <c r="G70" s="62">
        <f>K70/(1+L70)</f>
        <v>1918.4782608695652</v>
      </c>
      <c r="H70" s="54">
        <f>RANK(G70,$G$3:$G$502)</f>
        <v>132</v>
      </c>
      <c r="I70" s="16">
        <v>44541</v>
      </c>
      <c r="J70" s="33">
        <v>5.5E-2</v>
      </c>
      <c r="K70" s="17">
        <v>1412</v>
      </c>
      <c r="L70" s="38">
        <v>-0.26400000000000001</v>
      </c>
      <c r="M70" s="18">
        <v>60580</v>
      </c>
      <c r="N70" s="19">
        <v>14262</v>
      </c>
      <c r="O70" s="61">
        <f>C70-C70*10%</f>
        <v>116010</v>
      </c>
      <c r="P70" s="62">
        <f t="shared" si="4"/>
        <v>5220.45</v>
      </c>
      <c r="Q70" s="63">
        <f>I70+I70*5.2%</f>
        <v>46857.131999999998</v>
      </c>
      <c r="R70" s="69">
        <f t="shared" si="5"/>
        <v>68</v>
      </c>
      <c r="S70" s="63">
        <f>Q70-(I70-K70)</f>
        <v>3728.1319999999978</v>
      </c>
      <c r="T70" s="68">
        <f t="shared" si="6"/>
        <v>132</v>
      </c>
      <c r="U70" s="64">
        <f t="shared" si="7"/>
        <v>1.640320113314446</v>
      </c>
    </row>
    <row r="71" spans="1:21" x14ac:dyDescent="0.25">
      <c r="A71" s="8" t="s">
        <v>146</v>
      </c>
      <c r="B71" s="9" t="s">
        <v>147</v>
      </c>
      <c r="C71" s="10">
        <v>88680</v>
      </c>
      <c r="D71" s="11">
        <v>6</v>
      </c>
      <c r="E71" s="53">
        <f>A71-D71</f>
        <v>63</v>
      </c>
      <c r="F71" s="63">
        <f>I71/(1+J71)</f>
        <v>41260.909935004645</v>
      </c>
      <c r="G71" s="62">
        <f>K71/(1+L71)</f>
        <v>3577.272727272727</v>
      </c>
      <c r="H71" s="54">
        <f>RANK(G71,$G$3:$G$502)</f>
        <v>65</v>
      </c>
      <c r="I71" s="16">
        <v>44438</v>
      </c>
      <c r="J71" s="33">
        <v>7.6999999999999999E-2</v>
      </c>
      <c r="K71" s="17">
        <v>3935</v>
      </c>
      <c r="L71" s="38">
        <v>0.1</v>
      </c>
      <c r="M71" s="18">
        <v>60266</v>
      </c>
      <c r="N71" s="19">
        <v>35067.800000000003</v>
      </c>
      <c r="O71" s="61">
        <f>C71-C71*10%</f>
        <v>79812</v>
      </c>
      <c r="P71" s="62">
        <f t="shared" si="4"/>
        <v>3591.54</v>
      </c>
      <c r="Q71" s="63">
        <f>I71+I71*5.2%</f>
        <v>46748.775999999998</v>
      </c>
      <c r="R71" s="69">
        <f t="shared" si="5"/>
        <v>69</v>
      </c>
      <c r="S71" s="63">
        <f>Q71-(I71-K71)</f>
        <v>6245.775999999998</v>
      </c>
      <c r="T71" s="68">
        <f t="shared" si="6"/>
        <v>82</v>
      </c>
      <c r="U71" s="64">
        <f t="shared" si="7"/>
        <v>0.58723659466327782</v>
      </c>
    </row>
    <row r="72" spans="1:21" x14ac:dyDescent="0.25">
      <c r="A72" s="8" t="s">
        <v>148</v>
      </c>
      <c r="B72" s="9" t="s">
        <v>149</v>
      </c>
      <c r="C72" s="10">
        <v>98000</v>
      </c>
      <c r="D72" s="11">
        <v>4</v>
      </c>
      <c r="E72" s="53">
        <f>A72-D72</f>
        <v>66</v>
      </c>
      <c r="F72" s="63">
        <f>I72/(1+J72)</f>
        <v>41595.805529075311</v>
      </c>
      <c r="G72" s="62">
        <f>K72/(1+L72)</f>
        <v>9919.354838709678</v>
      </c>
      <c r="H72" s="54">
        <f>RANK(G72,$G$3:$G$502)</f>
        <v>21</v>
      </c>
      <c r="I72" s="16">
        <v>43634</v>
      </c>
      <c r="J72" s="33">
        <v>4.9000000000000002E-2</v>
      </c>
      <c r="K72" s="17">
        <v>1230</v>
      </c>
      <c r="L72" s="38">
        <v>-0.876</v>
      </c>
      <c r="M72" s="18">
        <v>146130</v>
      </c>
      <c r="N72" s="19">
        <v>85923.4</v>
      </c>
      <c r="O72" s="61">
        <f>C72-C72*10%</f>
        <v>88200</v>
      </c>
      <c r="P72" s="62">
        <f t="shared" si="4"/>
        <v>3969</v>
      </c>
      <c r="Q72" s="63">
        <f>I72+I72*5.2%</f>
        <v>45902.968000000001</v>
      </c>
      <c r="R72" s="69">
        <f t="shared" si="5"/>
        <v>70</v>
      </c>
      <c r="S72" s="63">
        <f>Q72-(I72-K72)</f>
        <v>3498.9680000000008</v>
      </c>
      <c r="T72" s="68">
        <f t="shared" si="6"/>
        <v>141</v>
      </c>
      <c r="U72" s="64">
        <f t="shared" si="7"/>
        <v>1.8446894308943096</v>
      </c>
    </row>
    <row r="73" spans="1:21" x14ac:dyDescent="0.25">
      <c r="A73" s="8" t="s">
        <v>150</v>
      </c>
      <c r="B73" s="9" t="s">
        <v>151</v>
      </c>
      <c r="C73" s="10">
        <v>11388</v>
      </c>
      <c r="D73" s="11">
        <v>2</v>
      </c>
      <c r="E73" s="53">
        <f>A73-D73</f>
        <v>69</v>
      </c>
      <c r="F73" s="63">
        <f>I73/(1+J73)</f>
        <v>42283.64167478092</v>
      </c>
      <c r="G73" s="62">
        <f>K73/(1+L73)</f>
        <v>1868.3651804670915</v>
      </c>
      <c r="H73" s="54">
        <f>RANK(G73,$G$3:$G$502)</f>
        <v>136</v>
      </c>
      <c r="I73" s="16">
        <v>43425.3</v>
      </c>
      <c r="J73" s="33">
        <v>2.7000000000000003E-2</v>
      </c>
      <c r="K73" s="17">
        <v>880</v>
      </c>
      <c r="L73" s="38">
        <v>-0.52900000000000003</v>
      </c>
      <c r="M73" s="18">
        <v>311449.3</v>
      </c>
      <c r="N73" s="19">
        <v>0</v>
      </c>
      <c r="O73" s="61">
        <f>C73-C73*10%</f>
        <v>10249.200000000001</v>
      </c>
      <c r="P73" s="62">
        <f t="shared" si="4"/>
        <v>461.214</v>
      </c>
      <c r="Q73" s="63">
        <f>I73+I73*5.2%</f>
        <v>45683.4156</v>
      </c>
      <c r="R73" s="69">
        <f t="shared" si="5"/>
        <v>71</v>
      </c>
      <c r="S73" s="63">
        <f>Q73-(I73-K73)</f>
        <v>3138.1155999999974</v>
      </c>
      <c r="T73" s="68">
        <f t="shared" si="6"/>
        <v>155</v>
      </c>
      <c r="U73" s="64">
        <f t="shared" si="7"/>
        <v>2.5660404545454516</v>
      </c>
    </row>
    <row r="74" spans="1:21" x14ac:dyDescent="0.25">
      <c r="A74" s="8" t="s">
        <v>152</v>
      </c>
      <c r="B74" s="9" t="s">
        <v>153</v>
      </c>
      <c r="C74" s="10">
        <v>59000</v>
      </c>
      <c r="D74" s="11">
        <v>14</v>
      </c>
      <c r="E74" s="53">
        <f>A74-D74</f>
        <v>58</v>
      </c>
      <c r="F74" s="63">
        <f>I74/(1+J74)</f>
        <v>35592.927631578947</v>
      </c>
      <c r="G74" s="62">
        <f>K74/(1+L74)</f>
        <v>2735.573122529644</v>
      </c>
      <c r="H74" s="54">
        <f>RANK(G74,$G$3:$G$502)</f>
        <v>86</v>
      </c>
      <c r="I74" s="16">
        <v>43281</v>
      </c>
      <c r="J74" s="33">
        <v>0.21600000000000003</v>
      </c>
      <c r="K74" s="17">
        <v>6921</v>
      </c>
      <c r="L74" s="38">
        <v>1.53</v>
      </c>
      <c r="M74" s="18">
        <v>188602</v>
      </c>
      <c r="N74" s="19">
        <v>91675.1</v>
      </c>
      <c r="O74" s="61">
        <f>C74-C74*10%</f>
        <v>53100</v>
      </c>
      <c r="P74" s="62">
        <f t="shared" si="4"/>
        <v>2389.5</v>
      </c>
      <c r="Q74" s="63">
        <f>I74+I74*5.2%</f>
        <v>45531.612000000001</v>
      </c>
      <c r="R74" s="69">
        <f t="shared" si="5"/>
        <v>72</v>
      </c>
      <c r="S74" s="63">
        <f>Q74-(I74-K74)</f>
        <v>9171.612000000001</v>
      </c>
      <c r="T74" s="68">
        <f t="shared" si="6"/>
        <v>48</v>
      </c>
      <c r="U74" s="64">
        <f t="shared" si="7"/>
        <v>0.32518595578673615</v>
      </c>
    </row>
    <row r="75" spans="1:21" x14ac:dyDescent="0.25">
      <c r="A75" s="8" t="s">
        <v>154</v>
      </c>
      <c r="B75" s="9" t="s">
        <v>155</v>
      </c>
      <c r="C75" s="10">
        <v>30472</v>
      </c>
      <c r="D75" s="11">
        <v>7</v>
      </c>
      <c r="E75" s="53">
        <f>A75-D75</f>
        <v>66</v>
      </c>
      <c r="F75" s="63">
        <f>I75/(1+J75)</f>
        <v>42630.541871921188</v>
      </c>
      <c r="G75" s="62">
        <f>K75/(1+L75)</f>
        <v>246.56084656084661</v>
      </c>
      <c r="H75" s="54">
        <f>RANK(G75,$G$3:$G$502)</f>
        <v>408</v>
      </c>
      <c r="I75" s="16">
        <v>43270</v>
      </c>
      <c r="J75" s="33">
        <v>1.4999999999999999E-2</v>
      </c>
      <c r="K75" s="17">
        <v>512.6</v>
      </c>
      <c r="L75" s="38">
        <v>1.079</v>
      </c>
      <c r="M75" s="18">
        <v>214141.9</v>
      </c>
      <c r="N75" s="19">
        <v>0</v>
      </c>
      <c r="O75" s="61">
        <f>C75-C75*10%</f>
        <v>27424.799999999999</v>
      </c>
      <c r="P75" s="62">
        <f t="shared" si="4"/>
        <v>1234.116</v>
      </c>
      <c r="Q75" s="63">
        <f>I75+I75*5.2%</f>
        <v>45520.04</v>
      </c>
      <c r="R75" s="69">
        <f t="shared" si="5"/>
        <v>73</v>
      </c>
      <c r="S75" s="63">
        <f>Q75-(I75-K75)</f>
        <v>2762.6399999999994</v>
      </c>
      <c r="T75" s="68">
        <f t="shared" si="6"/>
        <v>175</v>
      </c>
      <c r="U75" s="64">
        <f t="shared" si="7"/>
        <v>4.3894654701521647</v>
      </c>
    </row>
    <row r="76" spans="1:21" x14ac:dyDescent="0.25">
      <c r="A76" s="8" t="s">
        <v>156</v>
      </c>
      <c r="B76" s="9" t="s">
        <v>157</v>
      </c>
      <c r="C76" s="10">
        <v>125000</v>
      </c>
      <c r="D76" s="11">
        <v>2</v>
      </c>
      <c r="E76" s="53">
        <f>A76-D76</f>
        <v>72</v>
      </c>
      <c r="F76" s="63">
        <f>I76/(1+J76)</f>
        <v>42162.241887905606</v>
      </c>
      <c r="G76" s="62">
        <f>K76/(1+L76)</f>
        <v>1000</v>
      </c>
      <c r="H76" s="54">
        <f>RANK(G76,$G$3:$G$502)</f>
        <v>229</v>
      </c>
      <c r="I76" s="16">
        <v>42879</v>
      </c>
      <c r="J76" s="33">
        <v>1.7000000000000001E-2</v>
      </c>
      <c r="K76" s="17">
        <v>1464</v>
      </c>
      <c r="L76" s="38">
        <v>0.46400000000000002</v>
      </c>
      <c r="M76" s="18">
        <v>12901</v>
      </c>
      <c r="N76" s="19">
        <v>19030.2</v>
      </c>
      <c r="O76" s="61">
        <f>C76-C76*10%</f>
        <v>112500</v>
      </c>
      <c r="P76" s="62">
        <f t="shared" si="4"/>
        <v>5062.5</v>
      </c>
      <c r="Q76" s="63">
        <f>I76+I76*5.2%</f>
        <v>45108.707999999999</v>
      </c>
      <c r="R76" s="69">
        <f t="shared" si="5"/>
        <v>74</v>
      </c>
      <c r="S76" s="63">
        <f>Q76-(I76-K76)</f>
        <v>3693.7079999999987</v>
      </c>
      <c r="T76" s="68">
        <f t="shared" si="6"/>
        <v>134</v>
      </c>
      <c r="U76" s="64">
        <f t="shared" si="7"/>
        <v>1.5230245901639337</v>
      </c>
    </row>
    <row r="77" spans="1:21" x14ac:dyDescent="0.25">
      <c r="A77" s="8" t="s">
        <v>158</v>
      </c>
      <c r="B77" s="9" t="s">
        <v>159</v>
      </c>
      <c r="C77" s="10">
        <v>50000</v>
      </c>
      <c r="D77" s="11">
        <v>7</v>
      </c>
      <c r="E77" s="53">
        <f>A77-D77</f>
        <v>68</v>
      </c>
      <c r="F77" s="63">
        <f>I77/(1+J77)</f>
        <v>42685</v>
      </c>
      <c r="G77" s="62">
        <f>K77/(1+L77)</f>
        <v>16.999976388921681</v>
      </c>
      <c r="H77" s="54">
        <f>RANK(G77,$G$3:$G$502)</f>
        <v>467</v>
      </c>
      <c r="I77" s="16">
        <v>42685</v>
      </c>
      <c r="J77" s="33">
        <v>0</v>
      </c>
      <c r="K77" s="17">
        <v>2160</v>
      </c>
      <c r="L77" s="38">
        <v>126.059</v>
      </c>
      <c r="M77" s="18">
        <v>125989</v>
      </c>
      <c r="N77" s="19">
        <v>0</v>
      </c>
      <c r="O77" s="61">
        <f>C77-C77*10%</f>
        <v>45000</v>
      </c>
      <c r="P77" s="62">
        <f t="shared" si="4"/>
        <v>2025</v>
      </c>
      <c r="Q77" s="63">
        <f>I77+I77*5.2%</f>
        <v>44904.62</v>
      </c>
      <c r="R77" s="69">
        <f t="shared" si="5"/>
        <v>75</v>
      </c>
      <c r="S77" s="63">
        <f>Q77-(I77-K77)</f>
        <v>4379.6200000000026</v>
      </c>
      <c r="T77" s="68">
        <f t="shared" si="6"/>
        <v>109</v>
      </c>
      <c r="U77" s="64">
        <f t="shared" si="7"/>
        <v>1.027601851851853</v>
      </c>
    </row>
    <row r="78" spans="1:21" x14ac:dyDescent="0.25">
      <c r="A78" s="8" t="s">
        <v>160</v>
      </c>
      <c r="B78" s="9" t="s">
        <v>161</v>
      </c>
      <c r="C78" s="10">
        <v>69000</v>
      </c>
      <c r="D78" s="11">
        <v>2</v>
      </c>
      <c r="E78" s="53">
        <f>A78-D78</f>
        <v>74</v>
      </c>
      <c r="F78" s="63">
        <f>I78/(1+J78)</f>
        <v>40127.134724857686</v>
      </c>
      <c r="G78" s="62">
        <f>K78/(1+L78)</f>
        <v>2394.1493456505004</v>
      </c>
      <c r="H78" s="54">
        <f>RANK(G78,$G$3:$G$502)</f>
        <v>101</v>
      </c>
      <c r="I78" s="16">
        <v>42294</v>
      </c>
      <c r="J78" s="33">
        <v>5.4000000000000006E-2</v>
      </c>
      <c r="K78" s="17">
        <v>6220</v>
      </c>
      <c r="L78" s="38">
        <v>1.5980000000000001</v>
      </c>
      <c r="M78" s="18">
        <v>82637</v>
      </c>
      <c r="N78" s="19">
        <v>214680.1</v>
      </c>
      <c r="O78" s="61">
        <f>C78-C78*10%</f>
        <v>62100</v>
      </c>
      <c r="P78" s="62">
        <f t="shared" si="4"/>
        <v>2794.5</v>
      </c>
      <c r="Q78" s="63">
        <f>I78+I78*5.2%</f>
        <v>44493.288</v>
      </c>
      <c r="R78" s="69">
        <f t="shared" si="5"/>
        <v>76</v>
      </c>
      <c r="S78" s="63">
        <f>Q78-(I78-K78)</f>
        <v>8419.2880000000005</v>
      </c>
      <c r="T78" s="68">
        <f t="shared" si="6"/>
        <v>57</v>
      </c>
      <c r="U78" s="64">
        <f t="shared" si="7"/>
        <v>0.35358327974276532</v>
      </c>
    </row>
    <row r="79" spans="1:21" x14ac:dyDescent="0.25">
      <c r="A79" s="8" t="s">
        <v>162</v>
      </c>
      <c r="B79" s="9" t="s">
        <v>163</v>
      </c>
      <c r="C79" s="10">
        <v>114000</v>
      </c>
      <c r="D79" s="11">
        <v>0</v>
      </c>
      <c r="E79" s="53">
        <f>A79-D79</f>
        <v>77</v>
      </c>
      <c r="F79" s="63">
        <f>I79/(1+J79)</f>
        <v>40545.101842871001</v>
      </c>
      <c r="G79" s="62">
        <f>K79/(1+L79)</f>
        <v>1654.8434442270059</v>
      </c>
      <c r="H79" s="54">
        <f>RANK(G79,$G$3:$G$502)</f>
        <v>154</v>
      </c>
      <c r="I79" s="16">
        <v>41802</v>
      </c>
      <c r="J79" s="33">
        <v>3.1E-2</v>
      </c>
      <c r="K79" s="17">
        <v>6765</v>
      </c>
      <c r="L79" s="38">
        <v>3.0880000000000001</v>
      </c>
      <c r="M79" s="18">
        <v>57773</v>
      </c>
      <c r="N79" s="19">
        <v>115752.5</v>
      </c>
      <c r="O79" s="61">
        <f>C79-C79*10%</f>
        <v>102600</v>
      </c>
      <c r="P79" s="62">
        <f t="shared" si="4"/>
        <v>4617</v>
      </c>
      <c r="Q79" s="63">
        <f>I79+I79*5.2%</f>
        <v>43975.703999999998</v>
      </c>
      <c r="R79" s="69">
        <f t="shared" si="5"/>
        <v>77</v>
      </c>
      <c r="S79" s="63">
        <f>Q79-(I79-K79)</f>
        <v>8938.7039999999979</v>
      </c>
      <c r="T79" s="68">
        <f t="shared" si="6"/>
        <v>50</v>
      </c>
      <c r="U79" s="64">
        <f t="shared" si="7"/>
        <v>0.32131618625277131</v>
      </c>
    </row>
    <row r="80" spans="1:21" x14ac:dyDescent="0.25">
      <c r="A80" s="8" t="s">
        <v>164</v>
      </c>
      <c r="B80" s="9" t="s">
        <v>165</v>
      </c>
      <c r="C80" s="10">
        <v>92000</v>
      </c>
      <c r="D80" s="11">
        <v>3</v>
      </c>
      <c r="E80" s="53">
        <f>A80-D80</f>
        <v>75</v>
      </c>
      <c r="F80" s="63">
        <f>I80/(1+J80)</f>
        <v>37719.634703196345</v>
      </c>
      <c r="G80" s="62">
        <f>K80/(1+L80)</f>
        <v>2131.131131131131</v>
      </c>
      <c r="H80" s="54">
        <f>RANK(G80,$G$3:$G$502)</f>
        <v>117</v>
      </c>
      <c r="I80" s="16">
        <v>41303</v>
      </c>
      <c r="J80" s="33">
        <v>9.5000000000000001E-2</v>
      </c>
      <c r="K80" s="17">
        <v>2129</v>
      </c>
      <c r="L80" s="38">
        <v>-1E-3</v>
      </c>
      <c r="M80" s="18">
        <v>44792</v>
      </c>
      <c r="N80" s="19">
        <v>21279.5</v>
      </c>
      <c r="O80" s="61">
        <f>C80-C80*10%</f>
        <v>82800</v>
      </c>
      <c r="P80" s="62">
        <f t="shared" si="4"/>
        <v>3726</v>
      </c>
      <c r="Q80" s="63">
        <f>I80+I80*5.2%</f>
        <v>43450.756000000001</v>
      </c>
      <c r="R80" s="69">
        <f t="shared" si="5"/>
        <v>78</v>
      </c>
      <c r="S80" s="63">
        <f>Q80-(I80-K80)</f>
        <v>4276.7560000000012</v>
      </c>
      <c r="T80" s="68">
        <f t="shared" si="6"/>
        <v>115</v>
      </c>
      <c r="U80" s="64">
        <f t="shared" si="7"/>
        <v>1.0088097698449983</v>
      </c>
    </row>
    <row r="81" spans="1:21" x14ac:dyDescent="0.25">
      <c r="A81" s="8" t="s">
        <v>166</v>
      </c>
      <c r="B81" s="9" t="s">
        <v>167</v>
      </c>
      <c r="C81" s="10">
        <v>17643</v>
      </c>
      <c r="D81" s="11">
        <v>5</v>
      </c>
      <c r="E81" s="53">
        <f>A81-D81</f>
        <v>74</v>
      </c>
      <c r="F81" s="63">
        <f>I81/(1+J81)</f>
        <v>36010.614035087718</v>
      </c>
      <c r="G81" s="62">
        <f>K81/(1+L81)</f>
        <v>1049.4283792871552</v>
      </c>
      <c r="H81" s="54">
        <f>RANK(G81,$G$3:$G$502)</f>
        <v>222</v>
      </c>
      <c r="I81" s="16">
        <v>41052.1</v>
      </c>
      <c r="J81" s="33">
        <v>0.14000000000000001</v>
      </c>
      <c r="K81" s="17">
        <v>1560.5</v>
      </c>
      <c r="L81" s="38">
        <v>0.48699999999999999</v>
      </c>
      <c r="M81" s="18">
        <v>568190.19999999995</v>
      </c>
      <c r="N81" s="19">
        <v>0</v>
      </c>
      <c r="O81" s="61">
        <f>C81-C81*10%</f>
        <v>15878.7</v>
      </c>
      <c r="P81" s="62">
        <f t="shared" si="4"/>
        <v>714.54150000000004</v>
      </c>
      <c r="Q81" s="63">
        <f>I81+I81*5.2%</f>
        <v>43186.809199999996</v>
      </c>
      <c r="R81" s="69">
        <f t="shared" si="5"/>
        <v>79</v>
      </c>
      <c r="S81" s="63">
        <f>Q81-(I81-K81)</f>
        <v>3695.2091999999975</v>
      </c>
      <c r="T81" s="68">
        <f t="shared" si="6"/>
        <v>133</v>
      </c>
      <c r="U81" s="64">
        <f t="shared" si="7"/>
        <v>1.3679648830503028</v>
      </c>
    </row>
    <row r="82" spans="1:21" x14ac:dyDescent="0.25">
      <c r="A82" s="8" t="s">
        <v>168</v>
      </c>
      <c r="B82" s="9" t="s">
        <v>169</v>
      </c>
      <c r="C82" s="10">
        <v>121000</v>
      </c>
      <c r="D82" s="11">
        <v>0</v>
      </c>
      <c r="E82" s="53">
        <f>A82-D82</f>
        <v>80</v>
      </c>
      <c r="F82" s="63">
        <f>I82/(1+J82)</f>
        <v>38254.059216809939</v>
      </c>
      <c r="G82" s="62">
        <f>K82/(1+L82)</f>
        <v>1773.6070381231671</v>
      </c>
      <c r="H82" s="54">
        <f>RANK(G82,$G$3:$G$502)</f>
        <v>142</v>
      </c>
      <c r="I82" s="16">
        <v>40052</v>
      </c>
      <c r="J82" s="33">
        <v>4.7E-2</v>
      </c>
      <c r="K82" s="17">
        <v>3024</v>
      </c>
      <c r="L82" s="38">
        <v>0.70499999999999996</v>
      </c>
      <c r="M82" s="18">
        <v>29109</v>
      </c>
      <c r="N82" s="19">
        <v>25360.5</v>
      </c>
      <c r="O82" s="61">
        <f>C82-C82*10%</f>
        <v>108900</v>
      </c>
      <c r="P82" s="62">
        <f t="shared" si="4"/>
        <v>4900.5</v>
      </c>
      <c r="Q82" s="63">
        <f>I82+I82*5.2%</f>
        <v>42134.703999999998</v>
      </c>
      <c r="R82" s="69">
        <f t="shared" si="5"/>
        <v>80</v>
      </c>
      <c r="S82" s="63">
        <f>Q82-(I82-K82)</f>
        <v>5106.7039999999979</v>
      </c>
      <c r="T82" s="68">
        <f t="shared" si="6"/>
        <v>97</v>
      </c>
      <c r="U82" s="64">
        <f t="shared" si="7"/>
        <v>0.68872486772486707</v>
      </c>
    </row>
    <row r="83" spans="1:21" x14ac:dyDescent="0.25">
      <c r="A83" s="8" t="s">
        <v>170</v>
      </c>
      <c r="B83" s="9" t="s">
        <v>171</v>
      </c>
      <c r="C83" s="10">
        <v>137000</v>
      </c>
      <c r="D83" s="11">
        <v>1</v>
      </c>
      <c r="E83" s="53">
        <f>A83-D83</f>
        <v>80</v>
      </c>
      <c r="F83" s="63">
        <f>I83/(1+J83)</f>
        <v>37718.75</v>
      </c>
      <c r="G83" s="62">
        <f>K83/(1+L83)</f>
        <v>9329.2682926829257</v>
      </c>
      <c r="H83" s="54">
        <f>RANK(G83,$G$3:$G$502)</f>
        <v>24</v>
      </c>
      <c r="I83" s="16">
        <v>39831</v>
      </c>
      <c r="J83" s="33">
        <v>5.5999999999999994E-2</v>
      </c>
      <c r="K83" s="17">
        <v>3825</v>
      </c>
      <c r="L83" s="38">
        <v>-0.59</v>
      </c>
      <c r="M83" s="18">
        <v>137264</v>
      </c>
      <c r="N83" s="19">
        <v>183562.2</v>
      </c>
      <c r="O83" s="61">
        <f>C83-C83*10%</f>
        <v>123300</v>
      </c>
      <c r="P83" s="62">
        <f t="shared" si="4"/>
        <v>5548.5</v>
      </c>
      <c r="Q83" s="63">
        <f>I83+I83*5.2%</f>
        <v>41902.212</v>
      </c>
      <c r="R83" s="69">
        <f t="shared" si="5"/>
        <v>81</v>
      </c>
      <c r="S83" s="63">
        <f>Q83-(I83-K83)</f>
        <v>5896.2119999999995</v>
      </c>
      <c r="T83" s="68">
        <f t="shared" si="6"/>
        <v>89</v>
      </c>
      <c r="U83" s="64">
        <f t="shared" si="7"/>
        <v>0.54149333333333316</v>
      </c>
    </row>
    <row r="84" spans="1:21" x14ac:dyDescent="0.25">
      <c r="A84" s="8" t="s">
        <v>172</v>
      </c>
      <c r="B84" s="9" t="s">
        <v>173</v>
      </c>
      <c r="C84" s="10">
        <v>45420</v>
      </c>
      <c r="D84" s="11">
        <v>3</v>
      </c>
      <c r="E84" s="53">
        <f>A84-D84</f>
        <v>79</v>
      </c>
      <c r="F84" s="63">
        <f>I84/(1+J84)</f>
        <v>38505.802707930365</v>
      </c>
      <c r="G84" s="62">
        <f>K84/(1+L84)</f>
        <v>3189.8016997167142</v>
      </c>
      <c r="H84" s="54">
        <f>RANK(G84,$G$3:$G$502)</f>
        <v>71</v>
      </c>
      <c r="I84" s="16">
        <v>39815</v>
      </c>
      <c r="J84" s="33">
        <v>3.4000000000000002E-2</v>
      </c>
      <c r="K84" s="17">
        <v>2252</v>
      </c>
      <c r="L84" s="38">
        <v>-0.29399999999999998</v>
      </c>
      <c r="M84" s="18">
        <v>112249</v>
      </c>
      <c r="N84" s="19">
        <v>31264.3</v>
      </c>
      <c r="O84" s="61">
        <f>C84-C84*10%</f>
        <v>40878</v>
      </c>
      <c r="P84" s="62">
        <f t="shared" si="4"/>
        <v>1839.51</v>
      </c>
      <c r="Q84" s="63">
        <f>I84+I84*5.2%</f>
        <v>41885.379999999997</v>
      </c>
      <c r="R84" s="69">
        <f t="shared" si="5"/>
        <v>82</v>
      </c>
      <c r="S84" s="63">
        <f>Q84-(I84-K84)</f>
        <v>4322.3799999999974</v>
      </c>
      <c r="T84" s="68">
        <f t="shared" si="6"/>
        <v>110</v>
      </c>
      <c r="U84" s="64">
        <f t="shared" si="7"/>
        <v>0.91935168738898643</v>
      </c>
    </row>
    <row r="85" spans="1:21" x14ac:dyDescent="0.25">
      <c r="A85" s="8" t="s">
        <v>174</v>
      </c>
      <c r="B85" s="9" t="s">
        <v>175</v>
      </c>
      <c r="C85" s="10">
        <v>5000</v>
      </c>
      <c r="D85" s="11">
        <v>8</v>
      </c>
      <c r="E85" s="53">
        <f>A85-D85</f>
        <v>75</v>
      </c>
      <c r="F85" s="63">
        <f>I85/(1+J85)</f>
        <v>33686.694915254244</v>
      </c>
      <c r="G85" s="62">
        <f>K85/(1+L85)</f>
        <v>127.7</v>
      </c>
      <c r="H85" s="54">
        <f>RANK(G85,$G$3:$G$502)</f>
        <v>434</v>
      </c>
      <c r="I85" s="16">
        <v>39750.300000000003</v>
      </c>
      <c r="J85" s="33">
        <v>0.18</v>
      </c>
      <c r="K85" s="17">
        <v>127.7</v>
      </c>
      <c r="L85" s="38">
        <v>0</v>
      </c>
      <c r="M85" s="18">
        <v>5676.9</v>
      </c>
      <c r="N85" s="19">
        <v>1940.6</v>
      </c>
      <c r="O85" s="61">
        <f>C85-C85*10%</f>
        <v>4500</v>
      </c>
      <c r="P85" s="62">
        <f t="shared" si="4"/>
        <v>202.5</v>
      </c>
      <c r="Q85" s="63">
        <f>I85+I85*5.2%</f>
        <v>41817.315600000002</v>
      </c>
      <c r="R85" s="69">
        <f t="shared" si="5"/>
        <v>83</v>
      </c>
      <c r="S85" s="63">
        <f>Q85-(I85-K85)</f>
        <v>2194.7155999999959</v>
      </c>
      <c r="T85" s="68">
        <f t="shared" si="6"/>
        <v>210</v>
      </c>
      <c r="U85" s="64">
        <f t="shared" si="7"/>
        <v>16.186496476115867</v>
      </c>
    </row>
    <row r="86" spans="1:21" x14ac:dyDescent="0.25">
      <c r="A86" s="8" t="s">
        <v>176</v>
      </c>
      <c r="B86" s="9" t="s">
        <v>177</v>
      </c>
      <c r="C86" s="10">
        <v>9844</v>
      </c>
      <c r="D86" s="11">
        <v>9</v>
      </c>
      <c r="E86" s="53">
        <f>A86-D86</f>
        <v>75</v>
      </c>
      <c r="F86" s="63">
        <f>I86/(1+J86)</f>
        <v>33504.436860068257</v>
      </c>
      <c r="G86" s="62">
        <f>K86/(1+L86)</f>
        <v>512.75773195876286</v>
      </c>
      <c r="H86" s="54">
        <f>RANK(G86,$G$3:$G$502)</f>
        <v>328</v>
      </c>
      <c r="I86" s="16">
        <v>39267.199999999997</v>
      </c>
      <c r="J86" s="33">
        <v>0.17199999999999999</v>
      </c>
      <c r="K86" s="17">
        <v>397.9</v>
      </c>
      <c r="L86" s="38">
        <v>-0.224</v>
      </c>
      <c r="M86" s="18">
        <v>265812.59999999998</v>
      </c>
      <c r="N86" s="19">
        <v>0</v>
      </c>
      <c r="O86" s="61">
        <f>C86-C86*10%</f>
        <v>8859.6</v>
      </c>
      <c r="P86" s="62">
        <f t="shared" si="4"/>
        <v>398.68200000000002</v>
      </c>
      <c r="Q86" s="63">
        <f>I86+I86*5.2%</f>
        <v>41309.094399999994</v>
      </c>
      <c r="R86" s="69">
        <f t="shared" si="5"/>
        <v>84</v>
      </c>
      <c r="S86" s="63">
        <f>Q86-(I86-K86)</f>
        <v>2439.7943999999989</v>
      </c>
      <c r="T86" s="68">
        <f t="shared" si="6"/>
        <v>189</v>
      </c>
      <c r="U86" s="64">
        <f t="shared" si="7"/>
        <v>5.1316773058557397</v>
      </c>
    </row>
    <row r="87" spans="1:21" x14ac:dyDescent="0.25">
      <c r="A87" s="8" t="s">
        <v>178</v>
      </c>
      <c r="B87" s="9" t="s">
        <v>179</v>
      </c>
      <c r="C87" s="10">
        <v>270000</v>
      </c>
      <c r="D87" s="11">
        <v>0</v>
      </c>
      <c r="E87" s="53">
        <f>A87-D87</f>
        <v>85</v>
      </c>
      <c r="F87" s="63">
        <f>I87/(1+J87)</f>
        <v>35853.633854645814</v>
      </c>
      <c r="G87" s="62">
        <f>K87/(1+L87)</f>
        <v>2608.5251491901108</v>
      </c>
      <c r="H87" s="54">
        <f>RANK(G87,$G$3:$G$502)</f>
        <v>88</v>
      </c>
      <c r="I87" s="16">
        <v>38972.9</v>
      </c>
      <c r="J87" s="33">
        <v>8.6999999999999994E-2</v>
      </c>
      <c r="K87" s="17">
        <v>3059.8</v>
      </c>
      <c r="L87" s="38">
        <v>0.17299999999999999</v>
      </c>
      <c r="M87" s="18">
        <v>14326</v>
      </c>
      <c r="N87" s="19">
        <v>65615.7</v>
      </c>
      <c r="O87" s="61">
        <f>C87-C87*10%</f>
        <v>243000</v>
      </c>
      <c r="P87" s="62">
        <f t="shared" si="4"/>
        <v>10935</v>
      </c>
      <c r="Q87" s="63">
        <f>I87+I87*5.2%</f>
        <v>40999.4908</v>
      </c>
      <c r="R87" s="69">
        <f t="shared" si="5"/>
        <v>85</v>
      </c>
      <c r="S87" s="63">
        <f>Q87-(I87-K87)</f>
        <v>5086.390800000001</v>
      </c>
      <c r="T87" s="68">
        <f t="shared" si="6"/>
        <v>98</v>
      </c>
      <c r="U87" s="64">
        <f t="shared" si="7"/>
        <v>0.66232786456631176</v>
      </c>
    </row>
    <row r="88" spans="1:21" x14ac:dyDescent="0.25">
      <c r="A88" s="8" t="s">
        <v>180</v>
      </c>
      <c r="B88" s="9" t="s">
        <v>181</v>
      </c>
      <c r="C88" s="10">
        <v>10800</v>
      </c>
      <c r="D88" s="11">
        <v>9</v>
      </c>
      <c r="E88" s="53">
        <f>A88-D88</f>
        <v>77</v>
      </c>
      <c r="F88" s="63">
        <f>I88/(1+J88)</f>
        <v>32571.068124474346</v>
      </c>
      <c r="G88" s="62">
        <f>K88/(1+L88)</f>
        <v>6257</v>
      </c>
      <c r="H88" s="54">
        <f>RANK(G88,$G$3:$G$502)</f>
        <v>33</v>
      </c>
      <c r="I88" s="16">
        <v>38727</v>
      </c>
      <c r="J88" s="33">
        <v>0.18899999999999997</v>
      </c>
      <c r="K88" s="17">
        <v>6257</v>
      </c>
      <c r="L88" s="38">
        <v>0</v>
      </c>
      <c r="M88" s="18">
        <v>69980</v>
      </c>
      <c r="N88" s="19">
        <v>75710.100000000006</v>
      </c>
      <c r="O88" s="61">
        <f>C88-C88*10%</f>
        <v>9720</v>
      </c>
      <c r="P88" s="62">
        <f t="shared" si="4"/>
        <v>437.4</v>
      </c>
      <c r="Q88" s="63">
        <f>I88+I88*5.2%</f>
        <v>40740.804000000004</v>
      </c>
      <c r="R88" s="69">
        <f t="shared" si="5"/>
        <v>86</v>
      </c>
      <c r="S88" s="63">
        <f>Q88-(I88-K88)</f>
        <v>8270.8040000000037</v>
      </c>
      <c r="T88" s="68">
        <f t="shared" si="6"/>
        <v>60</v>
      </c>
      <c r="U88" s="64">
        <f t="shared" si="7"/>
        <v>0.32184817004954508</v>
      </c>
    </row>
    <row r="89" spans="1:21" x14ac:dyDescent="0.25">
      <c r="A89" s="8" t="s">
        <v>182</v>
      </c>
      <c r="B89" s="9" t="s">
        <v>183</v>
      </c>
      <c r="C89" s="10">
        <v>74413</v>
      </c>
      <c r="D89" s="11">
        <v>15</v>
      </c>
      <c r="E89" s="53">
        <f>A89-D89</f>
        <v>72</v>
      </c>
      <c r="F89" s="63">
        <f>I89/(1+J89)</f>
        <v>29743.391719745221</v>
      </c>
      <c r="G89" s="62">
        <f>K89/(1+L89)</f>
        <v>2158.9790337283503</v>
      </c>
      <c r="H89" s="54">
        <f>RANK(G89,$G$3:$G$502)</f>
        <v>115</v>
      </c>
      <c r="I89" s="16">
        <v>37357.699999999997</v>
      </c>
      <c r="J89" s="33">
        <v>0.25600000000000001</v>
      </c>
      <c r="K89" s="17">
        <v>2368.4</v>
      </c>
      <c r="L89" s="38">
        <v>9.7000000000000003E-2</v>
      </c>
      <c r="M89" s="18">
        <v>70108</v>
      </c>
      <c r="N89" s="19">
        <v>50908</v>
      </c>
      <c r="O89" s="61">
        <f>C89-C89*10%</f>
        <v>66971.7</v>
      </c>
      <c r="P89" s="62">
        <f t="shared" si="4"/>
        <v>3013.7264999999998</v>
      </c>
      <c r="Q89" s="63">
        <f>I89+I89*5.2%</f>
        <v>39300.3004</v>
      </c>
      <c r="R89" s="69">
        <f t="shared" si="5"/>
        <v>87</v>
      </c>
      <c r="S89" s="63">
        <f>Q89-(I89-K89)</f>
        <v>4311.0004000000044</v>
      </c>
      <c r="T89" s="68">
        <f t="shared" si="6"/>
        <v>113</v>
      </c>
      <c r="U89" s="64">
        <f t="shared" si="7"/>
        <v>0.820216348589767</v>
      </c>
    </row>
    <row r="90" spans="1:21" x14ac:dyDescent="0.25">
      <c r="A90" s="8" t="s">
        <v>184</v>
      </c>
      <c r="B90" s="9" t="s">
        <v>185</v>
      </c>
      <c r="C90" s="10">
        <v>14000</v>
      </c>
      <c r="D90" s="11">
        <v>5</v>
      </c>
      <c r="E90" s="53">
        <f>A90-D90</f>
        <v>83</v>
      </c>
      <c r="F90" s="63">
        <f>I90/(1+J90)</f>
        <v>36761.105626850942</v>
      </c>
      <c r="G90" s="62">
        <f>K90/(1+L90)</f>
        <v>116.64383561643837</v>
      </c>
      <c r="H90" s="54">
        <f>RANK(G90,$G$3:$G$502)</f>
        <v>437</v>
      </c>
      <c r="I90" s="16">
        <v>37239</v>
      </c>
      <c r="J90" s="33">
        <v>1.3000000000000001E-2</v>
      </c>
      <c r="K90" s="17">
        <v>340.6</v>
      </c>
      <c r="L90" s="38">
        <v>1.92</v>
      </c>
      <c r="M90" s="18">
        <v>12986.6</v>
      </c>
      <c r="N90" s="19">
        <v>3779</v>
      </c>
      <c r="O90" s="61">
        <f>C90-C90*10%</f>
        <v>12600</v>
      </c>
      <c r="P90" s="62">
        <f t="shared" si="4"/>
        <v>567</v>
      </c>
      <c r="Q90" s="63">
        <f>I90+I90*5.2%</f>
        <v>39175.428</v>
      </c>
      <c r="R90" s="69">
        <f t="shared" si="5"/>
        <v>88</v>
      </c>
      <c r="S90" s="63">
        <f>Q90-(I90-K90)</f>
        <v>2277.0279999999984</v>
      </c>
      <c r="T90" s="68">
        <f t="shared" si="6"/>
        <v>202</v>
      </c>
      <c r="U90" s="64">
        <f t="shared" si="7"/>
        <v>5.6853435114503768</v>
      </c>
    </row>
    <row r="91" spans="1:21" x14ac:dyDescent="0.25">
      <c r="A91" s="8" t="s">
        <v>186</v>
      </c>
      <c r="B91" s="9" t="s">
        <v>187</v>
      </c>
      <c r="C91" s="10">
        <v>7000</v>
      </c>
      <c r="D91" s="11">
        <v>16</v>
      </c>
      <c r="E91" s="53">
        <f>A91-D91</f>
        <v>73</v>
      </c>
      <c r="F91" s="63">
        <f>I91/(1+J91)</f>
        <v>29250.760608486784</v>
      </c>
      <c r="G91" s="62">
        <f>K91/(1+L91)</f>
        <v>2798.3903420523134</v>
      </c>
      <c r="H91" s="54">
        <f>RANK(G91,$G$3:$G$502)</f>
        <v>85</v>
      </c>
      <c r="I91" s="16">
        <v>36534.199999999997</v>
      </c>
      <c r="J91" s="33">
        <v>0.249</v>
      </c>
      <c r="K91" s="17">
        <v>4172.3999999999996</v>
      </c>
      <c r="L91" s="38">
        <v>0.49099999999999999</v>
      </c>
      <c r="M91" s="18">
        <v>56969.8</v>
      </c>
      <c r="N91" s="19">
        <v>63579.8</v>
      </c>
      <c r="O91" s="61">
        <f>C91-C91*10%</f>
        <v>6300</v>
      </c>
      <c r="P91" s="62">
        <f t="shared" si="4"/>
        <v>283.5</v>
      </c>
      <c r="Q91" s="63">
        <f>I91+I91*5.2%</f>
        <v>38433.9784</v>
      </c>
      <c r="R91" s="69">
        <f t="shared" si="5"/>
        <v>89</v>
      </c>
      <c r="S91" s="63">
        <f>Q91-(I91-K91)</f>
        <v>6072.1784000000043</v>
      </c>
      <c r="T91" s="68">
        <f t="shared" si="6"/>
        <v>85</v>
      </c>
      <c r="U91" s="64">
        <f t="shared" si="7"/>
        <v>0.45532029527370455</v>
      </c>
    </row>
    <row r="92" spans="1:21" x14ac:dyDescent="0.25">
      <c r="A92" s="8" t="s">
        <v>188</v>
      </c>
      <c r="B92" s="9" t="s">
        <v>189</v>
      </c>
      <c r="C92" s="10">
        <v>73100</v>
      </c>
      <c r="D92" s="11">
        <v>1</v>
      </c>
      <c r="E92" s="53">
        <f>A92-D92</f>
        <v>89</v>
      </c>
      <c r="F92" s="63">
        <f>I92/(1+J92)</f>
        <v>34336.792452830188</v>
      </c>
      <c r="G92" s="62">
        <f>K92/(1+L92)</f>
        <v>4239.0350877192986</v>
      </c>
      <c r="H92" s="54">
        <f>RANK(G92,$G$3:$G$502)</f>
        <v>56</v>
      </c>
      <c r="I92" s="16">
        <v>36397</v>
      </c>
      <c r="J92" s="33">
        <v>0.06</v>
      </c>
      <c r="K92" s="17">
        <v>1933</v>
      </c>
      <c r="L92" s="38">
        <v>-0.54400000000000004</v>
      </c>
      <c r="M92" s="18">
        <v>22536</v>
      </c>
      <c r="N92" s="19">
        <v>132529.5</v>
      </c>
      <c r="O92" s="61">
        <f>C92-C92*10%</f>
        <v>65790</v>
      </c>
      <c r="P92" s="62">
        <f t="shared" si="4"/>
        <v>2960.5499999999997</v>
      </c>
      <c r="Q92" s="63">
        <f>I92+I92*5.2%</f>
        <v>38289.644</v>
      </c>
      <c r="R92" s="69">
        <f t="shared" si="5"/>
        <v>90</v>
      </c>
      <c r="S92" s="63">
        <f>Q92-(I92-K92)</f>
        <v>3825.6440000000002</v>
      </c>
      <c r="T92" s="68">
        <f t="shared" si="6"/>
        <v>130</v>
      </c>
      <c r="U92" s="64">
        <f t="shared" si="7"/>
        <v>0.97912260734609424</v>
      </c>
    </row>
    <row r="93" spans="1:21" x14ac:dyDescent="0.25">
      <c r="A93" s="8" t="s">
        <v>190</v>
      </c>
      <c r="B93" s="9" t="s">
        <v>191</v>
      </c>
      <c r="C93" s="10">
        <v>202000</v>
      </c>
      <c r="D93" s="11">
        <v>3</v>
      </c>
      <c r="E93" s="53">
        <f>A93-D93</f>
        <v>88</v>
      </c>
      <c r="F93" s="63">
        <f>I93/(1+J93)</f>
        <v>34828.42105263158</v>
      </c>
      <c r="G93" s="62">
        <f>K93/(1+L93)</f>
        <v>2291.8190567853703</v>
      </c>
      <c r="H93" s="54">
        <f>RANK(G93,$G$3:$G$502)</f>
        <v>106</v>
      </c>
      <c r="I93" s="16">
        <v>36395.699999999997</v>
      </c>
      <c r="J93" s="33">
        <v>4.4999999999999998E-2</v>
      </c>
      <c r="K93" s="17">
        <v>2381.1999999999998</v>
      </c>
      <c r="L93" s="38">
        <v>3.9E-2</v>
      </c>
      <c r="M93" s="18">
        <v>18982.5</v>
      </c>
      <c r="N93" s="19">
        <v>0</v>
      </c>
      <c r="O93" s="61">
        <f>C93-C93*10%</f>
        <v>181800</v>
      </c>
      <c r="P93" s="62">
        <f t="shared" si="4"/>
        <v>8181</v>
      </c>
      <c r="Q93" s="63">
        <f>I93+I93*5.2%</f>
        <v>38288.276399999995</v>
      </c>
      <c r="R93" s="69">
        <f t="shared" si="5"/>
        <v>91</v>
      </c>
      <c r="S93" s="63">
        <f>Q93-(I93-K93)</f>
        <v>4273.7763999999952</v>
      </c>
      <c r="T93" s="68">
        <f t="shared" si="6"/>
        <v>116</v>
      </c>
      <c r="U93" s="64">
        <f t="shared" si="7"/>
        <v>0.79479942885939669</v>
      </c>
    </row>
    <row r="94" spans="1:21" x14ac:dyDescent="0.25">
      <c r="A94" s="8" t="s">
        <v>192</v>
      </c>
      <c r="B94" s="9" t="s">
        <v>193</v>
      </c>
      <c r="C94" s="10">
        <v>105600</v>
      </c>
      <c r="D94" s="11">
        <v>7</v>
      </c>
      <c r="E94" s="53">
        <f>A94-D94</f>
        <v>85</v>
      </c>
      <c r="F94" s="63">
        <f>I94/(1+J94)</f>
        <v>30960.650128314799</v>
      </c>
      <c r="G94" s="62">
        <f>K94/(1+L94)</f>
        <v>2911.2271540469974</v>
      </c>
      <c r="H94" s="54">
        <f>RANK(G94,$G$3:$G$502)</f>
        <v>82</v>
      </c>
      <c r="I94" s="16">
        <v>36193</v>
      </c>
      <c r="J94" s="33">
        <v>0.16899999999999998</v>
      </c>
      <c r="K94" s="17">
        <v>3345</v>
      </c>
      <c r="L94" s="38">
        <v>0.14899999999999999</v>
      </c>
      <c r="M94" s="18">
        <v>45408</v>
      </c>
      <c r="N94" s="19">
        <v>48883</v>
      </c>
      <c r="O94" s="61">
        <f>C94-C94*10%</f>
        <v>95040</v>
      </c>
      <c r="P94" s="62">
        <f t="shared" si="4"/>
        <v>4276.8</v>
      </c>
      <c r="Q94" s="63">
        <f>I94+I94*5.2%</f>
        <v>38075.036</v>
      </c>
      <c r="R94" s="69">
        <f t="shared" si="5"/>
        <v>92</v>
      </c>
      <c r="S94" s="63">
        <f>Q94-(I94-K94)</f>
        <v>5227.0360000000001</v>
      </c>
      <c r="T94" s="68">
        <f t="shared" si="6"/>
        <v>92</v>
      </c>
      <c r="U94" s="64">
        <f t="shared" si="7"/>
        <v>0.56264155455904341</v>
      </c>
    </row>
    <row r="95" spans="1:21" x14ac:dyDescent="0.25">
      <c r="A95" s="8" t="s">
        <v>194</v>
      </c>
      <c r="B95" s="9" t="s">
        <v>195</v>
      </c>
      <c r="C95" s="10">
        <v>33383</v>
      </c>
      <c r="D95" s="11">
        <v>1</v>
      </c>
      <c r="E95" s="53">
        <f>A95-D95</f>
        <v>92</v>
      </c>
      <c r="F95" s="63">
        <f>I95/(1+J95)</f>
        <v>33536.812674743713</v>
      </c>
      <c r="G95" s="62">
        <f>K95/(1+L95)</f>
        <v>3771.1069418386496</v>
      </c>
      <c r="H95" s="54">
        <f>RANK(G95,$G$3:$G$502)</f>
        <v>63</v>
      </c>
      <c r="I95" s="16">
        <v>35985</v>
      </c>
      <c r="J95" s="33">
        <v>7.2999999999999995E-2</v>
      </c>
      <c r="K95" s="17">
        <v>2010</v>
      </c>
      <c r="L95" s="38">
        <v>-0.46700000000000003</v>
      </c>
      <c r="M95" s="18">
        <v>119666</v>
      </c>
      <c r="N95" s="19">
        <v>48623.7</v>
      </c>
      <c r="O95" s="61">
        <f>C95-C95*10%</f>
        <v>30044.7</v>
      </c>
      <c r="P95" s="62">
        <f t="shared" si="4"/>
        <v>1352.0115000000001</v>
      </c>
      <c r="Q95" s="63">
        <f>I95+I95*5.2%</f>
        <v>37856.22</v>
      </c>
      <c r="R95" s="69">
        <f t="shared" si="5"/>
        <v>93</v>
      </c>
      <c r="S95" s="63">
        <f>Q95-(I95-K95)</f>
        <v>3881.2200000000012</v>
      </c>
      <c r="T95" s="68">
        <f t="shared" si="6"/>
        <v>129</v>
      </c>
      <c r="U95" s="64">
        <f t="shared" si="7"/>
        <v>0.93095522388059759</v>
      </c>
    </row>
    <row r="96" spans="1:21" x14ac:dyDescent="0.25">
      <c r="A96" s="8" t="s">
        <v>196</v>
      </c>
      <c r="B96" s="9" t="s">
        <v>197</v>
      </c>
      <c r="C96" s="10">
        <v>4900</v>
      </c>
      <c r="D96" s="11">
        <v>21</v>
      </c>
      <c r="E96" s="53">
        <f>A96-D96</f>
        <v>73</v>
      </c>
      <c r="F96" s="63">
        <f>I96/(1+J96)</f>
        <v>26216.320246343341</v>
      </c>
      <c r="G96" s="62">
        <f>K96/(1+L96)</f>
        <v>334</v>
      </c>
      <c r="H96" s="54">
        <f>RANK(G96,$G$3:$G$502)</f>
        <v>381</v>
      </c>
      <c r="I96" s="16">
        <v>34055</v>
      </c>
      <c r="J96" s="33">
        <v>0.29899999999999999</v>
      </c>
      <c r="K96" s="17">
        <v>334</v>
      </c>
      <c r="L96" s="38">
        <v>0</v>
      </c>
      <c r="M96" s="18">
        <v>26830</v>
      </c>
      <c r="N96" s="19">
        <v>3974.4</v>
      </c>
      <c r="O96" s="61">
        <f>C96-C96*10%</f>
        <v>4410</v>
      </c>
      <c r="P96" s="62">
        <f t="shared" si="4"/>
        <v>198.45</v>
      </c>
      <c r="Q96" s="63">
        <f>I96+I96*5.2%</f>
        <v>35825.86</v>
      </c>
      <c r="R96" s="69">
        <f t="shared" si="5"/>
        <v>94</v>
      </c>
      <c r="S96" s="63">
        <f>Q96-(I96-K96)</f>
        <v>2104.8600000000006</v>
      </c>
      <c r="T96" s="68">
        <f t="shared" si="6"/>
        <v>217</v>
      </c>
      <c r="U96" s="64">
        <f t="shared" si="7"/>
        <v>5.3019760479041933</v>
      </c>
    </row>
    <row r="97" spans="1:21" x14ac:dyDescent="0.25">
      <c r="A97" s="8" t="s">
        <v>198</v>
      </c>
      <c r="B97" s="9" t="s">
        <v>199</v>
      </c>
      <c r="C97" s="10">
        <v>93516</v>
      </c>
      <c r="D97" s="11">
        <v>2</v>
      </c>
      <c r="E97" s="53">
        <f>A97-D97</f>
        <v>93</v>
      </c>
      <c r="F97" s="63">
        <f>I97/(1+J97)</f>
        <v>31657.004830917878</v>
      </c>
      <c r="G97" s="62">
        <f>K97/(1+L97)</f>
        <v>4858.3106267029971</v>
      </c>
      <c r="H97" s="54">
        <f>RANK(G97,$G$3:$G$502)</f>
        <v>50</v>
      </c>
      <c r="I97" s="16">
        <v>32765</v>
      </c>
      <c r="J97" s="33">
        <v>3.5000000000000003E-2</v>
      </c>
      <c r="K97" s="17">
        <v>5349</v>
      </c>
      <c r="L97" s="38">
        <v>0.10100000000000001</v>
      </c>
      <c r="M97" s="18">
        <v>36500</v>
      </c>
      <c r="N97" s="19">
        <v>119659.8</v>
      </c>
      <c r="O97" s="61">
        <f>C97-C97*10%</f>
        <v>84164.4</v>
      </c>
      <c r="P97" s="62">
        <f t="shared" si="4"/>
        <v>3787.3979999999997</v>
      </c>
      <c r="Q97" s="63">
        <f>I97+I97*5.2%</f>
        <v>34468.78</v>
      </c>
      <c r="R97" s="69">
        <f t="shared" si="5"/>
        <v>95</v>
      </c>
      <c r="S97" s="63">
        <f>Q97-(I97-K97)</f>
        <v>7052.7799999999988</v>
      </c>
      <c r="T97" s="68">
        <f t="shared" si="6"/>
        <v>74</v>
      </c>
      <c r="U97" s="64">
        <f t="shared" si="7"/>
        <v>0.3185230884277433</v>
      </c>
    </row>
    <row r="98" spans="1:21" x14ac:dyDescent="0.25">
      <c r="A98" s="8" t="s">
        <v>200</v>
      </c>
      <c r="B98" s="9" t="s">
        <v>201</v>
      </c>
      <c r="C98" s="10">
        <v>30000</v>
      </c>
      <c r="D98" s="11">
        <v>14</v>
      </c>
      <c r="E98" s="53">
        <f>A98-D98</f>
        <v>82</v>
      </c>
      <c r="F98" s="63">
        <f>I98/(1+J98)</f>
        <v>28211.024978466838</v>
      </c>
      <c r="G98" s="62">
        <f>K98/(1+L98)</f>
        <v>5309.9906629318393</v>
      </c>
      <c r="H98" s="54">
        <f>RANK(G98,$G$3:$G$502)</f>
        <v>43</v>
      </c>
      <c r="I98" s="16">
        <v>32753</v>
      </c>
      <c r="J98" s="33">
        <v>0.161</v>
      </c>
      <c r="K98" s="17">
        <v>5687</v>
      </c>
      <c r="L98" s="38">
        <v>7.0999999999999994E-2</v>
      </c>
      <c r="M98" s="18">
        <v>59352</v>
      </c>
      <c r="N98" s="19">
        <v>119125.3</v>
      </c>
      <c r="O98" s="61">
        <f>C98-C98*10%</f>
        <v>27000</v>
      </c>
      <c r="P98" s="62">
        <f t="shared" si="4"/>
        <v>1215</v>
      </c>
      <c r="Q98" s="63">
        <f>I98+I98*5.2%</f>
        <v>34456.156000000003</v>
      </c>
      <c r="R98" s="69">
        <f t="shared" si="5"/>
        <v>96</v>
      </c>
      <c r="S98" s="63">
        <f>Q98-(I98-K98)</f>
        <v>7390.1560000000027</v>
      </c>
      <c r="T98" s="68">
        <f t="shared" si="6"/>
        <v>70</v>
      </c>
      <c r="U98" s="64">
        <f t="shared" si="7"/>
        <v>0.29948232811675801</v>
      </c>
    </row>
    <row r="99" spans="1:21" x14ac:dyDescent="0.25">
      <c r="A99" s="8" t="s">
        <v>202</v>
      </c>
      <c r="B99" s="9" t="s">
        <v>203</v>
      </c>
      <c r="C99" s="10">
        <v>10495</v>
      </c>
      <c r="D99" s="11">
        <v>1</v>
      </c>
      <c r="E99" s="53">
        <f>A99-D99</f>
        <v>96</v>
      </c>
      <c r="F99" s="63">
        <f>I99/(1+J99)</f>
        <v>32042.450980392157</v>
      </c>
      <c r="G99" s="62">
        <f>K99/(1+L99)</f>
        <v>71.590699391031563</v>
      </c>
      <c r="H99" s="54">
        <f>RANK(G99,$G$3:$G$502)</f>
        <v>449</v>
      </c>
      <c r="I99" s="16">
        <v>32683.3</v>
      </c>
      <c r="J99" s="33">
        <v>0.02</v>
      </c>
      <c r="K99" s="17">
        <v>775.9</v>
      </c>
      <c r="L99" s="38">
        <v>9.8379999999999992</v>
      </c>
      <c r="M99" s="18">
        <v>16381.2</v>
      </c>
      <c r="N99" s="19">
        <v>0</v>
      </c>
      <c r="O99" s="61">
        <f>C99-C99*10%</f>
        <v>9445.5</v>
      </c>
      <c r="P99" s="62">
        <f t="shared" si="4"/>
        <v>425.04749999999996</v>
      </c>
      <c r="Q99" s="63">
        <f>I99+I99*5.2%</f>
        <v>34382.831599999998</v>
      </c>
      <c r="R99" s="69">
        <f t="shared" si="5"/>
        <v>97</v>
      </c>
      <c r="S99" s="63">
        <f>Q99-(I99-K99)</f>
        <v>2475.4315999999999</v>
      </c>
      <c r="T99" s="68">
        <f t="shared" si="6"/>
        <v>186</v>
      </c>
      <c r="U99" s="64">
        <f t="shared" si="7"/>
        <v>2.1904003093182109</v>
      </c>
    </row>
    <row r="100" spans="1:21" x14ac:dyDescent="0.25">
      <c r="A100" s="8" t="s">
        <v>204</v>
      </c>
      <c r="B100" s="9" t="s">
        <v>205</v>
      </c>
      <c r="C100" s="10">
        <v>47600</v>
      </c>
      <c r="D100" s="11">
        <v>3</v>
      </c>
      <c r="E100" s="53">
        <f>A100-D100</f>
        <v>95</v>
      </c>
      <c r="F100" s="63">
        <f>I100/(1+J100)</f>
        <v>30006.487488415201</v>
      </c>
      <c r="G100" s="62">
        <f>K100/(1+L100)</f>
        <v>1981.8780889621087</v>
      </c>
      <c r="H100" s="54">
        <f>RANK(G100,$G$3:$G$502)</f>
        <v>126</v>
      </c>
      <c r="I100" s="16">
        <v>32377</v>
      </c>
      <c r="J100" s="33">
        <v>7.9000000000000001E-2</v>
      </c>
      <c r="K100" s="17">
        <v>6015</v>
      </c>
      <c r="L100" s="38">
        <v>2.0350000000000001</v>
      </c>
      <c r="M100" s="18">
        <v>372538</v>
      </c>
      <c r="N100" s="19">
        <v>38340.699999999997</v>
      </c>
      <c r="O100" s="61">
        <f>C100-C100*10%</f>
        <v>42840</v>
      </c>
      <c r="P100" s="62">
        <f t="shared" si="4"/>
        <v>1927.8</v>
      </c>
      <c r="Q100" s="63">
        <f>I100+I100*5.2%</f>
        <v>34060.603999999999</v>
      </c>
      <c r="R100" s="69">
        <f t="shared" si="5"/>
        <v>98</v>
      </c>
      <c r="S100" s="63">
        <f>Q100-(I100-K100)</f>
        <v>7698.6039999999994</v>
      </c>
      <c r="T100" s="68">
        <f t="shared" si="6"/>
        <v>67</v>
      </c>
      <c r="U100" s="64">
        <f t="shared" si="7"/>
        <v>0.27990091438071479</v>
      </c>
    </row>
    <row r="101" spans="1:21" x14ac:dyDescent="0.25">
      <c r="A101" s="8" t="s">
        <v>206</v>
      </c>
      <c r="B101" s="9" t="s">
        <v>207</v>
      </c>
      <c r="C101" s="10">
        <v>37346</v>
      </c>
      <c r="D101" s="11">
        <v>13</v>
      </c>
      <c r="E101" s="53">
        <f>A101-D101</f>
        <v>86</v>
      </c>
      <c r="F101" s="63">
        <f>I101/(1+J101)</f>
        <v>26828.020134228191</v>
      </c>
      <c r="G101" s="62">
        <f>K101/(1+L101)</f>
        <v>1591.783323189288</v>
      </c>
      <c r="H101" s="54">
        <f>RANK(G101,$G$3:$G$502)</f>
        <v>157</v>
      </c>
      <c r="I101" s="16">
        <v>31979</v>
      </c>
      <c r="J101" s="33">
        <v>0.192</v>
      </c>
      <c r="K101" s="17">
        <v>2615.3000000000002</v>
      </c>
      <c r="L101" s="38">
        <v>0.64300000000000002</v>
      </c>
      <c r="M101" s="18">
        <v>46575</v>
      </c>
      <c r="N101" s="19">
        <v>42099.5</v>
      </c>
      <c r="O101" s="61">
        <f>C101-C101*10%</f>
        <v>33611.4</v>
      </c>
      <c r="P101" s="62">
        <f t="shared" si="4"/>
        <v>1512.5129999999999</v>
      </c>
      <c r="Q101" s="63">
        <f>I101+I101*5.2%</f>
        <v>33641.908000000003</v>
      </c>
      <c r="R101" s="69">
        <f t="shared" si="5"/>
        <v>99</v>
      </c>
      <c r="S101" s="63">
        <f>Q101-(I101-K101)</f>
        <v>4278.2080000000024</v>
      </c>
      <c r="T101" s="68">
        <f t="shared" si="6"/>
        <v>114</v>
      </c>
      <c r="U101" s="64">
        <f t="shared" si="7"/>
        <v>0.63583833594616379</v>
      </c>
    </row>
    <row r="102" spans="1:21" x14ac:dyDescent="0.25">
      <c r="A102" s="8" t="s">
        <v>208</v>
      </c>
      <c r="B102" s="9" t="s">
        <v>1016</v>
      </c>
      <c r="C102" s="10">
        <v>62600</v>
      </c>
      <c r="D102" s="11">
        <v>13</v>
      </c>
      <c r="E102" s="53">
        <f>A102-D102</f>
        <v>87</v>
      </c>
      <c r="F102" s="63">
        <f>I102/(1+J102)</f>
        <v>28959.999999999996</v>
      </c>
      <c r="G102" s="62">
        <f>K102/(1+L102)</f>
        <v>1248.1086323957322</v>
      </c>
      <c r="H102" s="54">
        <f>RANK(G102,$G$3:$G$502)</f>
        <v>202</v>
      </c>
      <c r="I102" s="16">
        <v>31856</v>
      </c>
      <c r="J102" s="33">
        <v>0.1</v>
      </c>
      <c r="K102" s="17">
        <v>6434</v>
      </c>
      <c r="L102" s="38">
        <v>4.1550000000000002</v>
      </c>
      <c r="M102" s="18">
        <v>83216</v>
      </c>
      <c r="N102" s="19">
        <v>200334.1</v>
      </c>
      <c r="O102" s="61">
        <f>C102-C102*10%</f>
        <v>56340</v>
      </c>
      <c r="P102" s="62">
        <f t="shared" si="4"/>
        <v>2535.2999999999997</v>
      </c>
      <c r="Q102" s="63">
        <f>I102+I102*5.2%</f>
        <v>33512.512000000002</v>
      </c>
      <c r="R102" s="69">
        <f t="shared" si="5"/>
        <v>100</v>
      </c>
      <c r="S102" s="63">
        <f>Q102-(I102-K102)</f>
        <v>8090.5120000000024</v>
      </c>
      <c r="T102" s="68">
        <f t="shared" si="6"/>
        <v>61</v>
      </c>
      <c r="U102" s="64">
        <f t="shared" si="7"/>
        <v>0.25746223189306844</v>
      </c>
    </row>
    <row r="103" spans="1:21" x14ac:dyDescent="0.25">
      <c r="A103" s="8" t="s">
        <v>209</v>
      </c>
      <c r="B103" s="9" t="s">
        <v>210</v>
      </c>
      <c r="C103" s="10">
        <v>33689</v>
      </c>
      <c r="D103" s="11">
        <v>1</v>
      </c>
      <c r="E103" s="53">
        <f>A103-D103</f>
        <v>100</v>
      </c>
      <c r="F103" s="63">
        <f>I103/(1+J103)</f>
        <v>30017.033492822968</v>
      </c>
      <c r="G103" s="62">
        <f>K103/(1+L103)</f>
        <v>2422.727272727273</v>
      </c>
      <c r="H103" s="54">
        <f>RANK(G103,$G$3:$G$502)</f>
        <v>99</v>
      </c>
      <c r="I103" s="16">
        <v>31367.8</v>
      </c>
      <c r="J103" s="33">
        <v>4.4999999999999998E-2</v>
      </c>
      <c r="K103" s="17">
        <v>2291.9</v>
      </c>
      <c r="L103" s="38">
        <v>-5.3999999999999999E-2</v>
      </c>
      <c r="M103" s="18">
        <v>158506.79999999999</v>
      </c>
      <c r="N103" s="19">
        <v>0</v>
      </c>
      <c r="O103" s="61">
        <f>C103-C103*10%</f>
        <v>30320.1</v>
      </c>
      <c r="P103" s="62">
        <f t="shared" si="4"/>
        <v>1364.4044999999999</v>
      </c>
      <c r="Q103" s="63">
        <f>I103+I103*5.2%</f>
        <v>32998.925600000002</v>
      </c>
      <c r="R103" s="69">
        <f t="shared" si="5"/>
        <v>101</v>
      </c>
      <c r="S103" s="63">
        <f>Q103-(I103-K103)</f>
        <v>3923.0256000000045</v>
      </c>
      <c r="T103" s="68">
        <f t="shared" si="6"/>
        <v>126</v>
      </c>
      <c r="U103" s="64">
        <f t="shared" si="7"/>
        <v>0.71169143505388732</v>
      </c>
    </row>
    <row r="104" spans="1:21" x14ac:dyDescent="0.25">
      <c r="A104" s="8" t="s">
        <v>211</v>
      </c>
      <c r="B104" s="9" t="s">
        <v>212</v>
      </c>
      <c r="C104" s="10">
        <v>60000</v>
      </c>
      <c r="D104" s="11">
        <v>5</v>
      </c>
      <c r="E104" s="53">
        <f>A104-D104</f>
        <v>97</v>
      </c>
      <c r="F104" s="63">
        <f>I104/(1+J104)</f>
        <v>28860.617399438728</v>
      </c>
      <c r="G104" s="62">
        <f>K104/(1+L104)</f>
        <v>343.96971335857222</v>
      </c>
      <c r="H104" s="54">
        <f>RANK(G104,$G$3:$G$502)</f>
        <v>376</v>
      </c>
      <c r="I104" s="16">
        <v>30852</v>
      </c>
      <c r="J104" s="33">
        <v>6.9000000000000006E-2</v>
      </c>
      <c r="K104" s="17">
        <v>1908</v>
      </c>
      <c r="L104" s="38">
        <v>4.5469999999999997</v>
      </c>
      <c r="M104" s="18">
        <v>55493</v>
      </c>
      <c r="N104" s="19">
        <v>21144.9</v>
      </c>
      <c r="O104" s="61">
        <f>C104-C104*10%</f>
        <v>54000</v>
      </c>
      <c r="P104" s="62">
        <f t="shared" si="4"/>
        <v>2430</v>
      </c>
      <c r="Q104" s="63">
        <f>I104+I104*5.2%</f>
        <v>32456.304</v>
      </c>
      <c r="R104" s="69">
        <f t="shared" si="5"/>
        <v>102</v>
      </c>
      <c r="S104" s="63">
        <f>Q104-(I104-K104)</f>
        <v>3512.3040000000001</v>
      </c>
      <c r="T104" s="68">
        <f t="shared" si="6"/>
        <v>140</v>
      </c>
      <c r="U104" s="64">
        <f t="shared" si="7"/>
        <v>0.84083018867924531</v>
      </c>
    </row>
    <row r="105" spans="1:21" x14ac:dyDescent="0.25">
      <c r="A105" s="8" t="s">
        <v>213</v>
      </c>
      <c r="B105" s="9" t="s">
        <v>214</v>
      </c>
      <c r="C105" s="10">
        <v>103000</v>
      </c>
      <c r="D105" s="11">
        <v>8</v>
      </c>
      <c r="E105" s="53">
        <f>A105-D105</f>
        <v>95</v>
      </c>
      <c r="F105" s="63">
        <f>I105/(1+J105)</f>
        <v>27399.641577060931</v>
      </c>
      <c r="G105" s="62">
        <f>K105/(1+L105)</f>
        <v>477.03464947622882</v>
      </c>
      <c r="H105" s="54">
        <f>RANK(G105,$G$3:$G$502)</f>
        <v>336</v>
      </c>
      <c r="I105" s="16">
        <v>30578</v>
      </c>
      <c r="J105" s="33">
        <v>0.11599999999999999</v>
      </c>
      <c r="K105" s="17">
        <v>2368</v>
      </c>
      <c r="L105" s="38">
        <v>3.964</v>
      </c>
      <c r="M105" s="18">
        <v>67173</v>
      </c>
      <c r="N105" s="19">
        <v>140412.20000000001</v>
      </c>
      <c r="O105" s="61">
        <f>C105-C105*10%</f>
        <v>92700</v>
      </c>
      <c r="P105" s="62">
        <f t="shared" si="4"/>
        <v>4171.5</v>
      </c>
      <c r="Q105" s="63">
        <f>I105+I105*5.2%</f>
        <v>32168.056</v>
      </c>
      <c r="R105" s="69">
        <f t="shared" si="5"/>
        <v>103</v>
      </c>
      <c r="S105" s="63">
        <f>Q105-(I105-K105)</f>
        <v>3958.0560000000005</v>
      </c>
      <c r="T105" s="68">
        <f t="shared" si="6"/>
        <v>124</v>
      </c>
      <c r="U105" s="64">
        <f t="shared" si="7"/>
        <v>0.67147635135135153</v>
      </c>
    </row>
    <row r="106" spans="1:21" x14ac:dyDescent="0.25">
      <c r="A106" s="8" t="s">
        <v>215</v>
      </c>
      <c r="B106" s="9" t="s">
        <v>1017</v>
      </c>
      <c r="C106" s="10">
        <v>22400</v>
      </c>
      <c r="D106" s="11">
        <v>5</v>
      </c>
      <c r="E106" s="53">
        <f>A106-D106</f>
        <v>99</v>
      </c>
      <c r="F106" s="63">
        <f>I106/(1+J106)</f>
        <v>28491.096532333646</v>
      </c>
      <c r="G106" s="62">
        <f>K106/(1+L106)</f>
        <v>2952.3809523809523</v>
      </c>
      <c r="H106" s="54">
        <f>RANK(G106,$G$3:$G$502)</f>
        <v>78</v>
      </c>
      <c r="I106" s="16">
        <v>30400</v>
      </c>
      <c r="J106" s="33">
        <v>6.7000000000000004E-2</v>
      </c>
      <c r="K106" s="17">
        <v>4464</v>
      </c>
      <c r="L106" s="38">
        <v>0.51200000000000001</v>
      </c>
      <c r="M106" s="18">
        <v>53831</v>
      </c>
      <c r="N106" s="19">
        <v>0</v>
      </c>
      <c r="O106" s="61">
        <f>C106-C106*10%</f>
        <v>20160</v>
      </c>
      <c r="P106" s="62">
        <f t="shared" si="4"/>
        <v>907.19999999999993</v>
      </c>
      <c r="Q106" s="63">
        <f>I106+I106*5.2%</f>
        <v>31980.799999999999</v>
      </c>
      <c r="R106" s="69">
        <f t="shared" si="5"/>
        <v>104</v>
      </c>
      <c r="S106" s="63">
        <f>Q106-(I106-K106)</f>
        <v>6044.7999999999993</v>
      </c>
      <c r="T106" s="68">
        <f t="shared" si="6"/>
        <v>87</v>
      </c>
      <c r="U106" s="64">
        <f t="shared" si="7"/>
        <v>0.35412186379928301</v>
      </c>
    </row>
    <row r="107" spans="1:21" x14ac:dyDescent="0.25">
      <c r="A107" s="8" t="s">
        <v>216</v>
      </c>
      <c r="B107" s="9" t="s">
        <v>217</v>
      </c>
      <c r="C107" s="10">
        <v>36000</v>
      </c>
      <c r="D107" s="11">
        <v>45</v>
      </c>
      <c r="E107" s="53">
        <f>A107-D107</f>
        <v>60</v>
      </c>
      <c r="F107" s="63">
        <f>I107/(1+J107)</f>
        <v>20328.428093645485</v>
      </c>
      <c r="G107" s="62">
        <f>K107/(1+L107)</f>
        <v>5088.1929445644346</v>
      </c>
      <c r="H107" s="54">
        <f>RANK(G107,$G$3:$G$502)</f>
        <v>47</v>
      </c>
      <c r="I107" s="16">
        <v>30391</v>
      </c>
      <c r="J107" s="33">
        <v>0.495</v>
      </c>
      <c r="K107" s="17">
        <v>14135</v>
      </c>
      <c r="L107" s="38">
        <v>1.778</v>
      </c>
      <c r="M107" s="18">
        <v>43376</v>
      </c>
      <c r="N107" s="19">
        <v>45739.4</v>
      </c>
      <c r="O107" s="61">
        <f>C107-C107*10%</f>
        <v>32400</v>
      </c>
      <c r="P107" s="62">
        <f t="shared" si="4"/>
        <v>1458</v>
      </c>
      <c r="Q107" s="63">
        <f>I107+I107*5.2%</f>
        <v>31971.331999999999</v>
      </c>
      <c r="R107" s="69">
        <f t="shared" si="5"/>
        <v>105</v>
      </c>
      <c r="S107" s="63">
        <f>Q107-(I107-K107)</f>
        <v>15715.331999999999</v>
      </c>
      <c r="T107" s="68">
        <f t="shared" si="6"/>
        <v>25</v>
      </c>
      <c r="U107" s="64">
        <f t="shared" si="7"/>
        <v>0.11180275910859558</v>
      </c>
    </row>
    <row r="108" spans="1:21" x14ac:dyDescent="0.25">
      <c r="A108" s="8" t="s">
        <v>218</v>
      </c>
      <c r="B108" s="9" t="s">
        <v>219</v>
      </c>
      <c r="C108" s="10">
        <v>30400</v>
      </c>
      <c r="D108" s="11">
        <v>0</v>
      </c>
      <c r="E108" s="53">
        <f>A108-D108</f>
        <v>106</v>
      </c>
      <c r="F108" s="63">
        <f>I108/(1+J108)</f>
        <v>28895.038167938928</v>
      </c>
      <c r="G108" s="62">
        <f>K108/(1+L108)</f>
        <v>2056.2347188264057</v>
      </c>
      <c r="H108" s="54">
        <f>RANK(G108,$G$3:$G$502)</f>
        <v>121</v>
      </c>
      <c r="I108" s="16">
        <v>30282</v>
      </c>
      <c r="J108" s="33">
        <v>4.8000000000000001E-2</v>
      </c>
      <c r="K108" s="17">
        <v>2523</v>
      </c>
      <c r="L108" s="38">
        <v>0.22700000000000001</v>
      </c>
      <c r="M108" s="18">
        <v>104233</v>
      </c>
      <c r="N108" s="19">
        <v>36126.699999999997</v>
      </c>
      <c r="O108" s="61">
        <f>C108-C108*10%</f>
        <v>27360</v>
      </c>
      <c r="P108" s="62">
        <f t="shared" si="4"/>
        <v>1231.2</v>
      </c>
      <c r="Q108" s="63">
        <f>I108+I108*5.2%</f>
        <v>31856.664000000001</v>
      </c>
      <c r="R108" s="69">
        <f t="shared" si="5"/>
        <v>106</v>
      </c>
      <c r="S108" s="63">
        <f>Q108-(I108-K108)</f>
        <v>4097.6640000000007</v>
      </c>
      <c r="T108" s="68">
        <f t="shared" si="6"/>
        <v>120</v>
      </c>
      <c r="U108" s="64">
        <f t="shared" si="7"/>
        <v>0.62412366230677796</v>
      </c>
    </row>
    <row r="109" spans="1:21" x14ac:dyDescent="0.25">
      <c r="A109" s="8" t="s">
        <v>220</v>
      </c>
      <c r="B109" s="9" t="s">
        <v>221</v>
      </c>
      <c r="C109" s="10">
        <v>48410</v>
      </c>
      <c r="D109" s="11">
        <v>13</v>
      </c>
      <c r="E109" s="53">
        <f>A109-D109</f>
        <v>94</v>
      </c>
      <c r="F109" s="63">
        <f>I109/(1+J109)</f>
        <v>27977.222222222223</v>
      </c>
      <c r="G109" s="62">
        <f>K109/(1+L109)</f>
        <v>4.053131027609405</v>
      </c>
      <c r="H109" s="54">
        <f>RANK(G109,$G$3:$G$502)</f>
        <v>474</v>
      </c>
      <c r="I109" s="16">
        <v>30215.4</v>
      </c>
      <c r="J109" s="33">
        <v>0.08</v>
      </c>
      <c r="K109" s="17">
        <v>943.5</v>
      </c>
      <c r="L109" s="38">
        <v>231.78299999999999</v>
      </c>
      <c r="M109" s="18">
        <v>8989.2999999999993</v>
      </c>
      <c r="N109" s="19">
        <v>685.7</v>
      </c>
      <c r="O109" s="61">
        <f>C109-C109*10%</f>
        <v>43569</v>
      </c>
      <c r="P109" s="62">
        <f t="shared" si="4"/>
        <v>1960.605</v>
      </c>
      <c r="Q109" s="63">
        <f>I109+I109*5.2%</f>
        <v>31786.6008</v>
      </c>
      <c r="R109" s="69">
        <f t="shared" si="5"/>
        <v>107</v>
      </c>
      <c r="S109" s="63">
        <f>Q109-(I109-K109)</f>
        <v>2514.7007999999987</v>
      </c>
      <c r="T109" s="68">
        <f t="shared" si="6"/>
        <v>183</v>
      </c>
      <c r="U109" s="64">
        <f t="shared" si="7"/>
        <v>1.6652896661367236</v>
      </c>
    </row>
    <row r="110" spans="1:21" x14ac:dyDescent="0.25">
      <c r="A110" s="8" t="s">
        <v>222</v>
      </c>
      <c r="B110" s="9" t="s">
        <v>223</v>
      </c>
      <c r="C110" s="10">
        <v>85000</v>
      </c>
      <c r="D110" s="11">
        <v>10</v>
      </c>
      <c r="E110" s="53">
        <f>A110-D110</f>
        <v>98</v>
      </c>
      <c r="F110" s="63">
        <f>I110/(1+J110)</f>
        <v>25810.46312178388</v>
      </c>
      <c r="G110" s="62">
        <f>K110/(1+L110)</f>
        <v>2015.6054931335832</v>
      </c>
      <c r="H110" s="54">
        <f>RANK(G110,$G$3:$G$502)</f>
        <v>124</v>
      </c>
      <c r="I110" s="16">
        <v>30095</v>
      </c>
      <c r="J110" s="33">
        <v>0.16600000000000001</v>
      </c>
      <c r="K110" s="17">
        <v>3229</v>
      </c>
      <c r="L110" s="38">
        <v>0.60199999999999998</v>
      </c>
      <c r="M110" s="18">
        <v>37653</v>
      </c>
      <c r="N110" s="19">
        <v>45821</v>
      </c>
      <c r="O110" s="61">
        <f>C110-C110*10%</f>
        <v>76500</v>
      </c>
      <c r="P110" s="62">
        <f t="shared" si="4"/>
        <v>3442.5</v>
      </c>
      <c r="Q110" s="63">
        <f>I110+I110*5.2%</f>
        <v>31659.94</v>
      </c>
      <c r="R110" s="69">
        <f t="shared" si="5"/>
        <v>108</v>
      </c>
      <c r="S110" s="63">
        <f>Q110-(I110-K110)</f>
        <v>4793.9399999999987</v>
      </c>
      <c r="T110" s="68">
        <f t="shared" si="6"/>
        <v>101</v>
      </c>
      <c r="U110" s="64">
        <f t="shared" si="7"/>
        <v>0.48465159492102777</v>
      </c>
    </row>
    <row r="111" spans="1:21" x14ac:dyDescent="0.25">
      <c r="A111" s="8" t="s">
        <v>224</v>
      </c>
      <c r="B111" s="9" t="s">
        <v>225</v>
      </c>
      <c r="C111" s="10">
        <v>20100</v>
      </c>
      <c r="D111" s="11">
        <v>4</v>
      </c>
      <c r="E111" s="53">
        <f>A111-D111</f>
        <v>105</v>
      </c>
      <c r="F111" s="63">
        <f>I111/(1+J111)</f>
        <v>26808.310749774166</v>
      </c>
      <c r="G111" s="62">
        <f>K111/(1+L111)</f>
        <v>401.90796857463528</v>
      </c>
      <c r="H111" s="54">
        <f>RANK(G111,$G$3:$G$502)</f>
        <v>358</v>
      </c>
      <c r="I111" s="16">
        <v>29676.799999999999</v>
      </c>
      <c r="J111" s="33">
        <v>0.107</v>
      </c>
      <c r="K111" s="17">
        <v>716.2</v>
      </c>
      <c r="L111" s="38">
        <v>0.78200000000000003</v>
      </c>
      <c r="M111" s="18">
        <v>17784.400000000001</v>
      </c>
      <c r="N111" s="19">
        <v>6564.4</v>
      </c>
      <c r="O111" s="61">
        <f>C111-C111*10%</f>
        <v>18090</v>
      </c>
      <c r="P111" s="62">
        <f t="shared" si="4"/>
        <v>814.05</v>
      </c>
      <c r="Q111" s="63">
        <f>I111+I111*5.2%</f>
        <v>31219.993599999998</v>
      </c>
      <c r="R111" s="69">
        <f t="shared" si="5"/>
        <v>109</v>
      </c>
      <c r="S111" s="63">
        <f>Q111-(I111-K111)</f>
        <v>2259.3935999999994</v>
      </c>
      <c r="T111" s="68">
        <f t="shared" si="6"/>
        <v>203</v>
      </c>
      <c r="U111" s="64">
        <f t="shared" si="7"/>
        <v>2.1546964535046067</v>
      </c>
    </row>
    <row r="112" spans="1:21" x14ac:dyDescent="0.25">
      <c r="A112" s="8" t="s">
        <v>226</v>
      </c>
      <c r="B112" s="9" t="s">
        <v>227</v>
      </c>
      <c r="C112" s="10">
        <v>77400</v>
      </c>
      <c r="D112" s="11">
        <v>2</v>
      </c>
      <c r="E112" s="53">
        <f>A112-D112</f>
        <v>108</v>
      </c>
      <c r="F112" s="63">
        <f>I112/(1+J112)</f>
        <v>28734.23860329777</v>
      </c>
      <c r="G112" s="62">
        <f>K112/(1+L112)</f>
        <v>6034.3249427917626</v>
      </c>
      <c r="H112" s="54">
        <f>RANK(G112,$G$3:$G$502)</f>
        <v>36</v>
      </c>
      <c r="I112" s="16">
        <v>29625</v>
      </c>
      <c r="J112" s="33">
        <v>3.1E-2</v>
      </c>
      <c r="K112" s="17">
        <v>7911</v>
      </c>
      <c r="L112" s="38">
        <v>0.311</v>
      </c>
      <c r="M112" s="18">
        <v>39801</v>
      </c>
      <c r="N112" s="19">
        <v>137516.70000000001</v>
      </c>
      <c r="O112" s="61">
        <f>C112-C112*10%</f>
        <v>69660</v>
      </c>
      <c r="P112" s="62">
        <f t="shared" si="4"/>
        <v>3134.7</v>
      </c>
      <c r="Q112" s="63">
        <f>I112+I112*5.2%</f>
        <v>31165.5</v>
      </c>
      <c r="R112" s="69">
        <f t="shared" si="5"/>
        <v>110</v>
      </c>
      <c r="S112" s="63">
        <f>Q112-(I112-K112)</f>
        <v>9451.5</v>
      </c>
      <c r="T112" s="68">
        <f t="shared" si="6"/>
        <v>46</v>
      </c>
      <c r="U112" s="64">
        <f t="shared" si="7"/>
        <v>0.19472885855138414</v>
      </c>
    </row>
    <row r="113" spans="1:21" x14ac:dyDescent="0.25">
      <c r="A113" s="8" t="s">
        <v>228</v>
      </c>
      <c r="B113" s="9" t="s">
        <v>229</v>
      </c>
      <c r="C113" s="10">
        <v>5870</v>
      </c>
      <c r="D113" s="11">
        <v>7</v>
      </c>
      <c r="E113" s="53">
        <f>A113-D113</f>
        <v>104</v>
      </c>
      <c r="F113" s="63">
        <f>I113/(1+J113)</f>
        <v>28921.549155908644</v>
      </c>
      <c r="G113" s="62">
        <f>K113/(1+L113)</f>
        <v>1016.8831168831168</v>
      </c>
      <c r="H113" s="54">
        <f>RANK(G113,$G$3:$G$502)</f>
        <v>227</v>
      </c>
      <c r="I113" s="16">
        <v>29124</v>
      </c>
      <c r="J113" s="33">
        <v>7.0000000000000001E-3</v>
      </c>
      <c r="K113" s="17">
        <v>783</v>
      </c>
      <c r="L113" s="38">
        <v>-0.23</v>
      </c>
      <c r="M113" s="18">
        <v>272167</v>
      </c>
      <c r="N113" s="19">
        <v>0</v>
      </c>
      <c r="O113" s="61">
        <f>C113-C113*10%</f>
        <v>5283</v>
      </c>
      <c r="P113" s="62">
        <f t="shared" si="4"/>
        <v>237.73499999999999</v>
      </c>
      <c r="Q113" s="63">
        <f>I113+I113*5.2%</f>
        <v>30638.448</v>
      </c>
      <c r="R113" s="69">
        <f t="shared" si="5"/>
        <v>111</v>
      </c>
      <c r="S113" s="63">
        <f>Q113-(I113-K113)</f>
        <v>2297.4480000000003</v>
      </c>
      <c r="T113" s="68">
        <f t="shared" si="6"/>
        <v>197</v>
      </c>
      <c r="U113" s="64">
        <f t="shared" si="7"/>
        <v>1.9341609195402303</v>
      </c>
    </row>
    <row r="114" spans="1:21" x14ac:dyDescent="0.25">
      <c r="A114" s="8" t="s">
        <v>230</v>
      </c>
      <c r="B114" s="9" t="s">
        <v>231</v>
      </c>
      <c r="C114" s="10">
        <v>1701</v>
      </c>
      <c r="D114" s="11">
        <v>9</v>
      </c>
      <c r="E114" s="53">
        <f>A114-D114</f>
        <v>103</v>
      </c>
      <c r="F114" s="63">
        <f>I114/(1+J114)</f>
        <v>26034.590009425072</v>
      </c>
      <c r="G114" s="62">
        <f>K114/(1+L114)</f>
        <v>6.3999077490774905</v>
      </c>
      <c r="H114" s="54">
        <f>RANK(G114,$G$3:$G$502)</f>
        <v>471</v>
      </c>
      <c r="I114" s="16">
        <v>27622.7</v>
      </c>
      <c r="J114" s="33">
        <v>6.0999999999999999E-2</v>
      </c>
      <c r="K114" s="17">
        <v>55.5</v>
      </c>
      <c r="L114" s="38">
        <v>7.6719999999999997</v>
      </c>
      <c r="M114" s="18">
        <v>7824.7</v>
      </c>
      <c r="N114" s="19">
        <v>739.5</v>
      </c>
      <c r="O114" s="61">
        <f>C114-C114*10%</f>
        <v>1530.9</v>
      </c>
      <c r="P114" s="62">
        <f t="shared" si="4"/>
        <v>68.890500000000003</v>
      </c>
      <c r="Q114" s="63">
        <f>I114+I114*5.2%</f>
        <v>29059.080400000003</v>
      </c>
      <c r="R114" s="69">
        <f t="shared" si="5"/>
        <v>112</v>
      </c>
      <c r="S114" s="63">
        <f>Q114-(I114-K114)</f>
        <v>1491.8804000000018</v>
      </c>
      <c r="T114" s="68">
        <f t="shared" si="6"/>
        <v>280</v>
      </c>
      <c r="U114" s="64">
        <f t="shared" si="7"/>
        <v>25.880727927927961</v>
      </c>
    </row>
    <row r="115" spans="1:21" x14ac:dyDescent="0.25">
      <c r="A115" s="8" t="s">
        <v>232</v>
      </c>
      <c r="B115" s="9" t="s">
        <v>233</v>
      </c>
      <c r="C115" s="10">
        <v>3266</v>
      </c>
      <c r="D115" s="11">
        <v>22</v>
      </c>
      <c r="E115" s="53">
        <f>A115-D115</f>
        <v>91</v>
      </c>
      <c r="F115" s="63">
        <f>I115/(1+J115)</f>
        <v>21783.733974358973</v>
      </c>
      <c r="G115" s="62">
        <f>K115/(1+L115)</f>
        <v>415.21035598705498</v>
      </c>
      <c r="H115" s="54">
        <f>RANK(G115,$G$3:$G$502)</f>
        <v>354</v>
      </c>
      <c r="I115" s="16">
        <v>27186.1</v>
      </c>
      <c r="J115" s="33">
        <v>0.248</v>
      </c>
      <c r="K115" s="17">
        <v>128.30000000000001</v>
      </c>
      <c r="L115" s="38">
        <v>-0.69099999999999995</v>
      </c>
      <c r="M115" s="18">
        <v>8005.4</v>
      </c>
      <c r="N115" s="19">
        <v>3732</v>
      </c>
      <c r="O115" s="61">
        <f>C115-C115*10%</f>
        <v>2939.4</v>
      </c>
      <c r="P115" s="62">
        <f t="shared" si="4"/>
        <v>132.273</v>
      </c>
      <c r="Q115" s="63">
        <f>I115+I115*5.2%</f>
        <v>28599.777199999997</v>
      </c>
      <c r="R115" s="69">
        <f t="shared" si="5"/>
        <v>113</v>
      </c>
      <c r="S115" s="63">
        <f>Q115-(I115-K115)</f>
        <v>1541.9771999999975</v>
      </c>
      <c r="T115" s="68">
        <f t="shared" si="6"/>
        <v>270</v>
      </c>
      <c r="U115" s="64">
        <f t="shared" si="7"/>
        <v>11.018528448947759</v>
      </c>
    </row>
    <row r="116" spans="1:21" x14ac:dyDescent="0.25">
      <c r="A116" s="8" t="s">
        <v>234</v>
      </c>
      <c r="B116" s="9" t="s">
        <v>235</v>
      </c>
      <c r="C116" s="10">
        <v>67000</v>
      </c>
      <c r="D116" s="11">
        <v>5</v>
      </c>
      <c r="E116" s="53">
        <f>A116-D116</f>
        <v>109</v>
      </c>
      <c r="F116" s="63">
        <f>I116/(1+J116)</f>
        <v>25358.950328022493</v>
      </c>
      <c r="G116" s="62">
        <f>K116/(1+L116)</f>
        <v>2024.3562978427278</v>
      </c>
      <c r="H116" s="54">
        <f>RANK(G116,$G$3:$G$502)</f>
        <v>122</v>
      </c>
      <c r="I116" s="16">
        <v>27058</v>
      </c>
      <c r="J116" s="33">
        <v>6.7000000000000004E-2</v>
      </c>
      <c r="K116" s="17">
        <v>2909</v>
      </c>
      <c r="L116" s="38">
        <v>0.437</v>
      </c>
      <c r="M116" s="18">
        <v>31864</v>
      </c>
      <c r="N116" s="19">
        <v>51390.1</v>
      </c>
      <c r="O116" s="61">
        <f>C116-C116*10%</f>
        <v>60300</v>
      </c>
      <c r="P116" s="62">
        <f t="shared" si="4"/>
        <v>2713.5</v>
      </c>
      <c r="Q116" s="63">
        <f>I116+I116*5.2%</f>
        <v>28465.016</v>
      </c>
      <c r="R116" s="69">
        <f t="shared" si="5"/>
        <v>114</v>
      </c>
      <c r="S116" s="63">
        <f>Q116-(I116-K116)</f>
        <v>4316.0159999999996</v>
      </c>
      <c r="T116" s="68">
        <f t="shared" si="6"/>
        <v>112</v>
      </c>
      <c r="U116" s="64">
        <f t="shared" si="7"/>
        <v>0.48367686490202805</v>
      </c>
    </row>
    <row r="117" spans="1:21" x14ac:dyDescent="0.25">
      <c r="A117" s="8" t="s">
        <v>236</v>
      </c>
      <c r="B117" s="9" t="s">
        <v>237</v>
      </c>
      <c r="C117" s="10">
        <v>39000</v>
      </c>
      <c r="D117" s="11">
        <v>1</v>
      </c>
      <c r="E117" s="53">
        <f>A117-D117</f>
        <v>114</v>
      </c>
      <c r="F117" s="63">
        <f>I117/(1+J117)</f>
        <v>26232.767232767237</v>
      </c>
      <c r="G117" s="62">
        <f>K117/(1+L117)</f>
        <v>-10998.924731182797</v>
      </c>
      <c r="H117" s="54">
        <f>RANK(G117,$G$3:$G$502)</f>
        <v>500</v>
      </c>
      <c r="I117" s="16">
        <v>26259</v>
      </c>
      <c r="J117" s="33">
        <v>1E-3</v>
      </c>
      <c r="K117" s="17">
        <v>10229</v>
      </c>
      <c r="L117" s="38">
        <v>-1.93</v>
      </c>
      <c r="M117" s="18">
        <v>103627</v>
      </c>
      <c r="N117" s="19">
        <v>39814.6</v>
      </c>
      <c r="O117" s="61">
        <f>C117-C117*10%</f>
        <v>35100</v>
      </c>
      <c r="P117" s="62">
        <f t="shared" si="4"/>
        <v>1579.5</v>
      </c>
      <c r="Q117" s="63">
        <f>I117+I117*5.2%</f>
        <v>27624.468000000001</v>
      </c>
      <c r="R117" s="69">
        <f t="shared" si="5"/>
        <v>115</v>
      </c>
      <c r="S117" s="63">
        <f>Q117-(I117-K117)</f>
        <v>11594.468000000001</v>
      </c>
      <c r="T117" s="68">
        <f t="shared" si="6"/>
        <v>37</v>
      </c>
      <c r="U117" s="64">
        <f t="shared" si="7"/>
        <v>0.13348988170886703</v>
      </c>
    </row>
    <row r="118" spans="1:21" x14ac:dyDescent="0.25">
      <c r="A118" s="8" t="s">
        <v>238</v>
      </c>
      <c r="B118" s="9" t="s">
        <v>239</v>
      </c>
      <c r="C118" s="10">
        <v>80000</v>
      </c>
      <c r="D118" s="11">
        <v>1</v>
      </c>
      <c r="E118" s="53">
        <f>A118-D118</f>
        <v>115</v>
      </c>
      <c r="F118" s="63">
        <f>I118/(1+J118)</f>
        <v>25886.22754491018</v>
      </c>
      <c r="G118" s="62">
        <f>K118/(1+L118)</f>
        <v>2922.2126188418324</v>
      </c>
      <c r="H118" s="54">
        <f>RANK(G118,$G$3:$G$502)</f>
        <v>81</v>
      </c>
      <c r="I118" s="16">
        <v>25938</v>
      </c>
      <c r="J118" s="33">
        <v>2E-3</v>
      </c>
      <c r="K118" s="17">
        <v>3381</v>
      </c>
      <c r="L118" s="38">
        <v>0.157</v>
      </c>
      <c r="M118" s="18">
        <v>62729</v>
      </c>
      <c r="N118" s="19">
        <v>72171.7</v>
      </c>
      <c r="O118" s="61">
        <f>C118-C118*10%</f>
        <v>72000</v>
      </c>
      <c r="P118" s="62">
        <f t="shared" si="4"/>
        <v>3240</v>
      </c>
      <c r="Q118" s="63">
        <f>I118+I118*5.2%</f>
        <v>27286.776000000002</v>
      </c>
      <c r="R118" s="69">
        <f t="shared" si="5"/>
        <v>116</v>
      </c>
      <c r="S118" s="63">
        <f>Q118-(I118-K118)</f>
        <v>4729.7760000000017</v>
      </c>
      <c r="T118" s="68">
        <f t="shared" si="6"/>
        <v>104</v>
      </c>
      <c r="U118" s="64">
        <f t="shared" si="7"/>
        <v>0.39892812777284875</v>
      </c>
    </row>
    <row r="119" spans="1:21" x14ac:dyDescent="0.25">
      <c r="A119" s="8" t="s">
        <v>240</v>
      </c>
      <c r="B119" s="9" t="s">
        <v>241</v>
      </c>
      <c r="C119" s="10">
        <v>75772</v>
      </c>
      <c r="D119" s="11">
        <v>5</v>
      </c>
      <c r="E119" s="53">
        <f>A119-D119</f>
        <v>112</v>
      </c>
      <c r="F119" s="63">
        <f>I119/(1+J119)</f>
        <v>23999.068901303537</v>
      </c>
      <c r="G119" s="62">
        <f>K119/(1+L119)</f>
        <v>6219.1060473269063</v>
      </c>
      <c r="H119" s="54">
        <f>RANK(G119,$G$3:$G$502)</f>
        <v>34</v>
      </c>
      <c r="I119" s="16">
        <v>25775</v>
      </c>
      <c r="J119" s="33">
        <v>7.400000000000001E-2</v>
      </c>
      <c r="K119" s="17">
        <v>7096</v>
      </c>
      <c r="L119" s="38">
        <v>0.14099999999999999</v>
      </c>
      <c r="M119" s="18">
        <v>467374</v>
      </c>
      <c r="N119" s="19">
        <v>77116.5</v>
      </c>
      <c r="O119" s="61">
        <f>C119-C119*10%</f>
        <v>68194.8</v>
      </c>
      <c r="P119" s="62">
        <f t="shared" si="4"/>
        <v>3068.7660000000001</v>
      </c>
      <c r="Q119" s="63">
        <f>I119+I119*5.2%</f>
        <v>27115.3</v>
      </c>
      <c r="R119" s="69">
        <f t="shared" si="5"/>
        <v>117</v>
      </c>
      <c r="S119" s="63">
        <f>Q119-(I119-K119)</f>
        <v>8436.2999999999993</v>
      </c>
      <c r="T119" s="68">
        <f t="shared" si="6"/>
        <v>56</v>
      </c>
      <c r="U119" s="64">
        <f t="shared" si="7"/>
        <v>0.18888105975197284</v>
      </c>
    </row>
    <row r="120" spans="1:21" x14ac:dyDescent="0.25">
      <c r="A120" s="8" t="s">
        <v>242</v>
      </c>
      <c r="B120" s="9" t="s">
        <v>243</v>
      </c>
      <c r="C120" s="10">
        <v>130000</v>
      </c>
      <c r="D120" s="11">
        <v>2</v>
      </c>
      <c r="E120" s="53">
        <f>A120-D120</f>
        <v>116</v>
      </c>
      <c r="F120" s="63">
        <f>I120/(1+J120)</f>
        <v>24844.594594594593</v>
      </c>
      <c r="G120" s="62">
        <f>K120/(1+L120)</f>
        <v>1547.4860335195531</v>
      </c>
      <c r="H120" s="54">
        <f>RANK(G120,$G$3:$G$502)</f>
        <v>162</v>
      </c>
      <c r="I120" s="16">
        <v>25739</v>
      </c>
      <c r="J120" s="33">
        <v>3.6000000000000004E-2</v>
      </c>
      <c r="K120" s="17">
        <v>1108</v>
      </c>
      <c r="L120" s="38">
        <v>-0.28399999999999997</v>
      </c>
      <c r="M120" s="18">
        <v>19194</v>
      </c>
      <c r="N120" s="19">
        <v>7388.4</v>
      </c>
      <c r="O120" s="61">
        <f>C120-C120*10%</f>
        <v>117000</v>
      </c>
      <c r="P120" s="62">
        <f t="shared" si="4"/>
        <v>5265</v>
      </c>
      <c r="Q120" s="63">
        <f>I120+I120*5.2%</f>
        <v>27077.428</v>
      </c>
      <c r="R120" s="69">
        <f t="shared" si="5"/>
        <v>118</v>
      </c>
      <c r="S120" s="63">
        <f>Q120-(I120-K120)</f>
        <v>2446.4279999999999</v>
      </c>
      <c r="T120" s="68">
        <f t="shared" si="6"/>
        <v>188</v>
      </c>
      <c r="U120" s="64">
        <f t="shared" si="7"/>
        <v>1.2079675090252706</v>
      </c>
    </row>
    <row r="121" spans="1:21" x14ac:dyDescent="0.25">
      <c r="A121" s="8" t="s">
        <v>244</v>
      </c>
      <c r="B121" s="9" t="s">
        <v>245</v>
      </c>
      <c r="C121" s="10">
        <v>135000</v>
      </c>
      <c r="D121" s="11">
        <v>4</v>
      </c>
      <c r="E121" s="53">
        <f>A121-D121</f>
        <v>115</v>
      </c>
      <c r="F121" s="63">
        <f>I121/(1+J121)</f>
        <v>23466.117216117214</v>
      </c>
      <c r="G121" s="62">
        <f>K121/(1+L121)</f>
        <v>1538.7221684414328</v>
      </c>
      <c r="H121" s="54">
        <f>RANK(G121,$G$3:$G$502)</f>
        <v>163</v>
      </c>
      <c r="I121" s="16">
        <v>25625</v>
      </c>
      <c r="J121" s="33">
        <v>9.1999999999999998E-2</v>
      </c>
      <c r="K121" s="17">
        <v>1589.5</v>
      </c>
      <c r="L121" s="38">
        <v>3.3000000000000002E-2</v>
      </c>
      <c r="M121" s="18">
        <v>13204</v>
      </c>
      <c r="N121" s="19">
        <v>30960.6</v>
      </c>
      <c r="O121" s="61">
        <f>C121-C121*10%</f>
        <v>121500</v>
      </c>
      <c r="P121" s="62">
        <f t="shared" si="4"/>
        <v>5467.5</v>
      </c>
      <c r="Q121" s="63">
        <f>I121+I121*5.2%</f>
        <v>26957.5</v>
      </c>
      <c r="R121" s="69">
        <f t="shared" si="5"/>
        <v>119</v>
      </c>
      <c r="S121" s="63">
        <f>Q121-(I121-K121)</f>
        <v>2922</v>
      </c>
      <c r="T121" s="68">
        <f t="shared" si="6"/>
        <v>166</v>
      </c>
      <c r="U121" s="64">
        <f t="shared" si="7"/>
        <v>0.83831393519974839</v>
      </c>
    </row>
    <row r="122" spans="1:21" x14ac:dyDescent="0.25">
      <c r="A122" s="8" t="s">
        <v>246</v>
      </c>
      <c r="B122" s="9" t="s">
        <v>247</v>
      </c>
      <c r="C122" s="10">
        <v>26300</v>
      </c>
      <c r="D122" s="11">
        <v>31</v>
      </c>
      <c r="E122" s="53">
        <f>A122-D122</f>
        <v>89</v>
      </c>
      <c r="F122" s="63">
        <f>I122/(1+J122)</f>
        <v>20248.222940226169</v>
      </c>
      <c r="G122" s="62">
        <f>K122/(1+L122)</f>
        <v>1318.8826815642458</v>
      </c>
      <c r="H122" s="54">
        <f>RANK(G122,$G$3:$G$502)</f>
        <v>186</v>
      </c>
      <c r="I122" s="16">
        <v>25067.3</v>
      </c>
      <c r="J122" s="33">
        <v>0.23800000000000002</v>
      </c>
      <c r="K122" s="17">
        <v>2360.8000000000002</v>
      </c>
      <c r="L122" s="38">
        <v>0.79</v>
      </c>
      <c r="M122" s="18">
        <v>17920.599999999999</v>
      </c>
      <c r="N122" s="19">
        <v>17784</v>
      </c>
      <c r="O122" s="61">
        <f>C122-C122*10%</f>
        <v>23670</v>
      </c>
      <c r="P122" s="62">
        <f t="shared" si="4"/>
        <v>1065.1499999999999</v>
      </c>
      <c r="Q122" s="63">
        <f>I122+I122*5.2%</f>
        <v>26370.799599999998</v>
      </c>
      <c r="R122" s="69">
        <f t="shared" si="5"/>
        <v>120</v>
      </c>
      <c r="S122" s="63">
        <f>Q122-(I122-K122)</f>
        <v>3664.2995999999985</v>
      </c>
      <c r="T122" s="68">
        <f t="shared" si="6"/>
        <v>136</v>
      </c>
      <c r="U122" s="64">
        <f t="shared" si="7"/>
        <v>0.55214317180616668</v>
      </c>
    </row>
    <row r="123" spans="1:21" x14ac:dyDescent="0.25">
      <c r="A123" s="8" t="s">
        <v>248</v>
      </c>
      <c r="B123" s="9" t="s">
        <v>249</v>
      </c>
      <c r="C123" s="10">
        <v>291000</v>
      </c>
      <c r="D123" s="11">
        <v>11</v>
      </c>
      <c r="E123" s="53">
        <f>A123-D123</f>
        <v>110</v>
      </c>
      <c r="F123" s="63">
        <f>I123/(1+J123)</f>
        <v>22390.85144927536</v>
      </c>
      <c r="G123" s="62">
        <f>K123/(1+L123)</f>
        <v>2885.2490421455941</v>
      </c>
      <c r="H123" s="54">
        <f>RANK(G123,$G$3:$G$502)</f>
        <v>83</v>
      </c>
      <c r="I123" s="16">
        <v>24719.5</v>
      </c>
      <c r="J123" s="33">
        <v>0.10400000000000001</v>
      </c>
      <c r="K123" s="17">
        <v>4518.3</v>
      </c>
      <c r="L123" s="38">
        <v>0.56599999999999995</v>
      </c>
      <c r="M123" s="18">
        <v>24156.400000000001</v>
      </c>
      <c r="N123" s="19">
        <v>92449.2</v>
      </c>
      <c r="O123" s="61">
        <f>C123-C123*10%</f>
        <v>261900</v>
      </c>
      <c r="P123" s="62">
        <f t="shared" si="4"/>
        <v>11785.5</v>
      </c>
      <c r="Q123" s="63">
        <f>I123+I123*5.2%</f>
        <v>26004.914000000001</v>
      </c>
      <c r="R123" s="69">
        <f t="shared" si="5"/>
        <v>121</v>
      </c>
      <c r="S123" s="63">
        <f>Q123-(I123-K123)</f>
        <v>5803.7139999999999</v>
      </c>
      <c r="T123" s="68">
        <f t="shared" si="6"/>
        <v>90</v>
      </c>
      <c r="U123" s="64">
        <f t="shared" si="7"/>
        <v>0.28449062700573219</v>
      </c>
    </row>
    <row r="124" spans="1:21" x14ac:dyDescent="0.25">
      <c r="A124" s="8" t="s">
        <v>250</v>
      </c>
      <c r="B124" s="9" t="s">
        <v>251</v>
      </c>
      <c r="C124" s="10">
        <v>150000</v>
      </c>
      <c r="D124" s="11">
        <v>252</v>
      </c>
      <c r="E124" s="53">
        <f>A124-D124</f>
        <v>-130</v>
      </c>
      <c r="F124" s="63">
        <f>I124/(1+J124)</f>
        <v>7607.1871127633203</v>
      </c>
      <c r="G124" s="62">
        <f>K124/(1+L124)</f>
        <v>1751</v>
      </c>
      <c r="H124" s="54">
        <f>RANK(G124,$G$3:$G$502)</f>
        <v>144</v>
      </c>
      <c r="I124" s="16">
        <v>24556</v>
      </c>
      <c r="J124" s="34">
        <v>2.2280000000000002</v>
      </c>
      <c r="K124" s="30">
        <v>1751</v>
      </c>
      <c r="L124" s="38">
        <v>0</v>
      </c>
      <c r="M124" s="31">
        <v>33921</v>
      </c>
      <c r="N124" s="19">
        <v>17252.5</v>
      </c>
      <c r="O124" s="61">
        <f>C124-C124*10%</f>
        <v>135000</v>
      </c>
      <c r="P124" s="62">
        <f t="shared" si="4"/>
        <v>6075</v>
      </c>
      <c r="Q124" s="63">
        <f>I124+I124*5.2%</f>
        <v>25832.912</v>
      </c>
      <c r="R124" s="69">
        <f t="shared" si="5"/>
        <v>122</v>
      </c>
      <c r="S124" s="63">
        <f>Q124-(I124-K124)</f>
        <v>3027.9120000000003</v>
      </c>
      <c r="T124" s="68">
        <f t="shared" si="6"/>
        <v>160</v>
      </c>
      <c r="U124" s="64">
        <f t="shared" si="7"/>
        <v>0.72924728726442045</v>
      </c>
    </row>
    <row r="125" spans="1:21" x14ac:dyDescent="0.25">
      <c r="A125" s="8" t="s">
        <v>252</v>
      </c>
      <c r="B125" s="9" t="s">
        <v>253</v>
      </c>
      <c r="C125" s="10">
        <v>38680</v>
      </c>
      <c r="D125" s="11">
        <v>6</v>
      </c>
      <c r="E125" s="53">
        <f>A125-D125</f>
        <v>117</v>
      </c>
      <c r="F125" s="63">
        <f>I125/(1+J125)</f>
        <v>22863.780260707634</v>
      </c>
      <c r="G125" s="62">
        <f>K125/(1+L125)</f>
        <v>3232</v>
      </c>
      <c r="H125" s="54">
        <f>RANK(G125,$G$3:$G$502)</f>
        <v>70</v>
      </c>
      <c r="I125" s="16">
        <v>24555.7</v>
      </c>
      <c r="J125" s="33">
        <v>7.400000000000001E-2</v>
      </c>
      <c r="K125" s="17">
        <v>3232</v>
      </c>
      <c r="L125" s="38">
        <v>0</v>
      </c>
      <c r="M125" s="18">
        <v>43908.4</v>
      </c>
      <c r="N125" s="19">
        <v>134355.9</v>
      </c>
      <c r="O125" s="61">
        <f>C125-C125*10%</f>
        <v>34812</v>
      </c>
      <c r="P125" s="62">
        <f t="shared" si="4"/>
        <v>1566.54</v>
      </c>
      <c r="Q125" s="63">
        <f>I125+I125*5.2%</f>
        <v>25832.596400000002</v>
      </c>
      <c r="R125" s="69">
        <f t="shared" si="5"/>
        <v>123</v>
      </c>
      <c r="S125" s="63">
        <f>Q125-(I125-K125)</f>
        <v>4508.8964000000014</v>
      </c>
      <c r="T125" s="68">
        <f t="shared" si="6"/>
        <v>107</v>
      </c>
      <c r="U125" s="64">
        <f t="shared" si="7"/>
        <v>0.39507933168316878</v>
      </c>
    </row>
    <row r="126" spans="1:21" x14ac:dyDescent="0.25">
      <c r="A126" s="8" t="s">
        <v>254</v>
      </c>
      <c r="B126" s="9" t="s">
        <v>255</v>
      </c>
      <c r="C126" s="10">
        <v>69200</v>
      </c>
      <c r="D126" s="11">
        <v>20</v>
      </c>
      <c r="E126" s="53">
        <f>A126-D126</f>
        <v>104</v>
      </c>
      <c r="F126" s="63">
        <f>I126/(1+J126)</f>
        <v>20926.116838487975</v>
      </c>
      <c r="G126" s="62">
        <f>K126/(1+L126)</f>
        <v>2225.7575757575755</v>
      </c>
      <c r="H126" s="54">
        <f>RANK(G126,$G$3:$G$502)</f>
        <v>110</v>
      </c>
      <c r="I126" s="16">
        <v>24358</v>
      </c>
      <c r="J126" s="33">
        <v>0.16399999999999998</v>
      </c>
      <c r="K126" s="17">
        <v>2938</v>
      </c>
      <c r="L126" s="38">
        <v>0.32</v>
      </c>
      <c r="M126" s="18">
        <v>56232</v>
      </c>
      <c r="N126" s="19">
        <v>109215.3</v>
      </c>
      <c r="O126" s="61">
        <f>C126-C126*10%</f>
        <v>62280</v>
      </c>
      <c r="P126" s="62">
        <f t="shared" si="4"/>
        <v>2802.6</v>
      </c>
      <c r="Q126" s="63">
        <f>I126+I126*5.2%</f>
        <v>25624.616000000002</v>
      </c>
      <c r="R126" s="69">
        <f t="shared" si="5"/>
        <v>124</v>
      </c>
      <c r="S126" s="63">
        <f>Q126-(I126-K126)</f>
        <v>4204.6160000000018</v>
      </c>
      <c r="T126" s="68">
        <f t="shared" si="6"/>
        <v>119</v>
      </c>
      <c r="U126" s="64">
        <f t="shared" si="7"/>
        <v>0.43111504424778824</v>
      </c>
    </row>
    <row r="127" spans="1:21" x14ac:dyDescent="0.25">
      <c r="A127" s="8" t="s">
        <v>256</v>
      </c>
      <c r="B127" s="9" t="s">
        <v>257</v>
      </c>
      <c r="C127" s="10">
        <v>24900</v>
      </c>
      <c r="D127" s="11">
        <v>4</v>
      </c>
      <c r="E127" s="53">
        <f>A127-D127</f>
        <v>121</v>
      </c>
      <c r="F127" s="63">
        <f>I127/(1+J127)</f>
        <v>24150.849150849153</v>
      </c>
      <c r="G127" s="62">
        <f>K127/(1+L127)</f>
        <v>444.32314410480348</v>
      </c>
      <c r="H127" s="54">
        <f>RANK(G127,$G$3:$G$502)</f>
        <v>345</v>
      </c>
      <c r="I127" s="16">
        <v>24175</v>
      </c>
      <c r="J127" s="33">
        <v>1E-3</v>
      </c>
      <c r="K127" s="17">
        <v>407</v>
      </c>
      <c r="L127" s="38">
        <v>-8.4000000000000005E-2</v>
      </c>
      <c r="M127" s="18">
        <v>9186</v>
      </c>
      <c r="N127" s="19">
        <v>7597.8</v>
      </c>
      <c r="O127" s="61">
        <f>C127-C127*10%</f>
        <v>22410</v>
      </c>
      <c r="P127" s="62">
        <f t="shared" si="4"/>
        <v>1008.4499999999999</v>
      </c>
      <c r="Q127" s="63">
        <f>I127+I127*5.2%</f>
        <v>25432.1</v>
      </c>
      <c r="R127" s="69">
        <f t="shared" si="5"/>
        <v>125</v>
      </c>
      <c r="S127" s="63">
        <f>Q127-(I127-K127)</f>
        <v>1664.0999999999985</v>
      </c>
      <c r="T127" s="68">
        <f t="shared" si="6"/>
        <v>256</v>
      </c>
      <c r="U127" s="64">
        <f t="shared" si="7"/>
        <v>3.0886977886977851</v>
      </c>
    </row>
    <row r="128" spans="1:21" x14ac:dyDescent="0.25">
      <c r="A128" s="8" t="s">
        <v>258</v>
      </c>
      <c r="B128" s="9" t="s">
        <v>259</v>
      </c>
      <c r="C128" s="10">
        <v>30083</v>
      </c>
      <c r="D128" s="11">
        <v>1</v>
      </c>
      <c r="E128" s="53">
        <f>A128-D128</f>
        <v>125</v>
      </c>
      <c r="F128" s="63">
        <f>I128/(1+J128)</f>
        <v>23188.461538461539</v>
      </c>
      <c r="G128" s="62">
        <f>K128/(1+L128)</f>
        <v>3057.3394495412845</v>
      </c>
      <c r="H128" s="54">
        <f>RANK(G128,$G$3:$G$502)</f>
        <v>72</v>
      </c>
      <c r="I128" s="16">
        <v>24116</v>
      </c>
      <c r="J128" s="33">
        <v>0.04</v>
      </c>
      <c r="K128" s="17">
        <v>2666</v>
      </c>
      <c r="L128" s="38">
        <v>-0.128</v>
      </c>
      <c r="M128" s="18">
        <v>145392</v>
      </c>
      <c r="N128" s="19">
        <v>65488.1</v>
      </c>
      <c r="O128" s="61">
        <f>C128-C128*10%</f>
        <v>27074.7</v>
      </c>
      <c r="P128" s="62">
        <f t="shared" si="4"/>
        <v>1218.3615</v>
      </c>
      <c r="Q128" s="63">
        <f>I128+I128*5.2%</f>
        <v>25370.031999999999</v>
      </c>
      <c r="R128" s="69">
        <f t="shared" si="5"/>
        <v>126</v>
      </c>
      <c r="S128" s="63">
        <f>Q128-(I128-K128)</f>
        <v>3920.0319999999992</v>
      </c>
      <c r="T128" s="68">
        <f t="shared" si="6"/>
        <v>127</v>
      </c>
      <c r="U128" s="64">
        <f t="shared" si="7"/>
        <v>0.47037959489872438</v>
      </c>
    </row>
    <row r="129" spans="1:21" x14ac:dyDescent="0.25">
      <c r="A129" s="8" t="s">
        <v>260</v>
      </c>
      <c r="B129" s="9" t="s">
        <v>261</v>
      </c>
      <c r="C129" s="10">
        <v>60000</v>
      </c>
      <c r="D129" s="11">
        <v>19</v>
      </c>
      <c r="E129" s="53">
        <f>A129-D129</f>
        <v>108</v>
      </c>
      <c r="F129" s="63">
        <f>I129/(1+J129)</f>
        <v>20614.261168384881</v>
      </c>
      <c r="G129" s="62">
        <f>K129/(1+L129)</f>
        <v>1656</v>
      </c>
      <c r="H129" s="54">
        <f>RANK(G129,$G$3:$G$502)</f>
        <v>153</v>
      </c>
      <c r="I129" s="16">
        <v>23995</v>
      </c>
      <c r="J129" s="33">
        <v>0.16399999999999998</v>
      </c>
      <c r="K129" s="17">
        <v>1656</v>
      </c>
      <c r="L129" s="38">
        <v>0</v>
      </c>
      <c r="M129" s="18">
        <v>25982</v>
      </c>
      <c r="N129" s="19">
        <v>25565.5</v>
      </c>
      <c r="O129" s="61">
        <f>C129-C129*10%</f>
        <v>54000</v>
      </c>
      <c r="P129" s="62">
        <f t="shared" si="4"/>
        <v>2430</v>
      </c>
      <c r="Q129" s="63">
        <f>I129+I129*5.2%</f>
        <v>25242.74</v>
      </c>
      <c r="R129" s="69">
        <f t="shared" si="5"/>
        <v>127</v>
      </c>
      <c r="S129" s="63">
        <f>Q129-(I129-K129)</f>
        <v>2903.7400000000016</v>
      </c>
      <c r="T129" s="68">
        <f t="shared" si="6"/>
        <v>167</v>
      </c>
      <c r="U129" s="64">
        <f t="shared" si="7"/>
        <v>0.75346618357488016</v>
      </c>
    </row>
    <row r="130" spans="1:21" x14ac:dyDescent="0.25">
      <c r="A130" s="8" t="s">
        <v>262</v>
      </c>
      <c r="B130" s="9" t="s">
        <v>263</v>
      </c>
      <c r="C130" s="10">
        <v>62610</v>
      </c>
      <c r="D130" s="11">
        <v>21</v>
      </c>
      <c r="E130" s="53">
        <f>A130-D130</f>
        <v>107</v>
      </c>
      <c r="F130" s="63">
        <f>I130/(1+J130)</f>
        <v>20421.821305841924</v>
      </c>
      <c r="G130" s="62">
        <f>K130/(1+L130)</f>
        <v>999.06672888474111</v>
      </c>
      <c r="H130" s="54">
        <f>RANK(G130,$G$3:$G$502)</f>
        <v>230</v>
      </c>
      <c r="I130" s="16">
        <v>23771</v>
      </c>
      <c r="J130" s="33">
        <v>0.16399999999999998</v>
      </c>
      <c r="K130" s="17">
        <v>2141</v>
      </c>
      <c r="L130" s="38">
        <v>1.143</v>
      </c>
      <c r="M130" s="18">
        <v>19062</v>
      </c>
      <c r="N130" s="19">
        <v>24839.1</v>
      </c>
      <c r="O130" s="61">
        <f>C130-C130*10%</f>
        <v>56349</v>
      </c>
      <c r="P130" s="62">
        <f t="shared" si="4"/>
        <v>2535.7049999999999</v>
      </c>
      <c r="Q130" s="63">
        <f>I130+I130*5.2%</f>
        <v>25007.092000000001</v>
      </c>
      <c r="R130" s="69">
        <f t="shared" si="5"/>
        <v>128</v>
      </c>
      <c r="S130" s="63">
        <f>Q130-(I130-K130)</f>
        <v>3377.0920000000006</v>
      </c>
      <c r="T130" s="68">
        <f t="shared" si="6"/>
        <v>145</v>
      </c>
      <c r="U130" s="64">
        <f t="shared" si="7"/>
        <v>0.57734329752452151</v>
      </c>
    </row>
    <row r="131" spans="1:21" x14ac:dyDescent="0.25">
      <c r="A131" s="8" t="s">
        <v>264</v>
      </c>
      <c r="B131" s="9" t="s">
        <v>265</v>
      </c>
      <c r="C131" s="10">
        <v>21500</v>
      </c>
      <c r="D131" s="11">
        <v>1</v>
      </c>
      <c r="E131" s="53">
        <f>A131-D131</f>
        <v>128</v>
      </c>
      <c r="F131" s="63">
        <f>I131/(1+J131)</f>
        <v>22855.630413859482</v>
      </c>
      <c r="G131" s="62">
        <f>K131/(1+L131)</f>
        <v>1978.7835926449789</v>
      </c>
      <c r="H131" s="54">
        <f>RANK(G131,$G$3:$G$502)</f>
        <v>127</v>
      </c>
      <c r="I131" s="16">
        <v>23747</v>
      </c>
      <c r="J131" s="33">
        <v>3.9E-2</v>
      </c>
      <c r="K131" s="17">
        <v>8394</v>
      </c>
      <c r="L131" s="38">
        <v>3.242</v>
      </c>
      <c r="M131" s="18">
        <v>66416</v>
      </c>
      <c r="N131" s="19">
        <v>118220.4</v>
      </c>
      <c r="O131" s="61">
        <f>C131-C131*10%</f>
        <v>19350</v>
      </c>
      <c r="P131" s="62">
        <f t="shared" si="4"/>
        <v>870.75</v>
      </c>
      <c r="Q131" s="63">
        <f>I131+I131*5.2%</f>
        <v>24981.844000000001</v>
      </c>
      <c r="R131" s="69">
        <f t="shared" si="5"/>
        <v>129</v>
      </c>
      <c r="S131" s="63">
        <f>Q131-(I131-K131)</f>
        <v>9628.844000000001</v>
      </c>
      <c r="T131" s="68">
        <f t="shared" si="6"/>
        <v>45</v>
      </c>
      <c r="U131" s="64">
        <f t="shared" si="7"/>
        <v>0.14711031689301893</v>
      </c>
    </row>
    <row r="132" spans="1:21" x14ac:dyDescent="0.25">
      <c r="A132" s="8" t="s">
        <v>266</v>
      </c>
      <c r="B132" s="9" t="s">
        <v>267</v>
      </c>
      <c r="C132" s="10">
        <v>28000</v>
      </c>
      <c r="D132" s="11">
        <v>25</v>
      </c>
      <c r="E132" s="53">
        <f>A132-D132</f>
        <v>105</v>
      </c>
      <c r="F132" s="63">
        <f>I132/(1+J132)</f>
        <v>19450.082781456957</v>
      </c>
      <c r="G132" s="62">
        <f>K132/(1+L132)</f>
        <v>1675.6488549618318</v>
      </c>
      <c r="H132" s="54">
        <f>RANK(G132,$G$3:$G$502)</f>
        <v>151</v>
      </c>
      <c r="I132" s="16">
        <v>23495.7</v>
      </c>
      <c r="J132" s="33">
        <v>0.20800000000000002</v>
      </c>
      <c r="K132" s="17">
        <v>2195.1</v>
      </c>
      <c r="L132" s="38">
        <v>0.31</v>
      </c>
      <c r="M132" s="18">
        <v>25482.400000000001</v>
      </c>
      <c r="N132" s="19">
        <v>23630.400000000001</v>
      </c>
      <c r="O132" s="61">
        <f>C132-C132*10%</f>
        <v>25200</v>
      </c>
      <c r="P132" s="62">
        <f t="shared" ref="P132:P195" si="8">O132*0.045</f>
        <v>1134</v>
      </c>
      <c r="Q132" s="63">
        <f>I132+I132*5.2%</f>
        <v>24717.4764</v>
      </c>
      <c r="R132" s="69">
        <f t="shared" ref="R132:R195" si="9">RANK(Q132,$Q$3:$Q$502)</f>
        <v>130</v>
      </c>
      <c r="S132" s="63">
        <f>Q132-(I132-K132)</f>
        <v>3416.8763999999974</v>
      </c>
      <c r="T132" s="68">
        <f t="shared" ref="T132:T195" si="10">RANK(S132,$S$3:$S$502)</f>
        <v>143</v>
      </c>
      <c r="U132" s="64">
        <f t="shared" ref="U132:U195" si="11">(S132-K132)/K132</f>
        <v>0.55659259259259142</v>
      </c>
    </row>
    <row r="133" spans="1:21" x14ac:dyDescent="0.25">
      <c r="A133" s="8" t="s">
        <v>268</v>
      </c>
      <c r="B133" s="9" t="s">
        <v>269</v>
      </c>
      <c r="C133" s="10">
        <v>30286</v>
      </c>
      <c r="D133" s="11">
        <v>5</v>
      </c>
      <c r="E133" s="53">
        <f>A133-D133</f>
        <v>126</v>
      </c>
      <c r="F133" s="63">
        <f>I133/(1+J133)</f>
        <v>23034.313725490196</v>
      </c>
      <c r="G133" s="62">
        <f>K133/(1+L133)</f>
        <v>841.90620272314675</v>
      </c>
      <c r="H133" s="54">
        <f>RANK(G133,$G$3:$G$502)</f>
        <v>256</v>
      </c>
      <c r="I133" s="16">
        <v>23495</v>
      </c>
      <c r="J133" s="33">
        <v>0.02</v>
      </c>
      <c r="K133" s="17">
        <v>2226</v>
      </c>
      <c r="L133" s="38">
        <v>1.6439999999999999</v>
      </c>
      <c r="M133" s="18">
        <v>116914</v>
      </c>
      <c r="N133" s="19">
        <v>53466.3</v>
      </c>
      <c r="O133" s="61">
        <f>C133-C133*10%</f>
        <v>27257.4</v>
      </c>
      <c r="P133" s="62">
        <f t="shared" si="8"/>
        <v>1226.5830000000001</v>
      </c>
      <c r="Q133" s="63">
        <f>I133+I133*5.2%</f>
        <v>24716.74</v>
      </c>
      <c r="R133" s="69">
        <f t="shared" si="9"/>
        <v>131</v>
      </c>
      <c r="S133" s="63">
        <f>Q133-(I133-K133)</f>
        <v>3447.7400000000016</v>
      </c>
      <c r="T133" s="68">
        <f t="shared" si="10"/>
        <v>142</v>
      </c>
      <c r="U133" s="64">
        <f t="shared" si="11"/>
        <v>0.54884995507637091</v>
      </c>
    </row>
    <row r="134" spans="1:21" x14ac:dyDescent="0.25">
      <c r="A134" s="8" t="s">
        <v>270</v>
      </c>
      <c r="B134" s="9" t="s">
        <v>271</v>
      </c>
      <c r="C134" s="10">
        <v>45000</v>
      </c>
      <c r="D134" s="11">
        <v>34</v>
      </c>
      <c r="E134" s="53">
        <f>A134-D134</f>
        <v>98</v>
      </c>
      <c r="F134" s="63">
        <f>I134/(1+J134)</f>
        <v>17652.861445783135</v>
      </c>
      <c r="G134" s="62">
        <f>K134/(1+L134)</f>
        <v>-1388.6217948717947</v>
      </c>
      <c r="H134" s="54">
        <f>RANK(G134,$G$3:$G$502)</f>
        <v>492</v>
      </c>
      <c r="I134" s="16">
        <v>23443</v>
      </c>
      <c r="J134" s="33">
        <v>0.32799999999999996</v>
      </c>
      <c r="K134" s="17">
        <v>1733</v>
      </c>
      <c r="L134" s="38">
        <v>-2.2480000000000002</v>
      </c>
      <c r="M134" s="18">
        <v>70256</v>
      </c>
      <c r="N134" s="19">
        <v>12946.6</v>
      </c>
      <c r="O134" s="61">
        <f>C134-C134*10%</f>
        <v>40500</v>
      </c>
      <c r="P134" s="62">
        <f t="shared" si="8"/>
        <v>1822.5</v>
      </c>
      <c r="Q134" s="63">
        <f>I134+I134*5.2%</f>
        <v>24662.036</v>
      </c>
      <c r="R134" s="69">
        <f t="shared" si="9"/>
        <v>132</v>
      </c>
      <c r="S134" s="63">
        <f>Q134-(I134-K134)</f>
        <v>2952.0360000000001</v>
      </c>
      <c r="T134" s="68">
        <f t="shared" si="10"/>
        <v>163</v>
      </c>
      <c r="U134" s="64">
        <f t="shared" si="11"/>
        <v>0.70342527409117139</v>
      </c>
    </row>
    <row r="135" spans="1:21" x14ac:dyDescent="0.25">
      <c r="A135" s="8" t="s">
        <v>272</v>
      </c>
      <c r="B135" s="9" t="s">
        <v>273</v>
      </c>
      <c r="C135" s="10">
        <v>53000</v>
      </c>
      <c r="D135" s="11">
        <v>9</v>
      </c>
      <c r="E135" s="53">
        <f>A135-D135</f>
        <v>124</v>
      </c>
      <c r="F135" s="63">
        <f>I135/(1+J135)</f>
        <v>23306</v>
      </c>
      <c r="G135" s="62">
        <f>K135/(1+L135)</f>
        <v>2144.9893390191901</v>
      </c>
      <c r="H135" s="54">
        <f>RANK(G135,$G$3:$G$502)</f>
        <v>116</v>
      </c>
      <c r="I135" s="16">
        <v>23306</v>
      </c>
      <c r="J135" s="33">
        <v>0</v>
      </c>
      <c r="K135" s="17">
        <v>2012</v>
      </c>
      <c r="L135" s="38">
        <v>-6.2E-2</v>
      </c>
      <c r="M135" s="18">
        <v>33576</v>
      </c>
      <c r="N135" s="19">
        <v>18518.900000000001</v>
      </c>
      <c r="O135" s="61">
        <f>C135-C135*10%</f>
        <v>47700</v>
      </c>
      <c r="P135" s="62">
        <f t="shared" si="8"/>
        <v>2146.5</v>
      </c>
      <c r="Q135" s="63">
        <f>I135+I135*5.2%</f>
        <v>24517.912</v>
      </c>
      <c r="R135" s="69">
        <f t="shared" si="9"/>
        <v>133</v>
      </c>
      <c r="S135" s="63">
        <f>Q135-(I135-K135)</f>
        <v>3223.9120000000003</v>
      </c>
      <c r="T135" s="68">
        <f t="shared" si="10"/>
        <v>151</v>
      </c>
      <c r="U135" s="64">
        <f t="shared" si="11"/>
        <v>0.60234194831013932</v>
      </c>
    </row>
    <row r="136" spans="1:21" x14ac:dyDescent="0.25">
      <c r="A136" s="8" t="s">
        <v>274</v>
      </c>
      <c r="B136" s="9" t="s">
        <v>275</v>
      </c>
      <c r="C136" s="10">
        <v>41967</v>
      </c>
      <c r="D136" s="11">
        <v>7</v>
      </c>
      <c r="E136" s="53">
        <f>A136-D136</f>
        <v>127</v>
      </c>
      <c r="F136" s="63">
        <f>I136/(1+J136)</f>
        <v>21239.069767441862</v>
      </c>
      <c r="G136" s="62">
        <f>K136/(1+L136)</f>
        <v>10710.951526032317</v>
      </c>
      <c r="H136" s="54">
        <f>RANK(G136,$G$3:$G$502)</f>
        <v>17</v>
      </c>
      <c r="I136" s="16">
        <v>22832</v>
      </c>
      <c r="J136" s="33">
        <v>7.4999999999999997E-2</v>
      </c>
      <c r="K136" s="17">
        <v>5966</v>
      </c>
      <c r="L136" s="38">
        <v>-0.443</v>
      </c>
      <c r="M136" s="18">
        <v>59147</v>
      </c>
      <c r="N136" s="19">
        <v>120865.2</v>
      </c>
      <c r="O136" s="61">
        <f>C136-C136*10%</f>
        <v>37770.300000000003</v>
      </c>
      <c r="P136" s="62">
        <f t="shared" si="8"/>
        <v>1699.6635000000001</v>
      </c>
      <c r="Q136" s="63">
        <f>I136+I136*5.2%</f>
        <v>24019.263999999999</v>
      </c>
      <c r="R136" s="69">
        <f t="shared" si="9"/>
        <v>134</v>
      </c>
      <c r="S136" s="63">
        <f>Q136-(I136-K136)</f>
        <v>7153.2639999999992</v>
      </c>
      <c r="T136" s="68">
        <f t="shared" si="10"/>
        <v>73</v>
      </c>
      <c r="U136" s="64">
        <f t="shared" si="11"/>
        <v>0.19900502849480375</v>
      </c>
    </row>
    <row r="137" spans="1:21" x14ac:dyDescent="0.25">
      <c r="A137" s="8" t="s">
        <v>276</v>
      </c>
      <c r="B137" s="9" t="s">
        <v>277</v>
      </c>
      <c r="C137" s="10">
        <v>119650</v>
      </c>
      <c r="D137" s="11">
        <v>1</v>
      </c>
      <c r="E137" s="53">
        <f>A137-D137</f>
        <v>134</v>
      </c>
      <c r="F137" s="63">
        <f>I137/(1+J137)</f>
        <v>22244.93177387914</v>
      </c>
      <c r="G137" s="62">
        <f>K137/(1+L137)</f>
        <v>-1714.2241379310346</v>
      </c>
      <c r="H137" s="54">
        <f>RANK(G137,$G$3:$G$502)</f>
        <v>494</v>
      </c>
      <c r="I137" s="16">
        <v>22823.3</v>
      </c>
      <c r="J137" s="33">
        <v>2.6000000000000002E-2</v>
      </c>
      <c r="K137" s="17">
        <v>1590.8</v>
      </c>
      <c r="L137" s="38">
        <v>-1.9279999999999999</v>
      </c>
      <c r="M137" s="18">
        <v>13501.2</v>
      </c>
      <c r="N137" s="19">
        <v>25021</v>
      </c>
      <c r="O137" s="61">
        <f>C137-C137*10%</f>
        <v>107685</v>
      </c>
      <c r="P137" s="62">
        <f t="shared" si="8"/>
        <v>4845.8249999999998</v>
      </c>
      <c r="Q137" s="63">
        <f>I137+I137*5.2%</f>
        <v>24010.1116</v>
      </c>
      <c r="R137" s="69">
        <f t="shared" si="9"/>
        <v>135</v>
      </c>
      <c r="S137" s="63">
        <f>Q137-(I137-K137)</f>
        <v>2777.6116000000002</v>
      </c>
      <c r="T137" s="68">
        <f t="shared" si="10"/>
        <v>171</v>
      </c>
      <c r="U137" s="64">
        <f t="shared" si="11"/>
        <v>0.74604702036711101</v>
      </c>
    </row>
    <row r="138" spans="1:21" x14ac:dyDescent="0.25">
      <c r="A138" s="8" t="s">
        <v>278</v>
      </c>
      <c r="B138" s="9" t="s">
        <v>279</v>
      </c>
      <c r="C138" s="10">
        <v>27000</v>
      </c>
      <c r="D138" s="11">
        <v>3</v>
      </c>
      <c r="E138" s="53">
        <f>A138-D138</f>
        <v>133</v>
      </c>
      <c r="F138" s="63">
        <f>I138/(1+J138)</f>
        <v>21394.460093896712</v>
      </c>
      <c r="G138" s="62">
        <f>K138/(1+L138)</f>
        <v>613.28125</v>
      </c>
      <c r="H138" s="54">
        <f>RANK(G138,$G$3:$G$502)</f>
        <v>303</v>
      </c>
      <c r="I138" s="16">
        <v>22785.1</v>
      </c>
      <c r="J138" s="33">
        <v>6.5000000000000002E-2</v>
      </c>
      <c r="K138" s="17">
        <v>471</v>
      </c>
      <c r="L138" s="38">
        <v>-0.23200000000000001</v>
      </c>
      <c r="M138" s="18">
        <v>10904.5</v>
      </c>
      <c r="N138" s="19">
        <v>3756.8</v>
      </c>
      <c r="O138" s="61">
        <f>C138-C138*10%</f>
        <v>24300</v>
      </c>
      <c r="P138" s="62">
        <f t="shared" si="8"/>
        <v>1093.5</v>
      </c>
      <c r="Q138" s="63">
        <f>I138+I138*5.2%</f>
        <v>23969.925199999998</v>
      </c>
      <c r="R138" s="69">
        <f t="shared" si="9"/>
        <v>136</v>
      </c>
      <c r="S138" s="63">
        <f>Q138-(I138-K138)</f>
        <v>1655.8251999999993</v>
      </c>
      <c r="T138" s="68">
        <f t="shared" si="10"/>
        <v>258</v>
      </c>
      <c r="U138" s="64">
        <f t="shared" si="11"/>
        <v>2.5155524416135866</v>
      </c>
    </row>
    <row r="139" spans="1:21" x14ac:dyDescent="0.25">
      <c r="A139" s="8" t="s">
        <v>280</v>
      </c>
      <c r="B139" s="9" t="s">
        <v>281</v>
      </c>
      <c r="C139" s="10">
        <v>35400</v>
      </c>
      <c r="D139" s="11">
        <v>4</v>
      </c>
      <c r="E139" s="53">
        <f>A139-D139</f>
        <v>133</v>
      </c>
      <c r="F139" s="63">
        <f>I139/(1+J139)</f>
        <v>22286.274509803919</v>
      </c>
      <c r="G139" s="62">
        <f>K139/(1+L139)</f>
        <v>-2466.5314401622718</v>
      </c>
      <c r="H139" s="54">
        <f>RANK(G139,$G$3:$G$502)</f>
        <v>497</v>
      </c>
      <c r="I139" s="16">
        <v>22732</v>
      </c>
      <c r="J139" s="33">
        <v>0.02</v>
      </c>
      <c r="K139" s="17">
        <v>4864</v>
      </c>
      <c r="L139" s="38">
        <v>-2.972</v>
      </c>
      <c r="M139" s="18">
        <v>32686</v>
      </c>
      <c r="N139" s="19">
        <v>69023.7</v>
      </c>
      <c r="O139" s="61">
        <f>C139-C139*10%</f>
        <v>31860</v>
      </c>
      <c r="P139" s="62">
        <f t="shared" si="8"/>
        <v>1433.7</v>
      </c>
      <c r="Q139" s="63">
        <f>I139+I139*5.2%</f>
        <v>23914.063999999998</v>
      </c>
      <c r="R139" s="69">
        <f t="shared" si="9"/>
        <v>137</v>
      </c>
      <c r="S139" s="63">
        <f>Q139-(I139-K139)</f>
        <v>6046.0639999999985</v>
      </c>
      <c r="T139" s="68">
        <f t="shared" si="10"/>
        <v>86</v>
      </c>
      <c r="U139" s="64">
        <f t="shared" si="11"/>
        <v>0.24302302631578918</v>
      </c>
    </row>
    <row r="140" spans="1:21" x14ac:dyDescent="0.25">
      <c r="A140" s="8" t="s">
        <v>282</v>
      </c>
      <c r="B140" s="9" t="s">
        <v>1018</v>
      </c>
      <c r="C140" s="10">
        <v>23300</v>
      </c>
      <c r="D140" s="11">
        <v>7</v>
      </c>
      <c r="E140" s="53">
        <f>A140-D140</f>
        <v>131</v>
      </c>
      <c r="F140" s="63">
        <f>I140/(1+J140)</f>
        <v>20774.401473296501</v>
      </c>
      <c r="G140" s="62">
        <f>K140/(1+L140)</f>
        <v>1006.9586573884568</v>
      </c>
      <c r="H140" s="54">
        <f>RANK(G140,$G$3:$G$502)</f>
        <v>228</v>
      </c>
      <c r="I140" s="16">
        <v>22561</v>
      </c>
      <c r="J140" s="33">
        <v>8.5999999999999993E-2</v>
      </c>
      <c r="K140" s="17">
        <v>4920</v>
      </c>
      <c r="L140" s="38">
        <v>3.8860000000000001</v>
      </c>
      <c r="M140" s="18">
        <v>34986</v>
      </c>
      <c r="N140" s="19">
        <v>77895</v>
      </c>
      <c r="O140" s="61">
        <f>C140-C140*10%</f>
        <v>20970</v>
      </c>
      <c r="P140" s="62">
        <f t="shared" si="8"/>
        <v>943.65</v>
      </c>
      <c r="Q140" s="63">
        <f>I140+I140*5.2%</f>
        <v>23734.171999999999</v>
      </c>
      <c r="R140" s="69">
        <f t="shared" si="9"/>
        <v>138</v>
      </c>
      <c r="S140" s="63">
        <f>Q140-(I140-K140)</f>
        <v>6093.1719999999987</v>
      </c>
      <c r="T140" s="68">
        <f t="shared" si="10"/>
        <v>84</v>
      </c>
      <c r="U140" s="64">
        <f t="shared" si="11"/>
        <v>0.2384495934959347</v>
      </c>
    </row>
    <row r="141" spans="1:21" x14ac:dyDescent="0.25">
      <c r="A141" s="8" t="s">
        <v>283</v>
      </c>
      <c r="B141" s="9" t="s">
        <v>284</v>
      </c>
      <c r="C141" s="10">
        <v>11000</v>
      </c>
      <c r="D141" s="11">
        <v>23</v>
      </c>
      <c r="E141" s="53">
        <f>A141-D141</f>
        <v>116</v>
      </c>
      <c r="F141" s="63">
        <f>I141/(1+J141)</f>
        <v>19207.465277777781</v>
      </c>
      <c r="G141" s="62">
        <f>K141/(1+L141)</f>
        <v>4626.8023748939777</v>
      </c>
      <c r="H141" s="54">
        <f>RANK(G141,$G$3:$G$502)</f>
        <v>52</v>
      </c>
      <c r="I141" s="16">
        <v>22127</v>
      </c>
      <c r="J141" s="33">
        <v>0.152</v>
      </c>
      <c r="K141" s="17">
        <v>5455</v>
      </c>
      <c r="L141" s="38">
        <v>0.17899999999999999</v>
      </c>
      <c r="M141" s="18">
        <v>63675</v>
      </c>
      <c r="N141" s="19">
        <v>82881</v>
      </c>
      <c r="O141" s="61">
        <f>C141-C141*10%</f>
        <v>9900</v>
      </c>
      <c r="P141" s="62">
        <f t="shared" si="8"/>
        <v>445.5</v>
      </c>
      <c r="Q141" s="63">
        <f>I141+I141*5.2%</f>
        <v>23277.603999999999</v>
      </c>
      <c r="R141" s="69">
        <f t="shared" si="9"/>
        <v>139</v>
      </c>
      <c r="S141" s="63">
        <f>Q141-(I141-K141)</f>
        <v>6605.6039999999994</v>
      </c>
      <c r="T141" s="68">
        <f t="shared" si="10"/>
        <v>79</v>
      </c>
      <c r="U141" s="64">
        <f t="shared" si="11"/>
        <v>0.21092648945921161</v>
      </c>
    </row>
    <row r="142" spans="1:21" x14ac:dyDescent="0.25">
      <c r="A142" s="8" t="s">
        <v>285</v>
      </c>
      <c r="B142" s="9" t="s">
        <v>286</v>
      </c>
      <c r="C142" s="10">
        <v>199000</v>
      </c>
      <c r="D142" s="11">
        <v>19</v>
      </c>
      <c r="E142" s="53">
        <f>A142-D142</f>
        <v>121</v>
      </c>
      <c r="F142" s="63">
        <f>I142/(1+J142)</f>
        <v>19064.193270060397</v>
      </c>
      <c r="G142" s="62">
        <f>K142/(1+L142)</f>
        <v>128.99850523168908</v>
      </c>
      <c r="H142" s="54">
        <f>RANK(G142,$G$3:$G$502)</f>
        <v>433</v>
      </c>
      <c r="I142" s="16">
        <v>22095.4</v>
      </c>
      <c r="J142" s="33">
        <v>0.159</v>
      </c>
      <c r="K142" s="17">
        <v>86.3</v>
      </c>
      <c r="L142" s="38">
        <v>-0.33100000000000002</v>
      </c>
      <c r="M142" s="18">
        <v>12045.6</v>
      </c>
      <c r="N142" s="19">
        <v>4113.8999999999996</v>
      </c>
      <c r="O142" s="61">
        <f>C142-C142*10%</f>
        <v>179100</v>
      </c>
      <c r="P142" s="62">
        <f t="shared" si="8"/>
        <v>8059.5</v>
      </c>
      <c r="Q142" s="63">
        <f>I142+I142*5.2%</f>
        <v>23244.360800000002</v>
      </c>
      <c r="R142" s="69">
        <f t="shared" si="9"/>
        <v>140</v>
      </c>
      <c r="S142" s="63">
        <f>Q142-(I142-K142)</f>
        <v>1235.2608</v>
      </c>
      <c r="T142" s="68">
        <f t="shared" si="10"/>
        <v>321</v>
      </c>
      <c r="U142" s="64">
        <f t="shared" si="11"/>
        <v>13.313566628041716</v>
      </c>
    </row>
    <row r="143" spans="1:21" x14ac:dyDescent="0.25">
      <c r="A143" s="8" t="s">
        <v>287</v>
      </c>
      <c r="B143" s="9" t="s">
        <v>288</v>
      </c>
      <c r="C143" s="10">
        <v>30000</v>
      </c>
      <c r="D143" s="11">
        <v>2</v>
      </c>
      <c r="E143" s="53">
        <f>A143-D143</f>
        <v>139</v>
      </c>
      <c r="F143" s="63">
        <f>I143/(1+J143)</f>
        <v>21044.21052631579</v>
      </c>
      <c r="G143" s="62">
        <f>K143/(1+L143)</f>
        <v>545.24975514201776</v>
      </c>
      <c r="H143" s="54">
        <f>RANK(G143,$G$3:$G$502)</f>
        <v>317</v>
      </c>
      <c r="I143" s="16">
        <v>21991.200000000001</v>
      </c>
      <c r="J143" s="33">
        <v>4.4999999999999998E-2</v>
      </c>
      <c r="K143" s="17">
        <v>556.70000000000005</v>
      </c>
      <c r="L143" s="38">
        <v>2.1000000000000001E-2</v>
      </c>
      <c r="M143" s="18">
        <v>8519.7999999999993</v>
      </c>
      <c r="N143" s="19">
        <v>4964.7</v>
      </c>
      <c r="O143" s="61">
        <f>C143-C143*10%</f>
        <v>27000</v>
      </c>
      <c r="P143" s="62">
        <f t="shared" si="8"/>
        <v>1215</v>
      </c>
      <c r="Q143" s="63">
        <f>I143+I143*5.2%</f>
        <v>23134.742399999999</v>
      </c>
      <c r="R143" s="69">
        <f t="shared" si="9"/>
        <v>141</v>
      </c>
      <c r="S143" s="63">
        <f>Q143-(I143-K143)</f>
        <v>1700.2423999999992</v>
      </c>
      <c r="T143" s="68">
        <f t="shared" si="10"/>
        <v>252</v>
      </c>
      <c r="U143" s="64">
        <f t="shared" si="11"/>
        <v>2.0541447817495939</v>
      </c>
    </row>
    <row r="144" spans="1:21" x14ac:dyDescent="0.25">
      <c r="A144" s="8" t="s">
        <v>289</v>
      </c>
      <c r="B144" s="9" t="s">
        <v>290</v>
      </c>
      <c r="C144" s="10">
        <v>58803</v>
      </c>
      <c r="D144" s="11">
        <v>0</v>
      </c>
      <c r="E144" s="53">
        <f>A144-D144</f>
        <v>142</v>
      </c>
      <c r="F144" s="63">
        <f>I144/(1+J144)</f>
        <v>21160.886319845857</v>
      </c>
      <c r="G144" s="62">
        <f>K144/(1+L144)</f>
        <v>3486.5629420084861</v>
      </c>
      <c r="H144" s="54">
        <f>RANK(G144,$G$3:$G$502)</f>
        <v>66</v>
      </c>
      <c r="I144" s="16">
        <v>21965</v>
      </c>
      <c r="J144" s="33">
        <v>3.7999999999999999E-2</v>
      </c>
      <c r="K144" s="17">
        <v>2465</v>
      </c>
      <c r="L144" s="38">
        <v>-0.29299999999999998</v>
      </c>
      <c r="M144" s="18">
        <v>26243</v>
      </c>
      <c r="N144" s="19">
        <v>28690.1</v>
      </c>
      <c r="O144" s="61">
        <f>C144-C144*10%</f>
        <v>52922.7</v>
      </c>
      <c r="P144" s="62">
        <f t="shared" si="8"/>
        <v>2381.5214999999998</v>
      </c>
      <c r="Q144" s="63">
        <f>I144+I144*5.2%</f>
        <v>23107.18</v>
      </c>
      <c r="R144" s="69">
        <f t="shared" si="9"/>
        <v>142</v>
      </c>
      <c r="S144" s="63">
        <f>Q144-(I144-K144)</f>
        <v>3607.1800000000003</v>
      </c>
      <c r="T144" s="68">
        <f t="shared" si="10"/>
        <v>138</v>
      </c>
      <c r="U144" s="64">
        <f t="shared" si="11"/>
        <v>0.46335902636916848</v>
      </c>
    </row>
    <row r="145" spans="1:21" x14ac:dyDescent="0.25">
      <c r="A145" s="8" t="s">
        <v>291</v>
      </c>
      <c r="B145" s="9" t="s">
        <v>292</v>
      </c>
      <c r="C145" s="10">
        <v>11390</v>
      </c>
      <c r="D145" s="11">
        <v>6</v>
      </c>
      <c r="E145" s="53">
        <f>A145-D145</f>
        <v>137</v>
      </c>
      <c r="F145" s="63">
        <f>I145/(1+J145)</f>
        <v>21671.314741035858</v>
      </c>
      <c r="G145" s="62">
        <f>K145/(1+L145)</f>
        <v>4605.6782334384861</v>
      </c>
      <c r="H145" s="54">
        <f>RANK(G145,$G$3:$G$502)</f>
        <v>53</v>
      </c>
      <c r="I145" s="16">
        <v>21758</v>
      </c>
      <c r="J145" s="33">
        <v>4.0000000000000001E-3</v>
      </c>
      <c r="K145" s="17">
        <v>2920</v>
      </c>
      <c r="L145" s="38">
        <v>-0.36599999999999999</v>
      </c>
      <c r="M145" s="18">
        <v>140406</v>
      </c>
      <c r="N145" s="19">
        <v>37442.5</v>
      </c>
      <c r="O145" s="61">
        <f>C145-C145*10%</f>
        <v>10251</v>
      </c>
      <c r="P145" s="62">
        <f t="shared" si="8"/>
        <v>461.29499999999996</v>
      </c>
      <c r="Q145" s="63">
        <f>I145+I145*5.2%</f>
        <v>22889.416000000001</v>
      </c>
      <c r="R145" s="69">
        <f t="shared" si="9"/>
        <v>143</v>
      </c>
      <c r="S145" s="63">
        <f>Q145-(I145-K145)</f>
        <v>4051.4160000000011</v>
      </c>
      <c r="T145" s="68">
        <f t="shared" si="10"/>
        <v>122</v>
      </c>
      <c r="U145" s="64">
        <f t="shared" si="11"/>
        <v>0.3874712328767127</v>
      </c>
    </row>
    <row r="146" spans="1:21" x14ac:dyDescent="0.25">
      <c r="A146" s="8" t="s">
        <v>293</v>
      </c>
      <c r="B146" s="9" t="s">
        <v>294</v>
      </c>
      <c r="C146" s="10">
        <v>48817</v>
      </c>
      <c r="D146" s="11">
        <v>116</v>
      </c>
      <c r="E146" s="53">
        <f>A146-D146</f>
        <v>28</v>
      </c>
      <c r="F146" s="63">
        <f>I146/(1+J146)</f>
        <v>11759.616438356165</v>
      </c>
      <c r="G146" s="62">
        <f>K146/(1+L146)</f>
        <v>976.1</v>
      </c>
      <c r="H146" s="54">
        <f>RANK(G146,$G$3:$G$502)</f>
        <v>235</v>
      </c>
      <c r="I146" s="16">
        <v>21461.3</v>
      </c>
      <c r="J146" s="33">
        <v>0.82499999999999996</v>
      </c>
      <c r="K146" s="17">
        <v>976.1</v>
      </c>
      <c r="L146" s="38">
        <v>0</v>
      </c>
      <c r="M146" s="18">
        <v>29739.599999999999</v>
      </c>
      <c r="N146" s="19">
        <v>48337.8</v>
      </c>
      <c r="O146" s="61">
        <f>C146-C146*10%</f>
        <v>43935.3</v>
      </c>
      <c r="P146" s="62">
        <f t="shared" si="8"/>
        <v>1977.0885000000001</v>
      </c>
      <c r="Q146" s="63">
        <f>I146+I146*5.2%</f>
        <v>22577.2876</v>
      </c>
      <c r="R146" s="69">
        <f t="shared" si="9"/>
        <v>144</v>
      </c>
      <c r="S146" s="63">
        <f>Q146-(I146-K146)</f>
        <v>2092.0875999999989</v>
      </c>
      <c r="T146" s="68">
        <f t="shared" si="10"/>
        <v>219</v>
      </c>
      <c r="U146" s="64">
        <f t="shared" si="11"/>
        <v>1.1433127753303955</v>
      </c>
    </row>
    <row r="147" spans="1:21" x14ac:dyDescent="0.25">
      <c r="A147" s="8" t="s">
        <v>295</v>
      </c>
      <c r="B147" s="9" t="s">
        <v>296</v>
      </c>
      <c r="C147" s="10">
        <v>26000</v>
      </c>
      <c r="D147" s="11">
        <v>7</v>
      </c>
      <c r="E147" s="53">
        <f>A147-D147</f>
        <v>138</v>
      </c>
      <c r="F147" s="63">
        <f>I147/(1+J147)</f>
        <v>21285.089463220676</v>
      </c>
      <c r="G147" s="62">
        <f>K147/(1+L147)</f>
        <v>434.6871569703622</v>
      </c>
      <c r="H147" s="54">
        <f>RANK(G147,$G$3:$G$502)</f>
        <v>349</v>
      </c>
      <c r="I147" s="16">
        <v>21412.799999999999</v>
      </c>
      <c r="J147" s="33">
        <v>6.0000000000000001E-3</v>
      </c>
      <c r="K147" s="17">
        <v>396</v>
      </c>
      <c r="L147" s="38">
        <v>-8.8999999999999996E-2</v>
      </c>
      <c r="M147" s="18">
        <v>10665.1</v>
      </c>
      <c r="N147" s="19">
        <v>3216.9</v>
      </c>
      <c r="O147" s="61">
        <f>C147-C147*10%</f>
        <v>23400</v>
      </c>
      <c r="P147" s="62">
        <f t="shared" si="8"/>
        <v>1053</v>
      </c>
      <c r="Q147" s="63">
        <f>I147+I147*5.2%</f>
        <v>22526.265599999999</v>
      </c>
      <c r="R147" s="69">
        <f t="shared" si="9"/>
        <v>145</v>
      </c>
      <c r="S147" s="63">
        <f>Q147-(I147-K147)</f>
        <v>1509.4655999999995</v>
      </c>
      <c r="T147" s="68">
        <f t="shared" si="10"/>
        <v>275</v>
      </c>
      <c r="U147" s="64">
        <f t="shared" si="11"/>
        <v>2.8117818181818168</v>
      </c>
    </row>
    <row r="148" spans="1:21" x14ac:dyDescent="0.25">
      <c r="A148" s="8" t="s">
        <v>297</v>
      </c>
      <c r="B148" s="9" t="s">
        <v>298</v>
      </c>
      <c r="C148" s="10">
        <v>90000</v>
      </c>
      <c r="D148" s="11">
        <v>61</v>
      </c>
      <c r="E148" s="53">
        <f>A148-D148</f>
        <v>85</v>
      </c>
      <c r="F148" s="63">
        <f>I148/(1+J148)</f>
        <v>14207.789613848201</v>
      </c>
      <c r="G148" s="62">
        <f>K148/(1+L148)</f>
        <v>691.28738621586479</v>
      </c>
      <c r="H148" s="54">
        <f>RANK(G148,$G$3:$G$502)</f>
        <v>283</v>
      </c>
      <c r="I148" s="16">
        <v>21340.1</v>
      </c>
      <c r="J148" s="33">
        <v>0.502</v>
      </c>
      <c r="K148" s="17">
        <v>1063.2</v>
      </c>
      <c r="L148" s="38">
        <v>0.53800000000000003</v>
      </c>
      <c r="M148" s="18">
        <v>13456.8</v>
      </c>
      <c r="N148" s="19">
        <v>16607</v>
      </c>
      <c r="O148" s="61">
        <f>C148-C148*10%</f>
        <v>81000</v>
      </c>
      <c r="P148" s="62">
        <f t="shared" si="8"/>
        <v>3645</v>
      </c>
      <c r="Q148" s="63">
        <f>I148+I148*5.2%</f>
        <v>22449.785199999998</v>
      </c>
      <c r="R148" s="69">
        <f t="shared" si="9"/>
        <v>146</v>
      </c>
      <c r="S148" s="63">
        <f>Q148-(I148-K148)</f>
        <v>2172.8852000000006</v>
      </c>
      <c r="T148" s="68">
        <f t="shared" si="10"/>
        <v>213</v>
      </c>
      <c r="U148" s="64">
        <f t="shared" si="11"/>
        <v>1.0437219714070736</v>
      </c>
    </row>
    <row r="149" spans="1:21" x14ac:dyDescent="0.25">
      <c r="A149" s="8" t="s">
        <v>299</v>
      </c>
      <c r="B149" s="9" t="s">
        <v>300</v>
      </c>
      <c r="C149" s="10">
        <v>169000</v>
      </c>
      <c r="D149" s="11">
        <v>1</v>
      </c>
      <c r="E149" s="53">
        <f>A149-D149</f>
        <v>146</v>
      </c>
      <c r="F149" s="63">
        <f>I149/(1+J149)</f>
        <v>20472.894482091</v>
      </c>
      <c r="G149" s="62">
        <f>K149/(1+L149)</f>
        <v>1314.0571428571427</v>
      </c>
      <c r="H149" s="54">
        <f>RANK(G149,$G$3:$G$502)</f>
        <v>187</v>
      </c>
      <c r="I149" s="16">
        <v>21148.5</v>
      </c>
      <c r="J149" s="33">
        <v>3.3000000000000002E-2</v>
      </c>
      <c r="K149" s="17">
        <v>1149.8</v>
      </c>
      <c r="L149" s="38">
        <v>-0.125</v>
      </c>
      <c r="M149" s="18">
        <v>11600.7</v>
      </c>
      <c r="N149" s="19">
        <v>8470.4</v>
      </c>
      <c r="O149" s="61">
        <f>C149-C149*10%</f>
        <v>152100</v>
      </c>
      <c r="P149" s="62">
        <f t="shared" si="8"/>
        <v>6844.5</v>
      </c>
      <c r="Q149" s="63">
        <f>I149+I149*5.2%</f>
        <v>22248.222000000002</v>
      </c>
      <c r="R149" s="69">
        <f t="shared" si="9"/>
        <v>147</v>
      </c>
      <c r="S149" s="63">
        <f>Q149-(I149-K149)</f>
        <v>2249.5220000000008</v>
      </c>
      <c r="T149" s="68">
        <f t="shared" si="10"/>
        <v>206</v>
      </c>
      <c r="U149" s="64">
        <f t="shared" si="11"/>
        <v>0.9564463384936519</v>
      </c>
    </row>
    <row r="150" spans="1:21" x14ac:dyDescent="0.25">
      <c r="A150" s="8" t="s">
        <v>301</v>
      </c>
      <c r="B150" s="9" t="s">
        <v>302</v>
      </c>
      <c r="C150" s="10">
        <v>92000</v>
      </c>
      <c r="D150" s="11">
        <v>8</v>
      </c>
      <c r="E150" s="53">
        <f>A150-D150</f>
        <v>140</v>
      </c>
      <c r="F150" s="63">
        <f>I150/(1+J150)</f>
        <v>20828.712871287127</v>
      </c>
      <c r="G150" s="62">
        <f>K150/(1+L150)</f>
        <v>-349.90439770554497</v>
      </c>
      <c r="H150" s="54">
        <f>RANK(G150,$G$3:$G$502)</f>
        <v>488</v>
      </c>
      <c r="I150" s="16">
        <v>21037</v>
      </c>
      <c r="J150" s="33">
        <v>0.01</v>
      </c>
      <c r="K150" s="17">
        <v>183</v>
      </c>
      <c r="L150" s="38">
        <v>-1.5229999999999999</v>
      </c>
      <c r="M150" s="18">
        <v>18347</v>
      </c>
      <c r="N150" s="19">
        <v>8454.6</v>
      </c>
      <c r="O150" s="61">
        <f>C150-C150*10%</f>
        <v>82800</v>
      </c>
      <c r="P150" s="62">
        <f t="shared" si="8"/>
        <v>3726</v>
      </c>
      <c r="Q150" s="63">
        <f>I150+I150*5.2%</f>
        <v>22130.923999999999</v>
      </c>
      <c r="R150" s="69">
        <f t="shared" si="9"/>
        <v>148</v>
      </c>
      <c r="S150" s="63">
        <f>Q150-(I150-K150)</f>
        <v>1276.9239999999991</v>
      </c>
      <c r="T150" s="68">
        <f t="shared" si="10"/>
        <v>317</v>
      </c>
      <c r="U150" s="64">
        <f t="shared" si="11"/>
        <v>5.9777267759562793</v>
      </c>
    </row>
    <row r="151" spans="1:21" x14ac:dyDescent="0.25">
      <c r="A151" s="8" t="s">
        <v>303</v>
      </c>
      <c r="B151" s="9" t="s">
        <v>304</v>
      </c>
      <c r="C151" s="10">
        <v>210000</v>
      </c>
      <c r="D151" s="11">
        <v>18</v>
      </c>
      <c r="E151" s="53">
        <f>A151-D151</f>
        <v>131</v>
      </c>
      <c r="F151" s="63">
        <f>I151/(1+J151)</f>
        <v>19485.820203892494</v>
      </c>
      <c r="G151" s="62">
        <f>K151/(1+L151)</f>
        <v>5192.1998247151623</v>
      </c>
      <c r="H151" s="54">
        <f>RANK(G151,$G$3:$G$502)</f>
        <v>44</v>
      </c>
      <c r="I151" s="16">
        <v>21025.200000000001</v>
      </c>
      <c r="J151" s="33">
        <v>7.9000000000000001E-2</v>
      </c>
      <c r="K151" s="17">
        <v>5924.3</v>
      </c>
      <c r="L151" s="38">
        <v>0.14099999999999999</v>
      </c>
      <c r="M151" s="18">
        <v>32811.199999999997</v>
      </c>
      <c r="N151" s="19">
        <v>145333.79999999999</v>
      </c>
      <c r="O151" s="61">
        <f>C151-C151*10%</f>
        <v>189000</v>
      </c>
      <c r="P151" s="62">
        <f t="shared" si="8"/>
        <v>8505</v>
      </c>
      <c r="Q151" s="63">
        <f>I151+I151*5.2%</f>
        <v>22118.510399999999</v>
      </c>
      <c r="R151" s="69">
        <f t="shared" si="9"/>
        <v>149</v>
      </c>
      <c r="S151" s="63">
        <f>Q151-(I151-K151)</f>
        <v>7017.6103999999978</v>
      </c>
      <c r="T151" s="68">
        <f t="shared" si="10"/>
        <v>76</v>
      </c>
      <c r="U151" s="64">
        <f t="shared" si="11"/>
        <v>0.18454676501865158</v>
      </c>
    </row>
    <row r="152" spans="1:21" x14ac:dyDescent="0.25">
      <c r="A152" s="8" t="s">
        <v>305</v>
      </c>
      <c r="B152" s="9" t="s">
        <v>306</v>
      </c>
      <c r="C152" s="10">
        <v>15000</v>
      </c>
      <c r="D152" s="11">
        <v>0</v>
      </c>
      <c r="E152" s="53">
        <f>A152-D152</f>
        <v>150</v>
      </c>
      <c r="F152" s="63">
        <f>I152/(1+J152)</f>
        <v>17652.836579170194</v>
      </c>
      <c r="G152" s="62">
        <f>K152/(1+L152)</f>
        <v>1692.063492063492</v>
      </c>
      <c r="H152" s="54">
        <f>RANK(G152,$G$3:$G$502)</f>
        <v>149</v>
      </c>
      <c r="I152" s="16">
        <v>20848</v>
      </c>
      <c r="J152" s="33">
        <v>0.18100000000000002</v>
      </c>
      <c r="K152" s="17">
        <v>12259</v>
      </c>
      <c r="L152" s="38">
        <v>6.2450000000000001</v>
      </c>
      <c r="M152" s="18">
        <v>50124</v>
      </c>
      <c r="N152" s="19">
        <v>119034.7</v>
      </c>
      <c r="O152" s="61">
        <f>C152-C152*10%</f>
        <v>13500</v>
      </c>
      <c r="P152" s="62">
        <f t="shared" si="8"/>
        <v>607.5</v>
      </c>
      <c r="Q152" s="63">
        <f>I152+I152*5.2%</f>
        <v>21932.096000000001</v>
      </c>
      <c r="R152" s="69">
        <f t="shared" si="9"/>
        <v>150</v>
      </c>
      <c r="S152" s="63">
        <f>Q152-(I152-K152)</f>
        <v>13343.096000000001</v>
      </c>
      <c r="T152" s="68">
        <f t="shared" si="10"/>
        <v>29</v>
      </c>
      <c r="U152" s="64">
        <f t="shared" si="11"/>
        <v>8.8432661717921635E-2</v>
      </c>
    </row>
    <row r="153" spans="1:21" x14ac:dyDescent="0.25">
      <c r="A153" s="8" t="s">
        <v>307</v>
      </c>
      <c r="B153" s="9" t="s">
        <v>308</v>
      </c>
      <c r="C153" s="10">
        <v>176000</v>
      </c>
      <c r="D153" s="11">
        <v>24</v>
      </c>
      <c r="E153" s="53">
        <f>A153-D153</f>
        <v>127</v>
      </c>
      <c r="F153" s="63">
        <f>I153/(1+J153)</f>
        <v>18991.765782250688</v>
      </c>
      <c r="G153" s="62">
        <f>K153/(1+L153)</f>
        <v>1371.9424460431653</v>
      </c>
      <c r="H153" s="54">
        <f>RANK(G153,$G$3:$G$502)</f>
        <v>178</v>
      </c>
      <c r="I153" s="16">
        <v>20758</v>
      </c>
      <c r="J153" s="33">
        <v>9.2999999999999999E-2</v>
      </c>
      <c r="K153" s="17">
        <v>1907</v>
      </c>
      <c r="L153" s="38">
        <v>0.39</v>
      </c>
      <c r="M153" s="18">
        <v>23696</v>
      </c>
      <c r="N153" s="19">
        <v>42117.1</v>
      </c>
      <c r="O153" s="61">
        <f>C153-C153*10%</f>
        <v>158400</v>
      </c>
      <c r="P153" s="62">
        <f t="shared" si="8"/>
        <v>7128</v>
      </c>
      <c r="Q153" s="63">
        <f>I153+I153*5.2%</f>
        <v>21837.416000000001</v>
      </c>
      <c r="R153" s="69">
        <f t="shared" si="9"/>
        <v>151</v>
      </c>
      <c r="S153" s="63">
        <f>Q153-(I153-K153)</f>
        <v>2986.4160000000011</v>
      </c>
      <c r="T153" s="68">
        <f t="shared" si="10"/>
        <v>161</v>
      </c>
      <c r="U153" s="64">
        <f t="shared" si="11"/>
        <v>0.56602831672784537</v>
      </c>
    </row>
    <row r="154" spans="1:21" x14ac:dyDescent="0.25">
      <c r="A154" s="8" t="s">
        <v>309</v>
      </c>
      <c r="B154" s="9" t="s">
        <v>310</v>
      </c>
      <c r="C154" s="10">
        <v>71600</v>
      </c>
      <c r="D154" s="11">
        <v>6</v>
      </c>
      <c r="E154" s="53">
        <f>A154-D154</f>
        <v>146</v>
      </c>
      <c r="F154" s="63">
        <f>I154/(1+J154)</f>
        <v>19099.907493061979</v>
      </c>
      <c r="G154" s="62">
        <f>K154/(1+L154)</f>
        <v>397.05882352941177</v>
      </c>
      <c r="H154" s="54">
        <f>RANK(G154,$G$3:$G$502)</f>
        <v>359</v>
      </c>
      <c r="I154" s="16">
        <v>20647</v>
      </c>
      <c r="J154" s="33">
        <v>8.1000000000000003E-2</v>
      </c>
      <c r="K154" s="17">
        <v>675</v>
      </c>
      <c r="L154" s="38">
        <v>0.7</v>
      </c>
      <c r="M154" s="18">
        <v>29235</v>
      </c>
      <c r="N154" s="19">
        <v>13978.3</v>
      </c>
      <c r="O154" s="61">
        <f>C154-C154*10%</f>
        <v>64440</v>
      </c>
      <c r="P154" s="62">
        <f t="shared" si="8"/>
        <v>2899.7999999999997</v>
      </c>
      <c r="Q154" s="63">
        <f>I154+I154*5.2%</f>
        <v>21720.644</v>
      </c>
      <c r="R154" s="69">
        <f t="shared" si="9"/>
        <v>152</v>
      </c>
      <c r="S154" s="63">
        <f>Q154-(I154-K154)</f>
        <v>1748.6440000000002</v>
      </c>
      <c r="T154" s="68">
        <f t="shared" si="10"/>
        <v>249</v>
      </c>
      <c r="U154" s="64">
        <f t="shared" si="11"/>
        <v>1.5905837037037041</v>
      </c>
    </row>
    <row r="155" spans="1:21" x14ac:dyDescent="0.25">
      <c r="A155" s="8" t="s">
        <v>311</v>
      </c>
      <c r="B155" s="9" t="s">
        <v>312</v>
      </c>
      <c r="C155" s="10">
        <v>17000</v>
      </c>
      <c r="D155" s="11">
        <v>8</v>
      </c>
      <c r="E155" s="53">
        <f>A155-D155</f>
        <v>145</v>
      </c>
      <c r="F155" s="63">
        <f>I155/(1+J155)</f>
        <v>18351.736420302761</v>
      </c>
      <c r="G155" s="62">
        <f>K155/(1+L155)</f>
        <v>6697.659297789337</v>
      </c>
      <c r="H155" s="54">
        <f>RANK(G155,$G$3:$G$502)</f>
        <v>32</v>
      </c>
      <c r="I155" s="16">
        <v>20609</v>
      </c>
      <c r="J155" s="33">
        <v>0.12300000000000001</v>
      </c>
      <c r="K155" s="17">
        <v>10301</v>
      </c>
      <c r="L155" s="38">
        <v>0.53800000000000003</v>
      </c>
      <c r="M155" s="18">
        <v>69225</v>
      </c>
      <c r="N155" s="19">
        <v>343774.2</v>
      </c>
      <c r="O155" s="61">
        <f>C155-C155*10%</f>
        <v>15300</v>
      </c>
      <c r="P155" s="62">
        <f t="shared" si="8"/>
        <v>688.5</v>
      </c>
      <c r="Q155" s="63">
        <f>I155+I155*5.2%</f>
        <v>21680.668000000001</v>
      </c>
      <c r="R155" s="69">
        <f t="shared" si="9"/>
        <v>153</v>
      </c>
      <c r="S155" s="63">
        <f>Q155-(I155-K155)</f>
        <v>11372.668000000001</v>
      </c>
      <c r="T155" s="68">
        <f t="shared" si="10"/>
        <v>39</v>
      </c>
      <c r="U155" s="64">
        <f t="shared" si="11"/>
        <v>0.10403533637510935</v>
      </c>
    </row>
    <row r="156" spans="1:21" x14ac:dyDescent="0.25">
      <c r="A156" s="8" t="s">
        <v>313</v>
      </c>
      <c r="B156" s="9" t="s">
        <v>314</v>
      </c>
      <c r="C156" s="10">
        <v>11626</v>
      </c>
      <c r="D156" s="11">
        <v>76</v>
      </c>
      <c r="E156" s="53">
        <f>A156-D156</f>
        <v>78</v>
      </c>
      <c r="F156" s="63">
        <f>I156/(1+J156)</f>
        <v>12643.884449907804</v>
      </c>
      <c r="G156" s="62">
        <f>K156/(1+L156)</f>
        <v>810.61185468451242</v>
      </c>
      <c r="H156" s="54">
        <f>RANK(G156,$G$3:$G$502)</f>
        <v>263</v>
      </c>
      <c r="I156" s="16">
        <v>20571.599999999999</v>
      </c>
      <c r="J156" s="33">
        <v>0.627</v>
      </c>
      <c r="K156" s="17">
        <v>1695.8</v>
      </c>
      <c r="L156" s="38">
        <v>1.0920000000000001</v>
      </c>
      <c r="M156" s="18">
        <v>28566.2</v>
      </c>
      <c r="N156" s="19">
        <v>15513.8</v>
      </c>
      <c r="O156" s="61">
        <f>C156-C156*10%</f>
        <v>10463.4</v>
      </c>
      <c r="P156" s="62">
        <f t="shared" si="8"/>
        <v>470.85299999999995</v>
      </c>
      <c r="Q156" s="63">
        <f>I156+I156*5.2%</f>
        <v>21641.323199999999</v>
      </c>
      <c r="R156" s="69">
        <f t="shared" si="9"/>
        <v>154</v>
      </c>
      <c r="S156" s="63">
        <f>Q156-(I156-K156)</f>
        <v>2765.5231999999996</v>
      </c>
      <c r="T156" s="68">
        <f t="shared" si="10"/>
        <v>174</v>
      </c>
      <c r="U156" s="64">
        <f t="shared" si="11"/>
        <v>0.63080740653378919</v>
      </c>
    </row>
    <row r="157" spans="1:21" x14ac:dyDescent="0.25">
      <c r="A157" s="8" t="s">
        <v>315</v>
      </c>
      <c r="B157" s="9" t="s">
        <v>316</v>
      </c>
      <c r="C157" s="10">
        <v>12000</v>
      </c>
      <c r="D157" s="11">
        <v>15</v>
      </c>
      <c r="E157" s="53">
        <f>A157-D157</f>
        <v>140</v>
      </c>
      <c r="F157" s="63">
        <f>I157/(1+J157)</f>
        <v>17011.75</v>
      </c>
      <c r="G157" s="62">
        <f>K157/(1+L157)</f>
        <v>373.66185216652508</v>
      </c>
      <c r="H157" s="54">
        <f>RANK(G157,$G$3:$G$502)</f>
        <v>367</v>
      </c>
      <c r="I157" s="16">
        <v>20414.099999999999</v>
      </c>
      <c r="J157" s="33">
        <v>0.2</v>
      </c>
      <c r="K157" s="17">
        <v>439.8</v>
      </c>
      <c r="L157" s="38">
        <v>0.17699999999999999</v>
      </c>
      <c r="M157" s="18">
        <v>11764.7</v>
      </c>
      <c r="N157" s="19">
        <v>13569</v>
      </c>
      <c r="O157" s="61">
        <f>C157-C157*10%</f>
        <v>10800</v>
      </c>
      <c r="P157" s="62">
        <f t="shared" si="8"/>
        <v>486</v>
      </c>
      <c r="Q157" s="63">
        <f>I157+I157*5.2%</f>
        <v>21475.6332</v>
      </c>
      <c r="R157" s="69">
        <f t="shared" si="9"/>
        <v>155</v>
      </c>
      <c r="S157" s="63">
        <f>Q157-(I157-K157)</f>
        <v>1501.3332000000009</v>
      </c>
      <c r="T157" s="68">
        <f t="shared" si="10"/>
        <v>277</v>
      </c>
      <c r="U157" s="64">
        <f t="shared" si="11"/>
        <v>2.4136725784447499</v>
      </c>
    </row>
    <row r="158" spans="1:21" x14ac:dyDescent="0.25">
      <c r="A158" s="8" t="s">
        <v>317</v>
      </c>
      <c r="B158" s="9" t="s">
        <v>318</v>
      </c>
      <c r="C158" s="10">
        <v>81500</v>
      </c>
      <c r="D158" s="11">
        <v>1</v>
      </c>
      <c r="E158" s="53">
        <f>A158-D158</f>
        <v>155</v>
      </c>
      <c r="F158" s="63">
        <f>I158/(1+J158)</f>
        <v>19101.983002832862</v>
      </c>
      <c r="G158" s="62">
        <f>K158/(1+L158)</f>
        <v>859.44206008583694</v>
      </c>
      <c r="H158" s="54">
        <f>RANK(G158,$G$3:$G$502)</f>
        <v>250</v>
      </c>
      <c r="I158" s="16">
        <v>20229</v>
      </c>
      <c r="J158" s="33">
        <v>5.9000000000000004E-2</v>
      </c>
      <c r="K158" s="17">
        <v>801</v>
      </c>
      <c r="L158" s="38">
        <v>-6.8000000000000005E-2</v>
      </c>
      <c r="M158" s="18">
        <v>12469</v>
      </c>
      <c r="N158" s="19">
        <v>11220.9</v>
      </c>
      <c r="O158" s="61">
        <f>C158-C158*10%</f>
        <v>73350</v>
      </c>
      <c r="P158" s="62">
        <f t="shared" si="8"/>
        <v>3300.75</v>
      </c>
      <c r="Q158" s="63">
        <f>I158+I158*5.2%</f>
        <v>21280.907999999999</v>
      </c>
      <c r="R158" s="69">
        <f t="shared" si="9"/>
        <v>156</v>
      </c>
      <c r="S158" s="63">
        <f>Q158-(I158-K158)</f>
        <v>1852.9079999999994</v>
      </c>
      <c r="T158" s="68">
        <f t="shared" si="10"/>
        <v>237</v>
      </c>
      <c r="U158" s="64">
        <f t="shared" si="11"/>
        <v>1.3132434456928832</v>
      </c>
    </row>
    <row r="159" spans="1:21" x14ac:dyDescent="0.25">
      <c r="A159" s="8" t="s">
        <v>319</v>
      </c>
      <c r="B159" s="9" t="s">
        <v>320</v>
      </c>
      <c r="C159" s="10">
        <v>87000</v>
      </c>
      <c r="D159" s="11">
        <v>7</v>
      </c>
      <c r="E159" s="53">
        <f>A159-D159</f>
        <v>150</v>
      </c>
      <c r="F159" s="63">
        <f>I159/(1+J159)</f>
        <v>18207.317073170732</v>
      </c>
      <c r="G159" s="62">
        <f>K159/(1+L159)</f>
        <v>339.55223880597015</v>
      </c>
      <c r="H159" s="54">
        <f>RANK(G159,$G$3:$G$502)</f>
        <v>380</v>
      </c>
      <c r="I159" s="16">
        <v>20155.5</v>
      </c>
      <c r="J159" s="33">
        <v>0.107</v>
      </c>
      <c r="K159" s="17">
        <v>136.5</v>
      </c>
      <c r="L159" s="38">
        <v>-0.59799999999999998</v>
      </c>
      <c r="M159" s="18">
        <v>14681.1</v>
      </c>
      <c r="N159" s="19">
        <v>4631.3</v>
      </c>
      <c r="O159" s="61">
        <f>C159-C159*10%</f>
        <v>78300</v>
      </c>
      <c r="P159" s="62">
        <f t="shared" si="8"/>
        <v>3523.5</v>
      </c>
      <c r="Q159" s="63">
        <f>I159+I159*5.2%</f>
        <v>21203.585999999999</v>
      </c>
      <c r="R159" s="69">
        <f t="shared" si="9"/>
        <v>157</v>
      </c>
      <c r="S159" s="63">
        <f>Q159-(I159-K159)</f>
        <v>1184.5859999999993</v>
      </c>
      <c r="T159" s="68">
        <f t="shared" si="10"/>
        <v>327</v>
      </c>
      <c r="U159" s="64">
        <f t="shared" si="11"/>
        <v>7.6782857142857095</v>
      </c>
    </row>
    <row r="160" spans="1:21" x14ac:dyDescent="0.25">
      <c r="A160" s="8" t="s">
        <v>321</v>
      </c>
      <c r="B160" s="9" t="s">
        <v>322</v>
      </c>
      <c r="C160" s="10">
        <v>231600</v>
      </c>
      <c r="D160" s="11">
        <v>11</v>
      </c>
      <c r="E160" s="53">
        <f>A160-D160</f>
        <v>147</v>
      </c>
      <c r="F160" s="63">
        <f>I160/(1+J160)</f>
        <v>17052.551020408162</v>
      </c>
      <c r="G160" s="62">
        <f>K160/(1+L160)</f>
        <v>301.20240480961928</v>
      </c>
      <c r="H160" s="54">
        <f>RANK(G160,$G$3:$G$502)</f>
        <v>389</v>
      </c>
      <c r="I160" s="16">
        <v>20053.8</v>
      </c>
      <c r="J160" s="33">
        <v>0.17600000000000002</v>
      </c>
      <c r="K160" s="17">
        <v>300.60000000000002</v>
      </c>
      <c r="L160" s="38">
        <v>-2E-3</v>
      </c>
      <c r="M160" s="18">
        <v>11480.4</v>
      </c>
      <c r="N160" s="19">
        <v>4885.1000000000004</v>
      </c>
      <c r="O160" s="61">
        <f>C160-C160*10%</f>
        <v>208440</v>
      </c>
      <c r="P160" s="62">
        <f t="shared" si="8"/>
        <v>9379.7999999999993</v>
      </c>
      <c r="Q160" s="63">
        <f>I160+I160*5.2%</f>
        <v>21096.597600000001</v>
      </c>
      <c r="R160" s="69">
        <f t="shared" si="9"/>
        <v>158</v>
      </c>
      <c r="S160" s="63">
        <f>Q160-(I160-K160)</f>
        <v>1343.3976000000002</v>
      </c>
      <c r="T160" s="68">
        <f t="shared" si="10"/>
        <v>305</v>
      </c>
      <c r="U160" s="64">
        <f t="shared" si="11"/>
        <v>3.4690538922155696</v>
      </c>
    </row>
    <row r="161" spans="1:21" x14ac:dyDescent="0.25">
      <c r="A161" s="8" t="s">
        <v>323</v>
      </c>
      <c r="B161" s="9" t="s">
        <v>324</v>
      </c>
      <c r="C161" s="10">
        <v>51996</v>
      </c>
      <c r="D161" s="11">
        <v>6</v>
      </c>
      <c r="E161" s="53">
        <f>A161-D161</f>
        <v>153</v>
      </c>
      <c r="F161" s="63">
        <f>I161/(1+J161)</f>
        <v>18027.95311091073</v>
      </c>
      <c r="G161" s="62">
        <f>K161/(1+L161)</f>
        <v>5338.3685800604226</v>
      </c>
      <c r="H161" s="54">
        <f>RANK(G161,$G$3:$G$502)</f>
        <v>42</v>
      </c>
      <c r="I161" s="16">
        <v>19993</v>
      </c>
      <c r="J161" s="33">
        <v>0.109</v>
      </c>
      <c r="K161" s="17">
        <v>5301</v>
      </c>
      <c r="L161" s="38">
        <v>-7.0000000000000001E-3</v>
      </c>
      <c r="M161" s="18">
        <v>382315</v>
      </c>
      <c r="N161" s="19">
        <v>55640.1</v>
      </c>
      <c r="O161" s="61">
        <f>C161-C161*10%</f>
        <v>46796.4</v>
      </c>
      <c r="P161" s="62">
        <f t="shared" si="8"/>
        <v>2105.8380000000002</v>
      </c>
      <c r="Q161" s="63">
        <f>I161+I161*5.2%</f>
        <v>21032.635999999999</v>
      </c>
      <c r="R161" s="69">
        <f t="shared" si="9"/>
        <v>159</v>
      </c>
      <c r="S161" s="63">
        <f>Q161-(I161-K161)</f>
        <v>6340.6359999999986</v>
      </c>
      <c r="T161" s="68">
        <f t="shared" si="10"/>
        <v>81</v>
      </c>
      <c r="U161" s="64">
        <f t="shared" si="11"/>
        <v>0.19612073193737004</v>
      </c>
    </row>
    <row r="162" spans="1:21" x14ac:dyDescent="0.25">
      <c r="A162" s="8" t="s">
        <v>325</v>
      </c>
      <c r="B162" s="9" t="s">
        <v>326</v>
      </c>
      <c r="C162" s="10">
        <v>71000</v>
      </c>
      <c r="D162" s="11">
        <v>2</v>
      </c>
      <c r="E162" s="53">
        <f>A162-D162</f>
        <v>158</v>
      </c>
      <c r="F162" s="63">
        <f>I162/(1+J162)</f>
        <v>18334.562211981567</v>
      </c>
      <c r="G162" s="62">
        <f>K162/(1+L162)</f>
        <v>2491.4473684210525</v>
      </c>
      <c r="H162" s="54">
        <f>RANK(G162,$G$3:$G$502)</f>
        <v>94</v>
      </c>
      <c r="I162" s="16">
        <v>19893</v>
      </c>
      <c r="J162" s="33">
        <v>8.5000000000000006E-2</v>
      </c>
      <c r="K162" s="17">
        <v>2650.9</v>
      </c>
      <c r="L162" s="38">
        <v>6.4000000000000001E-2</v>
      </c>
      <c r="M162" s="18">
        <v>47832.5</v>
      </c>
      <c r="N162" s="19">
        <v>94485.9</v>
      </c>
      <c r="O162" s="61">
        <f>C162-C162*10%</f>
        <v>63900</v>
      </c>
      <c r="P162" s="62">
        <f t="shared" si="8"/>
        <v>2875.5</v>
      </c>
      <c r="Q162" s="63">
        <f>I162+I162*5.2%</f>
        <v>20927.436000000002</v>
      </c>
      <c r="R162" s="69">
        <f t="shared" si="9"/>
        <v>160</v>
      </c>
      <c r="S162" s="63">
        <f>Q162-(I162-K162)</f>
        <v>3685.336000000003</v>
      </c>
      <c r="T162" s="68">
        <f t="shared" si="10"/>
        <v>135</v>
      </c>
      <c r="U162" s="64">
        <f t="shared" si="11"/>
        <v>0.3902206797691361</v>
      </c>
    </row>
    <row r="163" spans="1:21" x14ac:dyDescent="0.25">
      <c r="A163" s="8" t="s">
        <v>327</v>
      </c>
      <c r="B163" s="9" t="s">
        <v>328</v>
      </c>
      <c r="C163" s="10">
        <v>18500</v>
      </c>
      <c r="D163" s="11">
        <v>5</v>
      </c>
      <c r="E163" s="53">
        <f>A163-D163</f>
        <v>156</v>
      </c>
      <c r="F163" s="63">
        <f>I163/(1+J163)</f>
        <v>19230.843840931135</v>
      </c>
      <c r="G163" s="62">
        <f>K163/(1+L163)</f>
        <v>1807</v>
      </c>
      <c r="H163" s="54">
        <f>RANK(G163,$G$3:$G$502)</f>
        <v>139</v>
      </c>
      <c r="I163" s="16">
        <v>19827</v>
      </c>
      <c r="J163" s="33">
        <v>3.1E-2</v>
      </c>
      <c r="K163" s="17">
        <v>1807</v>
      </c>
      <c r="L163" s="38">
        <v>0</v>
      </c>
      <c r="M163" s="18">
        <v>62307</v>
      </c>
      <c r="N163" s="19">
        <v>17872.900000000001</v>
      </c>
      <c r="O163" s="61">
        <f>C163-C163*10%</f>
        <v>16650</v>
      </c>
      <c r="P163" s="62">
        <f t="shared" si="8"/>
        <v>749.25</v>
      </c>
      <c r="Q163" s="63">
        <f>I163+I163*5.2%</f>
        <v>20858.004000000001</v>
      </c>
      <c r="R163" s="69">
        <f t="shared" si="9"/>
        <v>161</v>
      </c>
      <c r="S163" s="63">
        <f>Q163-(I163-K163)</f>
        <v>2838.0040000000008</v>
      </c>
      <c r="T163" s="68">
        <f t="shared" si="10"/>
        <v>169</v>
      </c>
      <c r="U163" s="64">
        <f t="shared" si="11"/>
        <v>0.57056115107913719</v>
      </c>
    </row>
    <row r="164" spans="1:21" x14ac:dyDescent="0.25">
      <c r="A164" s="8" t="s">
        <v>329</v>
      </c>
      <c r="B164" s="9" t="s">
        <v>330</v>
      </c>
      <c r="C164" s="10">
        <v>8300</v>
      </c>
      <c r="D164" s="11">
        <v>8</v>
      </c>
      <c r="E164" s="53">
        <f>A164-D164</f>
        <v>154</v>
      </c>
      <c r="F164" s="63">
        <f>I164/(1+J164)</f>
        <v>19490.566037735851</v>
      </c>
      <c r="G164" s="62">
        <f>K164/(1+L164)</f>
        <v>10224.669603524228</v>
      </c>
      <c r="H164" s="54">
        <f>RANK(G164,$G$3:$G$502)</f>
        <v>19</v>
      </c>
      <c r="I164" s="16">
        <v>19627</v>
      </c>
      <c r="J164" s="33">
        <v>6.9999999999999993E-3</v>
      </c>
      <c r="K164" s="17">
        <v>6963</v>
      </c>
      <c r="L164" s="38">
        <v>-0.31900000000000001</v>
      </c>
      <c r="M164" s="18">
        <v>55638</v>
      </c>
      <c r="N164" s="19">
        <v>107648.6</v>
      </c>
      <c r="O164" s="61">
        <f>C164-C164*10%</f>
        <v>7470</v>
      </c>
      <c r="P164" s="62">
        <f t="shared" si="8"/>
        <v>336.15</v>
      </c>
      <c r="Q164" s="63">
        <f>I164+I164*5.2%</f>
        <v>20647.603999999999</v>
      </c>
      <c r="R164" s="69">
        <f t="shared" si="9"/>
        <v>162</v>
      </c>
      <c r="S164" s="63">
        <f>Q164-(I164-K164)</f>
        <v>7983.6039999999994</v>
      </c>
      <c r="T164" s="68">
        <f t="shared" si="10"/>
        <v>62</v>
      </c>
      <c r="U164" s="64">
        <f t="shared" si="11"/>
        <v>0.14657532672698539</v>
      </c>
    </row>
    <row r="165" spans="1:21" x14ac:dyDescent="0.25">
      <c r="A165" s="8" t="s">
        <v>331</v>
      </c>
      <c r="B165" s="9" t="s">
        <v>332</v>
      </c>
      <c r="C165" s="10">
        <v>51300</v>
      </c>
      <c r="D165" s="11">
        <v>12</v>
      </c>
      <c r="E165" s="53">
        <f>A165-D165</f>
        <v>151</v>
      </c>
      <c r="F165" s="63">
        <f>I165/(1+J165)</f>
        <v>16621.107266435989</v>
      </c>
      <c r="G165" s="62">
        <f>K165/(1+L165)</f>
        <v>4090.1246404602111</v>
      </c>
      <c r="H165" s="54">
        <f>RANK(G165,$G$3:$G$502)</f>
        <v>57</v>
      </c>
      <c r="I165" s="16">
        <v>19214</v>
      </c>
      <c r="J165" s="33">
        <v>0.156</v>
      </c>
      <c r="K165" s="17">
        <v>4266</v>
      </c>
      <c r="L165" s="38">
        <v>4.2999999999999997E-2</v>
      </c>
      <c r="M165" s="18">
        <v>362873</v>
      </c>
      <c r="N165" s="19">
        <v>48152.7</v>
      </c>
      <c r="O165" s="61">
        <f>C165-C165*10%</f>
        <v>46170</v>
      </c>
      <c r="P165" s="62">
        <f t="shared" si="8"/>
        <v>2077.65</v>
      </c>
      <c r="Q165" s="63">
        <f>I165+I165*5.2%</f>
        <v>20213.128000000001</v>
      </c>
      <c r="R165" s="69">
        <f t="shared" si="9"/>
        <v>163</v>
      </c>
      <c r="S165" s="63">
        <f>Q165-(I165-K165)</f>
        <v>5265.1280000000006</v>
      </c>
      <c r="T165" s="68">
        <f t="shared" si="10"/>
        <v>91</v>
      </c>
      <c r="U165" s="64">
        <f t="shared" si="11"/>
        <v>0.23420721987810611</v>
      </c>
    </row>
    <row r="166" spans="1:21" x14ac:dyDescent="0.25">
      <c r="A166" s="8" t="s">
        <v>333</v>
      </c>
      <c r="B166" s="9" t="s">
        <v>334</v>
      </c>
      <c r="C166" s="10">
        <v>53349</v>
      </c>
      <c r="D166" s="11">
        <v>11</v>
      </c>
      <c r="E166" s="53">
        <f>A166-D166</f>
        <v>153</v>
      </c>
      <c r="F166" s="63">
        <f>I166/(1+J166)</f>
        <v>18827.701375245579</v>
      </c>
      <c r="G166" s="62">
        <f>K166/(1+L166)</f>
        <v>191.31914893617022</v>
      </c>
      <c r="H166" s="54">
        <f>RANK(G166,$G$3:$G$502)</f>
        <v>419</v>
      </c>
      <c r="I166" s="16">
        <v>19166.599999999999</v>
      </c>
      <c r="J166" s="33">
        <v>1.7999999999999999E-2</v>
      </c>
      <c r="K166" s="17">
        <v>224.8</v>
      </c>
      <c r="L166" s="38">
        <v>0.17499999999999999</v>
      </c>
      <c r="M166" s="18">
        <v>8913.6</v>
      </c>
      <c r="N166" s="19">
        <v>5137.6000000000004</v>
      </c>
      <c r="O166" s="61">
        <f>C166-C166*10%</f>
        <v>48014.1</v>
      </c>
      <c r="P166" s="62">
        <f t="shared" si="8"/>
        <v>2160.6344999999997</v>
      </c>
      <c r="Q166" s="63">
        <f>I166+I166*5.2%</f>
        <v>20163.263199999998</v>
      </c>
      <c r="R166" s="69">
        <f t="shared" si="9"/>
        <v>164</v>
      </c>
      <c r="S166" s="63">
        <f>Q166-(I166-K166)</f>
        <v>1221.4631999999983</v>
      </c>
      <c r="T166" s="68">
        <f t="shared" si="10"/>
        <v>325</v>
      </c>
      <c r="U166" s="64">
        <f t="shared" si="11"/>
        <v>4.4335551601423413</v>
      </c>
    </row>
    <row r="167" spans="1:21" x14ac:dyDescent="0.25">
      <c r="A167" s="8" t="s">
        <v>335</v>
      </c>
      <c r="B167" s="9" t="s">
        <v>336</v>
      </c>
      <c r="C167" s="10">
        <v>15400</v>
      </c>
      <c r="D167" s="11">
        <v>37</v>
      </c>
      <c r="E167" s="53">
        <f>A167-D167</f>
        <v>128</v>
      </c>
      <c r="F167" s="63">
        <f>I167/(1+J167)</f>
        <v>16298.71575342466</v>
      </c>
      <c r="G167" s="62">
        <f>K167/(1+L167)</f>
        <v>-524.83221476510062</v>
      </c>
      <c r="H167" s="54">
        <f>RANK(G167,$G$3:$G$502)</f>
        <v>490</v>
      </c>
      <c r="I167" s="16">
        <v>19036.900000000001</v>
      </c>
      <c r="J167" s="33">
        <v>0.16800000000000001</v>
      </c>
      <c r="K167" s="17">
        <v>156.4</v>
      </c>
      <c r="L167" s="38">
        <v>-1.298</v>
      </c>
      <c r="M167" s="18">
        <v>9596.7999999999993</v>
      </c>
      <c r="N167" s="19">
        <v>4702.5</v>
      </c>
      <c r="O167" s="61">
        <f>C167-C167*10%</f>
        <v>13860</v>
      </c>
      <c r="P167" s="62">
        <f t="shared" si="8"/>
        <v>623.69999999999993</v>
      </c>
      <c r="Q167" s="63">
        <f>I167+I167*5.2%</f>
        <v>20026.818800000001</v>
      </c>
      <c r="R167" s="69">
        <f t="shared" si="9"/>
        <v>165</v>
      </c>
      <c r="S167" s="63">
        <f>Q167-(I167-K167)</f>
        <v>1146.3188000000009</v>
      </c>
      <c r="T167" s="68">
        <f t="shared" si="10"/>
        <v>332</v>
      </c>
      <c r="U167" s="64">
        <f t="shared" si="11"/>
        <v>6.3294040920716172</v>
      </c>
    </row>
    <row r="168" spans="1:21" x14ac:dyDescent="0.25">
      <c r="A168" s="8" t="s">
        <v>337</v>
      </c>
      <c r="B168" s="9" t="s">
        <v>338</v>
      </c>
      <c r="C168" s="10">
        <v>29034</v>
      </c>
      <c r="D168" s="11">
        <v>30</v>
      </c>
      <c r="E168" s="53">
        <f>A168-D168</f>
        <v>136</v>
      </c>
      <c r="F168" s="63">
        <f>I168/(1+J168)</f>
        <v>16840.283939662822</v>
      </c>
      <c r="G168" s="62">
        <f>K168/(1+L168)</f>
        <v>2430.6451612903224</v>
      </c>
      <c r="H168" s="54">
        <f>RANK(G168,$G$3:$G$502)</f>
        <v>98</v>
      </c>
      <c r="I168" s="16">
        <v>18979</v>
      </c>
      <c r="J168" s="33">
        <v>0.127</v>
      </c>
      <c r="K168" s="17">
        <v>1507</v>
      </c>
      <c r="L168" s="38">
        <v>-0.38</v>
      </c>
      <c r="M168" s="18">
        <v>23396</v>
      </c>
      <c r="N168" s="19">
        <v>13874.6</v>
      </c>
      <c r="O168" s="61">
        <f>C168-C168*10%</f>
        <v>26130.6</v>
      </c>
      <c r="P168" s="62">
        <f t="shared" si="8"/>
        <v>1175.877</v>
      </c>
      <c r="Q168" s="63">
        <f>I168+I168*5.2%</f>
        <v>19965.907999999999</v>
      </c>
      <c r="R168" s="69">
        <f t="shared" si="9"/>
        <v>166</v>
      </c>
      <c r="S168" s="63">
        <f>Q168-(I168-K168)</f>
        <v>2493.9079999999994</v>
      </c>
      <c r="T168" s="68">
        <f t="shared" si="10"/>
        <v>185</v>
      </c>
      <c r="U168" s="64">
        <f t="shared" si="11"/>
        <v>0.65488254810882507</v>
      </c>
    </row>
    <row r="169" spans="1:21" x14ac:dyDescent="0.25">
      <c r="A169" s="8" t="s">
        <v>339</v>
      </c>
      <c r="B169" s="9" t="s">
        <v>340</v>
      </c>
      <c r="C169" s="10">
        <v>11000</v>
      </c>
      <c r="D169" s="11">
        <v>53</v>
      </c>
      <c r="E169" s="53">
        <f>A169-D169</f>
        <v>114</v>
      </c>
      <c r="F169" s="63">
        <f>I169/(1+J169)</f>
        <v>13277.699859747547</v>
      </c>
      <c r="G169" s="62">
        <f>K169/(1+L169)</f>
        <v>1311.0123770231673</v>
      </c>
      <c r="H169" s="54">
        <f>RANK(G169,$G$3:$G$502)</f>
        <v>188</v>
      </c>
      <c r="I169" s="16">
        <v>18934</v>
      </c>
      <c r="J169" s="33">
        <v>0.42599999999999999</v>
      </c>
      <c r="K169" s="17">
        <v>4131</v>
      </c>
      <c r="L169" s="38">
        <v>2.1509999999999998</v>
      </c>
      <c r="M169" s="18">
        <v>43854</v>
      </c>
      <c r="N169" s="19">
        <v>49509.5</v>
      </c>
      <c r="O169" s="61">
        <f>C169-C169*10%</f>
        <v>9900</v>
      </c>
      <c r="P169" s="62">
        <f t="shared" si="8"/>
        <v>445.5</v>
      </c>
      <c r="Q169" s="63">
        <f>I169+I169*5.2%</f>
        <v>19918.567999999999</v>
      </c>
      <c r="R169" s="69">
        <f t="shared" si="9"/>
        <v>167</v>
      </c>
      <c r="S169" s="63">
        <f>Q169-(I169-K169)</f>
        <v>5115.5679999999993</v>
      </c>
      <c r="T169" s="68">
        <f t="shared" si="10"/>
        <v>96</v>
      </c>
      <c r="U169" s="64">
        <f t="shared" si="11"/>
        <v>0.23833648027112062</v>
      </c>
    </row>
    <row r="170" spans="1:21" x14ac:dyDescent="0.25">
      <c r="A170" s="8" t="s">
        <v>341</v>
      </c>
      <c r="B170" s="9" t="s">
        <v>342</v>
      </c>
      <c r="C170" s="10">
        <v>11000</v>
      </c>
      <c r="D170" s="11">
        <v>16</v>
      </c>
      <c r="E170" s="53">
        <f>A170-D170</f>
        <v>152</v>
      </c>
      <c r="F170" s="63">
        <f>I170/(1+J170)</f>
        <v>17990.476190476191</v>
      </c>
      <c r="G170" s="62">
        <f>K170/(1+L170)</f>
        <v>707</v>
      </c>
      <c r="H170" s="54">
        <f>RANK(G170,$G$3:$G$502)</f>
        <v>280</v>
      </c>
      <c r="I170" s="16">
        <v>18890</v>
      </c>
      <c r="J170" s="33">
        <v>0.05</v>
      </c>
      <c r="K170" s="17">
        <v>707</v>
      </c>
      <c r="L170" s="38">
        <v>0</v>
      </c>
      <c r="M170" s="18">
        <v>7154</v>
      </c>
      <c r="N170" s="19">
        <v>8890.9</v>
      </c>
      <c r="O170" s="61">
        <f>C170-C170*10%</f>
        <v>9900</v>
      </c>
      <c r="P170" s="62">
        <f t="shared" si="8"/>
        <v>445.5</v>
      </c>
      <c r="Q170" s="63">
        <f>I170+I170*5.2%</f>
        <v>19872.28</v>
      </c>
      <c r="R170" s="69">
        <f t="shared" si="9"/>
        <v>168</v>
      </c>
      <c r="S170" s="63">
        <f>Q170-(I170-K170)</f>
        <v>1689.2799999999988</v>
      </c>
      <c r="T170" s="68">
        <f t="shared" si="10"/>
        <v>253</v>
      </c>
      <c r="U170" s="64">
        <f t="shared" si="11"/>
        <v>1.3893635077793478</v>
      </c>
    </row>
    <row r="171" spans="1:21" x14ac:dyDescent="0.25">
      <c r="A171" s="8" t="s">
        <v>343</v>
      </c>
      <c r="B171" s="9" t="s">
        <v>344</v>
      </c>
      <c r="C171" s="10">
        <v>50000</v>
      </c>
      <c r="D171" s="11">
        <v>8</v>
      </c>
      <c r="E171" s="53">
        <f>A171-D171</f>
        <v>161</v>
      </c>
      <c r="F171" s="63">
        <f>I171/(1+J171)</f>
        <v>16305.570060922541</v>
      </c>
      <c r="G171" s="62">
        <f>K171/(1+L171)</f>
        <v>616.81887366818876</v>
      </c>
      <c r="H171" s="54">
        <f>RANK(G171,$G$3:$G$502)</f>
        <v>299</v>
      </c>
      <c r="I171" s="16">
        <v>18735.099999999999</v>
      </c>
      <c r="J171" s="33">
        <v>0.14899999999999999</v>
      </c>
      <c r="K171" s="17">
        <v>810.5</v>
      </c>
      <c r="L171" s="38">
        <v>0.314</v>
      </c>
      <c r="M171" s="18">
        <v>12683</v>
      </c>
      <c r="N171" s="19">
        <v>16350.1</v>
      </c>
      <c r="O171" s="61">
        <f>C171-C171*10%</f>
        <v>45000</v>
      </c>
      <c r="P171" s="62">
        <f t="shared" si="8"/>
        <v>2025</v>
      </c>
      <c r="Q171" s="63">
        <f>I171+I171*5.2%</f>
        <v>19709.325199999999</v>
      </c>
      <c r="R171" s="69">
        <f t="shared" si="9"/>
        <v>169</v>
      </c>
      <c r="S171" s="63">
        <f>Q171-(I171-K171)</f>
        <v>1784.7252000000008</v>
      </c>
      <c r="T171" s="68">
        <f t="shared" si="10"/>
        <v>247</v>
      </c>
      <c r="U171" s="64">
        <f t="shared" si="11"/>
        <v>1.202005181986429</v>
      </c>
    </row>
    <row r="172" spans="1:21" x14ac:dyDescent="0.25">
      <c r="A172" s="8" t="s">
        <v>345</v>
      </c>
      <c r="B172" s="9" t="s">
        <v>1019</v>
      </c>
      <c r="C172" s="10">
        <v>26800</v>
      </c>
      <c r="D172" s="11">
        <v>6</v>
      </c>
      <c r="E172" s="53">
        <f>A172-D172</f>
        <v>164</v>
      </c>
      <c r="F172" s="63">
        <f>I172/(1+J172)</f>
        <v>16412.334801762114</v>
      </c>
      <c r="G172" s="62">
        <f>K172/(1+L172)</f>
        <v>1817.0391061452515</v>
      </c>
      <c r="H172" s="54">
        <f>RANK(G172,$G$3:$G$502)</f>
        <v>138</v>
      </c>
      <c r="I172" s="16">
        <v>18628</v>
      </c>
      <c r="J172" s="33">
        <v>0.13500000000000001</v>
      </c>
      <c r="K172" s="17">
        <v>2602</v>
      </c>
      <c r="L172" s="38">
        <v>0.432</v>
      </c>
      <c r="M172" s="18">
        <v>42216</v>
      </c>
      <c r="N172" s="19">
        <v>18678.400000000001</v>
      </c>
      <c r="O172" s="61">
        <f>C172-C172*10%</f>
        <v>24120</v>
      </c>
      <c r="P172" s="62">
        <f t="shared" si="8"/>
        <v>1085.3999999999999</v>
      </c>
      <c r="Q172" s="63">
        <f>I172+I172*5.2%</f>
        <v>19596.655999999999</v>
      </c>
      <c r="R172" s="69">
        <f t="shared" si="9"/>
        <v>170</v>
      </c>
      <c r="S172" s="63">
        <f>Q172-(I172-K172)</f>
        <v>3570.655999999999</v>
      </c>
      <c r="T172" s="68">
        <f t="shared" si="10"/>
        <v>139</v>
      </c>
      <c r="U172" s="64">
        <f t="shared" si="11"/>
        <v>0.37227363566487282</v>
      </c>
    </row>
    <row r="173" spans="1:21" x14ac:dyDescent="0.25">
      <c r="A173" s="8" t="s">
        <v>346</v>
      </c>
      <c r="B173" s="9" t="s">
        <v>1020</v>
      </c>
      <c r="C173" s="10">
        <v>41000</v>
      </c>
      <c r="D173" s="11">
        <v>8</v>
      </c>
      <c r="E173" s="53">
        <f>A173-D173</f>
        <v>163</v>
      </c>
      <c r="F173" s="63">
        <f>I173/(1+J173)</f>
        <v>18266.798418972332</v>
      </c>
      <c r="G173" s="62">
        <f>K173/(1+L173)</f>
        <v>2277.8675282714057</v>
      </c>
      <c r="H173" s="54">
        <f>RANK(G173,$G$3:$G$502)</f>
        <v>107</v>
      </c>
      <c r="I173" s="16">
        <v>18486</v>
      </c>
      <c r="J173" s="33">
        <v>1.2E-2</v>
      </c>
      <c r="K173" s="17">
        <v>1410</v>
      </c>
      <c r="L173" s="38">
        <v>-0.38100000000000001</v>
      </c>
      <c r="M173" s="18">
        <v>14518</v>
      </c>
      <c r="N173" s="19">
        <v>42635.199999999997</v>
      </c>
      <c r="O173" s="61">
        <f>C173-C173*10%</f>
        <v>36900</v>
      </c>
      <c r="P173" s="62">
        <f t="shared" si="8"/>
        <v>1660.5</v>
      </c>
      <c r="Q173" s="63">
        <f>I173+I173*5.2%</f>
        <v>19447.272000000001</v>
      </c>
      <c r="R173" s="69">
        <f t="shared" si="9"/>
        <v>171</v>
      </c>
      <c r="S173" s="63">
        <f>Q173-(I173-K173)</f>
        <v>2371.2720000000008</v>
      </c>
      <c r="T173" s="68">
        <f t="shared" si="10"/>
        <v>192</v>
      </c>
      <c r="U173" s="64">
        <f t="shared" si="11"/>
        <v>0.68175319148936231</v>
      </c>
    </row>
    <row r="174" spans="1:21" x14ac:dyDescent="0.25">
      <c r="A174" s="8" t="s">
        <v>347</v>
      </c>
      <c r="B174" s="9" t="s">
        <v>348</v>
      </c>
      <c r="C174" s="10">
        <v>102795</v>
      </c>
      <c r="D174" s="11">
        <v>25</v>
      </c>
      <c r="E174" s="53">
        <f>A174-D174</f>
        <v>147</v>
      </c>
      <c r="F174" s="63">
        <f>I174/(1+J174)</f>
        <v>16468.525179856115</v>
      </c>
      <c r="G174" s="62">
        <f>K174/(1+L174)</f>
        <v>111</v>
      </c>
      <c r="H174" s="54">
        <f>RANK(G174,$G$3:$G$502)</f>
        <v>438</v>
      </c>
      <c r="I174" s="16">
        <v>18313</v>
      </c>
      <c r="J174" s="33">
        <v>0.112</v>
      </c>
      <c r="K174" s="17">
        <v>111</v>
      </c>
      <c r="L174" s="38">
        <v>0</v>
      </c>
      <c r="M174" s="18">
        <v>22409</v>
      </c>
      <c r="N174" s="19">
        <v>2968.6</v>
      </c>
      <c r="O174" s="61">
        <f>C174-C174*10%</f>
        <v>92515.5</v>
      </c>
      <c r="P174" s="62">
        <f t="shared" si="8"/>
        <v>4163.1975000000002</v>
      </c>
      <c r="Q174" s="63">
        <f>I174+I174*5.2%</f>
        <v>19265.276000000002</v>
      </c>
      <c r="R174" s="69">
        <f t="shared" si="9"/>
        <v>172</v>
      </c>
      <c r="S174" s="63">
        <f>Q174-(I174-K174)</f>
        <v>1063.2760000000017</v>
      </c>
      <c r="T174" s="68">
        <f t="shared" si="10"/>
        <v>357</v>
      </c>
      <c r="U174" s="64">
        <f t="shared" si="11"/>
        <v>8.579063063063078</v>
      </c>
    </row>
    <row r="175" spans="1:21" x14ac:dyDescent="0.25">
      <c r="A175" s="8" t="s">
        <v>349</v>
      </c>
      <c r="B175" s="9" t="s">
        <v>350</v>
      </c>
      <c r="C175" s="10">
        <v>16500</v>
      </c>
      <c r="D175" s="11">
        <v>0</v>
      </c>
      <c r="E175" s="53">
        <f>A175-D175</f>
        <v>173</v>
      </c>
      <c r="F175" s="63">
        <f>I175/(1+J175)</f>
        <v>16699.908508691675</v>
      </c>
      <c r="G175" s="62">
        <f>K175/(1+L175)</f>
        <v>1934.8127600554785</v>
      </c>
      <c r="H175" s="54">
        <f>RANK(G175,$G$3:$G$502)</f>
        <v>131</v>
      </c>
      <c r="I175" s="16">
        <v>18253</v>
      </c>
      <c r="J175" s="33">
        <v>9.3000000000000013E-2</v>
      </c>
      <c r="K175" s="17">
        <v>2790</v>
      </c>
      <c r="L175" s="38">
        <v>0.442</v>
      </c>
      <c r="M175" s="18">
        <v>106792</v>
      </c>
      <c r="N175" s="19">
        <v>22644.6</v>
      </c>
      <c r="O175" s="61">
        <f>C175-C175*10%</f>
        <v>14850</v>
      </c>
      <c r="P175" s="62">
        <f t="shared" si="8"/>
        <v>668.25</v>
      </c>
      <c r="Q175" s="63">
        <f>I175+I175*5.2%</f>
        <v>19202.155999999999</v>
      </c>
      <c r="R175" s="69">
        <f t="shared" si="9"/>
        <v>173</v>
      </c>
      <c r="S175" s="63">
        <f>Q175-(I175-K175)</f>
        <v>3739.155999999999</v>
      </c>
      <c r="T175" s="68">
        <f t="shared" si="10"/>
        <v>131</v>
      </c>
      <c r="U175" s="64">
        <f t="shared" si="11"/>
        <v>0.34019928315412151</v>
      </c>
    </row>
    <row r="176" spans="1:21" x14ac:dyDescent="0.25">
      <c r="A176" s="8" t="s">
        <v>351</v>
      </c>
      <c r="B176" s="9" t="s">
        <v>352</v>
      </c>
      <c r="C176" s="10">
        <v>25110</v>
      </c>
      <c r="D176" s="11">
        <v>0</v>
      </c>
      <c r="E176" s="53">
        <f>A176-D176</f>
        <v>174</v>
      </c>
      <c r="F176" s="63">
        <f>I176/(1+J176)</f>
        <v>16629.787234042553</v>
      </c>
      <c r="G176" s="62">
        <f>K176/(1+L176)</f>
        <v>627.10103871576962</v>
      </c>
      <c r="H176" s="54">
        <f>RANK(G176,$G$3:$G$502)</f>
        <v>298</v>
      </c>
      <c r="I176" s="16">
        <v>17976.8</v>
      </c>
      <c r="J176" s="33">
        <v>8.1000000000000003E-2</v>
      </c>
      <c r="K176" s="17">
        <v>664.1</v>
      </c>
      <c r="L176" s="38">
        <v>5.8999999999999997E-2</v>
      </c>
      <c r="M176" s="18">
        <v>17486.3</v>
      </c>
      <c r="N176" s="19">
        <v>11690</v>
      </c>
      <c r="O176" s="61">
        <f>C176-C176*10%</f>
        <v>22599</v>
      </c>
      <c r="P176" s="62">
        <f t="shared" si="8"/>
        <v>1016.9549999999999</v>
      </c>
      <c r="Q176" s="63">
        <f>I176+I176*5.2%</f>
        <v>18911.5936</v>
      </c>
      <c r="R176" s="69">
        <f t="shared" si="9"/>
        <v>174</v>
      </c>
      <c r="S176" s="63">
        <f>Q176-(I176-K176)</f>
        <v>1598.8935999999994</v>
      </c>
      <c r="T176" s="68">
        <f t="shared" si="10"/>
        <v>264</v>
      </c>
      <c r="U176" s="64">
        <f t="shared" si="11"/>
        <v>1.4076096973347378</v>
      </c>
    </row>
    <row r="177" spans="1:21" x14ac:dyDescent="0.25">
      <c r="A177" s="8" t="s">
        <v>353</v>
      </c>
      <c r="B177" s="9" t="s">
        <v>354</v>
      </c>
      <c r="C177" s="10">
        <v>3622</v>
      </c>
      <c r="D177" s="11">
        <v>31</v>
      </c>
      <c r="E177" s="53">
        <f>A177-D177</f>
        <v>144</v>
      </c>
      <c r="F177" s="63">
        <f>I177/(1+J177)</f>
        <v>14251.568785197105</v>
      </c>
      <c r="G177" s="62">
        <f>K177/(1+L177)</f>
        <v>805.57593543653707</v>
      </c>
      <c r="H177" s="54">
        <f>RANK(G177,$G$3:$G$502)</f>
        <v>265</v>
      </c>
      <c r="I177" s="16">
        <v>17714.7</v>
      </c>
      <c r="J177" s="33">
        <v>0.24299999999999999</v>
      </c>
      <c r="K177" s="17">
        <v>1098</v>
      </c>
      <c r="L177" s="38">
        <v>0.36299999999999999</v>
      </c>
      <c r="M177" s="18">
        <v>10994.6</v>
      </c>
      <c r="N177" s="19">
        <v>8413.6</v>
      </c>
      <c r="O177" s="61">
        <f>C177-C177*10%</f>
        <v>3259.8</v>
      </c>
      <c r="P177" s="62">
        <f t="shared" si="8"/>
        <v>146.691</v>
      </c>
      <c r="Q177" s="63">
        <f>I177+I177*5.2%</f>
        <v>18635.864400000002</v>
      </c>
      <c r="R177" s="69">
        <f t="shared" si="9"/>
        <v>175</v>
      </c>
      <c r="S177" s="63">
        <f>Q177-(I177-K177)</f>
        <v>2019.1644000000015</v>
      </c>
      <c r="T177" s="68">
        <f t="shared" si="10"/>
        <v>224</v>
      </c>
      <c r="U177" s="64">
        <f t="shared" si="11"/>
        <v>0.83894754098360791</v>
      </c>
    </row>
    <row r="178" spans="1:21" x14ac:dyDescent="0.25">
      <c r="A178" s="8" t="s">
        <v>355</v>
      </c>
      <c r="B178" s="9" t="s">
        <v>356</v>
      </c>
      <c r="C178" s="10">
        <v>15000</v>
      </c>
      <c r="D178" s="11">
        <v>5</v>
      </c>
      <c r="E178" s="53">
        <f>A178-D178</f>
        <v>171</v>
      </c>
      <c r="F178" s="63">
        <f>I178/(1+J178)</f>
        <v>16764.89058039962</v>
      </c>
      <c r="G178" s="62">
        <f>K178/(1+L178)</f>
        <v>96.31604459524965</v>
      </c>
      <c r="H178" s="54">
        <f>RANK(G178,$G$3:$G$502)</f>
        <v>444</v>
      </c>
      <c r="I178" s="16">
        <v>17619.900000000001</v>
      </c>
      <c r="J178" s="33">
        <v>5.0999999999999997E-2</v>
      </c>
      <c r="K178" s="17">
        <v>198.7</v>
      </c>
      <c r="L178" s="38">
        <v>1.0629999999999999</v>
      </c>
      <c r="M178" s="18">
        <v>4000.9</v>
      </c>
      <c r="N178" s="19">
        <v>4170.2</v>
      </c>
      <c r="O178" s="61">
        <f>C178-C178*10%</f>
        <v>13500</v>
      </c>
      <c r="P178" s="62">
        <f t="shared" si="8"/>
        <v>607.5</v>
      </c>
      <c r="Q178" s="63">
        <f>I178+I178*5.2%</f>
        <v>18536.1348</v>
      </c>
      <c r="R178" s="69">
        <f t="shared" si="9"/>
        <v>176</v>
      </c>
      <c r="S178" s="63">
        <f>Q178-(I178-K178)</f>
        <v>1114.9347999999991</v>
      </c>
      <c r="T178" s="68">
        <f t="shared" si="10"/>
        <v>347</v>
      </c>
      <c r="U178" s="64">
        <f t="shared" si="11"/>
        <v>4.6111464519375902</v>
      </c>
    </row>
    <row r="179" spans="1:21" x14ac:dyDescent="0.25">
      <c r="A179" s="8" t="s">
        <v>357</v>
      </c>
      <c r="B179" s="9" t="s">
        <v>1021</v>
      </c>
      <c r="C179" s="10">
        <v>53368</v>
      </c>
      <c r="D179" s="11">
        <v>13</v>
      </c>
      <c r="E179" s="53">
        <f>A179-D179</f>
        <v>164</v>
      </c>
      <c r="F179" s="63">
        <f>I179/(1+J179)</f>
        <v>14986.752136752139</v>
      </c>
      <c r="G179" s="62">
        <f>K179/(1+L179)</f>
        <v>1771.0862619808308</v>
      </c>
      <c r="H179" s="54">
        <f>RANK(G179,$G$3:$G$502)</f>
        <v>143</v>
      </c>
      <c r="I179" s="16">
        <v>17534.5</v>
      </c>
      <c r="J179" s="33">
        <v>0.17</v>
      </c>
      <c r="K179" s="17">
        <v>1108.7</v>
      </c>
      <c r="L179" s="38">
        <v>-0.374</v>
      </c>
      <c r="M179" s="18">
        <v>19134.3</v>
      </c>
      <c r="N179" s="19">
        <v>39918.5</v>
      </c>
      <c r="O179" s="61">
        <f>C179-C179*10%</f>
        <v>48031.199999999997</v>
      </c>
      <c r="P179" s="62">
        <f t="shared" si="8"/>
        <v>2161.404</v>
      </c>
      <c r="Q179" s="63">
        <f>I179+I179*5.2%</f>
        <v>18446.294000000002</v>
      </c>
      <c r="R179" s="69">
        <f t="shared" si="9"/>
        <v>177</v>
      </c>
      <c r="S179" s="63">
        <f>Q179-(I179-K179)</f>
        <v>2020.4940000000024</v>
      </c>
      <c r="T179" s="68">
        <f t="shared" si="10"/>
        <v>223</v>
      </c>
      <c r="U179" s="64">
        <f t="shared" si="11"/>
        <v>0.82239920627762453</v>
      </c>
    </row>
    <row r="180" spans="1:21" x14ac:dyDescent="0.25">
      <c r="A180" s="8" t="s">
        <v>358</v>
      </c>
      <c r="B180" s="9" t="s">
        <v>359</v>
      </c>
      <c r="C180" s="10">
        <v>87500</v>
      </c>
      <c r="D180" s="11">
        <v>0</v>
      </c>
      <c r="E180" s="53">
        <f>A180-D180</f>
        <v>178</v>
      </c>
      <c r="F180" s="63">
        <f>I180/(1+J180)</f>
        <v>16299.625468164793</v>
      </c>
      <c r="G180" s="62">
        <f>K180/(1+L180)</f>
        <v>1518.263266712612</v>
      </c>
      <c r="H180" s="54">
        <f>RANK(G180,$G$3:$G$502)</f>
        <v>166</v>
      </c>
      <c r="I180" s="16">
        <v>17408</v>
      </c>
      <c r="J180" s="33">
        <v>6.8000000000000005E-2</v>
      </c>
      <c r="K180" s="17">
        <v>2203</v>
      </c>
      <c r="L180" s="38">
        <v>0.45100000000000001</v>
      </c>
      <c r="M180" s="18">
        <v>20390</v>
      </c>
      <c r="N180" s="19">
        <v>42083</v>
      </c>
      <c r="O180" s="61">
        <f>C180-C180*10%</f>
        <v>78750</v>
      </c>
      <c r="P180" s="62">
        <f t="shared" si="8"/>
        <v>3543.75</v>
      </c>
      <c r="Q180" s="63">
        <f>I180+I180*5.2%</f>
        <v>18313.216</v>
      </c>
      <c r="R180" s="69">
        <f t="shared" si="9"/>
        <v>178</v>
      </c>
      <c r="S180" s="63">
        <f>Q180-(I180-K180)</f>
        <v>3108.2160000000003</v>
      </c>
      <c r="T180" s="68">
        <f t="shared" si="10"/>
        <v>157</v>
      </c>
      <c r="U180" s="64">
        <f t="shared" si="11"/>
        <v>0.41090149795733105</v>
      </c>
    </row>
    <row r="181" spans="1:21" x14ac:dyDescent="0.25">
      <c r="A181" s="8" t="s">
        <v>360</v>
      </c>
      <c r="B181" s="9" t="s">
        <v>361</v>
      </c>
      <c r="C181" s="10">
        <v>2400</v>
      </c>
      <c r="D181" s="11">
        <v>44</v>
      </c>
      <c r="E181" s="53">
        <f>A181-D181</f>
        <v>135</v>
      </c>
      <c r="F181" s="63">
        <f>I181/(1+J181)</f>
        <v>13023.888470233611</v>
      </c>
      <c r="G181" s="62">
        <f>K181/(1+L181)</f>
        <v>-137.13733075435206</v>
      </c>
      <c r="H181" s="54">
        <f>RANK(G181,$G$3:$G$502)</f>
        <v>481</v>
      </c>
      <c r="I181" s="16">
        <v>17282.7</v>
      </c>
      <c r="J181" s="33">
        <v>0.32700000000000001</v>
      </c>
      <c r="K181" s="17">
        <v>70.900000000000006</v>
      </c>
      <c r="L181" s="38">
        <v>-1.5169999999999999</v>
      </c>
      <c r="M181" s="18">
        <v>6151.1</v>
      </c>
      <c r="N181" s="19">
        <v>1740.2</v>
      </c>
      <c r="O181" s="61">
        <f>C181-C181*10%</f>
        <v>2160</v>
      </c>
      <c r="P181" s="62">
        <f t="shared" si="8"/>
        <v>97.2</v>
      </c>
      <c r="Q181" s="63">
        <f>I181+I181*5.2%</f>
        <v>18181.400400000002</v>
      </c>
      <c r="R181" s="69">
        <f t="shared" si="9"/>
        <v>179</v>
      </c>
      <c r="S181" s="63">
        <f>Q181-(I181-K181)</f>
        <v>969.60040000000299</v>
      </c>
      <c r="T181" s="68">
        <f t="shared" si="10"/>
        <v>374</v>
      </c>
      <c r="U181" s="64">
        <f t="shared" si="11"/>
        <v>12.67560507757409</v>
      </c>
    </row>
    <row r="182" spans="1:21" x14ac:dyDescent="0.25">
      <c r="A182" s="8" t="s">
        <v>362</v>
      </c>
      <c r="B182" s="9" t="s">
        <v>363</v>
      </c>
      <c r="C182" s="10">
        <v>100000</v>
      </c>
      <c r="D182" s="11">
        <v>6</v>
      </c>
      <c r="E182" s="53">
        <f>A182-D182</f>
        <v>174</v>
      </c>
      <c r="F182" s="63">
        <f>I182/(1+J182)</f>
        <v>15386.464826357969</v>
      </c>
      <c r="G182" s="62">
        <f>K182/(1+L182)</f>
        <v>340.32258064516128</v>
      </c>
      <c r="H182" s="54">
        <f>RANK(G182,$G$3:$G$502)</f>
        <v>378</v>
      </c>
      <c r="I182" s="16">
        <v>17279</v>
      </c>
      <c r="J182" s="33">
        <v>0.12300000000000001</v>
      </c>
      <c r="K182" s="17">
        <v>422</v>
      </c>
      <c r="L182" s="38">
        <v>0.24</v>
      </c>
      <c r="M182" s="18">
        <v>12270</v>
      </c>
      <c r="N182" s="19">
        <v>5868.1</v>
      </c>
      <c r="O182" s="61">
        <f>C182-C182*10%</f>
        <v>90000</v>
      </c>
      <c r="P182" s="62">
        <f t="shared" si="8"/>
        <v>4050</v>
      </c>
      <c r="Q182" s="63">
        <f>I182+I182*5.2%</f>
        <v>18177.508000000002</v>
      </c>
      <c r="R182" s="69">
        <f t="shared" si="9"/>
        <v>180</v>
      </c>
      <c r="S182" s="63">
        <f>Q182-(I182-K182)</f>
        <v>1320.5080000000016</v>
      </c>
      <c r="T182" s="68">
        <f t="shared" si="10"/>
        <v>314</v>
      </c>
      <c r="U182" s="64">
        <f t="shared" si="11"/>
        <v>2.1291658767772552</v>
      </c>
    </row>
    <row r="183" spans="1:21" x14ac:dyDescent="0.25">
      <c r="A183" s="8" t="s">
        <v>364</v>
      </c>
      <c r="B183" s="9" t="s">
        <v>365</v>
      </c>
      <c r="C183" s="10">
        <v>2800</v>
      </c>
      <c r="D183" s="11">
        <v>89</v>
      </c>
      <c r="E183" s="53">
        <f>A183-D183</f>
        <v>92</v>
      </c>
      <c r="F183" s="63">
        <f>I183/(1+J183)</f>
        <v>11210.512654120703</v>
      </c>
      <c r="G183" s="62">
        <f>K183/(1+L183)</f>
        <v>2582.3262839879153</v>
      </c>
      <c r="H183" s="54">
        <f>RANK(G183,$G$3:$G$502)</f>
        <v>89</v>
      </c>
      <c r="I183" s="16">
        <v>17275.400000000001</v>
      </c>
      <c r="J183" s="33">
        <v>0.54100000000000004</v>
      </c>
      <c r="K183" s="17">
        <v>3419</v>
      </c>
      <c r="L183" s="38">
        <v>0.32400000000000001</v>
      </c>
      <c r="M183" s="18">
        <v>33934.5</v>
      </c>
      <c r="N183" s="19">
        <v>55209.9</v>
      </c>
      <c r="O183" s="61">
        <f>C183-C183*10%</f>
        <v>2520</v>
      </c>
      <c r="P183" s="62">
        <f t="shared" si="8"/>
        <v>113.39999999999999</v>
      </c>
      <c r="Q183" s="63">
        <f>I183+I183*5.2%</f>
        <v>18173.720800000003</v>
      </c>
      <c r="R183" s="69">
        <f t="shared" si="9"/>
        <v>181</v>
      </c>
      <c r="S183" s="63">
        <f>Q183-(I183-K183)</f>
        <v>4317.3208000000013</v>
      </c>
      <c r="T183" s="68">
        <f t="shared" si="10"/>
        <v>111</v>
      </c>
      <c r="U183" s="64">
        <f t="shared" si="11"/>
        <v>0.26274372623574183</v>
      </c>
    </row>
    <row r="184" spans="1:21" x14ac:dyDescent="0.25">
      <c r="A184" s="8" t="s">
        <v>366</v>
      </c>
      <c r="B184" s="9" t="s">
        <v>367</v>
      </c>
      <c r="C184" s="10">
        <v>21000</v>
      </c>
      <c r="D184" s="11">
        <v>19</v>
      </c>
      <c r="E184" s="53">
        <f>A184-D184</f>
        <v>163</v>
      </c>
      <c r="F184" s="63">
        <f>I184/(1+J184)</f>
        <v>14534.962089300758</v>
      </c>
      <c r="G184" s="62">
        <f>K184/(1+L184)</f>
        <v>3433.1606217616581</v>
      </c>
      <c r="H184" s="54">
        <f>RANK(G184,$G$3:$G$502)</f>
        <v>68</v>
      </c>
      <c r="I184" s="16">
        <v>17253</v>
      </c>
      <c r="J184" s="33">
        <v>0.187</v>
      </c>
      <c r="K184" s="17">
        <v>3313</v>
      </c>
      <c r="L184" s="38">
        <v>-3.5000000000000003E-2</v>
      </c>
      <c r="M184" s="18">
        <v>17773</v>
      </c>
      <c r="N184" s="19">
        <v>37652.9</v>
      </c>
      <c r="O184" s="61">
        <f>C184-C184*10%</f>
        <v>18900</v>
      </c>
      <c r="P184" s="62">
        <f t="shared" si="8"/>
        <v>850.5</v>
      </c>
      <c r="Q184" s="63">
        <f>I184+I184*5.2%</f>
        <v>18150.155999999999</v>
      </c>
      <c r="R184" s="69">
        <f t="shared" si="9"/>
        <v>182</v>
      </c>
      <c r="S184" s="63">
        <f>Q184-(I184-K184)</f>
        <v>4210.155999999999</v>
      </c>
      <c r="T184" s="68">
        <f t="shared" si="10"/>
        <v>118</v>
      </c>
      <c r="U184" s="64">
        <f t="shared" si="11"/>
        <v>0.27079867189858103</v>
      </c>
    </row>
    <row r="185" spans="1:21" x14ac:dyDescent="0.25">
      <c r="A185" s="8" t="s">
        <v>368</v>
      </c>
      <c r="B185" s="9" t="s">
        <v>369</v>
      </c>
      <c r="C185" s="10">
        <v>24000</v>
      </c>
      <c r="D185" s="11">
        <v>15</v>
      </c>
      <c r="E185" s="53">
        <f>A185-D185</f>
        <v>168</v>
      </c>
      <c r="F185" s="63">
        <f>I185/(1+J185)</f>
        <v>16398.238747553816</v>
      </c>
      <c r="G185" s="62">
        <f>K185/(1+L185)</f>
        <v>-1646.0836136472849</v>
      </c>
      <c r="H185" s="54">
        <f>RANK(G185,$G$3:$G$502)</f>
        <v>493</v>
      </c>
      <c r="I185" s="16">
        <v>16759</v>
      </c>
      <c r="J185" s="33">
        <v>2.1999999999999999E-2</v>
      </c>
      <c r="K185" s="17">
        <v>6851</v>
      </c>
      <c r="L185" s="38">
        <v>-5.1619999999999999</v>
      </c>
      <c r="M185" s="18">
        <v>76995</v>
      </c>
      <c r="N185" s="19">
        <v>9390.6</v>
      </c>
      <c r="O185" s="61">
        <f>C185-C185*10%</f>
        <v>21600</v>
      </c>
      <c r="P185" s="62">
        <f t="shared" si="8"/>
        <v>972</v>
      </c>
      <c r="Q185" s="63">
        <f>I185+I185*5.2%</f>
        <v>17630.468000000001</v>
      </c>
      <c r="R185" s="69">
        <f t="shared" si="9"/>
        <v>183</v>
      </c>
      <c r="S185" s="63">
        <f>Q185-(I185-K185)</f>
        <v>7722.4680000000008</v>
      </c>
      <c r="T185" s="68">
        <f t="shared" si="10"/>
        <v>66</v>
      </c>
      <c r="U185" s="64">
        <f t="shared" si="11"/>
        <v>0.12720303605313105</v>
      </c>
    </row>
    <row r="186" spans="1:21" x14ac:dyDescent="0.25">
      <c r="A186" s="8" t="s">
        <v>370</v>
      </c>
      <c r="B186" s="9" t="s">
        <v>371</v>
      </c>
      <c r="C186" s="10">
        <v>14300</v>
      </c>
      <c r="D186" s="11">
        <v>17</v>
      </c>
      <c r="E186" s="53">
        <f>A186-D186</f>
        <v>167</v>
      </c>
      <c r="F186" s="63">
        <f>I186/(1+J186)</f>
        <v>16287.244401168453</v>
      </c>
      <c r="G186" s="62">
        <f>K186/(1+L186)</f>
        <v>5379.2544570502432</v>
      </c>
      <c r="H186" s="54">
        <f>RANK(G186,$G$3:$G$502)</f>
        <v>41</v>
      </c>
      <c r="I186" s="16">
        <v>16727</v>
      </c>
      <c r="J186" s="33">
        <v>2.7E-2</v>
      </c>
      <c r="K186" s="17">
        <v>6638</v>
      </c>
      <c r="L186" s="38">
        <v>0.23400000000000001</v>
      </c>
      <c r="M186" s="18">
        <v>103702</v>
      </c>
      <c r="N186" s="19">
        <v>92439.3</v>
      </c>
      <c r="O186" s="61">
        <f>C186-C186*10%</f>
        <v>12870</v>
      </c>
      <c r="P186" s="62">
        <f t="shared" si="8"/>
        <v>579.15</v>
      </c>
      <c r="Q186" s="63">
        <f>I186+I186*5.2%</f>
        <v>17596.804</v>
      </c>
      <c r="R186" s="69">
        <f t="shared" si="9"/>
        <v>184</v>
      </c>
      <c r="S186" s="63">
        <f>Q186-(I186-K186)</f>
        <v>7507.8040000000001</v>
      </c>
      <c r="T186" s="68">
        <f t="shared" si="10"/>
        <v>69</v>
      </c>
      <c r="U186" s="64">
        <f t="shared" si="11"/>
        <v>0.13103404639951793</v>
      </c>
    </row>
    <row r="187" spans="1:21" x14ac:dyDescent="0.25">
      <c r="A187" s="8" t="s">
        <v>372</v>
      </c>
      <c r="B187" s="9" t="s">
        <v>373</v>
      </c>
      <c r="C187" s="10">
        <v>15262</v>
      </c>
      <c r="D187" s="11">
        <v>8</v>
      </c>
      <c r="E187" s="53">
        <f>A187-D187</f>
        <v>177</v>
      </c>
      <c r="F187" s="63">
        <f>I187/(1+J187)</f>
        <v>14875.849731663684</v>
      </c>
      <c r="G187" s="62">
        <f>K187/(1+L187)</f>
        <v>504.93920972644372</v>
      </c>
      <c r="H187" s="54">
        <f>RANK(G187,$G$3:$G$502)</f>
        <v>330</v>
      </c>
      <c r="I187" s="16">
        <v>16631.2</v>
      </c>
      <c r="J187" s="33">
        <v>0.11800000000000001</v>
      </c>
      <c r="K187" s="17">
        <v>664.5</v>
      </c>
      <c r="L187" s="38">
        <v>0.316</v>
      </c>
      <c r="M187" s="18">
        <v>4427.3999999999996</v>
      </c>
      <c r="N187" s="19">
        <v>11948.8</v>
      </c>
      <c r="O187" s="61">
        <f>C187-C187*10%</f>
        <v>13735.8</v>
      </c>
      <c r="P187" s="62">
        <f t="shared" si="8"/>
        <v>618.11099999999999</v>
      </c>
      <c r="Q187" s="63">
        <f>I187+I187*5.2%</f>
        <v>17496.022400000002</v>
      </c>
      <c r="R187" s="69">
        <f t="shared" si="9"/>
        <v>185</v>
      </c>
      <c r="S187" s="63">
        <f>Q187-(I187-K187)</f>
        <v>1529.3224000000009</v>
      </c>
      <c r="T187" s="68">
        <f t="shared" si="10"/>
        <v>271</v>
      </c>
      <c r="U187" s="64">
        <f t="shared" si="11"/>
        <v>1.3014633559066981</v>
      </c>
    </row>
    <row r="188" spans="1:21" x14ac:dyDescent="0.25">
      <c r="A188" s="8" t="s">
        <v>374</v>
      </c>
      <c r="B188" s="9" t="s">
        <v>375</v>
      </c>
      <c r="C188" s="10">
        <v>135000</v>
      </c>
      <c r="D188" s="11">
        <v>5</v>
      </c>
      <c r="E188" s="53">
        <f>A188-D188</f>
        <v>181</v>
      </c>
      <c r="F188" s="63">
        <f>I188/(1+J188)</f>
        <v>15850.860420650095</v>
      </c>
      <c r="G188" s="62">
        <f>K188/(1+L188)</f>
        <v>847.84446322907854</v>
      </c>
      <c r="H188" s="54">
        <f>RANK(G188,$G$3:$G$502)</f>
        <v>253</v>
      </c>
      <c r="I188" s="16">
        <v>16580</v>
      </c>
      <c r="J188" s="33">
        <v>4.5999999999999999E-2</v>
      </c>
      <c r="K188" s="17">
        <v>1003</v>
      </c>
      <c r="L188" s="38">
        <v>0.183</v>
      </c>
      <c r="M188" s="18">
        <v>8049</v>
      </c>
      <c r="N188" s="19">
        <v>9911.7000000000007</v>
      </c>
      <c r="O188" s="61">
        <f>C188-C188*10%</f>
        <v>121500</v>
      </c>
      <c r="P188" s="62">
        <f t="shared" si="8"/>
        <v>5467.5</v>
      </c>
      <c r="Q188" s="63">
        <f>I188+I188*5.2%</f>
        <v>17442.16</v>
      </c>
      <c r="R188" s="69">
        <f t="shared" si="9"/>
        <v>186</v>
      </c>
      <c r="S188" s="63">
        <f>Q188-(I188-K188)</f>
        <v>1865.1599999999999</v>
      </c>
      <c r="T188" s="68">
        <f t="shared" si="10"/>
        <v>234</v>
      </c>
      <c r="U188" s="64">
        <f t="shared" si="11"/>
        <v>0.85958125623130599</v>
      </c>
    </row>
    <row r="189" spans="1:21" x14ac:dyDescent="0.25">
      <c r="A189" s="8" t="s">
        <v>376</v>
      </c>
      <c r="B189" s="9" t="s">
        <v>377</v>
      </c>
      <c r="C189" s="10">
        <v>11034</v>
      </c>
      <c r="D189" s="11">
        <v>18</v>
      </c>
      <c r="E189" s="53">
        <f>A189-D189</f>
        <v>169</v>
      </c>
      <c r="F189" s="63">
        <f>I189/(1+J189)</f>
        <v>14256.944444444445</v>
      </c>
      <c r="G189" s="62">
        <f>K189/(1+L189)</f>
        <v>2079.847908745247</v>
      </c>
      <c r="H189" s="54">
        <f>RANK(G189,$G$3:$G$502)</f>
        <v>120</v>
      </c>
      <c r="I189" s="16">
        <v>16424</v>
      </c>
      <c r="J189" s="33">
        <v>0.152</v>
      </c>
      <c r="K189" s="17">
        <v>1641</v>
      </c>
      <c r="L189" s="38">
        <v>-0.21099999999999999</v>
      </c>
      <c r="M189" s="18">
        <v>298147</v>
      </c>
      <c r="N189" s="19">
        <v>11992</v>
      </c>
      <c r="O189" s="61">
        <f>C189-C189*10%</f>
        <v>9930.6</v>
      </c>
      <c r="P189" s="62">
        <f t="shared" si="8"/>
        <v>446.87700000000001</v>
      </c>
      <c r="Q189" s="63">
        <f>I189+I189*5.2%</f>
        <v>17278.047999999999</v>
      </c>
      <c r="R189" s="69">
        <f t="shared" si="9"/>
        <v>187</v>
      </c>
      <c r="S189" s="63">
        <f>Q189-(I189-K189)</f>
        <v>2495.0479999999989</v>
      </c>
      <c r="T189" s="68">
        <f t="shared" si="10"/>
        <v>184</v>
      </c>
      <c r="U189" s="64">
        <f t="shared" si="11"/>
        <v>0.52044363193174825</v>
      </c>
    </row>
    <row r="190" spans="1:21" x14ac:dyDescent="0.25">
      <c r="A190" s="8" t="s">
        <v>378</v>
      </c>
      <c r="B190" s="9" t="s">
        <v>379</v>
      </c>
      <c r="C190" s="10">
        <v>77700</v>
      </c>
      <c r="D190" s="11">
        <v>9</v>
      </c>
      <c r="E190" s="53">
        <f>A190-D190</f>
        <v>179</v>
      </c>
      <c r="F190" s="63">
        <f>I190/(1+J190)</f>
        <v>16031.929480901079</v>
      </c>
      <c r="G190" s="62">
        <f>K190/(1+L190)</f>
        <v>664.16666666666674</v>
      </c>
      <c r="H190" s="54">
        <f>RANK(G190,$G$3:$G$502)</f>
        <v>288</v>
      </c>
      <c r="I190" s="16">
        <v>16368.6</v>
      </c>
      <c r="J190" s="33">
        <v>2.1000000000000001E-2</v>
      </c>
      <c r="K190" s="17">
        <v>159.4</v>
      </c>
      <c r="L190" s="38">
        <v>-0.76</v>
      </c>
      <c r="M190" s="18">
        <v>19110.3</v>
      </c>
      <c r="N190" s="19">
        <v>9033.9</v>
      </c>
      <c r="O190" s="61">
        <f>C190-C190*10%</f>
        <v>69930</v>
      </c>
      <c r="P190" s="62">
        <f t="shared" si="8"/>
        <v>3146.85</v>
      </c>
      <c r="Q190" s="63">
        <f>I190+I190*5.2%</f>
        <v>17219.767200000002</v>
      </c>
      <c r="R190" s="69">
        <f t="shared" si="9"/>
        <v>188</v>
      </c>
      <c r="S190" s="63">
        <f>Q190-(I190-K190)</f>
        <v>1010.5672000000013</v>
      </c>
      <c r="T190" s="68">
        <f t="shared" si="10"/>
        <v>368</v>
      </c>
      <c r="U190" s="64">
        <f t="shared" si="11"/>
        <v>5.3398193224592303</v>
      </c>
    </row>
    <row r="191" spans="1:21" x14ac:dyDescent="0.25">
      <c r="A191" s="8" t="s">
        <v>380</v>
      </c>
      <c r="B191" s="9" t="s">
        <v>381</v>
      </c>
      <c r="C191" s="10">
        <v>90000</v>
      </c>
      <c r="D191" s="11">
        <v>167</v>
      </c>
      <c r="E191" s="53">
        <f>A191-D191</f>
        <v>22</v>
      </c>
      <c r="F191" s="63">
        <f>I191/(1+J191)</f>
        <v>7933.1064657267871</v>
      </c>
      <c r="G191" s="62">
        <f>K191/(1+L191)</f>
        <v>254.1972717733473</v>
      </c>
      <c r="H191" s="54">
        <f>RANK(G191,$G$3:$G$502)</f>
        <v>406</v>
      </c>
      <c r="I191" s="16">
        <v>16318.4</v>
      </c>
      <c r="J191" s="33">
        <v>1.0569999999999999</v>
      </c>
      <c r="K191" s="17">
        <v>484.5</v>
      </c>
      <c r="L191" s="38">
        <v>0.90600000000000003</v>
      </c>
      <c r="M191" s="18">
        <v>10025.5</v>
      </c>
      <c r="N191" s="19">
        <v>7033.9</v>
      </c>
      <c r="O191" s="61">
        <f>C191-C191*10%</f>
        <v>81000</v>
      </c>
      <c r="P191" s="62">
        <f t="shared" si="8"/>
        <v>3645</v>
      </c>
      <c r="Q191" s="63">
        <f>I191+I191*5.2%</f>
        <v>17166.9568</v>
      </c>
      <c r="R191" s="69">
        <f t="shared" si="9"/>
        <v>189</v>
      </c>
      <c r="S191" s="63">
        <f>Q191-(I191-K191)</f>
        <v>1333.0568000000003</v>
      </c>
      <c r="T191" s="68">
        <f t="shared" si="10"/>
        <v>309</v>
      </c>
      <c r="U191" s="64">
        <f t="shared" si="11"/>
        <v>1.7514072239422092</v>
      </c>
    </row>
    <row r="192" spans="1:21" x14ac:dyDescent="0.25">
      <c r="A192" s="8" t="s">
        <v>382</v>
      </c>
      <c r="B192" s="9" t="s">
        <v>383</v>
      </c>
      <c r="C192" s="10">
        <v>45100</v>
      </c>
      <c r="D192" s="11">
        <v>4</v>
      </c>
      <c r="E192" s="53">
        <f>A192-D192</f>
        <v>186</v>
      </c>
      <c r="F192" s="63">
        <f>I192/(1+J192)</f>
        <v>14858.667883211678</v>
      </c>
      <c r="G192" s="62">
        <f>K192/(1+L192)</f>
        <v>708.32404310665186</v>
      </c>
      <c r="H192" s="54">
        <f>RANK(G192,$G$3:$G$502)</f>
        <v>279</v>
      </c>
      <c r="I192" s="16">
        <v>16285.1</v>
      </c>
      <c r="J192" s="33">
        <v>9.6000000000000002E-2</v>
      </c>
      <c r="K192" s="17">
        <v>1906.1</v>
      </c>
      <c r="L192" s="38">
        <v>1.6910000000000001</v>
      </c>
      <c r="M192" s="18">
        <v>25360.5</v>
      </c>
      <c r="N192" s="19">
        <v>9793.5</v>
      </c>
      <c r="O192" s="61">
        <f>C192-C192*10%</f>
        <v>40590</v>
      </c>
      <c r="P192" s="62">
        <f t="shared" si="8"/>
        <v>1826.55</v>
      </c>
      <c r="Q192" s="63">
        <f>I192+I192*5.2%</f>
        <v>17131.925200000001</v>
      </c>
      <c r="R192" s="69">
        <f t="shared" si="9"/>
        <v>190</v>
      </c>
      <c r="S192" s="63">
        <f>Q192-(I192-K192)</f>
        <v>2752.9252000000015</v>
      </c>
      <c r="T192" s="68">
        <f t="shared" si="10"/>
        <v>176</v>
      </c>
      <c r="U192" s="64">
        <f t="shared" si="11"/>
        <v>0.44427112953150499</v>
      </c>
    </row>
    <row r="193" spans="1:21" x14ac:dyDescent="0.25">
      <c r="A193" s="8" t="s">
        <v>384</v>
      </c>
      <c r="B193" s="9" t="s">
        <v>385</v>
      </c>
      <c r="C193" s="10">
        <v>9019</v>
      </c>
      <c r="D193" s="11">
        <v>2</v>
      </c>
      <c r="E193" s="53">
        <f>A193-D193</f>
        <v>189</v>
      </c>
      <c r="F193" s="63">
        <f>I193/(1+J193)</f>
        <v>15192.235734331151</v>
      </c>
      <c r="G193" s="62">
        <f>K193/(1+L193)</f>
        <v>523.1895850284784</v>
      </c>
      <c r="H193" s="54">
        <f>RANK(G193,$G$3:$G$502)</f>
        <v>323</v>
      </c>
      <c r="I193" s="16">
        <v>16240.5</v>
      </c>
      <c r="J193" s="33">
        <v>6.9000000000000006E-2</v>
      </c>
      <c r="K193" s="17">
        <v>643</v>
      </c>
      <c r="L193" s="38">
        <v>0.22900000000000001</v>
      </c>
      <c r="M193" s="18">
        <v>7167.7</v>
      </c>
      <c r="N193" s="19">
        <v>14172.1</v>
      </c>
      <c r="O193" s="61">
        <f>C193-C193*10%</f>
        <v>8117.1</v>
      </c>
      <c r="P193" s="62">
        <f t="shared" si="8"/>
        <v>365.26949999999999</v>
      </c>
      <c r="Q193" s="63">
        <f>I193+I193*5.2%</f>
        <v>17085.006000000001</v>
      </c>
      <c r="R193" s="69">
        <f t="shared" si="9"/>
        <v>191</v>
      </c>
      <c r="S193" s="63">
        <f>Q193-(I193-K193)</f>
        <v>1487.5060000000012</v>
      </c>
      <c r="T193" s="68">
        <f t="shared" si="10"/>
        <v>282</v>
      </c>
      <c r="U193" s="64">
        <f t="shared" si="11"/>
        <v>1.3133841368584778</v>
      </c>
    </row>
    <row r="194" spans="1:21" x14ac:dyDescent="0.25">
      <c r="A194" s="8" t="s">
        <v>386</v>
      </c>
      <c r="B194" s="9" t="s">
        <v>387</v>
      </c>
      <c r="C194" s="10">
        <v>17582</v>
      </c>
      <c r="D194" s="11">
        <v>7</v>
      </c>
      <c r="E194" s="53">
        <f>A194-D194</f>
        <v>185</v>
      </c>
      <c r="F194" s="63">
        <f>I194/(1+J194)</f>
        <v>15424.476190476191</v>
      </c>
      <c r="G194" s="62">
        <f>K194/(1+L194)</f>
        <v>1912.3260437375745</v>
      </c>
      <c r="H194" s="54">
        <f>RANK(G194,$G$3:$G$502)</f>
        <v>133</v>
      </c>
      <c r="I194" s="16">
        <v>16195.7</v>
      </c>
      <c r="J194" s="33">
        <v>0.05</v>
      </c>
      <c r="K194" s="17">
        <v>1923.8</v>
      </c>
      <c r="L194" s="38">
        <v>6.0000000000000001E-3</v>
      </c>
      <c r="M194" s="18">
        <v>68802.8</v>
      </c>
      <c r="N194" s="19">
        <v>41312.800000000003</v>
      </c>
      <c r="O194" s="61">
        <f>C194-C194*10%</f>
        <v>15823.8</v>
      </c>
      <c r="P194" s="62">
        <f t="shared" si="8"/>
        <v>712.07099999999991</v>
      </c>
      <c r="Q194" s="63">
        <f>I194+I194*5.2%</f>
        <v>17037.876400000001</v>
      </c>
      <c r="R194" s="69">
        <f t="shared" si="9"/>
        <v>192</v>
      </c>
      <c r="S194" s="63">
        <f>Q194-(I194-K194)</f>
        <v>2765.9763999999996</v>
      </c>
      <c r="T194" s="68">
        <f t="shared" si="10"/>
        <v>173</v>
      </c>
      <c r="U194" s="64">
        <f t="shared" si="11"/>
        <v>0.43776712756003722</v>
      </c>
    </row>
    <row r="195" spans="1:21" x14ac:dyDescent="0.25">
      <c r="A195" s="8" t="s">
        <v>388</v>
      </c>
      <c r="B195" s="9" t="s">
        <v>389</v>
      </c>
      <c r="C195" s="10">
        <v>281600</v>
      </c>
      <c r="D195" s="11">
        <v>2</v>
      </c>
      <c r="E195" s="53">
        <f>A195-D195</f>
        <v>191</v>
      </c>
      <c r="F195" s="63">
        <f>I195/(1+J195)</f>
        <v>14807.162534435261</v>
      </c>
      <c r="G195" s="62">
        <f>K195/(1+L195)</f>
        <v>1503.9370078740158</v>
      </c>
      <c r="H195" s="54">
        <f>RANK(G195,$G$3:$G$502)</f>
        <v>169</v>
      </c>
      <c r="I195" s="16">
        <v>16125</v>
      </c>
      <c r="J195" s="33">
        <v>8.900000000000001E-2</v>
      </c>
      <c r="K195" s="17">
        <v>2101</v>
      </c>
      <c r="L195" s="38">
        <v>0.39700000000000002</v>
      </c>
      <c r="M195" s="18">
        <v>15913</v>
      </c>
      <c r="N195" s="19">
        <v>41665.9</v>
      </c>
      <c r="O195" s="61">
        <f>C195-C195*10%</f>
        <v>253440</v>
      </c>
      <c r="P195" s="62">
        <f t="shared" si="8"/>
        <v>11404.8</v>
      </c>
      <c r="Q195" s="63">
        <f>I195+I195*5.2%</f>
        <v>16963.5</v>
      </c>
      <c r="R195" s="69">
        <f t="shared" si="9"/>
        <v>193</v>
      </c>
      <c r="S195" s="63">
        <f>Q195-(I195-K195)</f>
        <v>2939.5</v>
      </c>
      <c r="T195" s="68">
        <f t="shared" si="10"/>
        <v>165</v>
      </c>
      <c r="U195" s="64">
        <f t="shared" si="11"/>
        <v>0.39909566872917657</v>
      </c>
    </row>
    <row r="196" spans="1:21" x14ac:dyDescent="0.25">
      <c r="A196" s="8" t="s">
        <v>390</v>
      </c>
      <c r="B196" s="9" t="s">
        <v>391</v>
      </c>
      <c r="C196" s="10">
        <v>8437</v>
      </c>
      <c r="D196" s="11">
        <v>17</v>
      </c>
      <c r="E196" s="53">
        <f>A196-D196</f>
        <v>177</v>
      </c>
      <c r="F196" s="63">
        <f>I196/(1+J196)</f>
        <v>14094.736842105262</v>
      </c>
      <c r="G196" s="62">
        <f>K196/(1+L196)</f>
        <v>1038.6201991465148</v>
      </c>
      <c r="H196" s="54">
        <f>RANK(G196,$G$3:$G$502)</f>
        <v>224</v>
      </c>
      <c r="I196" s="16">
        <v>16068</v>
      </c>
      <c r="J196" s="33">
        <v>0.14000000000000001</v>
      </c>
      <c r="K196" s="17">
        <v>1460.3</v>
      </c>
      <c r="L196" s="38">
        <v>0.40600000000000003</v>
      </c>
      <c r="M196" s="18">
        <v>14114.6</v>
      </c>
      <c r="N196" s="19">
        <v>15452.2</v>
      </c>
      <c r="O196" s="61">
        <f>C196-C196*10%</f>
        <v>7593.3</v>
      </c>
      <c r="P196" s="62">
        <f t="shared" ref="P196:P259" si="12">O196*0.045</f>
        <v>341.69849999999997</v>
      </c>
      <c r="Q196" s="63">
        <f>I196+I196*5.2%</f>
        <v>16903.536</v>
      </c>
      <c r="R196" s="69">
        <f t="shared" ref="R196:R259" si="13">RANK(Q196,$Q$3:$Q$502)</f>
        <v>194</v>
      </c>
      <c r="S196" s="63">
        <f>Q196-(I196-K196)</f>
        <v>2295.8359999999993</v>
      </c>
      <c r="T196" s="68">
        <f t="shared" ref="T196:T259" si="14">RANK(S196,$S$3:$S$502)</f>
        <v>198</v>
      </c>
      <c r="U196" s="64">
        <f t="shared" ref="U196:U259" si="15">(S196-K196)/K196</f>
        <v>0.57216736287064263</v>
      </c>
    </row>
    <row r="197" spans="1:21" x14ac:dyDescent="0.25">
      <c r="A197" s="8" t="s">
        <v>392</v>
      </c>
      <c r="B197" s="9" t="s">
        <v>393</v>
      </c>
      <c r="C197" s="10">
        <v>76032</v>
      </c>
      <c r="D197" s="11">
        <v>56</v>
      </c>
      <c r="E197" s="53">
        <f>A197-D197</f>
        <v>139</v>
      </c>
      <c r="F197" s="63">
        <f>I197/(1+J197)</f>
        <v>12090.015128593041</v>
      </c>
      <c r="G197" s="62">
        <f>K197/(1+L197)</f>
        <v>1098.9399293286217</v>
      </c>
      <c r="H197" s="54">
        <f>RANK(G197,$G$3:$G$502)</f>
        <v>217</v>
      </c>
      <c r="I197" s="16">
        <v>15983</v>
      </c>
      <c r="J197" s="33">
        <v>0.32200000000000001</v>
      </c>
      <c r="K197" s="17">
        <v>311</v>
      </c>
      <c r="L197" s="38">
        <v>-0.71699999999999997</v>
      </c>
      <c r="M197" s="18">
        <v>53904</v>
      </c>
      <c r="N197" s="19">
        <v>67193.2</v>
      </c>
      <c r="O197" s="61">
        <f>C197-C197*10%</f>
        <v>68428.800000000003</v>
      </c>
      <c r="P197" s="62">
        <f t="shared" si="12"/>
        <v>3079.2959999999998</v>
      </c>
      <c r="Q197" s="63">
        <f>I197+I197*5.2%</f>
        <v>16814.116000000002</v>
      </c>
      <c r="R197" s="69">
        <f t="shared" si="13"/>
        <v>195</v>
      </c>
      <c r="S197" s="63">
        <f>Q197-(I197-K197)</f>
        <v>1142.1160000000018</v>
      </c>
      <c r="T197" s="68">
        <f t="shared" si="14"/>
        <v>337</v>
      </c>
      <c r="U197" s="64">
        <f t="shared" si="15"/>
        <v>2.6723987138263725</v>
      </c>
    </row>
    <row r="198" spans="1:21" x14ac:dyDescent="0.25">
      <c r="A198" s="8" t="s">
        <v>394</v>
      </c>
      <c r="B198" s="9" t="s">
        <v>395</v>
      </c>
      <c r="C198" s="10">
        <v>74000</v>
      </c>
      <c r="D198" s="11">
        <v>13</v>
      </c>
      <c r="E198" s="53">
        <f>A198-D198</f>
        <v>183</v>
      </c>
      <c r="F198" s="63">
        <f>I198/(1+J198)</f>
        <v>15473.170731707318</v>
      </c>
      <c r="G198" s="62">
        <f>K198/(1+L198)</f>
        <v>436.870642912471</v>
      </c>
      <c r="H198" s="54">
        <f>RANK(G198,$G$3:$G$502)</f>
        <v>347</v>
      </c>
      <c r="I198" s="16">
        <v>15860</v>
      </c>
      <c r="J198" s="33">
        <v>2.5000000000000001E-2</v>
      </c>
      <c r="K198" s="17">
        <v>564</v>
      </c>
      <c r="L198" s="38">
        <v>0.29099999999999998</v>
      </c>
      <c r="M198" s="18">
        <v>7886</v>
      </c>
      <c r="N198" s="19">
        <v>6879</v>
      </c>
      <c r="O198" s="61">
        <f>C198-C198*10%</f>
        <v>66600</v>
      </c>
      <c r="P198" s="62">
        <f t="shared" si="12"/>
        <v>2997</v>
      </c>
      <c r="Q198" s="63">
        <f>I198+I198*5.2%</f>
        <v>16684.72</v>
      </c>
      <c r="R198" s="69">
        <f t="shared" si="13"/>
        <v>196</v>
      </c>
      <c r="S198" s="63">
        <f>Q198-(I198-K198)</f>
        <v>1388.7200000000012</v>
      </c>
      <c r="T198" s="68">
        <f t="shared" si="14"/>
        <v>297</v>
      </c>
      <c r="U198" s="64">
        <f t="shared" si="15"/>
        <v>1.4622695035461013</v>
      </c>
    </row>
    <row r="199" spans="1:21" x14ac:dyDescent="0.25">
      <c r="A199" s="8" t="s">
        <v>396</v>
      </c>
      <c r="B199" s="9" t="s">
        <v>397</v>
      </c>
      <c r="C199" s="10">
        <v>7100</v>
      </c>
      <c r="D199" s="11">
        <v>64</v>
      </c>
      <c r="E199" s="53">
        <f>A199-D199</f>
        <v>133</v>
      </c>
      <c r="F199" s="63">
        <f>I199/(1+J199)</f>
        <v>11690.821613619541</v>
      </c>
      <c r="G199" s="62">
        <f>K199/(1+L199)</f>
        <v>558.92939547761887</v>
      </c>
      <c r="H199" s="54">
        <f>RANK(G199,$G$3:$G$502)</f>
        <v>311</v>
      </c>
      <c r="I199" s="16">
        <v>15794.3</v>
      </c>
      <c r="J199" s="33">
        <v>0.35100000000000003</v>
      </c>
      <c r="K199" s="17">
        <v>1211.2</v>
      </c>
      <c r="L199" s="38">
        <v>1.167</v>
      </c>
      <c r="M199" s="18">
        <v>25974.400000000001</v>
      </c>
      <c r="N199" s="19">
        <v>155673.60000000001</v>
      </c>
      <c r="O199" s="61">
        <f>C199-C199*10%</f>
        <v>6390</v>
      </c>
      <c r="P199" s="62">
        <f t="shared" si="12"/>
        <v>287.55</v>
      </c>
      <c r="Q199" s="63">
        <f>I199+I199*5.2%</f>
        <v>16615.603599999999</v>
      </c>
      <c r="R199" s="69">
        <f t="shared" si="13"/>
        <v>197</v>
      </c>
      <c r="S199" s="63">
        <f>Q199-(I199-K199)</f>
        <v>2032.5036</v>
      </c>
      <c r="T199" s="68">
        <f t="shared" si="14"/>
        <v>221</v>
      </c>
      <c r="U199" s="64">
        <f t="shared" si="15"/>
        <v>0.67809081902245705</v>
      </c>
    </row>
    <row r="200" spans="1:21" x14ac:dyDescent="0.25">
      <c r="A200" s="8" t="s">
        <v>398</v>
      </c>
      <c r="B200" s="9" t="s">
        <v>399</v>
      </c>
      <c r="C200" s="10">
        <v>227200</v>
      </c>
      <c r="D200" s="11">
        <v>2</v>
      </c>
      <c r="E200" s="53">
        <f>A200-D200</f>
        <v>196</v>
      </c>
      <c r="F200" s="63">
        <f>I200/(1+J200)</f>
        <v>14606.475485661425</v>
      </c>
      <c r="G200" s="62">
        <f>K200/(1+L200)</f>
        <v>373.86438446346278</v>
      </c>
      <c r="H200" s="54">
        <f>RANK(G200,$G$3:$G$502)</f>
        <v>366</v>
      </c>
      <c r="I200" s="16">
        <v>15789.6</v>
      </c>
      <c r="J200" s="33">
        <v>8.1000000000000003E-2</v>
      </c>
      <c r="K200" s="17">
        <v>567.9</v>
      </c>
      <c r="L200" s="38">
        <v>0.51900000000000002</v>
      </c>
      <c r="M200" s="18">
        <v>13720.1</v>
      </c>
      <c r="N200" s="19">
        <v>7278.1</v>
      </c>
      <c r="O200" s="61">
        <f>C200-C200*10%</f>
        <v>204480</v>
      </c>
      <c r="P200" s="62">
        <f t="shared" si="12"/>
        <v>9201.6</v>
      </c>
      <c r="Q200" s="63">
        <f>I200+I200*5.2%</f>
        <v>16610.659200000002</v>
      </c>
      <c r="R200" s="69">
        <f t="shared" si="13"/>
        <v>198</v>
      </c>
      <c r="S200" s="63">
        <f>Q200-(I200-K200)</f>
        <v>1388.9592000000011</v>
      </c>
      <c r="T200" s="68">
        <f t="shared" si="14"/>
        <v>296</v>
      </c>
      <c r="U200" s="64">
        <f t="shared" si="15"/>
        <v>1.4457812995245662</v>
      </c>
    </row>
    <row r="201" spans="1:21" x14ac:dyDescent="0.25">
      <c r="A201" s="8" t="s">
        <v>400</v>
      </c>
      <c r="B201" s="9" t="s">
        <v>401</v>
      </c>
      <c r="C201" s="10">
        <v>29888</v>
      </c>
      <c r="D201" s="11">
        <v>7</v>
      </c>
      <c r="E201" s="53">
        <f>A201-D201</f>
        <v>192</v>
      </c>
      <c r="F201" s="63">
        <f>I201/(1+J201)</f>
        <v>14961.137440758295</v>
      </c>
      <c r="G201" s="62">
        <f>K201/(1+L201)</f>
        <v>3683.1683168316827</v>
      </c>
      <c r="H201" s="54">
        <f>RANK(G201,$G$3:$G$502)</f>
        <v>64</v>
      </c>
      <c r="I201" s="16">
        <v>15784</v>
      </c>
      <c r="J201" s="33">
        <v>5.5E-2</v>
      </c>
      <c r="K201" s="17">
        <v>5580</v>
      </c>
      <c r="L201" s="38">
        <v>0.51500000000000001</v>
      </c>
      <c r="M201" s="18">
        <v>17137</v>
      </c>
      <c r="N201" s="19">
        <v>99559.2</v>
      </c>
      <c r="O201" s="61">
        <f>C201-C201*10%</f>
        <v>26899.200000000001</v>
      </c>
      <c r="P201" s="62">
        <f t="shared" si="12"/>
        <v>1210.4639999999999</v>
      </c>
      <c r="Q201" s="63">
        <f>I201+I201*5.2%</f>
        <v>16604.768</v>
      </c>
      <c r="R201" s="69">
        <f t="shared" si="13"/>
        <v>199</v>
      </c>
      <c r="S201" s="63">
        <f>Q201-(I201-K201)</f>
        <v>6400.768</v>
      </c>
      <c r="T201" s="68">
        <f t="shared" si="14"/>
        <v>80</v>
      </c>
      <c r="U201" s="64">
        <f t="shared" si="15"/>
        <v>0.1470910394265233</v>
      </c>
    </row>
    <row r="202" spans="1:21" x14ac:dyDescent="0.25">
      <c r="A202" s="8" t="s">
        <v>402</v>
      </c>
      <c r="B202" s="9" t="s">
        <v>403</v>
      </c>
      <c r="C202" s="10">
        <v>40000</v>
      </c>
      <c r="D202" s="11">
        <v>18</v>
      </c>
      <c r="E202" s="53">
        <f>A202-D202</f>
        <v>182</v>
      </c>
      <c r="F202" s="63">
        <f>I202/(1+J202)</f>
        <v>15615.476190476191</v>
      </c>
      <c r="G202" s="62">
        <f>K202/(1+L202)</f>
        <v>1657.0762052877137</v>
      </c>
      <c r="H202" s="54">
        <f>RANK(G202,$G$3:$G$502)</f>
        <v>152</v>
      </c>
      <c r="I202" s="16">
        <v>15740.4</v>
      </c>
      <c r="J202" s="33">
        <v>8.0000000000000002E-3</v>
      </c>
      <c r="K202" s="17">
        <v>2131</v>
      </c>
      <c r="L202" s="38">
        <v>0.28599999999999998</v>
      </c>
      <c r="M202" s="18">
        <v>30624</v>
      </c>
      <c r="N202" s="19">
        <v>30987.4</v>
      </c>
      <c r="O202" s="61">
        <f>C202-C202*10%</f>
        <v>36000</v>
      </c>
      <c r="P202" s="62">
        <f t="shared" si="12"/>
        <v>1620</v>
      </c>
      <c r="Q202" s="63">
        <f>I202+I202*5.2%</f>
        <v>16558.900799999999</v>
      </c>
      <c r="R202" s="69">
        <f t="shared" si="13"/>
        <v>200</v>
      </c>
      <c r="S202" s="63">
        <f>Q202-(I202-K202)</f>
        <v>2949.5007999999998</v>
      </c>
      <c r="T202" s="68">
        <f t="shared" si="14"/>
        <v>164</v>
      </c>
      <c r="U202" s="64">
        <f t="shared" si="15"/>
        <v>0.38409235100891592</v>
      </c>
    </row>
    <row r="203" spans="1:21" x14ac:dyDescent="0.25">
      <c r="A203" s="8" t="s">
        <v>404</v>
      </c>
      <c r="B203" s="9" t="s">
        <v>405</v>
      </c>
      <c r="C203" s="10">
        <v>23000</v>
      </c>
      <c r="D203" s="11">
        <v>21</v>
      </c>
      <c r="E203" s="53">
        <f>A203-D203</f>
        <v>180</v>
      </c>
      <c r="F203" s="63">
        <f>I203/(1+J203)</f>
        <v>15356.51322233105</v>
      </c>
      <c r="G203" s="62">
        <f>K203/(1+L203)</f>
        <v>652.17391304347871</v>
      </c>
      <c r="H203" s="54">
        <f>RANK(G203,$G$3:$G$502)</f>
        <v>289</v>
      </c>
      <c r="I203" s="16">
        <v>15679</v>
      </c>
      <c r="J203" s="33">
        <v>2.1000000000000001E-2</v>
      </c>
      <c r="K203" s="17">
        <v>45</v>
      </c>
      <c r="L203" s="38">
        <v>-0.93100000000000005</v>
      </c>
      <c r="M203" s="18">
        <v>4387</v>
      </c>
      <c r="N203" s="19">
        <v>0</v>
      </c>
      <c r="O203" s="61">
        <f>C203-C203*10%</f>
        <v>20700</v>
      </c>
      <c r="P203" s="62">
        <f t="shared" si="12"/>
        <v>931.5</v>
      </c>
      <c r="Q203" s="63">
        <f>I203+I203*5.2%</f>
        <v>16494.308000000001</v>
      </c>
      <c r="R203" s="69">
        <f t="shared" si="13"/>
        <v>201</v>
      </c>
      <c r="S203" s="63">
        <f>Q203-(I203-K203)</f>
        <v>860.3080000000009</v>
      </c>
      <c r="T203" s="68">
        <f t="shared" si="14"/>
        <v>408</v>
      </c>
      <c r="U203" s="64">
        <f t="shared" si="15"/>
        <v>18.117955555555575</v>
      </c>
    </row>
    <row r="204" spans="1:21" x14ac:dyDescent="0.25">
      <c r="A204" s="8" t="s">
        <v>406</v>
      </c>
      <c r="B204" s="9" t="s">
        <v>1022</v>
      </c>
      <c r="C204" s="10">
        <v>34500</v>
      </c>
      <c r="D204" s="11">
        <v>18</v>
      </c>
      <c r="E204" s="53">
        <f>A204-D204</f>
        <v>184</v>
      </c>
      <c r="F204" s="63">
        <f>I204/(1+J204)</f>
        <v>15451.292246520874</v>
      </c>
      <c r="G204" s="62">
        <f>K204/(1+L204)</f>
        <v>2023.6087689713322</v>
      </c>
      <c r="H204" s="54">
        <f>RANK(G204,$G$3:$G$502)</f>
        <v>123</v>
      </c>
      <c r="I204" s="16">
        <v>15544</v>
      </c>
      <c r="J204" s="33">
        <v>6.0000000000000001E-3</v>
      </c>
      <c r="K204" s="17">
        <v>2400</v>
      </c>
      <c r="L204" s="38">
        <v>0.186</v>
      </c>
      <c r="M204" s="18">
        <v>12161</v>
      </c>
      <c r="N204" s="19">
        <v>58931.4</v>
      </c>
      <c r="O204" s="61">
        <f>C204-C204*10%</f>
        <v>31050</v>
      </c>
      <c r="P204" s="62">
        <f t="shared" si="12"/>
        <v>1397.25</v>
      </c>
      <c r="Q204" s="63">
        <f>I204+I204*5.2%</f>
        <v>16352.288</v>
      </c>
      <c r="R204" s="69">
        <f t="shared" si="13"/>
        <v>202</v>
      </c>
      <c r="S204" s="63">
        <f>Q204-(I204-K204)</f>
        <v>3208.2880000000005</v>
      </c>
      <c r="T204" s="68">
        <f t="shared" si="14"/>
        <v>152</v>
      </c>
      <c r="U204" s="64">
        <f t="shared" si="15"/>
        <v>0.33678666666666685</v>
      </c>
    </row>
    <row r="205" spans="1:21" x14ac:dyDescent="0.25">
      <c r="A205" s="8" t="s">
        <v>407</v>
      </c>
      <c r="B205" s="9" t="s">
        <v>408</v>
      </c>
      <c r="C205" s="10">
        <v>64000</v>
      </c>
      <c r="D205" s="11">
        <v>16</v>
      </c>
      <c r="E205" s="53">
        <f>A205-D205</f>
        <v>187</v>
      </c>
      <c r="F205" s="63">
        <f>I205/(1+J205)</f>
        <v>15382.703777335984</v>
      </c>
      <c r="G205" s="62">
        <f>K205/(1+L205)</f>
        <v>345.98102845731398</v>
      </c>
      <c r="H205" s="54">
        <f>RANK(G205,$G$3:$G$502)</f>
        <v>375</v>
      </c>
      <c r="I205" s="16">
        <v>15475</v>
      </c>
      <c r="J205" s="33">
        <v>6.0000000000000001E-3</v>
      </c>
      <c r="K205" s="17">
        <v>693</v>
      </c>
      <c r="L205" s="38">
        <v>1.0029999999999999</v>
      </c>
      <c r="M205" s="18">
        <v>16872</v>
      </c>
      <c r="N205" s="19">
        <v>4215.6000000000004</v>
      </c>
      <c r="O205" s="61">
        <f>C205-C205*10%</f>
        <v>57600</v>
      </c>
      <c r="P205" s="62">
        <f t="shared" si="12"/>
        <v>2592</v>
      </c>
      <c r="Q205" s="63">
        <f>I205+I205*5.2%</f>
        <v>16279.7</v>
      </c>
      <c r="R205" s="69">
        <f t="shared" si="13"/>
        <v>203</v>
      </c>
      <c r="S205" s="63">
        <f>Q205-(I205-K205)</f>
        <v>1497.7000000000007</v>
      </c>
      <c r="T205" s="68">
        <f t="shared" si="14"/>
        <v>279</v>
      </c>
      <c r="U205" s="64">
        <f t="shared" si="15"/>
        <v>1.1611832611832622</v>
      </c>
    </row>
    <row r="206" spans="1:21" x14ac:dyDescent="0.25">
      <c r="A206" s="8" t="s">
        <v>409</v>
      </c>
      <c r="B206" s="9" t="s">
        <v>410</v>
      </c>
      <c r="C206" s="10">
        <v>21800</v>
      </c>
      <c r="D206" s="11">
        <v>18</v>
      </c>
      <c r="E206" s="53">
        <f>A206-D206</f>
        <v>186</v>
      </c>
      <c r="F206" s="63">
        <f>I206/(1+J206)</f>
        <v>13094.06779661017</v>
      </c>
      <c r="G206" s="62">
        <f>K206/(1+L206)</f>
        <v>1794.9389179755674</v>
      </c>
      <c r="H206" s="54">
        <f>RANK(G206,$G$3:$G$502)</f>
        <v>141</v>
      </c>
      <c r="I206" s="16">
        <v>15451</v>
      </c>
      <c r="J206" s="33">
        <v>0.18</v>
      </c>
      <c r="K206" s="17">
        <v>2057</v>
      </c>
      <c r="L206" s="38">
        <v>0.14599999999999999</v>
      </c>
      <c r="M206" s="18">
        <v>43332</v>
      </c>
      <c r="N206" s="19">
        <v>121826.1</v>
      </c>
      <c r="O206" s="61">
        <f>C206-C206*10%</f>
        <v>19620</v>
      </c>
      <c r="P206" s="62">
        <f t="shared" si="12"/>
        <v>882.9</v>
      </c>
      <c r="Q206" s="63">
        <f>I206+I206*5.2%</f>
        <v>16254.451999999999</v>
      </c>
      <c r="R206" s="69">
        <f t="shared" si="13"/>
        <v>204</v>
      </c>
      <c r="S206" s="63">
        <f>Q206-(I206-K206)</f>
        <v>2860.4519999999993</v>
      </c>
      <c r="T206" s="68">
        <f t="shared" si="14"/>
        <v>168</v>
      </c>
      <c r="U206" s="64">
        <f t="shared" si="15"/>
        <v>0.39059406903257138</v>
      </c>
    </row>
    <row r="207" spans="1:21" x14ac:dyDescent="0.25">
      <c r="A207" s="8" t="s">
        <v>411</v>
      </c>
      <c r="B207" s="9" t="s">
        <v>412</v>
      </c>
      <c r="C207" s="10">
        <v>47300</v>
      </c>
      <c r="D207" s="11">
        <v>14</v>
      </c>
      <c r="E207" s="53">
        <f>A207-D207</f>
        <v>191</v>
      </c>
      <c r="F207" s="63">
        <f>I207/(1+J207)</f>
        <v>14969.814995131452</v>
      </c>
      <c r="G207" s="62">
        <f>K207/(1+L207)</f>
        <v>1590.7473309608542</v>
      </c>
      <c r="H207" s="54">
        <f>RANK(G207,$G$3:$G$502)</f>
        <v>158</v>
      </c>
      <c r="I207" s="16">
        <v>15374</v>
      </c>
      <c r="J207" s="33">
        <v>2.7000000000000003E-2</v>
      </c>
      <c r="K207" s="17">
        <v>1341</v>
      </c>
      <c r="L207" s="38">
        <v>-0.157</v>
      </c>
      <c r="M207" s="18">
        <v>16015</v>
      </c>
      <c r="N207" s="19">
        <v>26648.799999999999</v>
      </c>
      <c r="O207" s="61">
        <f>C207-C207*10%</f>
        <v>42570</v>
      </c>
      <c r="P207" s="62">
        <f t="shared" si="12"/>
        <v>1915.6499999999999</v>
      </c>
      <c r="Q207" s="63">
        <f>I207+I207*5.2%</f>
        <v>16173.448</v>
      </c>
      <c r="R207" s="69">
        <f t="shared" si="13"/>
        <v>205</v>
      </c>
      <c r="S207" s="63">
        <f>Q207-(I207-K207)</f>
        <v>2140.4480000000003</v>
      </c>
      <c r="T207" s="68">
        <f t="shared" si="14"/>
        <v>214</v>
      </c>
      <c r="U207" s="64">
        <f t="shared" si="15"/>
        <v>0.59615809097688321</v>
      </c>
    </row>
    <row r="208" spans="1:21" x14ac:dyDescent="0.25">
      <c r="A208" s="8" t="s">
        <v>413</v>
      </c>
      <c r="B208" s="9" t="s">
        <v>414</v>
      </c>
      <c r="C208" s="10">
        <v>70400</v>
      </c>
      <c r="D208" s="11">
        <v>18</v>
      </c>
      <c r="E208" s="53">
        <f>A208-D208</f>
        <v>188</v>
      </c>
      <c r="F208" s="63">
        <f>I208/(1+J208)</f>
        <v>15274.925074925077</v>
      </c>
      <c r="G208" s="62">
        <f>K208/(1+L208)</f>
        <v>1088.1050041017227</v>
      </c>
      <c r="H208" s="54">
        <f>RANK(G208,$G$3:$G$502)</f>
        <v>219</v>
      </c>
      <c r="I208" s="16">
        <v>15290.2</v>
      </c>
      <c r="J208" s="33">
        <v>1E-3</v>
      </c>
      <c r="K208" s="17">
        <v>1326.4</v>
      </c>
      <c r="L208" s="38">
        <v>0.219</v>
      </c>
      <c r="M208" s="18">
        <v>24617</v>
      </c>
      <c r="N208" s="19">
        <v>16327.2</v>
      </c>
      <c r="O208" s="61">
        <f>C208-C208*10%</f>
        <v>63360</v>
      </c>
      <c r="P208" s="62">
        <f t="shared" si="12"/>
        <v>2851.2</v>
      </c>
      <c r="Q208" s="63">
        <f>I208+I208*5.2%</f>
        <v>16085.290400000002</v>
      </c>
      <c r="R208" s="69">
        <f t="shared" si="13"/>
        <v>206</v>
      </c>
      <c r="S208" s="63">
        <f>Q208-(I208-K208)</f>
        <v>2121.4904000000006</v>
      </c>
      <c r="T208" s="68">
        <f t="shared" si="14"/>
        <v>215</v>
      </c>
      <c r="U208" s="64">
        <f t="shared" si="15"/>
        <v>0.59943486127864931</v>
      </c>
    </row>
    <row r="209" spans="1:21" x14ac:dyDescent="0.25">
      <c r="A209" s="8" t="s">
        <v>415</v>
      </c>
      <c r="B209" s="9" t="s">
        <v>416</v>
      </c>
      <c r="C209" s="10">
        <v>8852</v>
      </c>
      <c r="D209" s="11">
        <v>17</v>
      </c>
      <c r="E209" s="53">
        <f>A209-D209</f>
        <v>190</v>
      </c>
      <c r="F209" s="63">
        <f>I209/(1+J209)</f>
        <v>13005.106382978724</v>
      </c>
      <c r="G209" s="62">
        <f>K209/(1+L209)</f>
        <v>2940.4069767441861</v>
      </c>
      <c r="H209" s="54">
        <f>RANK(G209,$G$3:$G$502)</f>
        <v>79</v>
      </c>
      <c r="I209" s="16">
        <v>15281</v>
      </c>
      <c r="J209" s="33">
        <v>0.17499999999999999</v>
      </c>
      <c r="K209" s="17">
        <v>4046</v>
      </c>
      <c r="L209" s="38">
        <v>0.376</v>
      </c>
      <c r="M209" s="18">
        <v>35480</v>
      </c>
      <c r="N209" s="19">
        <v>66242.2</v>
      </c>
      <c r="O209" s="61">
        <f>C209-C209*10%</f>
        <v>7966.8</v>
      </c>
      <c r="P209" s="62">
        <f t="shared" si="12"/>
        <v>358.50599999999997</v>
      </c>
      <c r="Q209" s="63">
        <f>I209+I209*5.2%</f>
        <v>16075.612000000001</v>
      </c>
      <c r="R209" s="69">
        <f t="shared" si="13"/>
        <v>207</v>
      </c>
      <c r="S209" s="63">
        <f>Q209-(I209-K209)</f>
        <v>4840.612000000001</v>
      </c>
      <c r="T209" s="68">
        <f t="shared" si="14"/>
        <v>100</v>
      </c>
      <c r="U209" s="64">
        <f t="shared" si="15"/>
        <v>0.19639446366782032</v>
      </c>
    </row>
    <row r="210" spans="1:21" x14ac:dyDescent="0.25">
      <c r="A210" s="8" t="s">
        <v>417</v>
      </c>
      <c r="B210" s="9" t="s">
        <v>418</v>
      </c>
      <c r="C210" s="10">
        <v>77600</v>
      </c>
      <c r="D210" s="11">
        <v>89</v>
      </c>
      <c r="E210" s="53">
        <f>A210-D210</f>
        <v>119</v>
      </c>
      <c r="F210" s="63">
        <f>I210/(1+J210)</f>
        <v>10023.14381270903</v>
      </c>
      <c r="G210" s="62">
        <f>K210/(1+L210)</f>
        <v>293.88489208633092</v>
      </c>
      <c r="H210" s="54">
        <f>RANK(G210,$G$3:$G$502)</f>
        <v>391</v>
      </c>
      <c r="I210" s="16">
        <v>14984.6</v>
      </c>
      <c r="J210" s="33">
        <v>0.495</v>
      </c>
      <c r="K210" s="17">
        <v>163.4</v>
      </c>
      <c r="L210" s="38">
        <v>-0.44400000000000001</v>
      </c>
      <c r="M210" s="18">
        <v>12645.8</v>
      </c>
      <c r="N210" s="19">
        <v>10490.3</v>
      </c>
      <c r="O210" s="61">
        <f>C210-C210*10%</f>
        <v>69840</v>
      </c>
      <c r="P210" s="62">
        <f t="shared" si="12"/>
        <v>3142.7999999999997</v>
      </c>
      <c r="Q210" s="63">
        <f>I210+I210*5.2%</f>
        <v>15763.799200000001</v>
      </c>
      <c r="R210" s="69">
        <f t="shared" si="13"/>
        <v>208</v>
      </c>
      <c r="S210" s="63">
        <f>Q210-(I210-K210)</f>
        <v>942.59920000000056</v>
      </c>
      <c r="T210" s="68">
        <f t="shared" si="14"/>
        <v>381</v>
      </c>
      <c r="U210" s="64">
        <f t="shared" si="15"/>
        <v>4.7686609547123657</v>
      </c>
    </row>
    <row r="211" spans="1:21" x14ac:dyDescent="0.25">
      <c r="A211" s="8" t="s">
        <v>419</v>
      </c>
      <c r="B211" s="9" t="s">
        <v>420</v>
      </c>
      <c r="C211" s="10">
        <v>88100</v>
      </c>
      <c r="D211" s="11">
        <v>0</v>
      </c>
      <c r="E211" s="53">
        <f>A211-D211</f>
        <v>209</v>
      </c>
      <c r="F211" s="63">
        <f>I211/(1+J211)</f>
        <v>14135.377358490565</v>
      </c>
      <c r="G211" s="62">
        <f>K211/(1+L211)</f>
        <v>1362.6609442060085</v>
      </c>
      <c r="H211" s="54">
        <f>RANK(G211,$G$3:$G$502)</f>
        <v>180</v>
      </c>
      <c r="I211" s="16">
        <v>14983.5</v>
      </c>
      <c r="J211" s="33">
        <v>0.06</v>
      </c>
      <c r="K211" s="17">
        <v>1587.5</v>
      </c>
      <c r="L211" s="38">
        <v>0.16500000000000001</v>
      </c>
      <c r="M211" s="18">
        <v>6073.7</v>
      </c>
      <c r="N211" s="19">
        <v>34501.800000000003</v>
      </c>
      <c r="O211" s="61">
        <f>C211-C211*10%</f>
        <v>79290</v>
      </c>
      <c r="P211" s="62">
        <f t="shared" si="12"/>
        <v>3568.0499999999997</v>
      </c>
      <c r="Q211" s="63">
        <f>I211+I211*5.2%</f>
        <v>15762.642</v>
      </c>
      <c r="R211" s="69">
        <f t="shared" si="13"/>
        <v>209</v>
      </c>
      <c r="S211" s="63">
        <f>Q211-(I211-K211)</f>
        <v>2366.6419999999998</v>
      </c>
      <c r="T211" s="68">
        <f t="shared" si="14"/>
        <v>193</v>
      </c>
      <c r="U211" s="64">
        <f t="shared" si="15"/>
        <v>0.49079811023622039</v>
      </c>
    </row>
    <row r="212" spans="1:21" x14ac:dyDescent="0.25">
      <c r="A212" s="8" t="s">
        <v>421</v>
      </c>
      <c r="B212" s="9" t="s">
        <v>422</v>
      </c>
      <c r="C212" s="10">
        <v>66000</v>
      </c>
      <c r="D212" s="11">
        <v>2</v>
      </c>
      <c r="E212" s="53">
        <f>A212-D212</f>
        <v>208</v>
      </c>
      <c r="F212" s="63">
        <f>I212/(1+J212)</f>
        <v>14024.390243902439</v>
      </c>
      <c r="G212" s="62">
        <f>K212/(1+L212)</f>
        <v>1491.8625678119347</v>
      </c>
      <c r="H212" s="54">
        <f>RANK(G212,$G$3:$G$502)</f>
        <v>171</v>
      </c>
      <c r="I212" s="16">
        <v>14950</v>
      </c>
      <c r="J212" s="33">
        <v>6.6000000000000003E-2</v>
      </c>
      <c r="K212" s="17">
        <v>1650</v>
      </c>
      <c r="L212" s="38">
        <v>0.106</v>
      </c>
      <c r="M212" s="18">
        <v>21578</v>
      </c>
      <c r="N212" s="19">
        <v>47660.1</v>
      </c>
      <c r="O212" s="61">
        <f>C212-C212*10%</f>
        <v>59400</v>
      </c>
      <c r="P212" s="62">
        <f t="shared" si="12"/>
        <v>2673</v>
      </c>
      <c r="Q212" s="63">
        <f>I212+I212*5.2%</f>
        <v>15727.4</v>
      </c>
      <c r="R212" s="69">
        <f t="shared" si="13"/>
        <v>210</v>
      </c>
      <c r="S212" s="63">
        <f>Q212-(I212-K212)</f>
        <v>2427.3999999999996</v>
      </c>
      <c r="T212" s="68">
        <f t="shared" si="14"/>
        <v>190</v>
      </c>
      <c r="U212" s="64">
        <f t="shared" si="15"/>
        <v>0.47115151515151493</v>
      </c>
    </row>
    <row r="213" spans="1:21" x14ac:dyDescent="0.25">
      <c r="A213" s="8" t="s">
        <v>421</v>
      </c>
      <c r="B213" s="9" t="s">
        <v>423</v>
      </c>
      <c r="C213" s="10">
        <v>14800</v>
      </c>
      <c r="D213" s="11">
        <v>26</v>
      </c>
      <c r="E213" s="53">
        <f>A213-D213</f>
        <v>184</v>
      </c>
      <c r="F213" s="63">
        <f>I213/(1+J213)</f>
        <v>12500</v>
      </c>
      <c r="G213" s="62">
        <f>K213/(1+L213)</f>
        <v>3913.8276553106216</v>
      </c>
      <c r="H213" s="54">
        <f>RANK(G213,$G$3:$G$502)</f>
        <v>61</v>
      </c>
      <c r="I213" s="16">
        <v>14950</v>
      </c>
      <c r="J213" s="33">
        <v>0.19600000000000001</v>
      </c>
      <c r="K213" s="17">
        <v>5859</v>
      </c>
      <c r="L213" s="38">
        <v>0.497</v>
      </c>
      <c r="M213" s="18">
        <v>24860</v>
      </c>
      <c r="N213" s="19">
        <v>241550.3</v>
      </c>
      <c r="O213" s="61">
        <f>C213-C213*10%</f>
        <v>13320</v>
      </c>
      <c r="P213" s="62">
        <f t="shared" si="12"/>
        <v>599.4</v>
      </c>
      <c r="Q213" s="63">
        <f>I213+I213*5.2%</f>
        <v>15727.4</v>
      </c>
      <c r="R213" s="69">
        <f t="shared" si="13"/>
        <v>210</v>
      </c>
      <c r="S213" s="63">
        <f>Q213-(I213-K213)</f>
        <v>6636.4</v>
      </c>
      <c r="T213" s="68">
        <f t="shared" si="14"/>
        <v>78</v>
      </c>
      <c r="U213" s="64">
        <f t="shared" si="15"/>
        <v>0.13268475849121003</v>
      </c>
    </row>
    <row r="214" spans="1:21" x14ac:dyDescent="0.25">
      <c r="A214" s="8" t="s">
        <v>424</v>
      </c>
      <c r="B214" s="9" t="s">
        <v>425</v>
      </c>
      <c r="C214" s="10">
        <v>10000</v>
      </c>
      <c r="D214" s="11">
        <v>4</v>
      </c>
      <c r="E214" s="53">
        <f>A214-D214</f>
        <v>208</v>
      </c>
      <c r="F214" s="63">
        <f>I214/(1+J214)</f>
        <v>13740.754369825208</v>
      </c>
      <c r="G214" s="62">
        <f>K214/(1+L214)</f>
        <v>314.19753086419752</v>
      </c>
      <c r="H214" s="54">
        <f>RANK(G214,$G$3:$G$502)</f>
        <v>385</v>
      </c>
      <c r="I214" s="16">
        <v>14936.2</v>
      </c>
      <c r="J214" s="33">
        <v>8.6999999999999994E-2</v>
      </c>
      <c r="K214" s="17">
        <v>254.5</v>
      </c>
      <c r="L214" s="38">
        <v>-0.19</v>
      </c>
      <c r="M214" s="18">
        <v>9124.4</v>
      </c>
      <c r="N214" s="19">
        <v>0</v>
      </c>
      <c r="O214" s="61">
        <f>C214-C214*10%</f>
        <v>9000</v>
      </c>
      <c r="P214" s="62">
        <f t="shared" si="12"/>
        <v>405</v>
      </c>
      <c r="Q214" s="63">
        <f>I214+I214*5.2%</f>
        <v>15712.8824</v>
      </c>
      <c r="R214" s="69">
        <f t="shared" si="13"/>
        <v>212</v>
      </c>
      <c r="S214" s="63">
        <f>Q214-(I214-K214)</f>
        <v>1031.1823999999997</v>
      </c>
      <c r="T214" s="68">
        <f t="shared" si="14"/>
        <v>362</v>
      </c>
      <c r="U214" s="64">
        <f t="shared" si="15"/>
        <v>3.0517972495088395</v>
      </c>
    </row>
    <row r="215" spans="1:21" x14ac:dyDescent="0.25">
      <c r="A215" s="8" t="s">
        <v>426</v>
      </c>
      <c r="B215" s="9" t="s">
        <v>427</v>
      </c>
      <c r="C215" s="10">
        <v>43700</v>
      </c>
      <c r="D215" s="11">
        <v>11</v>
      </c>
      <c r="E215" s="53">
        <f>A215-D215</f>
        <v>202</v>
      </c>
      <c r="F215" s="63">
        <f>I215/(1+J215)</f>
        <v>14479.611650485436</v>
      </c>
      <c r="G215" s="62">
        <f>K215/(1+L215)</f>
        <v>1948.3805668016194</v>
      </c>
      <c r="H215" s="54">
        <f>RANK(G215,$G$3:$G$502)</f>
        <v>129</v>
      </c>
      <c r="I215" s="16">
        <v>14914</v>
      </c>
      <c r="J215" s="33">
        <v>0.03</v>
      </c>
      <c r="K215" s="17">
        <v>1925</v>
      </c>
      <c r="L215" s="38">
        <v>-1.2E-2</v>
      </c>
      <c r="M215" s="18">
        <v>22650</v>
      </c>
      <c r="N215" s="19">
        <v>44128.7</v>
      </c>
      <c r="O215" s="61">
        <f>C215-C215*10%</f>
        <v>39330</v>
      </c>
      <c r="P215" s="62">
        <f t="shared" si="12"/>
        <v>1769.85</v>
      </c>
      <c r="Q215" s="63">
        <f>I215+I215*5.2%</f>
        <v>15689.528</v>
      </c>
      <c r="R215" s="69">
        <f t="shared" si="13"/>
        <v>213</v>
      </c>
      <c r="S215" s="63">
        <f>Q215-(I215-K215)</f>
        <v>2700.5280000000002</v>
      </c>
      <c r="T215" s="68">
        <f t="shared" si="14"/>
        <v>180</v>
      </c>
      <c r="U215" s="64">
        <f t="shared" si="15"/>
        <v>0.40287168831168846</v>
      </c>
    </row>
    <row r="216" spans="1:21" x14ac:dyDescent="0.25">
      <c r="A216" s="8" t="s">
        <v>428</v>
      </c>
      <c r="B216" s="9" t="s">
        <v>429</v>
      </c>
      <c r="C216" s="10">
        <v>48000</v>
      </c>
      <c r="D216" s="11">
        <v>10</v>
      </c>
      <c r="E216" s="53">
        <f>A216-D216</f>
        <v>204</v>
      </c>
      <c r="F216" s="63">
        <f>I216/(1+J216)</f>
        <v>14310.077519379845</v>
      </c>
      <c r="G216" s="62">
        <f>K216/(1+L216)</f>
        <v>1687.2942725477287</v>
      </c>
      <c r="H216" s="54">
        <f>RANK(G216,$G$3:$G$502)</f>
        <v>150</v>
      </c>
      <c r="I216" s="16">
        <v>14768</v>
      </c>
      <c r="J216" s="33">
        <v>3.2000000000000001E-2</v>
      </c>
      <c r="K216" s="17">
        <v>2563</v>
      </c>
      <c r="L216" s="38">
        <v>0.51900000000000002</v>
      </c>
      <c r="M216" s="18">
        <v>14870</v>
      </c>
      <c r="N216" s="19">
        <v>46922.6</v>
      </c>
      <c r="O216" s="61">
        <f>C216-C216*10%</f>
        <v>43200</v>
      </c>
      <c r="P216" s="62">
        <f t="shared" si="12"/>
        <v>1944</v>
      </c>
      <c r="Q216" s="63">
        <f>I216+I216*5.2%</f>
        <v>15535.936</v>
      </c>
      <c r="R216" s="69">
        <f t="shared" si="13"/>
        <v>214</v>
      </c>
      <c r="S216" s="63">
        <f>Q216-(I216-K216)</f>
        <v>3330.9359999999997</v>
      </c>
      <c r="T216" s="68">
        <f t="shared" si="14"/>
        <v>146</v>
      </c>
      <c r="U216" s="64">
        <f t="shared" si="15"/>
        <v>0.29962387826765496</v>
      </c>
    </row>
    <row r="217" spans="1:21" x14ac:dyDescent="0.25">
      <c r="A217" s="8" t="s">
        <v>430</v>
      </c>
      <c r="B217" s="9" t="s">
        <v>431</v>
      </c>
      <c r="C217" s="10">
        <v>49000</v>
      </c>
      <c r="D217" s="11">
        <v>0</v>
      </c>
      <c r="E217" s="53">
        <f>A217-D217</f>
        <v>215</v>
      </c>
      <c r="F217" s="63">
        <f>I217/(1+J217)</f>
        <v>13837.924528301886</v>
      </c>
      <c r="G217" s="62">
        <f>K217/(1+L217)</f>
        <v>1509.0813093980992</v>
      </c>
      <c r="H217" s="54">
        <f>RANK(G217,$G$3:$G$502)</f>
        <v>168</v>
      </c>
      <c r="I217" s="16">
        <v>14668.2</v>
      </c>
      <c r="J217" s="33">
        <v>0.06</v>
      </c>
      <c r="K217" s="17">
        <v>1429.1</v>
      </c>
      <c r="L217" s="38">
        <v>-5.2999999999999999E-2</v>
      </c>
      <c r="M217" s="18">
        <v>20074.5</v>
      </c>
      <c r="N217" s="19">
        <v>50908.2</v>
      </c>
      <c r="O217" s="61">
        <f>C217-C217*10%</f>
        <v>44100</v>
      </c>
      <c r="P217" s="62">
        <f t="shared" si="12"/>
        <v>1984.5</v>
      </c>
      <c r="Q217" s="63">
        <f>I217+I217*5.2%</f>
        <v>15430.946400000001</v>
      </c>
      <c r="R217" s="69">
        <f t="shared" si="13"/>
        <v>215</v>
      </c>
      <c r="S217" s="63">
        <f>Q217-(I217-K217)</f>
        <v>2191.8464000000004</v>
      </c>
      <c r="T217" s="68">
        <f t="shared" si="14"/>
        <v>211</v>
      </c>
      <c r="U217" s="64">
        <f t="shared" si="15"/>
        <v>0.53372500174935311</v>
      </c>
    </row>
    <row r="218" spans="1:21" x14ac:dyDescent="0.25">
      <c r="A218" s="8" t="s">
        <v>432</v>
      </c>
      <c r="B218" s="9" t="s">
        <v>433</v>
      </c>
      <c r="C218" s="10">
        <v>24500</v>
      </c>
      <c r="D218" s="11">
        <v>13</v>
      </c>
      <c r="E218" s="53">
        <f>A218-D218</f>
        <v>203</v>
      </c>
      <c r="F218" s="63">
        <f>I218/(1+J218)</f>
        <v>12676.26527050611</v>
      </c>
      <c r="G218" s="62">
        <f>K218/(1+L218)</f>
        <v>2340.7494145199062</v>
      </c>
      <c r="H218" s="54">
        <f>RANK(G218,$G$3:$G$502)</f>
        <v>103</v>
      </c>
      <c r="I218" s="16">
        <v>14527</v>
      </c>
      <c r="J218" s="33">
        <v>0.14599999999999999</v>
      </c>
      <c r="K218" s="17">
        <v>3998</v>
      </c>
      <c r="L218" s="38">
        <v>0.70799999999999996</v>
      </c>
      <c r="M218" s="18">
        <v>22687</v>
      </c>
      <c r="N218" s="19">
        <v>78543.199999999997</v>
      </c>
      <c r="O218" s="61">
        <f>C218-C218*10%</f>
        <v>22050</v>
      </c>
      <c r="P218" s="62">
        <f t="shared" si="12"/>
        <v>992.25</v>
      </c>
      <c r="Q218" s="63">
        <f>I218+I218*5.2%</f>
        <v>15282.404</v>
      </c>
      <c r="R218" s="69">
        <f t="shared" si="13"/>
        <v>216</v>
      </c>
      <c r="S218" s="63">
        <f>Q218-(I218-K218)</f>
        <v>4753.4040000000005</v>
      </c>
      <c r="T218" s="68">
        <f t="shared" si="14"/>
        <v>102</v>
      </c>
      <c r="U218" s="64">
        <f t="shared" si="15"/>
        <v>0.1889454727363683</v>
      </c>
    </row>
    <row r="219" spans="1:21" x14ac:dyDescent="0.25">
      <c r="A219" s="8" t="s">
        <v>434</v>
      </c>
      <c r="B219" s="9" t="s">
        <v>435</v>
      </c>
      <c r="C219" s="10">
        <v>14750</v>
      </c>
      <c r="D219" s="11">
        <v>20</v>
      </c>
      <c r="E219" s="53">
        <f>A219-D219</f>
        <v>197</v>
      </c>
      <c r="F219" s="63">
        <f>I219/(1+J219)</f>
        <v>14327.739387956566</v>
      </c>
      <c r="G219" s="62">
        <f>K219/(1+L219)</f>
        <v>357.01275045537341</v>
      </c>
      <c r="H219" s="54">
        <f>RANK(G219,$G$3:$G$502)</f>
        <v>372</v>
      </c>
      <c r="I219" s="16">
        <v>14514</v>
      </c>
      <c r="J219" s="33">
        <v>1.2999999999999999E-2</v>
      </c>
      <c r="K219" s="17">
        <v>1960</v>
      </c>
      <c r="L219" s="38">
        <v>4.49</v>
      </c>
      <c r="M219" s="18">
        <v>21859</v>
      </c>
      <c r="N219" s="19">
        <v>17727.3</v>
      </c>
      <c r="O219" s="61">
        <f>C219-C219*10%</f>
        <v>13275</v>
      </c>
      <c r="P219" s="62">
        <f t="shared" si="12"/>
        <v>597.375</v>
      </c>
      <c r="Q219" s="63">
        <f>I219+I219*5.2%</f>
        <v>15268.727999999999</v>
      </c>
      <c r="R219" s="69">
        <f t="shared" si="13"/>
        <v>217</v>
      </c>
      <c r="S219" s="63">
        <f>Q219-(I219-K219)</f>
        <v>2714.7279999999992</v>
      </c>
      <c r="T219" s="68">
        <f t="shared" si="14"/>
        <v>178</v>
      </c>
      <c r="U219" s="64">
        <f t="shared" si="15"/>
        <v>0.38506530612244855</v>
      </c>
    </row>
    <row r="220" spans="1:21" x14ac:dyDescent="0.25">
      <c r="A220" s="8" t="s">
        <v>436</v>
      </c>
      <c r="B220" s="9" t="s">
        <v>1023</v>
      </c>
      <c r="C220" s="10">
        <v>57170</v>
      </c>
      <c r="D220" s="11">
        <v>38</v>
      </c>
      <c r="E220" s="53">
        <f>A220-D220</f>
        <v>180</v>
      </c>
      <c r="F220" s="63">
        <f>I220/(1+J220)</f>
        <v>12028.931875525652</v>
      </c>
      <c r="G220" s="62">
        <f>K220/(1+L220)</f>
        <v>983.13253012048187</v>
      </c>
      <c r="H220" s="54">
        <f>RANK(G220,$G$3:$G$502)</f>
        <v>233</v>
      </c>
      <c r="I220" s="16">
        <v>14302.4</v>
      </c>
      <c r="J220" s="33">
        <v>0.18899999999999997</v>
      </c>
      <c r="K220" s="17">
        <v>1060.8</v>
      </c>
      <c r="L220" s="38">
        <v>7.9000000000000001E-2</v>
      </c>
      <c r="M220" s="18">
        <v>15320.1</v>
      </c>
      <c r="N220" s="19">
        <v>22201.7</v>
      </c>
      <c r="O220" s="61">
        <f>C220-C220*10%</f>
        <v>51453</v>
      </c>
      <c r="P220" s="62">
        <f t="shared" si="12"/>
        <v>2315.3849999999998</v>
      </c>
      <c r="Q220" s="63">
        <f>I220+I220*5.2%</f>
        <v>15046.1248</v>
      </c>
      <c r="R220" s="69">
        <f t="shared" si="13"/>
        <v>218</v>
      </c>
      <c r="S220" s="63">
        <f>Q220-(I220-K220)</f>
        <v>1804.5247999999992</v>
      </c>
      <c r="T220" s="68">
        <f t="shared" si="14"/>
        <v>245</v>
      </c>
      <c r="U220" s="64">
        <f t="shared" si="15"/>
        <v>0.70109803921568559</v>
      </c>
    </row>
    <row r="221" spans="1:21" x14ac:dyDescent="0.25">
      <c r="A221" s="8" t="s">
        <v>437</v>
      </c>
      <c r="B221" s="9" t="s">
        <v>438</v>
      </c>
      <c r="C221" s="10">
        <v>16475</v>
      </c>
      <c r="D221" s="11">
        <v>9</v>
      </c>
      <c r="E221" s="53">
        <f>A221-D221</f>
        <v>210</v>
      </c>
      <c r="F221" s="63">
        <f>I221/(1+J221)</f>
        <v>14096.237623762378</v>
      </c>
      <c r="G221" s="62">
        <f>K221/(1+L221)</f>
        <v>2311.6591928251119</v>
      </c>
      <c r="H221" s="54">
        <f>RANK(G221,$G$3:$G$502)</f>
        <v>104</v>
      </c>
      <c r="I221" s="16">
        <v>14237.2</v>
      </c>
      <c r="J221" s="33">
        <v>0.01</v>
      </c>
      <c r="K221" s="17">
        <v>1546.5</v>
      </c>
      <c r="L221" s="38">
        <v>-0.33100000000000002</v>
      </c>
      <c r="M221" s="18">
        <v>243036.1</v>
      </c>
      <c r="N221" s="19">
        <v>13968.6</v>
      </c>
      <c r="O221" s="61">
        <f>C221-C221*10%</f>
        <v>14827.5</v>
      </c>
      <c r="P221" s="62">
        <f t="shared" si="12"/>
        <v>667.23749999999995</v>
      </c>
      <c r="Q221" s="63">
        <f>I221+I221*5.2%</f>
        <v>14977.5344</v>
      </c>
      <c r="R221" s="69">
        <f t="shared" si="13"/>
        <v>219</v>
      </c>
      <c r="S221" s="63">
        <f>Q221-(I221-K221)</f>
        <v>2286.8343999999997</v>
      </c>
      <c r="T221" s="68">
        <f t="shared" si="14"/>
        <v>199</v>
      </c>
      <c r="U221" s="64">
        <f t="shared" si="15"/>
        <v>0.47871606854186854</v>
      </c>
    </row>
    <row r="222" spans="1:21" x14ac:dyDescent="0.25">
      <c r="A222" s="8" t="s">
        <v>439</v>
      </c>
      <c r="B222" s="9" t="s">
        <v>440</v>
      </c>
      <c r="C222" s="10">
        <v>10600</v>
      </c>
      <c r="D222" s="11">
        <v>12</v>
      </c>
      <c r="E222" s="53">
        <f>A222-D222</f>
        <v>208</v>
      </c>
      <c r="F222" s="63">
        <f>I222/(1+J222)</f>
        <v>12610.470275066549</v>
      </c>
      <c r="G222" s="62">
        <f>K222/(1+L222)</f>
        <v>1133.6032388663969</v>
      </c>
      <c r="H222" s="54">
        <f>RANK(G222,$G$3:$G$502)</f>
        <v>215</v>
      </c>
      <c r="I222" s="16">
        <v>14212</v>
      </c>
      <c r="J222" s="33">
        <v>0.127</v>
      </c>
      <c r="K222" s="17">
        <v>1120</v>
      </c>
      <c r="L222" s="38">
        <v>-1.2E-2</v>
      </c>
      <c r="M222" s="18">
        <v>36288</v>
      </c>
      <c r="N222" s="19">
        <v>22854.2</v>
      </c>
      <c r="O222" s="61">
        <f>C222-C222*10%</f>
        <v>9540</v>
      </c>
      <c r="P222" s="62">
        <f t="shared" si="12"/>
        <v>429.3</v>
      </c>
      <c r="Q222" s="63">
        <f>I222+I222*5.2%</f>
        <v>14951.023999999999</v>
      </c>
      <c r="R222" s="69">
        <f t="shared" si="13"/>
        <v>220</v>
      </c>
      <c r="S222" s="63">
        <f>Q222-(I222-K222)</f>
        <v>1859.0239999999994</v>
      </c>
      <c r="T222" s="68">
        <f t="shared" si="14"/>
        <v>236</v>
      </c>
      <c r="U222" s="64">
        <f t="shared" si="15"/>
        <v>0.65984285714285662</v>
      </c>
    </row>
    <row r="223" spans="1:21" x14ac:dyDescent="0.25">
      <c r="A223" s="8" t="s">
        <v>441</v>
      </c>
      <c r="B223" s="9" t="s">
        <v>442</v>
      </c>
      <c r="C223" s="10">
        <v>14900</v>
      </c>
      <c r="D223" s="11">
        <v>16</v>
      </c>
      <c r="E223" s="53">
        <f>A223-D223</f>
        <v>205</v>
      </c>
      <c r="F223" s="63">
        <f>I223/(1+J223)</f>
        <v>12487.247141600703</v>
      </c>
      <c r="G223" s="62">
        <f>K223/(1+L223)</f>
        <v>4971.1316397228638</v>
      </c>
      <c r="H223" s="54">
        <f>RANK(G223,$G$3:$G$502)</f>
        <v>48</v>
      </c>
      <c r="I223" s="16">
        <v>14198</v>
      </c>
      <c r="J223" s="33">
        <v>0.13699999999999998</v>
      </c>
      <c r="K223" s="17">
        <v>4305</v>
      </c>
      <c r="L223" s="38">
        <v>-0.13400000000000001</v>
      </c>
      <c r="M223" s="18">
        <v>159573</v>
      </c>
      <c r="N223" s="19">
        <v>67538.100000000006</v>
      </c>
      <c r="O223" s="61">
        <f>C223-C223*10%</f>
        <v>13410</v>
      </c>
      <c r="P223" s="62">
        <f t="shared" si="12"/>
        <v>603.44999999999993</v>
      </c>
      <c r="Q223" s="63">
        <f>I223+I223*5.2%</f>
        <v>14936.296</v>
      </c>
      <c r="R223" s="69">
        <f t="shared" si="13"/>
        <v>221</v>
      </c>
      <c r="S223" s="63">
        <f>Q223-(I223-K223)</f>
        <v>5043.2960000000003</v>
      </c>
      <c r="T223" s="68">
        <f t="shared" si="14"/>
        <v>99</v>
      </c>
      <c r="U223" s="64">
        <f t="shared" si="15"/>
        <v>0.17149732868757264</v>
      </c>
    </row>
    <row r="224" spans="1:21" x14ac:dyDescent="0.25">
      <c r="A224" s="8" t="s">
        <v>443</v>
      </c>
      <c r="B224" s="9" t="s">
        <v>444</v>
      </c>
      <c r="C224" s="10">
        <v>29000</v>
      </c>
      <c r="D224" s="11">
        <v>24</v>
      </c>
      <c r="E224" s="53">
        <f>A224-D224</f>
        <v>198</v>
      </c>
      <c r="F224" s="63">
        <f>I224/(1+J224)</f>
        <v>12254.10544511668</v>
      </c>
      <c r="G224" s="62">
        <f>K224/(1+L224)</f>
        <v>387.0183963901423</v>
      </c>
      <c r="H224" s="54">
        <f>RANK(G224,$G$3:$G$502)</f>
        <v>361</v>
      </c>
      <c r="I224" s="16">
        <v>14178</v>
      </c>
      <c r="J224" s="33">
        <v>0.157</v>
      </c>
      <c r="K224" s="17">
        <v>1115</v>
      </c>
      <c r="L224" s="38">
        <v>1.881</v>
      </c>
      <c r="M224" s="18">
        <v>10982</v>
      </c>
      <c r="N224" s="19">
        <v>3378.5</v>
      </c>
      <c r="O224" s="61">
        <f>C224-C224*10%</f>
        <v>26100</v>
      </c>
      <c r="P224" s="62">
        <f t="shared" si="12"/>
        <v>1174.5</v>
      </c>
      <c r="Q224" s="63">
        <f>I224+I224*5.2%</f>
        <v>14915.255999999999</v>
      </c>
      <c r="R224" s="69">
        <f t="shared" si="13"/>
        <v>222</v>
      </c>
      <c r="S224" s="63">
        <f>Q224-(I224-K224)</f>
        <v>1852.2559999999994</v>
      </c>
      <c r="T224" s="68">
        <f t="shared" si="14"/>
        <v>238</v>
      </c>
      <c r="U224" s="64">
        <f t="shared" si="15"/>
        <v>0.66121614349775726</v>
      </c>
    </row>
    <row r="225" spans="1:21" x14ac:dyDescent="0.25">
      <c r="A225" s="8" t="s">
        <v>445</v>
      </c>
      <c r="B225" s="9" t="s">
        <v>446</v>
      </c>
      <c r="C225" s="10">
        <v>78500</v>
      </c>
      <c r="D225" s="11">
        <v>63</v>
      </c>
      <c r="E225" s="53">
        <f>A225-D225</f>
        <v>160</v>
      </c>
      <c r="F225" s="63">
        <f>I225/(1+J225)</f>
        <v>11470.826580226905</v>
      </c>
      <c r="G225" s="62">
        <f>K225/(1+L225)</f>
        <v>788</v>
      </c>
      <c r="H225" s="54">
        <f>RANK(G225,$G$3:$G$502)</f>
        <v>268</v>
      </c>
      <c r="I225" s="16">
        <v>14155</v>
      </c>
      <c r="J225" s="33">
        <v>0.23400000000000001</v>
      </c>
      <c r="K225" s="17">
        <v>788</v>
      </c>
      <c r="L225" s="38">
        <v>0</v>
      </c>
      <c r="M225" s="18">
        <v>15859</v>
      </c>
      <c r="N225" s="19">
        <v>433.5</v>
      </c>
      <c r="O225" s="61">
        <f>C225-C225*10%</f>
        <v>70650</v>
      </c>
      <c r="P225" s="62">
        <f t="shared" si="12"/>
        <v>3179.25</v>
      </c>
      <c r="Q225" s="63">
        <f>I225+I225*5.2%</f>
        <v>14891.06</v>
      </c>
      <c r="R225" s="69">
        <f t="shared" si="13"/>
        <v>223</v>
      </c>
      <c r="S225" s="63">
        <f>Q225-(I225-K225)</f>
        <v>1524.0599999999995</v>
      </c>
      <c r="T225" s="68">
        <f t="shared" si="14"/>
        <v>272</v>
      </c>
      <c r="U225" s="64">
        <f t="shared" si="15"/>
        <v>0.93408629441624302</v>
      </c>
    </row>
    <row r="226" spans="1:21" x14ac:dyDescent="0.25">
      <c r="A226" s="8" t="s">
        <v>447</v>
      </c>
      <c r="B226" s="9" t="s">
        <v>448</v>
      </c>
      <c r="C226" s="10">
        <v>11012</v>
      </c>
      <c r="D226" s="11">
        <v>6</v>
      </c>
      <c r="E226" s="53">
        <f>A226-D226</f>
        <v>218</v>
      </c>
      <c r="F226" s="63">
        <f>I226/(1+J226)</f>
        <v>13705.426356589147</v>
      </c>
      <c r="G226" s="62">
        <f>K226/(1+L226)</f>
        <v>183.00727934485897</v>
      </c>
      <c r="H226" s="54">
        <f>RANK(G226,$G$3:$G$502)</f>
        <v>421</v>
      </c>
      <c r="I226" s="16">
        <v>14144</v>
      </c>
      <c r="J226" s="33">
        <v>3.2000000000000001E-2</v>
      </c>
      <c r="K226" s="17">
        <v>1609</v>
      </c>
      <c r="L226" s="38">
        <v>7.7919999999999998</v>
      </c>
      <c r="M226" s="18">
        <v>78866</v>
      </c>
      <c r="N226" s="19">
        <v>45294.8</v>
      </c>
      <c r="O226" s="61">
        <f>C226-C226*10%</f>
        <v>9910.7999999999993</v>
      </c>
      <c r="P226" s="62">
        <f t="shared" si="12"/>
        <v>445.98599999999993</v>
      </c>
      <c r="Q226" s="63">
        <f>I226+I226*5.2%</f>
        <v>14879.487999999999</v>
      </c>
      <c r="R226" s="69">
        <f t="shared" si="13"/>
        <v>224</v>
      </c>
      <c r="S226" s="63">
        <f>Q226-(I226-K226)</f>
        <v>2344.4879999999994</v>
      </c>
      <c r="T226" s="68">
        <f t="shared" si="14"/>
        <v>194</v>
      </c>
      <c r="U226" s="64">
        <f t="shared" si="15"/>
        <v>0.45710876320696048</v>
      </c>
    </row>
    <row r="227" spans="1:21" x14ac:dyDescent="0.25">
      <c r="A227" s="8" t="s">
        <v>449</v>
      </c>
      <c r="B227" s="9" t="s">
        <v>450</v>
      </c>
      <c r="C227" s="10">
        <v>27226</v>
      </c>
      <c r="D227" s="11">
        <v>63</v>
      </c>
      <c r="E227" s="53">
        <f>A227-D227</f>
        <v>162</v>
      </c>
      <c r="F227" s="63">
        <f>I227/(1+J227)</f>
        <v>10406.804733727809</v>
      </c>
      <c r="G227" s="62">
        <f>K227/(1+L227)</f>
        <v>2442.6666666666665</v>
      </c>
      <c r="H227" s="54">
        <f>RANK(G227,$G$3:$G$502)</f>
        <v>97</v>
      </c>
      <c r="I227" s="16">
        <v>14070</v>
      </c>
      <c r="J227" s="33">
        <v>0.35200000000000004</v>
      </c>
      <c r="K227" s="17">
        <v>916</v>
      </c>
      <c r="L227" s="38">
        <v>-0.625</v>
      </c>
      <c r="M227" s="18">
        <v>17841</v>
      </c>
      <c r="N227" s="19">
        <v>6961.7</v>
      </c>
      <c r="O227" s="61">
        <f>C227-C227*10%</f>
        <v>24503.4</v>
      </c>
      <c r="P227" s="62">
        <f t="shared" si="12"/>
        <v>1102.653</v>
      </c>
      <c r="Q227" s="63">
        <f>I227+I227*5.2%</f>
        <v>14801.64</v>
      </c>
      <c r="R227" s="69">
        <f t="shared" si="13"/>
        <v>225</v>
      </c>
      <c r="S227" s="63">
        <f>Q227-(I227-K227)</f>
        <v>1647.6399999999994</v>
      </c>
      <c r="T227" s="68">
        <f t="shared" si="14"/>
        <v>260</v>
      </c>
      <c r="U227" s="64">
        <f t="shared" si="15"/>
        <v>0.79873362445414786</v>
      </c>
    </row>
    <row r="228" spans="1:21" x14ac:dyDescent="0.25">
      <c r="A228" s="8" t="s">
        <v>451</v>
      </c>
      <c r="B228" s="9" t="s">
        <v>452</v>
      </c>
      <c r="C228" s="10">
        <v>17900</v>
      </c>
      <c r="D228" s="11">
        <v>9</v>
      </c>
      <c r="E228" s="53">
        <f>A228-D228</f>
        <v>217</v>
      </c>
      <c r="F228" s="63">
        <f>I228/(1+J228)</f>
        <v>13736.328125</v>
      </c>
      <c r="G228" s="62">
        <f>K228/(1+L228)</f>
        <v>1164.8351648351647</v>
      </c>
      <c r="H228" s="54">
        <f>RANK(G228,$G$3:$G$502)</f>
        <v>210</v>
      </c>
      <c r="I228" s="16">
        <v>14066</v>
      </c>
      <c r="J228" s="33">
        <v>2.4E-2</v>
      </c>
      <c r="K228" s="17">
        <v>636</v>
      </c>
      <c r="L228" s="38">
        <v>-0.45400000000000001</v>
      </c>
      <c r="M228" s="18">
        <v>78316</v>
      </c>
      <c r="N228" s="19">
        <v>14920.6</v>
      </c>
      <c r="O228" s="61">
        <f>C228-C228*10%</f>
        <v>16110</v>
      </c>
      <c r="P228" s="62">
        <f t="shared" si="12"/>
        <v>724.94999999999993</v>
      </c>
      <c r="Q228" s="63">
        <f>I228+I228*5.2%</f>
        <v>14797.432000000001</v>
      </c>
      <c r="R228" s="69">
        <f t="shared" si="13"/>
        <v>226</v>
      </c>
      <c r="S228" s="63">
        <f>Q228-(I228-K228)</f>
        <v>1367.4320000000007</v>
      </c>
      <c r="T228" s="68">
        <f t="shared" si="14"/>
        <v>302</v>
      </c>
      <c r="U228" s="64">
        <f t="shared" si="15"/>
        <v>1.15005031446541</v>
      </c>
    </row>
    <row r="229" spans="1:21" x14ac:dyDescent="0.25">
      <c r="A229" s="8" t="s">
        <v>453</v>
      </c>
      <c r="B229" s="9" t="s">
        <v>454</v>
      </c>
      <c r="C229" s="10">
        <v>43000</v>
      </c>
      <c r="D229" s="11">
        <v>2</v>
      </c>
      <c r="E229" s="53">
        <f>A229-D229</f>
        <v>225</v>
      </c>
      <c r="F229" s="63">
        <f>I229/(1+J229)</f>
        <v>12963.922294172064</v>
      </c>
      <c r="G229" s="62">
        <f>K229/(1+L229)</f>
        <v>642</v>
      </c>
      <c r="H229" s="54">
        <f>RANK(G229,$G$3:$G$502)</f>
        <v>294</v>
      </c>
      <c r="I229" s="16">
        <v>14014</v>
      </c>
      <c r="J229" s="33">
        <v>8.1000000000000003E-2</v>
      </c>
      <c r="K229" s="17">
        <v>642</v>
      </c>
      <c r="L229" s="38">
        <v>0</v>
      </c>
      <c r="M229" s="18">
        <v>18693</v>
      </c>
      <c r="N229" s="19">
        <v>8658.4</v>
      </c>
      <c r="O229" s="61">
        <f>C229-C229*10%</f>
        <v>38700</v>
      </c>
      <c r="P229" s="62">
        <f t="shared" si="12"/>
        <v>1741.5</v>
      </c>
      <c r="Q229" s="63">
        <f>I229+I229*5.2%</f>
        <v>14742.727999999999</v>
      </c>
      <c r="R229" s="69">
        <f t="shared" si="13"/>
        <v>227</v>
      </c>
      <c r="S229" s="63">
        <f>Q229-(I229-K229)</f>
        <v>1370.7279999999992</v>
      </c>
      <c r="T229" s="68">
        <f t="shared" si="14"/>
        <v>300</v>
      </c>
      <c r="U229" s="64">
        <f t="shared" si="15"/>
        <v>1.1350903426791263</v>
      </c>
    </row>
    <row r="230" spans="1:21" x14ac:dyDescent="0.25">
      <c r="A230" s="8" t="s">
        <v>455</v>
      </c>
      <c r="B230" s="9" t="s">
        <v>456</v>
      </c>
      <c r="C230" s="10">
        <v>60767</v>
      </c>
      <c r="D230" s="11">
        <v>0</v>
      </c>
      <c r="E230" s="53">
        <f>A230-D230</f>
        <v>228</v>
      </c>
      <c r="F230" s="63">
        <f>I230/(1+J230)</f>
        <v>12746.034639927073</v>
      </c>
      <c r="G230" s="62">
        <f>K230/(1+L230)</f>
        <v>1225.1012145748989</v>
      </c>
      <c r="H230" s="54">
        <f>RANK(G230,$G$3:$G$502)</f>
        <v>205</v>
      </c>
      <c r="I230" s="16">
        <v>13982.4</v>
      </c>
      <c r="J230" s="33">
        <v>9.6999999999999989E-2</v>
      </c>
      <c r="K230" s="17">
        <v>605.20000000000005</v>
      </c>
      <c r="L230" s="38">
        <v>-0.50600000000000001</v>
      </c>
      <c r="M230" s="18">
        <v>19408</v>
      </c>
      <c r="N230" s="19">
        <v>20610.3</v>
      </c>
      <c r="O230" s="61">
        <f>C230-C230*10%</f>
        <v>54690.3</v>
      </c>
      <c r="P230" s="62">
        <f t="shared" si="12"/>
        <v>2461.0635000000002</v>
      </c>
      <c r="Q230" s="63">
        <f>I230+I230*5.2%</f>
        <v>14709.4848</v>
      </c>
      <c r="R230" s="69">
        <f t="shared" si="13"/>
        <v>228</v>
      </c>
      <c r="S230" s="63">
        <f>Q230-(I230-K230)</f>
        <v>1332.2848000000013</v>
      </c>
      <c r="T230" s="68">
        <f t="shared" si="14"/>
        <v>310</v>
      </c>
      <c r="U230" s="64">
        <f t="shared" si="15"/>
        <v>1.2013959021810992</v>
      </c>
    </row>
    <row r="231" spans="1:21" x14ac:dyDescent="0.25">
      <c r="A231" s="8" t="s">
        <v>457</v>
      </c>
      <c r="B231" s="9" t="s">
        <v>458</v>
      </c>
      <c r="C231" s="10">
        <v>35000</v>
      </c>
      <c r="D231" s="11">
        <v>21</v>
      </c>
      <c r="E231" s="53">
        <f>A231-D231</f>
        <v>208</v>
      </c>
      <c r="F231" s="63">
        <f>I231/(1+J231)</f>
        <v>13751.968503937007</v>
      </c>
      <c r="G231" s="62">
        <f>K231/(1+L231)</f>
        <v>307.035175879397</v>
      </c>
      <c r="H231" s="54">
        <f>RANK(G231,$G$3:$G$502)</f>
        <v>387</v>
      </c>
      <c r="I231" s="16">
        <v>13972</v>
      </c>
      <c r="J231" s="33">
        <v>1.6E-2</v>
      </c>
      <c r="K231" s="17">
        <v>1222</v>
      </c>
      <c r="L231" s="38">
        <v>2.98</v>
      </c>
      <c r="M231" s="18">
        <v>14264</v>
      </c>
      <c r="N231" s="19">
        <v>11846.7</v>
      </c>
      <c r="O231" s="61">
        <f>C231-C231*10%</f>
        <v>31500</v>
      </c>
      <c r="P231" s="62">
        <f t="shared" si="12"/>
        <v>1417.5</v>
      </c>
      <c r="Q231" s="63">
        <f>I231+I231*5.2%</f>
        <v>14698.544</v>
      </c>
      <c r="R231" s="69">
        <f t="shared" si="13"/>
        <v>229</v>
      </c>
      <c r="S231" s="63">
        <f>Q231-(I231-K231)</f>
        <v>1948.5439999999999</v>
      </c>
      <c r="T231" s="68">
        <f t="shared" si="14"/>
        <v>228</v>
      </c>
      <c r="U231" s="64">
        <f t="shared" si="15"/>
        <v>0.59455319148936159</v>
      </c>
    </row>
    <row r="232" spans="1:21" x14ac:dyDescent="0.25">
      <c r="A232" s="8" t="s">
        <v>459</v>
      </c>
      <c r="B232" s="9" t="s">
        <v>460</v>
      </c>
      <c r="C232" s="10">
        <v>51500</v>
      </c>
      <c r="D232" s="11">
        <v>3</v>
      </c>
      <c r="E232" s="53">
        <f>A232-D232</f>
        <v>227</v>
      </c>
      <c r="F232" s="63">
        <f>I232/(1+J232)</f>
        <v>12878.986866791744</v>
      </c>
      <c r="G232" s="62">
        <f>K232/(1+L232)</f>
        <v>2805.8139534883721</v>
      </c>
      <c r="H232" s="54">
        <f>RANK(G232,$G$3:$G$502)</f>
        <v>84</v>
      </c>
      <c r="I232" s="16">
        <v>13729</v>
      </c>
      <c r="J232" s="33">
        <v>6.6000000000000003E-2</v>
      </c>
      <c r="K232" s="17">
        <v>2413</v>
      </c>
      <c r="L232" s="38">
        <v>-0.14000000000000001</v>
      </c>
      <c r="M232" s="18">
        <v>22547</v>
      </c>
      <c r="N232" s="19">
        <v>47247.199999999997</v>
      </c>
      <c r="O232" s="61">
        <f>C232-C232*10%</f>
        <v>46350</v>
      </c>
      <c r="P232" s="62">
        <f t="shared" si="12"/>
        <v>2085.75</v>
      </c>
      <c r="Q232" s="63">
        <f>I232+I232*5.2%</f>
        <v>14442.907999999999</v>
      </c>
      <c r="R232" s="69">
        <f t="shared" si="13"/>
        <v>230</v>
      </c>
      <c r="S232" s="63">
        <f>Q232-(I232-K232)</f>
        <v>3126.9079999999994</v>
      </c>
      <c r="T232" s="68">
        <f t="shared" si="14"/>
        <v>156</v>
      </c>
      <c r="U232" s="64">
        <f t="shared" si="15"/>
        <v>0.29585909656029813</v>
      </c>
    </row>
    <row r="233" spans="1:21" x14ac:dyDescent="0.25">
      <c r="A233" s="8" t="s">
        <v>461</v>
      </c>
      <c r="B233" s="9" t="s">
        <v>462</v>
      </c>
      <c r="C233" s="10">
        <v>46000</v>
      </c>
      <c r="D233" s="11">
        <v>27</v>
      </c>
      <c r="E233" s="53">
        <f>A233-D233</f>
        <v>204</v>
      </c>
      <c r="F233" s="63">
        <f>I233/(1+J233)</f>
        <v>11826.274848746758</v>
      </c>
      <c r="G233" s="62">
        <f>K233/(1+L233)</f>
        <v>1249.1544532130779</v>
      </c>
      <c r="H233" s="54">
        <f>RANK(G233,$G$3:$G$502)</f>
        <v>201</v>
      </c>
      <c r="I233" s="16">
        <v>13683</v>
      </c>
      <c r="J233" s="33">
        <v>0.157</v>
      </c>
      <c r="K233" s="17">
        <v>1108</v>
      </c>
      <c r="L233" s="38">
        <v>-0.113</v>
      </c>
      <c r="M233" s="18">
        <v>12567</v>
      </c>
      <c r="N233" s="19">
        <v>59790.5</v>
      </c>
      <c r="O233" s="61">
        <f>C233-C233*10%</f>
        <v>41400</v>
      </c>
      <c r="P233" s="62">
        <f t="shared" si="12"/>
        <v>1863</v>
      </c>
      <c r="Q233" s="63">
        <f>I233+I233*5.2%</f>
        <v>14394.516</v>
      </c>
      <c r="R233" s="69">
        <f t="shared" si="13"/>
        <v>231</v>
      </c>
      <c r="S233" s="63">
        <f>Q233-(I233-K233)</f>
        <v>1819.5159999999996</v>
      </c>
      <c r="T233" s="68">
        <f t="shared" si="14"/>
        <v>241</v>
      </c>
      <c r="U233" s="64">
        <f t="shared" si="15"/>
        <v>0.64216245487364587</v>
      </c>
    </row>
    <row r="234" spans="1:21" x14ac:dyDescent="0.25">
      <c r="A234" s="8" t="s">
        <v>463</v>
      </c>
      <c r="B234" s="9" t="s">
        <v>464</v>
      </c>
      <c r="C234" s="10">
        <v>16000</v>
      </c>
      <c r="D234" s="11">
        <v>29</v>
      </c>
      <c r="E234" s="53">
        <f>A234-D234</f>
        <v>203</v>
      </c>
      <c r="F234" s="63">
        <f>I234/(1+J234)</f>
        <v>12923.434535104363</v>
      </c>
      <c r="G234" s="62">
        <f>K234/(1+L234)</f>
        <v>2097.3368841544607</v>
      </c>
      <c r="H234" s="54">
        <f>RANK(G234,$G$3:$G$502)</f>
        <v>119</v>
      </c>
      <c r="I234" s="16">
        <v>13621.3</v>
      </c>
      <c r="J234" s="33">
        <v>5.3999999999999999E-2</v>
      </c>
      <c r="K234" s="17">
        <v>1575.1</v>
      </c>
      <c r="L234" s="38">
        <v>-0.249</v>
      </c>
      <c r="M234" s="18">
        <v>30587</v>
      </c>
      <c r="N234" s="19">
        <v>14827.5</v>
      </c>
      <c r="O234" s="61">
        <f>C234-C234*10%</f>
        <v>14400</v>
      </c>
      <c r="P234" s="62">
        <f t="shared" si="12"/>
        <v>648</v>
      </c>
      <c r="Q234" s="63">
        <f>I234+I234*5.2%</f>
        <v>14329.607599999999</v>
      </c>
      <c r="R234" s="69">
        <f t="shared" si="13"/>
        <v>232</v>
      </c>
      <c r="S234" s="63">
        <f>Q234-(I234-K234)</f>
        <v>2283.4076000000005</v>
      </c>
      <c r="T234" s="68">
        <f t="shared" si="14"/>
        <v>201</v>
      </c>
      <c r="U234" s="64">
        <f t="shared" si="15"/>
        <v>0.44969055932956675</v>
      </c>
    </row>
    <row r="235" spans="1:21" x14ac:dyDescent="0.25">
      <c r="A235" s="8" t="s">
        <v>465</v>
      </c>
      <c r="B235" s="9" t="s">
        <v>466</v>
      </c>
      <c r="C235" s="10">
        <v>36000</v>
      </c>
      <c r="D235" s="11">
        <v>7</v>
      </c>
      <c r="E235" s="53">
        <f>A235-D235</f>
        <v>226</v>
      </c>
      <c r="F235" s="63">
        <f>I235/(1+J235)</f>
        <v>12443.732845379689</v>
      </c>
      <c r="G235" s="62">
        <f>K235/(1+L235)</f>
        <v>1020.0976169968418</v>
      </c>
      <c r="H235" s="54">
        <f>RANK(G235,$G$3:$G$502)</f>
        <v>226</v>
      </c>
      <c r="I235" s="16">
        <v>13601</v>
      </c>
      <c r="J235" s="33">
        <v>9.3000000000000013E-2</v>
      </c>
      <c r="K235" s="17">
        <v>3553</v>
      </c>
      <c r="L235" s="38">
        <v>2.4830000000000001</v>
      </c>
      <c r="M235" s="18">
        <v>27229</v>
      </c>
      <c r="N235" s="19">
        <v>73695.7</v>
      </c>
      <c r="O235" s="61">
        <f>C235-C235*10%</f>
        <v>32400</v>
      </c>
      <c r="P235" s="62">
        <f t="shared" si="12"/>
        <v>1458</v>
      </c>
      <c r="Q235" s="63">
        <f>I235+I235*5.2%</f>
        <v>14308.252</v>
      </c>
      <c r="R235" s="69">
        <f t="shared" si="13"/>
        <v>233</v>
      </c>
      <c r="S235" s="63">
        <f>Q235-(I235-K235)</f>
        <v>4260.2520000000004</v>
      </c>
      <c r="T235" s="68">
        <f t="shared" si="14"/>
        <v>117</v>
      </c>
      <c r="U235" s="64">
        <f t="shared" si="15"/>
        <v>0.19905769772023654</v>
      </c>
    </row>
    <row r="236" spans="1:21" x14ac:dyDescent="0.25">
      <c r="A236" s="8" t="s">
        <v>467</v>
      </c>
      <c r="B236" s="9" t="s">
        <v>468</v>
      </c>
      <c r="C236" s="10">
        <v>34000</v>
      </c>
      <c r="D236" s="11">
        <v>8</v>
      </c>
      <c r="E236" s="53">
        <f>A236-D236</f>
        <v>226</v>
      </c>
      <c r="F236" s="63">
        <f>I236/(1+J236)</f>
        <v>12926.526717557252</v>
      </c>
      <c r="G236" s="62">
        <f>K236/(1+L236)</f>
        <v>1268.7559354226021</v>
      </c>
      <c r="H236" s="54">
        <f>RANK(G236,$G$3:$G$502)</f>
        <v>197</v>
      </c>
      <c r="I236" s="16">
        <v>13547</v>
      </c>
      <c r="J236" s="33">
        <v>4.8000000000000001E-2</v>
      </c>
      <c r="K236" s="17">
        <v>1336</v>
      </c>
      <c r="L236" s="38">
        <v>5.2999999999999999E-2</v>
      </c>
      <c r="M236" s="18">
        <v>17780</v>
      </c>
      <c r="N236" s="19">
        <v>19722.599999999999</v>
      </c>
      <c r="O236" s="61">
        <f>C236-C236*10%</f>
        <v>30600</v>
      </c>
      <c r="P236" s="62">
        <f t="shared" si="12"/>
        <v>1377</v>
      </c>
      <c r="Q236" s="63">
        <f>I236+I236*5.2%</f>
        <v>14251.444</v>
      </c>
      <c r="R236" s="69">
        <f t="shared" si="13"/>
        <v>234</v>
      </c>
      <c r="S236" s="63">
        <f>Q236-(I236-K236)</f>
        <v>2040.4439999999995</v>
      </c>
      <c r="T236" s="68">
        <f t="shared" si="14"/>
        <v>220</v>
      </c>
      <c r="U236" s="64">
        <f t="shared" si="15"/>
        <v>0.52727844311377203</v>
      </c>
    </row>
    <row r="237" spans="1:21" x14ac:dyDescent="0.25">
      <c r="A237" s="8" t="s">
        <v>469</v>
      </c>
      <c r="B237" s="9" t="s">
        <v>470</v>
      </c>
      <c r="C237" s="10">
        <v>7800</v>
      </c>
      <c r="D237" s="11">
        <v>10</v>
      </c>
      <c r="E237" s="53">
        <f>A237-D237</f>
        <v>225</v>
      </c>
      <c r="F237" s="63">
        <f>I237/(1+J237)</f>
        <v>12274.543795620437</v>
      </c>
      <c r="G237" s="62">
        <f>K237/(1+L237)</f>
        <v>2539.0830945558737</v>
      </c>
      <c r="H237" s="54">
        <f>RANK(G237,$G$3:$G$502)</f>
        <v>90</v>
      </c>
      <c r="I237" s="16">
        <v>13452.9</v>
      </c>
      <c r="J237" s="33">
        <v>9.6000000000000002E-2</v>
      </c>
      <c r="K237" s="17">
        <v>4430.7</v>
      </c>
      <c r="L237" s="38">
        <v>0.745</v>
      </c>
      <c r="M237" s="18">
        <v>25288.9</v>
      </c>
      <c r="N237" s="19">
        <v>46498</v>
      </c>
      <c r="O237" s="61">
        <f>C237-C237*10%</f>
        <v>7020</v>
      </c>
      <c r="P237" s="62">
        <f t="shared" si="12"/>
        <v>315.89999999999998</v>
      </c>
      <c r="Q237" s="63">
        <f>I237+I237*5.2%</f>
        <v>14152.450800000001</v>
      </c>
      <c r="R237" s="69">
        <f t="shared" si="13"/>
        <v>235</v>
      </c>
      <c r="S237" s="63">
        <f>Q237-(I237-K237)</f>
        <v>5130.2507999999998</v>
      </c>
      <c r="T237" s="68">
        <f t="shared" si="14"/>
        <v>95</v>
      </c>
      <c r="U237" s="64">
        <f t="shared" si="15"/>
        <v>0.15788719615410657</v>
      </c>
    </row>
    <row r="238" spans="1:21" x14ac:dyDescent="0.25">
      <c r="A238" s="8" t="s">
        <v>471</v>
      </c>
      <c r="B238" s="9" t="s">
        <v>472</v>
      </c>
      <c r="C238" s="10">
        <v>14000</v>
      </c>
      <c r="D238" s="11">
        <v>26</v>
      </c>
      <c r="E238" s="53">
        <f>A238-D238</f>
        <v>210</v>
      </c>
      <c r="F238" s="63">
        <f>I238/(1+J238)</f>
        <v>11654.782608695654</v>
      </c>
      <c r="G238" s="62">
        <f>K238/(1+L238)</f>
        <v>217.0172084130019</v>
      </c>
      <c r="H238" s="54">
        <f>RANK(G238,$G$3:$G$502)</f>
        <v>414</v>
      </c>
      <c r="I238" s="16">
        <v>13403</v>
      </c>
      <c r="J238" s="33">
        <v>0.15</v>
      </c>
      <c r="K238" s="17">
        <v>227</v>
      </c>
      <c r="L238" s="38">
        <v>4.5999999999999999E-2</v>
      </c>
      <c r="M238" s="18">
        <v>15938</v>
      </c>
      <c r="N238" s="19">
        <v>5224.1000000000004</v>
      </c>
      <c r="O238" s="61">
        <f>C238-C238*10%</f>
        <v>12600</v>
      </c>
      <c r="P238" s="62">
        <f t="shared" si="12"/>
        <v>567</v>
      </c>
      <c r="Q238" s="63">
        <f>I238+I238*5.2%</f>
        <v>14099.956</v>
      </c>
      <c r="R238" s="69">
        <f t="shared" si="13"/>
        <v>236</v>
      </c>
      <c r="S238" s="63">
        <f>Q238-(I238-K238)</f>
        <v>923.95600000000013</v>
      </c>
      <c r="T238" s="68">
        <f t="shared" si="14"/>
        <v>387</v>
      </c>
      <c r="U238" s="64">
        <f t="shared" si="15"/>
        <v>3.070290748898679</v>
      </c>
    </row>
    <row r="239" spans="1:21" x14ac:dyDescent="0.25">
      <c r="A239" s="8" t="s">
        <v>473</v>
      </c>
      <c r="B239" s="9" t="s">
        <v>474</v>
      </c>
      <c r="C239" s="10">
        <v>4700</v>
      </c>
      <c r="D239" s="11">
        <v>20</v>
      </c>
      <c r="E239" s="53">
        <f>A239-D239</f>
        <v>217</v>
      </c>
      <c r="F239" s="63">
        <f>I239/(1+J239)</f>
        <v>11905.693950177934</v>
      </c>
      <c r="G239" s="62">
        <f>K239/(1+L239)</f>
        <v>615</v>
      </c>
      <c r="H239" s="54">
        <f>RANK(G239,$G$3:$G$502)</f>
        <v>300</v>
      </c>
      <c r="I239" s="16">
        <v>13382</v>
      </c>
      <c r="J239" s="33">
        <v>0.124</v>
      </c>
      <c r="K239" s="17">
        <v>615</v>
      </c>
      <c r="L239" s="38">
        <v>0</v>
      </c>
      <c r="M239" s="18">
        <v>40376</v>
      </c>
      <c r="N239" s="19">
        <v>22828.2</v>
      </c>
      <c r="O239" s="61">
        <f>C239-C239*10%</f>
        <v>4230</v>
      </c>
      <c r="P239" s="62">
        <f t="shared" si="12"/>
        <v>190.35</v>
      </c>
      <c r="Q239" s="63">
        <f>I239+I239*5.2%</f>
        <v>14077.864</v>
      </c>
      <c r="R239" s="69">
        <f t="shared" si="13"/>
        <v>237</v>
      </c>
      <c r="S239" s="63">
        <f>Q239-(I239-K239)</f>
        <v>1310.8639999999996</v>
      </c>
      <c r="T239" s="68">
        <f t="shared" si="14"/>
        <v>315</v>
      </c>
      <c r="U239" s="64">
        <f t="shared" si="15"/>
        <v>1.131486178861788</v>
      </c>
    </row>
    <row r="240" spans="1:21" x14ac:dyDescent="0.25">
      <c r="A240" s="8" t="s">
        <v>475</v>
      </c>
      <c r="B240" s="9" t="s">
        <v>476</v>
      </c>
      <c r="C240" s="10">
        <v>16100</v>
      </c>
      <c r="D240" s="11">
        <v>5</v>
      </c>
      <c r="E240" s="53">
        <f>A240-D240</f>
        <v>233</v>
      </c>
      <c r="F240" s="63">
        <f>I240/(1+J240)</f>
        <v>12585.68738229755</v>
      </c>
      <c r="G240" s="62">
        <f>K240/(1+L240)</f>
        <v>2998.7745098039213</v>
      </c>
      <c r="H240" s="54">
        <f>RANK(G240,$G$3:$G$502)</f>
        <v>76</v>
      </c>
      <c r="I240" s="16">
        <v>13366</v>
      </c>
      <c r="J240" s="33">
        <v>6.2E-2</v>
      </c>
      <c r="K240" s="17">
        <v>2447</v>
      </c>
      <c r="L240" s="38">
        <v>-0.184</v>
      </c>
      <c r="M240" s="18">
        <v>77914</v>
      </c>
      <c r="N240" s="19">
        <v>61281.9</v>
      </c>
      <c r="O240" s="61">
        <f>C240-C240*10%</f>
        <v>14490</v>
      </c>
      <c r="P240" s="62">
        <f t="shared" si="12"/>
        <v>652.04999999999995</v>
      </c>
      <c r="Q240" s="63">
        <f>I240+I240*5.2%</f>
        <v>14061.031999999999</v>
      </c>
      <c r="R240" s="69">
        <f t="shared" si="13"/>
        <v>238</v>
      </c>
      <c r="S240" s="63">
        <f>Q240-(I240-K240)</f>
        <v>3142.0319999999992</v>
      </c>
      <c r="T240" s="68">
        <f t="shared" si="14"/>
        <v>154</v>
      </c>
      <c r="U240" s="64">
        <f t="shared" si="15"/>
        <v>0.28403432774826287</v>
      </c>
    </row>
    <row r="241" spans="1:21" x14ac:dyDescent="0.25">
      <c r="A241" s="8" t="s">
        <v>477</v>
      </c>
      <c r="B241" s="9" t="s">
        <v>478</v>
      </c>
      <c r="C241" s="10">
        <v>57000</v>
      </c>
      <c r="D241" s="11">
        <v>4</v>
      </c>
      <c r="E241" s="53">
        <f>A241-D241</f>
        <v>235</v>
      </c>
      <c r="F241" s="63">
        <f>I241/(1+J241)</f>
        <v>12384.572490706318</v>
      </c>
      <c r="G241" s="62">
        <f>K241/(1+L241)</f>
        <v>1733.4759358288768</v>
      </c>
      <c r="H241" s="54">
        <f>RANK(G241,$G$3:$G$502)</f>
        <v>145</v>
      </c>
      <c r="I241" s="16">
        <v>13325.8</v>
      </c>
      <c r="J241" s="33">
        <v>7.5999999999999998E-2</v>
      </c>
      <c r="K241" s="17">
        <v>1620.8</v>
      </c>
      <c r="L241" s="38">
        <v>-6.5000000000000002E-2</v>
      </c>
      <c r="M241" s="18">
        <v>37088.699999999997</v>
      </c>
      <c r="N241" s="19">
        <v>69587.5</v>
      </c>
      <c r="O241" s="61">
        <f>C241-C241*10%</f>
        <v>51300</v>
      </c>
      <c r="P241" s="62">
        <f t="shared" si="12"/>
        <v>2308.5</v>
      </c>
      <c r="Q241" s="63">
        <f>I241+I241*5.2%</f>
        <v>14018.741599999999</v>
      </c>
      <c r="R241" s="69">
        <f t="shared" si="13"/>
        <v>239</v>
      </c>
      <c r="S241" s="63">
        <f>Q241-(I241-K241)</f>
        <v>2313.7415999999994</v>
      </c>
      <c r="T241" s="68">
        <f t="shared" si="14"/>
        <v>196</v>
      </c>
      <c r="U241" s="64">
        <f t="shared" si="15"/>
        <v>0.42753060217176669</v>
      </c>
    </row>
    <row r="242" spans="1:21" x14ac:dyDescent="0.25">
      <c r="A242" s="8" t="s">
        <v>479</v>
      </c>
      <c r="B242" s="9" t="s">
        <v>480</v>
      </c>
      <c r="C242" s="10">
        <v>35000</v>
      </c>
      <c r="D242" s="11">
        <v>45</v>
      </c>
      <c r="E242" s="53">
        <f>A242-D242</f>
        <v>195</v>
      </c>
      <c r="F242" s="63">
        <f>I242/(1+J242)</f>
        <v>10483.030781373323</v>
      </c>
      <c r="G242" s="62">
        <f>K242/(1+L242)</f>
        <v>127.48363385781553</v>
      </c>
      <c r="H242" s="54">
        <f>RANK(G242,$G$3:$G$502)</f>
        <v>435</v>
      </c>
      <c r="I242" s="16">
        <v>13282</v>
      </c>
      <c r="J242" s="33">
        <v>0.26700000000000002</v>
      </c>
      <c r="K242" s="17">
        <v>1110</v>
      </c>
      <c r="L242" s="38">
        <v>7.7069999999999999</v>
      </c>
      <c r="M242" s="18">
        <v>30737</v>
      </c>
      <c r="N242" s="19">
        <v>122103.3</v>
      </c>
      <c r="O242" s="61">
        <f>C242-C242*10%</f>
        <v>31500</v>
      </c>
      <c r="P242" s="62">
        <f t="shared" si="12"/>
        <v>1417.5</v>
      </c>
      <c r="Q242" s="63">
        <f>I242+I242*5.2%</f>
        <v>13972.664000000001</v>
      </c>
      <c r="R242" s="69">
        <f t="shared" si="13"/>
        <v>240</v>
      </c>
      <c r="S242" s="63">
        <f>Q242-(I242-K242)</f>
        <v>1800.6640000000007</v>
      </c>
      <c r="T242" s="68">
        <f t="shared" si="14"/>
        <v>246</v>
      </c>
      <c r="U242" s="64">
        <f t="shared" si="15"/>
        <v>0.62221981981982044</v>
      </c>
    </row>
    <row r="243" spans="1:21" x14ac:dyDescent="0.25">
      <c r="A243" s="8" t="s">
        <v>481</v>
      </c>
      <c r="B243" s="9" t="s">
        <v>482</v>
      </c>
      <c r="C243" s="10">
        <v>57200</v>
      </c>
      <c r="D243" s="11">
        <v>10</v>
      </c>
      <c r="E243" s="53">
        <f>A243-D243</f>
        <v>231</v>
      </c>
      <c r="F243" s="63">
        <f>I243/(1+J243)</f>
        <v>12630.629770992366</v>
      </c>
      <c r="G243" s="62">
        <f>K243/(1+L243)</f>
        <v>983.05343511450371</v>
      </c>
      <c r="H243" s="54">
        <f>RANK(G243,$G$3:$G$502)</f>
        <v>234</v>
      </c>
      <c r="I243" s="16">
        <v>13236.9</v>
      </c>
      <c r="J243" s="33">
        <v>4.8000000000000001E-2</v>
      </c>
      <c r="K243" s="17">
        <v>643.9</v>
      </c>
      <c r="L243" s="38">
        <v>-0.34499999999999997</v>
      </c>
      <c r="M243" s="18">
        <v>8090.2</v>
      </c>
      <c r="N243" s="19">
        <v>7589.9</v>
      </c>
      <c r="O243" s="61">
        <f>C243-C243*10%</f>
        <v>51480</v>
      </c>
      <c r="P243" s="62">
        <f t="shared" si="12"/>
        <v>2316.6</v>
      </c>
      <c r="Q243" s="63">
        <f>I243+I243*5.2%</f>
        <v>13925.218799999999</v>
      </c>
      <c r="R243" s="69">
        <f t="shared" si="13"/>
        <v>241</v>
      </c>
      <c r="S243" s="63">
        <f>Q243-(I243-K243)</f>
        <v>1332.2187999999987</v>
      </c>
      <c r="T243" s="68">
        <f t="shared" si="14"/>
        <v>311</v>
      </c>
      <c r="U243" s="64">
        <f t="shared" si="15"/>
        <v>1.0689840037272849</v>
      </c>
    </row>
    <row r="244" spans="1:21" x14ac:dyDescent="0.25">
      <c r="A244" s="8" t="s">
        <v>483</v>
      </c>
      <c r="B244" s="9" t="s">
        <v>484</v>
      </c>
      <c r="C244" s="10">
        <v>22600</v>
      </c>
      <c r="D244" s="11">
        <v>4</v>
      </c>
      <c r="E244" s="53">
        <f>A244-D244</f>
        <v>238</v>
      </c>
      <c r="F244" s="63">
        <f>I244/(1+J244)</f>
        <v>12466.477809254015</v>
      </c>
      <c r="G244" s="62">
        <f>K244/(1+L244)</f>
        <v>406.2926459438969</v>
      </c>
      <c r="H244" s="54">
        <f>RANK(G244,$G$3:$G$502)</f>
        <v>356</v>
      </c>
      <c r="I244" s="16">
        <v>13202</v>
      </c>
      <c r="J244" s="33">
        <v>5.9000000000000004E-2</v>
      </c>
      <c r="K244" s="17">
        <v>535.9</v>
      </c>
      <c r="L244" s="38">
        <v>0.31900000000000001</v>
      </c>
      <c r="M244" s="18">
        <v>8500.5</v>
      </c>
      <c r="N244" s="19">
        <v>9100.9</v>
      </c>
      <c r="O244" s="61">
        <f>C244-C244*10%</f>
        <v>20340</v>
      </c>
      <c r="P244" s="62">
        <f t="shared" si="12"/>
        <v>915.3</v>
      </c>
      <c r="Q244" s="63">
        <f>I244+I244*5.2%</f>
        <v>13888.504000000001</v>
      </c>
      <c r="R244" s="69">
        <f t="shared" si="13"/>
        <v>242</v>
      </c>
      <c r="S244" s="63">
        <f>Q244-(I244-K244)</f>
        <v>1222.4040000000005</v>
      </c>
      <c r="T244" s="68">
        <f t="shared" si="14"/>
        <v>324</v>
      </c>
      <c r="U244" s="64">
        <f t="shared" si="15"/>
        <v>1.2810300429184558</v>
      </c>
    </row>
    <row r="245" spans="1:21" x14ac:dyDescent="0.25">
      <c r="A245" s="8" t="s">
        <v>485</v>
      </c>
      <c r="B245" s="9" t="s">
        <v>486</v>
      </c>
      <c r="C245" s="10">
        <v>37000</v>
      </c>
      <c r="D245" s="11">
        <v>47</v>
      </c>
      <c r="E245" s="53">
        <f>A245-D245</f>
        <v>196</v>
      </c>
      <c r="F245" s="63">
        <f>I245/(1+J245)</f>
        <v>11678.405017921146</v>
      </c>
      <c r="G245" s="62">
        <f>K245/(1+L245)</f>
        <v>-2748.4704012713546</v>
      </c>
      <c r="H245" s="54">
        <f>RANK(G245,$G$3:$G$502)</f>
        <v>498</v>
      </c>
      <c r="I245" s="16">
        <v>13033.1</v>
      </c>
      <c r="J245" s="33">
        <v>0.11600000000000001</v>
      </c>
      <c r="K245" s="17">
        <v>6917.9</v>
      </c>
      <c r="L245" s="38">
        <v>-3.5169999999999999</v>
      </c>
      <c r="M245" s="18">
        <v>17716.400000000001</v>
      </c>
      <c r="N245" s="19">
        <v>6490.1</v>
      </c>
      <c r="O245" s="61">
        <f>C245-C245*10%</f>
        <v>33300</v>
      </c>
      <c r="P245" s="62">
        <f t="shared" si="12"/>
        <v>1498.5</v>
      </c>
      <c r="Q245" s="63">
        <f>I245+I245*5.2%</f>
        <v>13710.8212</v>
      </c>
      <c r="R245" s="69">
        <f t="shared" si="13"/>
        <v>243</v>
      </c>
      <c r="S245" s="63">
        <f>Q245-(I245-K245)</f>
        <v>7595.6211999999996</v>
      </c>
      <c r="T245" s="68">
        <f t="shared" si="14"/>
        <v>68</v>
      </c>
      <c r="U245" s="64">
        <f t="shared" si="15"/>
        <v>9.7966319258734585E-2</v>
      </c>
    </row>
    <row r="246" spans="1:21" x14ac:dyDescent="0.25">
      <c r="A246" s="8" t="s">
        <v>487</v>
      </c>
      <c r="B246" s="9" t="s">
        <v>488</v>
      </c>
      <c r="C246" s="10">
        <v>9556</v>
      </c>
      <c r="D246" s="11">
        <v>5</v>
      </c>
      <c r="E246" s="53">
        <f>A246-D246</f>
        <v>239</v>
      </c>
      <c r="F246" s="63">
        <f>I246/(1+J246)</f>
        <v>12454.44976076555</v>
      </c>
      <c r="G246" s="62">
        <f>K246/(1+L246)</f>
        <v>455.33790401567092</v>
      </c>
      <c r="H246" s="54">
        <f>RANK(G246,$G$3:$G$502)</f>
        <v>343</v>
      </c>
      <c r="I246" s="16">
        <v>13014.9</v>
      </c>
      <c r="J246" s="33">
        <v>4.4999999999999998E-2</v>
      </c>
      <c r="K246" s="17">
        <v>464.9</v>
      </c>
      <c r="L246" s="38">
        <v>2.1000000000000001E-2</v>
      </c>
      <c r="M246" s="18">
        <v>74053</v>
      </c>
      <c r="N246" s="19">
        <v>0</v>
      </c>
      <c r="O246" s="61">
        <f>C246-C246*10%</f>
        <v>8600.4</v>
      </c>
      <c r="P246" s="62">
        <f t="shared" si="12"/>
        <v>387.01799999999997</v>
      </c>
      <c r="Q246" s="63">
        <f>I246+I246*5.2%</f>
        <v>13691.674799999999</v>
      </c>
      <c r="R246" s="69">
        <f t="shared" si="13"/>
        <v>244</v>
      </c>
      <c r="S246" s="63">
        <f>Q246-(I246-K246)</f>
        <v>1141.6747999999989</v>
      </c>
      <c r="T246" s="68">
        <f t="shared" si="14"/>
        <v>338</v>
      </c>
      <c r="U246" s="64">
        <f t="shared" si="15"/>
        <v>1.4557427403742718</v>
      </c>
    </row>
    <row r="247" spans="1:21" x14ac:dyDescent="0.25">
      <c r="A247" s="8" t="s">
        <v>489</v>
      </c>
      <c r="B247" s="9" t="s">
        <v>490</v>
      </c>
      <c r="C247" s="10">
        <v>26383</v>
      </c>
      <c r="D247" s="11">
        <v>0</v>
      </c>
      <c r="E247" s="53">
        <f>A247-D247</f>
        <v>245</v>
      </c>
      <c r="F247" s="63">
        <f>I247/(1+J247)</f>
        <v>12752.254901960783</v>
      </c>
      <c r="G247" s="62">
        <f>K247/(1+L247)</f>
        <v>50.316205533596829</v>
      </c>
      <c r="H247" s="54">
        <f>RANK(G247,$G$3:$G$502)</f>
        <v>457</v>
      </c>
      <c r="I247" s="16">
        <v>13007.3</v>
      </c>
      <c r="J247" s="33">
        <v>0.02</v>
      </c>
      <c r="K247" s="17">
        <v>127.3</v>
      </c>
      <c r="L247" s="38">
        <v>1.53</v>
      </c>
      <c r="M247" s="18">
        <v>3239.3</v>
      </c>
      <c r="N247" s="19">
        <v>3776.6</v>
      </c>
      <c r="O247" s="61">
        <f>C247-C247*10%</f>
        <v>23744.7</v>
      </c>
      <c r="P247" s="62">
        <f t="shared" si="12"/>
        <v>1068.5115000000001</v>
      </c>
      <c r="Q247" s="63">
        <f>I247+I247*5.2%</f>
        <v>13683.679599999999</v>
      </c>
      <c r="R247" s="69">
        <f t="shared" si="13"/>
        <v>245</v>
      </c>
      <c r="S247" s="63">
        <f>Q247-(I247-K247)</f>
        <v>803.67959999999948</v>
      </c>
      <c r="T247" s="68">
        <f t="shared" si="14"/>
        <v>416</v>
      </c>
      <c r="U247" s="64">
        <f t="shared" si="15"/>
        <v>5.3132725844461861</v>
      </c>
    </row>
    <row r="248" spans="1:21" x14ac:dyDescent="0.25">
      <c r="A248" s="8" t="s">
        <v>491</v>
      </c>
      <c r="B248" s="9" t="s">
        <v>492</v>
      </c>
      <c r="C248" s="10">
        <v>35852</v>
      </c>
      <c r="D248" s="11">
        <v>4</v>
      </c>
      <c r="E248" s="53">
        <f>A248-D248</f>
        <v>242</v>
      </c>
      <c r="F248" s="63">
        <f>I248/(1+J248)</f>
        <v>12157.156220767072</v>
      </c>
      <c r="G248" s="62">
        <f>K248/(1+L248)</f>
        <v>2394.2307692307695</v>
      </c>
      <c r="H248" s="54">
        <f>RANK(G248,$G$3:$G$502)</f>
        <v>100</v>
      </c>
      <c r="I248" s="16">
        <v>12996</v>
      </c>
      <c r="J248" s="33">
        <v>6.9000000000000006E-2</v>
      </c>
      <c r="K248" s="17">
        <v>3237</v>
      </c>
      <c r="L248" s="38">
        <v>0.35199999999999998</v>
      </c>
      <c r="M248" s="18">
        <v>225697</v>
      </c>
      <c r="N248" s="19">
        <v>35541</v>
      </c>
      <c r="O248" s="61">
        <f>C248-C248*10%</f>
        <v>32266.799999999999</v>
      </c>
      <c r="P248" s="62">
        <f t="shared" si="12"/>
        <v>1452.0059999999999</v>
      </c>
      <c r="Q248" s="63">
        <f>I248+I248*5.2%</f>
        <v>13671.791999999999</v>
      </c>
      <c r="R248" s="69">
        <f t="shared" si="13"/>
        <v>246</v>
      </c>
      <c r="S248" s="63">
        <f>Q248-(I248-K248)</f>
        <v>3912.7919999999995</v>
      </c>
      <c r="T248" s="68">
        <f t="shared" si="14"/>
        <v>128</v>
      </c>
      <c r="U248" s="64">
        <f t="shared" si="15"/>
        <v>0.20877108433734923</v>
      </c>
    </row>
    <row r="249" spans="1:21" x14ac:dyDescent="0.25">
      <c r="A249" s="8" t="s">
        <v>493</v>
      </c>
      <c r="B249" s="9" t="s">
        <v>494</v>
      </c>
      <c r="C249" s="10">
        <v>40142</v>
      </c>
      <c r="D249" s="11">
        <v>12</v>
      </c>
      <c r="E249" s="53">
        <f>A249-D249</f>
        <v>235</v>
      </c>
      <c r="F249" s="63">
        <f>I249/(1+J249)</f>
        <v>11772.232304900181</v>
      </c>
      <c r="G249" s="62">
        <f>K249/(1+L249)</f>
        <v>2176.7169179229481</v>
      </c>
      <c r="H249" s="54">
        <f>RANK(G249,$G$3:$G$502)</f>
        <v>114</v>
      </c>
      <c r="I249" s="16">
        <v>12973</v>
      </c>
      <c r="J249" s="33">
        <v>0.10199999999999999</v>
      </c>
      <c r="K249" s="17">
        <v>2599</v>
      </c>
      <c r="L249" s="38">
        <v>0.19400000000000001</v>
      </c>
      <c r="M249" s="18">
        <v>244626</v>
      </c>
      <c r="N249" s="19">
        <v>24919.599999999999</v>
      </c>
      <c r="O249" s="61">
        <f>C249-C249*10%</f>
        <v>36127.800000000003</v>
      </c>
      <c r="P249" s="62">
        <f t="shared" si="12"/>
        <v>1625.751</v>
      </c>
      <c r="Q249" s="63">
        <f>I249+I249*5.2%</f>
        <v>13647.596</v>
      </c>
      <c r="R249" s="69">
        <f t="shared" si="13"/>
        <v>247</v>
      </c>
      <c r="S249" s="63">
        <f>Q249-(I249-K249)</f>
        <v>3273.5959999999995</v>
      </c>
      <c r="T249" s="68">
        <f t="shared" si="14"/>
        <v>149</v>
      </c>
      <c r="U249" s="64">
        <f t="shared" si="15"/>
        <v>0.25955983070411681</v>
      </c>
    </row>
    <row r="250" spans="1:21" x14ac:dyDescent="0.25">
      <c r="A250" s="8" t="s">
        <v>495</v>
      </c>
      <c r="B250" s="9" t="s">
        <v>496</v>
      </c>
      <c r="C250" s="10">
        <v>10880</v>
      </c>
      <c r="D250" s="11">
        <v>27</v>
      </c>
      <c r="E250" s="53">
        <f>A250-D250</f>
        <v>221</v>
      </c>
      <c r="F250" s="63">
        <f>I250/(1+J250)</f>
        <v>12639.6484375</v>
      </c>
      <c r="G250" s="62">
        <f>K250/(1+L250)</f>
        <v>1874.5910577971647</v>
      </c>
      <c r="H250" s="54">
        <f>RANK(G250,$G$3:$G$502)</f>
        <v>135</v>
      </c>
      <c r="I250" s="16">
        <v>12943</v>
      </c>
      <c r="J250" s="33">
        <v>2.4E-2</v>
      </c>
      <c r="K250" s="17">
        <v>1719</v>
      </c>
      <c r="L250" s="38">
        <v>-8.3000000000000004E-2</v>
      </c>
      <c r="M250" s="18">
        <v>23783</v>
      </c>
      <c r="N250" s="19">
        <v>11530.7</v>
      </c>
      <c r="O250" s="61">
        <f>C250-C250*10%</f>
        <v>9792</v>
      </c>
      <c r="P250" s="62">
        <f t="shared" si="12"/>
        <v>440.64</v>
      </c>
      <c r="Q250" s="63">
        <f>I250+I250*5.2%</f>
        <v>13616.036</v>
      </c>
      <c r="R250" s="69">
        <f t="shared" si="13"/>
        <v>248</v>
      </c>
      <c r="S250" s="63">
        <f>Q250-(I250-K250)</f>
        <v>2392.0360000000001</v>
      </c>
      <c r="T250" s="68">
        <f t="shared" si="14"/>
        <v>191</v>
      </c>
      <c r="U250" s="64">
        <f t="shared" si="15"/>
        <v>0.39152763234438631</v>
      </c>
    </row>
    <row r="251" spans="1:21" x14ac:dyDescent="0.25">
      <c r="A251" s="8" t="s">
        <v>497</v>
      </c>
      <c r="B251" s="9" t="s">
        <v>498</v>
      </c>
      <c r="C251" s="10">
        <v>14062</v>
      </c>
      <c r="D251" s="11">
        <v>3</v>
      </c>
      <c r="E251" s="53">
        <f>A251-D251</f>
        <v>246</v>
      </c>
      <c r="F251" s="63">
        <f>I251/(1+J251)</f>
        <v>12078.504672897196</v>
      </c>
      <c r="G251" s="62">
        <f>K251/(1+L251)</f>
        <v>1479.5486600846264</v>
      </c>
      <c r="H251" s="54">
        <f>RANK(G251,$G$3:$G$502)</f>
        <v>172</v>
      </c>
      <c r="I251" s="16">
        <v>12924</v>
      </c>
      <c r="J251" s="33">
        <v>7.0000000000000007E-2</v>
      </c>
      <c r="K251" s="17">
        <v>2098</v>
      </c>
      <c r="L251" s="38">
        <v>0.41799999999999998</v>
      </c>
      <c r="M251" s="18">
        <v>137216</v>
      </c>
      <c r="N251" s="19">
        <v>17345.099999999999</v>
      </c>
      <c r="O251" s="61">
        <f>C251-C251*10%</f>
        <v>12655.8</v>
      </c>
      <c r="P251" s="62">
        <f t="shared" si="12"/>
        <v>569.51099999999997</v>
      </c>
      <c r="Q251" s="63">
        <f>I251+I251*5.2%</f>
        <v>13596.048000000001</v>
      </c>
      <c r="R251" s="69">
        <f t="shared" si="13"/>
        <v>249</v>
      </c>
      <c r="S251" s="63">
        <f>Q251-(I251-K251)</f>
        <v>2770.0480000000007</v>
      </c>
      <c r="T251" s="68">
        <f t="shared" si="14"/>
        <v>172</v>
      </c>
      <c r="U251" s="64">
        <f t="shared" si="15"/>
        <v>0.32032793136320337</v>
      </c>
    </row>
    <row r="252" spans="1:21" x14ac:dyDescent="0.25">
      <c r="A252" s="8" t="s">
        <v>499</v>
      </c>
      <c r="B252" s="9" t="s">
        <v>1024</v>
      </c>
      <c r="C252" s="10">
        <v>8087</v>
      </c>
      <c r="D252" s="11">
        <v>3</v>
      </c>
      <c r="E252" s="53">
        <f>A252-D252</f>
        <v>247</v>
      </c>
      <c r="F252" s="63">
        <f>I252/(1+J252)</f>
        <v>12219.602272727272</v>
      </c>
      <c r="G252" s="62">
        <f>K252/(1+L252)</f>
        <v>33.505154639175252</v>
      </c>
      <c r="H252" s="54">
        <f>RANK(G252,$G$3:$G$502)</f>
        <v>464</v>
      </c>
      <c r="I252" s="16">
        <v>12903.9</v>
      </c>
      <c r="J252" s="33">
        <v>5.5999999999999994E-2</v>
      </c>
      <c r="K252" s="17">
        <v>45.5</v>
      </c>
      <c r="L252" s="38">
        <v>0.35799999999999998</v>
      </c>
      <c r="M252" s="18">
        <v>1666.1</v>
      </c>
      <c r="N252" s="19">
        <v>1703.2</v>
      </c>
      <c r="O252" s="61">
        <f>C252-C252*10%</f>
        <v>7278.3</v>
      </c>
      <c r="P252" s="62">
        <f t="shared" si="12"/>
        <v>327.52350000000001</v>
      </c>
      <c r="Q252" s="63">
        <f>I252+I252*5.2%</f>
        <v>13574.9028</v>
      </c>
      <c r="R252" s="69">
        <f t="shared" si="13"/>
        <v>250</v>
      </c>
      <c r="S252" s="63">
        <f>Q252-(I252-K252)</f>
        <v>716.50280000000021</v>
      </c>
      <c r="T252" s="68">
        <f t="shared" si="14"/>
        <v>433</v>
      </c>
      <c r="U252" s="64">
        <f t="shared" si="15"/>
        <v>14.747314285714291</v>
      </c>
    </row>
    <row r="253" spans="1:21" x14ac:dyDescent="0.25">
      <c r="A253" s="8" t="s">
        <v>500</v>
      </c>
      <c r="B253" s="9" t="s">
        <v>501</v>
      </c>
      <c r="C253" s="10">
        <v>2767</v>
      </c>
      <c r="D253" s="11">
        <v>17</v>
      </c>
      <c r="E253" s="53">
        <f>A253-D253</f>
        <v>234</v>
      </c>
      <c r="F253" s="63">
        <f>I253/(1+J253)</f>
        <v>12512.827988338195</v>
      </c>
      <c r="G253" s="62">
        <f>K253/(1+L253)</f>
        <v>1821.3740458015266</v>
      </c>
      <c r="H253" s="54">
        <f>RANK(G253,$G$3:$G$502)</f>
        <v>137</v>
      </c>
      <c r="I253" s="16">
        <v>12875.7</v>
      </c>
      <c r="J253" s="33">
        <v>2.8999999999999998E-2</v>
      </c>
      <c r="K253" s="17">
        <v>715.8</v>
      </c>
      <c r="L253" s="38">
        <v>-0.60699999999999998</v>
      </c>
      <c r="M253" s="18">
        <v>64535.199999999997</v>
      </c>
      <c r="N253" s="19">
        <v>8922</v>
      </c>
      <c r="O253" s="61">
        <f>C253-C253*10%</f>
        <v>2490.3000000000002</v>
      </c>
      <c r="P253" s="62">
        <f t="shared" si="12"/>
        <v>112.0635</v>
      </c>
      <c r="Q253" s="63">
        <f>I253+I253*5.2%</f>
        <v>13545.236400000002</v>
      </c>
      <c r="R253" s="69">
        <f t="shared" si="13"/>
        <v>251</v>
      </c>
      <c r="S253" s="63">
        <f>Q253-(I253-K253)</f>
        <v>1385.3364000000001</v>
      </c>
      <c r="T253" s="68">
        <f t="shared" si="14"/>
        <v>298</v>
      </c>
      <c r="U253" s="64">
        <f t="shared" si="15"/>
        <v>0.93536797988264908</v>
      </c>
    </row>
    <row r="254" spans="1:21" x14ac:dyDescent="0.25">
      <c r="A254" s="8" t="s">
        <v>502</v>
      </c>
      <c r="B254" s="9" t="s">
        <v>503</v>
      </c>
      <c r="C254" s="10">
        <v>69000</v>
      </c>
      <c r="D254" s="11">
        <v>10</v>
      </c>
      <c r="E254" s="53">
        <f>A254-D254</f>
        <v>242</v>
      </c>
      <c r="F254" s="63">
        <f>I254/(1+J254)</f>
        <v>12403.37512054002</v>
      </c>
      <c r="G254" s="62">
        <f>K254/(1+L254)</f>
        <v>614.93930905695618</v>
      </c>
      <c r="H254" s="54">
        <f>RANK(G254,$G$3:$G$502)</f>
        <v>301</v>
      </c>
      <c r="I254" s="16">
        <v>12862.3</v>
      </c>
      <c r="J254" s="33">
        <v>3.7000000000000005E-2</v>
      </c>
      <c r="K254" s="17">
        <v>658.6</v>
      </c>
      <c r="L254" s="38">
        <v>7.0999999999999994E-2</v>
      </c>
      <c r="M254" s="18">
        <v>10311.299999999999</v>
      </c>
      <c r="N254" s="19">
        <v>34382.1</v>
      </c>
      <c r="O254" s="61">
        <f>C254-C254*10%</f>
        <v>62100</v>
      </c>
      <c r="P254" s="62">
        <f t="shared" si="12"/>
        <v>2794.5</v>
      </c>
      <c r="Q254" s="63">
        <f>I254+I254*5.2%</f>
        <v>13531.139599999999</v>
      </c>
      <c r="R254" s="69">
        <f t="shared" si="13"/>
        <v>252</v>
      </c>
      <c r="S254" s="63">
        <f>Q254-(I254-K254)</f>
        <v>1327.4395999999997</v>
      </c>
      <c r="T254" s="68">
        <f t="shared" si="14"/>
        <v>313</v>
      </c>
      <c r="U254" s="64">
        <f t="shared" si="15"/>
        <v>1.0155475250531425</v>
      </c>
    </row>
    <row r="255" spans="1:21" x14ac:dyDescent="0.25">
      <c r="A255" s="8" t="s">
        <v>504</v>
      </c>
      <c r="B255" s="9" t="s">
        <v>505</v>
      </c>
      <c r="C255" s="10">
        <v>16600</v>
      </c>
      <c r="D255" s="11">
        <v>10</v>
      </c>
      <c r="E255" s="53">
        <f>A255-D255</f>
        <v>243</v>
      </c>
      <c r="F255" s="63">
        <f>I255/(1+J255)</f>
        <v>11543.575920934412</v>
      </c>
      <c r="G255" s="62">
        <f>K255/(1+L255)</f>
        <v>2099.5405819295556</v>
      </c>
      <c r="H255" s="54">
        <f>RANK(G255,$G$3:$G$502)</f>
        <v>118</v>
      </c>
      <c r="I255" s="16">
        <v>12848</v>
      </c>
      <c r="J255" s="33">
        <v>0.113</v>
      </c>
      <c r="K255" s="17">
        <v>2742</v>
      </c>
      <c r="L255" s="38">
        <v>0.30599999999999999</v>
      </c>
      <c r="M255" s="18">
        <v>109553</v>
      </c>
      <c r="N255" s="19">
        <v>23215.1</v>
      </c>
      <c r="O255" s="61">
        <f>C255-C255*10%</f>
        <v>14940</v>
      </c>
      <c r="P255" s="62">
        <f t="shared" si="12"/>
        <v>672.3</v>
      </c>
      <c r="Q255" s="63">
        <f>I255+I255*5.2%</f>
        <v>13516.096</v>
      </c>
      <c r="R255" s="69">
        <f t="shared" si="13"/>
        <v>253</v>
      </c>
      <c r="S255" s="63">
        <f>Q255-(I255-K255)</f>
        <v>3410.0959999999995</v>
      </c>
      <c r="T255" s="68">
        <f t="shared" si="14"/>
        <v>144</v>
      </c>
      <c r="U255" s="64">
        <f t="shared" si="15"/>
        <v>0.24365280816921939</v>
      </c>
    </row>
    <row r="256" spans="1:21" x14ac:dyDescent="0.25">
      <c r="A256" s="8" t="s">
        <v>506</v>
      </c>
      <c r="B256" s="9" t="s">
        <v>507</v>
      </c>
      <c r="C256" s="10">
        <v>2500</v>
      </c>
      <c r="D256" s="11">
        <v>77</v>
      </c>
      <c r="E256" s="53">
        <f>A256-D256</f>
        <v>177</v>
      </c>
      <c r="F256" s="63">
        <f>I256/(1+J256)</f>
        <v>8918.085855031668</v>
      </c>
      <c r="G256" s="62">
        <f>K256/(1+L256)</f>
        <v>58.733747880158283</v>
      </c>
      <c r="H256" s="54">
        <f>RANK(G256,$G$3:$G$502)</f>
        <v>454</v>
      </c>
      <c r="I256" s="16">
        <v>12672.6</v>
      </c>
      <c r="J256" s="33">
        <v>0.42100000000000004</v>
      </c>
      <c r="K256" s="17">
        <v>103.9</v>
      </c>
      <c r="L256" s="38">
        <v>0.76900000000000002</v>
      </c>
      <c r="M256" s="18">
        <v>2424.3000000000002</v>
      </c>
      <c r="N256" s="19">
        <v>668.4</v>
      </c>
      <c r="O256" s="61">
        <f>C256-C256*10%</f>
        <v>2250</v>
      </c>
      <c r="P256" s="62">
        <f t="shared" si="12"/>
        <v>101.25</v>
      </c>
      <c r="Q256" s="63">
        <f>I256+I256*5.2%</f>
        <v>13331.575200000001</v>
      </c>
      <c r="R256" s="69">
        <f t="shared" si="13"/>
        <v>254</v>
      </c>
      <c r="S256" s="63">
        <f>Q256-(I256-K256)</f>
        <v>762.8752000000004</v>
      </c>
      <c r="T256" s="68">
        <f t="shared" si="14"/>
        <v>423</v>
      </c>
      <c r="U256" s="64">
        <f t="shared" si="15"/>
        <v>6.3423984600577512</v>
      </c>
    </row>
    <row r="257" spans="1:21" x14ac:dyDescent="0.25">
      <c r="A257" s="8" t="s">
        <v>508</v>
      </c>
      <c r="B257" s="9" t="s">
        <v>509</v>
      </c>
      <c r="C257" s="10">
        <v>12574</v>
      </c>
      <c r="D257" s="11">
        <v>11</v>
      </c>
      <c r="E257" s="53">
        <f>A257-D257</f>
        <v>244</v>
      </c>
      <c r="F257" s="63">
        <f>I257/(1+J257)</f>
        <v>12324.245374878288</v>
      </c>
      <c r="G257" s="62">
        <f>K257/(1+L257)</f>
        <v>-564.75300400534036</v>
      </c>
      <c r="H257" s="54">
        <f>RANK(G257,$G$3:$G$502)</f>
        <v>491</v>
      </c>
      <c r="I257" s="16">
        <v>12657</v>
      </c>
      <c r="J257" s="33">
        <v>2.7000000000000003E-2</v>
      </c>
      <c r="K257" s="17">
        <v>423</v>
      </c>
      <c r="L257" s="38">
        <v>-1.7490000000000001</v>
      </c>
      <c r="M257" s="18">
        <v>56715</v>
      </c>
      <c r="N257" s="19">
        <v>20174.2</v>
      </c>
      <c r="O257" s="61">
        <f>C257-C257*10%</f>
        <v>11316.6</v>
      </c>
      <c r="P257" s="62">
        <f t="shared" si="12"/>
        <v>509.24700000000001</v>
      </c>
      <c r="Q257" s="63">
        <f>I257+I257*5.2%</f>
        <v>13315.164000000001</v>
      </c>
      <c r="R257" s="69">
        <f t="shared" si="13"/>
        <v>255</v>
      </c>
      <c r="S257" s="63">
        <f>Q257-(I257-K257)</f>
        <v>1081.1640000000007</v>
      </c>
      <c r="T257" s="68">
        <f t="shared" si="14"/>
        <v>354</v>
      </c>
      <c r="U257" s="64">
        <f t="shared" si="15"/>
        <v>1.5559432624113492</v>
      </c>
    </row>
    <row r="258" spans="1:21" x14ac:dyDescent="0.25">
      <c r="A258" s="8" t="s">
        <v>510</v>
      </c>
      <c r="B258" s="9" t="s">
        <v>511</v>
      </c>
      <c r="C258" s="10">
        <v>2684</v>
      </c>
      <c r="D258" s="11">
        <v>7</v>
      </c>
      <c r="E258" s="53">
        <f>A258-D258</f>
        <v>249</v>
      </c>
      <c r="F258" s="63">
        <f>I258/(1+J258)</f>
        <v>12179.110251450677</v>
      </c>
      <c r="G258" s="62">
        <f>K258/(1+L258)</f>
        <v>387.77777777777783</v>
      </c>
      <c r="H258" s="54">
        <f>RANK(G258,$G$3:$G$502)</f>
        <v>360</v>
      </c>
      <c r="I258" s="16">
        <v>12593.2</v>
      </c>
      <c r="J258" s="33">
        <v>3.4000000000000002E-2</v>
      </c>
      <c r="K258" s="17">
        <v>1151.7</v>
      </c>
      <c r="L258" s="38">
        <v>1.97</v>
      </c>
      <c r="M258" s="18">
        <v>18231.7</v>
      </c>
      <c r="N258" s="19">
        <v>28746.9</v>
      </c>
      <c r="O258" s="61">
        <f>C258-C258*10%</f>
        <v>2415.6</v>
      </c>
      <c r="P258" s="62">
        <f t="shared" si="12"/>
        <v>108.702</v>
      </c>
      <c r="Q258" s="63">
        <f>I258+I258*5.2%</f>
        <v>13248.046400000001</v>
      </c>
      <c r="R258" s="69">
        <f t="shared" si="13"/>
        <v>256</v>
      </c>
      <c r="S258" s="63">
        <f>Q258-(I258-K258)</f>
        <v>1806.5464000000011</v>
      </c>
      <c r="T258" s="68">
        <f t="shared" si="14"/>
        <v>244</v>
      </c>
      <c r="U258" s="64">
        <f t="shared" si="15"/>
        <v>0.56859112616132756</v>
      </c>
    </row>
    <row r="259" spans="1:21" x14ac:dyDescent="0.25">
      <c r="A259" s="8" t="s">
        <v>512</v>
      </c>
      <c r="B259" s="9" t="s">
        <v>513</v>
      </c>
      <c r="C259" s="10">
        <v>6800</v>
      </c>
      <c r="D259" s="11">
        <v>22</v>
      </c>
      <c r="E259" s="53">
        <f>A259-D259</f>
        <v>235</v>
      </c>
      <c r="F259" s="63">
        <f>I259/(1+J259)</f>
        <v>10852.686308492202</v>
      </c>
      <c r="G259" s="62">
        <f>K259/(1+L259)</f>
        <v>245.23536165327209</v>
      </c>
      <c r="H259" s="54">
        <f>RANK(G259,$G$3:$G$502)</f>
        <v>409</v>
      </c>
      <c r="I259" s="16">
        <v>12524</v>
      </c>
      <c r="J259" s="33">
        <v>0.154</v>
      </c>
      <c r="K259" s="17">
        <v>213.6</v>
      </c>
      <c r="L259" s="38">
        <v>-0.129</v>
      </c>
      <c r="M259" s="18">
        <v>2360.8000000000002</v>
      </c>
      <c r="N259" s="19">
        <v>2755.6</v>
      </c>
      <c r="O259" s="61">
        <f>C259-C259*10%</f>
        <v>6120</v>
      </c>
      <c r="P259" s="62">
        <f t="shared" si="12"/>
        <v>275.39999999999998</v>
      </c>
      <c r="Q259" s="63">
        <f>I259+I259*5.2%</f>
        <v>13175.248</v>
      </c>
      <c r="R259" s="69">
        <f t="shared" si="13"/>
        <v>257</v>
      </c>
      <c r="S259" s="63">
        <f>Q259-(I259-K259)</f>
        <v>864.84799999999996</v>
      </c>
      <c r="T259" s="68">
        <f t="shared" si="14"/>
        <v>406</v>
      </c>
      <c r="U259" s="64">
        <f t="shared" si="15"/>
        <v>3.0489138576779022</v>
      </c>
    </row>
    <row r="260" spans="1:21" x14ac:dyDescent="0.25">
      <c r="A260" s="8" t="s">
        <v>514</v>
      </c>
      <c r="B260" s="9" t="s">
        <v>515</v>
      </c>
      <c r="C260" s="10">
        <v>65000</v>
      </c>
      <c r="D260" s="11">
        <v>10</v>
      </c>
      <c r="E260" s="53">
        <f>A260-D260</f>
        <v>248</v>
      </c>
      <c r="F260" s="63">
        <f>I260/(1+J260)</f>
        <v>12214.935707220575</v>
      </c>
      <c r="G260" s="62">
        <f>K260/(1+L260)</f>
        <v>685.32258064516122</v>
      </c>
      <c r="H260" s="54">
        <f>RANK(G260,$G$3:$G$502)</f>
        <v>285</v>
      </c>
      <c r="I260" s="16">
        <v>12349.3</v>
      </c>
      <c r="J260" s="33">
        <v>1.1000000000000001E-2</v>
      </c>
      <c r="K260" s="17">
        <v>424.9</v>
      </c>
      <c r="L260" s="38">
        <v>-0.38</v>
      </c>
      <c r="M260" s="18">
        <v>7040.8</v>
      </c>
      <c r="N260" s="19">
        <v>2335.6999999999998</v>
      </c>
      <c r="O260" s="61">
        <f>C260-C260*10%</f>
        <v>58500</v>
      </c>
      <c r="P260" s="62">
        <f t="shared" ref="P260:P323" si="16">O260*0.045</f>
        <v>2632.5</v>
      </c>
      <c r="Q260" s="63">
        <f>I260+I260*5.2%</f>
        <v>12991.463599999999</v>
      </c>
      <c r="R260" s="69">
        <f t="shared" ref="R260:R323" si="17">RANK(Q260,$Q$3:$Q$502)</f>
        <v>258</v>
      </c>
      <c r="S260" s="63">
        <f>Q260-(I260-K260)</f>
        <v>1067.0635999999995</v>
      </c>
      <c r="T260" s="68">
        <f t="shared" ref="T260:T323" si="18">RANK(S260,$S$3:$S$502)</f>
        <v>356</v>
      </c>
      <c r="U260" s="64">
        <f t="shared" ref="U260:U323" si="19">(S260-K260)/K260</f>
        <v>1.511328783243115</v>
      </c>
    </row>
    <row r="261" spans="1:21" x14ac:dyDescent="0.25">
      <c r="A261" s="8" t="s">
        <v>516</v>
      </c>
      <c r="B261" s="9" t="s">
        <v>517</v>
      </c>
      <c r="C261" s="10">
        <v>15307</v>
      </c>
      <c r="D261" s="11">
        <v>4</v>
      </c>
      <c r="E261" s="53">
        <f>A261-D261</f>
        <v>255</v>
      </c>
      <c r="F261" s="63">
        <f>I261/(1+J261)</f>
        <v>12036.097560975611</v>
      </c>
      <c r="G261" s="62">
        <f>K261/(1+L261)</f>
        <v>1525.3863134657836</v>
      </c>
      <c r="H261" s="54">
        <f>RANK(G261,$G$3:$G$502)</f>
        <v>165</v>
      </c>
      <c r="I261" s="16">
        <v>12337</v>
      </c>
      <c r="J261" s="33">
        <v>2.5000000000000001E-2</v>
      </c>
      <c r="K261" s="17">
        <v>1382</v>
      </c>
      <c r="L261" s="38">
        <v>-9.4E-2</v>
      </c>
      <c r="M261" s="18">
        <v>53920</v>
      </c>
      <c r="N261" s="19">
        <v>27230.6</v>
      </c>
      <c r="O261" s="61">
        <f>C261-C261*10%</f>
        <v>13776.3</v>
      </c>
      <c r="P261" s="62">
        <f t="shared" si="16"/>
        <v>619.93349999999998</v>
      </c>
      <c r="Q261" s="63">
        <f>I261+I261*5.2%</f>
        <v>12978.523999999999</v>
      </c>
      <c r="R261" s="69">
        <f t="shared" si="17"/>
        <v>259</v>
      </c>
      <c r="S261" s="63">
        <f>Q261-(I261-K261)</f>
        <v>2023.5239999999994</v>
      </c>
      <c r="T261" s="68">
        <f t="shared" si="18"/>
        <v>222</v>
      </c>
      <c r="U261" s="64">
        <f t="shared" si="19"/>
        <v>0.46419971056439902</v>
      </c>
    </row>
    <row r="262" spans="1:21" x14ac:dyDescent="0.25">
      <c r="A262" s="8" t="s">
        <v>518</v>
      </c>
      <c r="B262" s="9" t="s">
        <v>519</v>
      </c>
      <c r="C262" s="10">
        <v>22475</v>
      </c>
      <c r="D262" s="11">
        <v>5</v>
      </c>
      <c r="E262" s="53">
        <f>A262-D262</f>
        <v>255</v>
      </c>
      <c r="F262" s="63">
        <f>I262/(1+J262)</f>
        <v>11405.959031657356</v>
      </c>
      <c r="G262" s="62">
        <f>K262/(1+L262)</f>
        <v>5469.4214876033056</v>
      </c>
      <c r="H262" s="54">
        <f>RANK(G262,$G$3:$G$502)</f>
        <v>39</v>
      </c>
      <c r="I262" s="16">
        <v>12250</v>
      </c>
      <c r="J262" s="33">
        <v>7.400000000000001E-2</v>
      </c>
      <c r="K262" s="17">
        <v>3309</v>
      </c>
      <c r="L262" s="38">
        <v>-0.39500000000000002</v>
      </c>
      <c r="M262" s="18">
        <v>36729</v>
      </c>
      <c r="N262" s="19">
        <v>60805.2</v>
      </c>
      <c r="O262" s="61">
        <f>C262-C262*10%</f>
        <v>20227.5</v>
      </c>
      <c r="P262" s="62">
        <f t="shared" si="16"/>
        <v>910.23749999999995</v>
      </c>
      <c r="Q262" s="63">
        <f>I262+I262*5.2%</f>
        <v>12887</v>
      </c>
      <c r="R262" s="69">
        <f t="shared" si="17"/>
        <v>260</v>
      </c>
      <c r="S262" s="63">
        <f>Q262-(I262-K262)</f>
        <v>3946</v>
      </c>
      <c r="T262" s="68">
        <f t="shared" si="18"/>
        <v>125</v>
      </c>
      <c r="U262" s="64">
        <f t="shared" si="19"/>
        <v>0.19250528860682986</v>
      </c>
    </row>
    <row r="263" spans="1:21" x14ac:dyDescent="0.25">
      <c r="A263" s="8" t="s">
        <v>520</v>
      </c>
      <c r="B263" s="9" t="s">
        <v>521</v>
      </c>
      <c r="C263" s="10">
        <v>95000</v>
      </c>
      <c r="D263" s="11">
        <v>26</v>
      </c>
      <c r="E263" s="53">
        <f>A263-D263</f>
        <v>235</v>
      </c>
      <c r="F263" s="63">
        <f>I263/(1+J263)</f>
        <v>11567.853705486044</v>
      </c>
      <c r="G263" s="62">
        <f>K263/(1+L263)</f>
        <v>255</v>
      </c>
      <c r="H263" s="54">
        <f>RANK(G263,$G$3:$G$502)</f>
        <v>405</v>
      </c>
      <c r="I263" s="16">
        <v>12019</v>
      </c>
      <c r="J263" s="33">
        <v>3.9E-2</v>
      </c>
      <c r="K263" s="17">
        <v>255</v>
      </c>
      <c r="L263" s="38">
        <v>0</v>
      </c>
      <c r="M263" s="18">
        <v>7721</v>
      </c>
      <c r="N263" s="19">
        <v>471.4</v>
      </c>
      <c r="O263" s="61">
        <f>C263-C263*10%</f>
        <v>85500</v>
      </c>
      <c r="P263" s="62">
        <f t="shared" si="16"/>
        <v>3847.5</v>
      </c>
      <c r="Q263" s="63">
        <f>I263+I263*5.2%</f>
        <v>12643.987999999999</v>
      </c>
      <c r="R263" s="69">
        <f t="shared" si="17"/>
        <v>261</v>
      </c>
      <c r="S263" s="63">
        <f>Q263-(I263-K263)</f>
        <v>879.98799999999937</v>
      </c>
      <c r="T263" s="68">
        <f t="shared" si="18"/>
        <v>398</v>
      </c>
      <c r="U263" s="64">
        <f t="shared" si="19"/>
        <v>2.4509333333333307</v>
      </c>
    </row>
    <row r="264" spans="1:21" x14ac:dyDescent="0.25">
      <c r="A264" s="8" t="s">
        <v>522</v>
      </c>
      <c r="B264" s="9" t="s">
        <v>523</v>
      </c>
      <c r="C264" s="10">
        <v>51000</v>
      </c>
      <c r="D264" s="11">
        <v>38</v>
      </c>
      <c r="E264" s="53">
        <f>A264-D264</f>
        <v>224</v>
      </c>
      <c r="F264" s="63">
        <f>I264/(1+J264)</f>
        <v>9848.0099502487574</v>
      </c>
      <c r="G264" s="62">
        <f>K264/(1+L264)</f>
        <v>533.44444444444446</v>
      </c>
      <c r="H264" s="54">
        <f>RANK(G264,$G$3:$G$502)</f>
        <v>321</v>
      </c>
      <c r="I264" s="16">
        <v>11876.7</v>
      </c>
      <c r="J264" s="33">
        <v>0.20600000000000002</v>
      </c>
      <c r="K264" s="17">
        <v>480.1</v>
      </c>
      <c r="L264" s="38">
        <v>-0.1</v>
      </c>
      <c r="M264" s="18">
        <v>11393.4</v>
      </c>
      <c r="N264" s="19">
        <v>8926.4</v>
      </c>
      <c r="O264" s="61">
        <f>C264-C264*10%</f>
        <v>45900</v>
      </c>
      <c r="P264" s="62">
        <f t="shared" si="16"/>
        <v>2065.5</v>
      </c>
      <c r="Q264" s="63">
        <f>I264+I264*5.2%</f>
        <v>12494.288400000001</v>
      </c>
      <c r="R264" s="69">
        <f t="shared" si="17"/>
        <v>262</v>
      </c>
      <c r="S264" s="63">
        <f>Q264-(I264-K264)</f>
        <v>1097.6884000000009</v>
      </c>
      <c r="T264" s="68">
        <f t="shared" si="18"/>
        <v>351</v>
      </c>
      <c r="U264" s="64">
        <f t="shared" si="19"/>
        <v>1.2863745053113953</v>
      </c>
    </row>
    <row r="265" spans="1:21" x14ac:dyDescent="0.25">
      <c r="A265" s="8" t="s">
        <v>524</v>
      </c>
      <c r="B265" s="9" t="s">
        <v>525</v>
      </c>
      <c r="C265" s="10">
        <v>12494</v>
      </c>
      <c r="D265" s="11">
        <v>44</v>
      </c>
      <c r="E265" s="53">
        <f>A265-D265</f>
        <v>219</v>
      </c>
      <c r="F265" s="63">
        <f>I265/(1+J265)</f>
        <v>10508.414526129318</v>
      </c>
      <c r="G265" s="62">
        <f>K265/(1+L265)</f>
        <v>1348</v>
      </c>
      <c r="H265" s="54">
        <f>RANK(G265,$G$3:$G$502)</f>
        <v>182</v>
      </c>
      <c r="I265" s="16">
        <v>11864</v>
      </c>
      <c r="J265" s="33">
        <v>0.129</v>
      </c>
      <c r="K265" s="17">
        <v>1348</v>
      </c>
      <c r="L265" s="38">
        <v>0</v>
      </c>
      <c r="M265" s="18">
        <v>40063</v>
      </c>
      <c r="N265" s="19">
        <v>22059.599999999999</v>
      </c>
      <c r="O265" s="61">
        <f>C265-C265*10%</f>
        <v>11244.6</v>
      </c>
      <c r="P265" s="62">
        <f t="shared" si="16"/>
        <v>506.00700000000001</v>
      </c>
      <c r="Q265" s="63">
        <f>I265+I265*5.2%</f>
        <v>12480.928</v>
      </c>
      <c r="R265" s="69">
        <f t="shared" si="17"/>
        <v>263</v>
      </c>
      <c r="S265" s="63">
        <f>Q265-(I265-K265)</f>
        <v>1964.9279999999999</v>
      </c>
      <c r="T265" s="68">
        <f t="shared" si="18"/>
        <v>226</v>
      </c>
      <c r="U265" s="64">
        <f t="shared" si="19"/>
        <v>0.45766172106824915</v>
      </c>
    </row>
    <row r="266" spans="1:21" x14ac:dyDescent="0.25">
      <c r="A266" s="8" t="s">
        <v>526</v>
      </c>
      <c r="B266" s="9" t="s">
        <v>527</v>
      </c>
      <c r="C266" s="10">
        <v>8200</v>
      </c>
      <c r="D266" s="11">
        <v>48</v>
      </c>
      <c r="E266" s="53">
        <f>A266-D266</f>
        <v>216</v>
      </c>
      <c r="F266" s="63">
        <f>I266/(1+J266)</f>
        <v>9541.4043583535113</v>
      </c>
      <c r="G266" s="62">
        <f>K266/(1+L266)</f>
        <v>812.91989664082689</v>
      </c>
      <c r="H266" s="54">
        <f>RANK(G266,$G$3:$G$502)</f>
        <v>261</v>
      </c>
      <c r="I266" s="16">
        <v>11821.8</v>
      </c>
      <c r="J266" s="33">
        <v>0.23899999999999999</v>
      </c>
      <c r="K266" s="17">
        <v>1258.4000000000001</v>
      </c>
      <c r="L266" s="38">
        <v>0.54800000000000004</v>
      </c>
      <c r="M266" s="18">
        <v>7703.6</v>
      </c>
      <c r="N266" s="19">
        <v>7862.8</v>
      </c>
      <c r="O266" s="61">
        <f>C266-C266*10%</f>
        <v>7380</v>
      </c>
      <c r="P266" s="62">
        <f t="shared" si="16"/>
        <v>332.09999999999997</v>
      </c>
      <c r="Q266" s="63">
        <f>I266+I266*5.2%</f>
        <v>12436.533599999999</v>
      </c>
      <c r="R266" s="69">
        <f t="shared" si="17"/>
        <v>264</v>
      </c>
      <c r="S266" s="63">
        <f>Q266-(I266-K266)</f>
        <v>1873.1335999999992</v>
      </c>
      <c r="T266" s="68">
        <f t="shared" si="18"/>
        <v>233</v>
      </c>
      <c r="U266" s="64">
        <f t="shared" si="19"/>
        <v>0.48850413223140421</v>
      </c>
    </row>
    <row r="267" spans="1:21" x14ac:dyDescent="0.25">
      <c r="A267" s="8" t="s">
        <v>528</v>
      </c>
      <c r="B267" s="9" t="s">
        <v>529</v>
      </c>
      <c r="C267" s="10">
        <v>13643</v>
      </c>
      <c r="D267" s="11">
        <v>29</v>
      </c>
      <c r="E267" s="53">
        <f>A267-D267</f>
        <v>236</v>
      </c>
      <c r="F267" s="63">
        <f>I267/(1+J267)</f>
        <v>10086.518771331059</v>
      </c>
      <c r="G267" s="62">
        <f>K267/(1+L267)</f>
        <v>245.11070110701104</v>
      </c>
      <c r="H267" s="54">
        <f>RANK(G267,$G$3:$G$502)</f>
        <v>410</v>
      </c>
      <c r="I267" s="16">
        <v>11821.4</v>
      </c>
      <c r="J267" s="33">
        <v>0.17199999999999999</v>
      </c>
      <c r="K267" s="17">
        <v>265.7</v>
      </c>
      <c r="L267" s="38">
        <v>8.4000000000000005E-2</v>
      </c>
      <c r="M267" s="18">
        <v>5384</v>
      </c>
      <c r="N267" s="19">
        <v>2147</v>
      </c>
      <c r="O267" s="61">
        <f>C267-C267*10%</f>
        <v>12278.7</v>
      </c>
      <c r="P267" s="62">
        <f t="shared" si="16"/>
        <v>552.54150000000004</v>
      </c>
      <c r="Q267" s="63">
        <f>I267+I267*5.2%</f>
        <v>12436.112799999999</v>
      </c>
      <c r="R267" s="69">
        <f t="shared" si="17"/>
        <v>265</v>
      </c>
      <c r="S267" s="63">
        <f>Q267-(I267-K267)</f>
        <v>880.41280000000006</v>
      </c>
      <c r="T267" s="68">
        <f t="shared" si="18"/>
        <v>397</v>
      </c>
      <c r="U267" s="64">
        <f t="shared" si="19"/>
        <v>2.3135596537448251</v>
      </c>
    </row>
    <row r="268" spans="1:21" x14ac:dyDescent="0.25">
      <c r="A268" s="8" t="s">
        <v>530</v>
      </c>
      <c r="B268" s="9" t="s">
        <v>531</v>
      </c>
      <c r="C268" s="10">
        <v>74500</v>
      </c>
      <c r="D268" s="11">
        <v>14</v>
      </c>
      <c r="E268" s="53">
        <f>A268-D268</f>
        <v>252</v>
      </c>
      <c r="F268" s="63">
        <f>I268/(1+J268)</f>
        <v>10772.069597069596</v>
      </c>
      <c r="G268" s="62">
        <f>K268/(1+L268)</f>
        <v>1961.3445378151262</v>
      </c>
      <c r="H268" s="54">
        <f>RANK(G268,$G$3:$G$502)</f>
        <v>128</v>
      </c>
      <c r="I268" s="16">
        <v>11763.1</v>
      </c>
      <c r="J268" s="33">
        <v>9.1999999999999998E-2</v>
      </c>
      <c r="K268" s="17">
        <v>466.8</v>
      </c>
      <c r="L268" s="38">
        <v>-0.76200000000000001</v>
      </c>
      <c r="M268" s="18">
        <v>30210.7</v>
      </c>
      <c r="N268" s="19">
        <v>13777.3</v>
      </c>
      <c r="O268" s="61">
        <f>C268-C268*10%</f>
        <v>67050</v>
      </c>
      <c r="P268" s="62">
        <f t="shared" si="16"/>
        <v>3017.25</v>
      </c>
      <c r="Q268" s="63">
        <f>I268+I268*5.2%</f>
        <v>12374.781200000001</v>
      </c>
      <c r="R268" s="69">
        <f t="shared" si="17"/>
        <v>266</v>
      </c>
      <c r="S268" s="63">
        <f>Q268-(I268-K268)</f>
        <v>1078.4812000000002</v>
      </c>
      <c r="T268" s="68">
        <f t="shared" si="18"/>
        <v>355</v>
      </c>
      <c r="U268" s="64">
        <f t="shared" si="19"/>
        <v>1.3103710368466157</v>
      </c>
    </row>
    <row r="269" spans="1:21" x14ac:dyDescent="0.25">
      <c r="A269" s="8" t="s">
        <v>532</v>
      </c>
      <c r="B269" s="9" t="s">
        <v>533</v>
      </c>
      <c r="C269" s="10">
        <v>81000</v>
      </c>
      <c r="D269" s="11">
        <v>53</v>
      </c>
      <c r="E269" s="53">
        <f>A269-D269</f>
        <v>214</v>
      </c>
      <c r="F269" s="63">
        <f>I269/(1+J269)</f>
        <v>9276.813880126183</v>
      </c>
      <c r="G269" s="62">
        <f>K269/(1+L269)</f>
        <v>206.76691729323306</v>
      </c>
      <c r="H269" s="54">
        <f>RANK(G269,$G$3:$G$502)</f>
        <v>416</v>
      </c>
      <c r="I269" s="16">
        <v>11763</v>
      </c>
      <c r="J269" s="33">
        <v>0.26800000000000002</v>
      </c>
      <c r="K269" s="17">
        <v>55</v>
      </c>
      <c r="L269" s="38">
        <v>-0.73399999999999999</v>
      </c>
      <c r="M269" s="18">
        <v>13232</v>
      </c>
      <c r="N269" s="19">
        <v>1793.2</v>
      </c>
      <c r="O269" s="61">
        <f>C269-C269*10%</f>
        <v>72900</v>
      </c>
      <c r="P269" s="62">
        <f t="shared" si="16"/>
        <v>3280.5</v>
      </c>
      <c r="Q269" s="63">
        <f>I269+I269*5.2%</f>
        <v>12374.675999999999</v>
      </c>
      <c r="R269" s="69">
        <f t="shared" si="17"/>
        <v>267</v>
      </c>
      <c r="S269" s="63">
        <f>Q269-(I269-K269)</f>
        <v>666.67599999999948</v>
      </c>
      <c r="T269" s="68">
        <f t="shared" si="18"/>
        <v>449</v>
      </c>
      <c r="U269" s="64">
        <f t="shared" si="19"/>
        <v>11.121381818181808</v>
      </c>
    </row>
    <row r="270" spans="1:21" x14ac:dyDescent="0.25">
      <c r="A270" s="8" t="s">
        <v>534</v>
      </c>
      <c r="B270" s="9" t="s">
        <v>535</v>
      </c>
      <c r="C270" s="10">
        <v>13277</v>
      </c>
      <c r="D270" s="11">
        <v>38</v>
      </c>
      <c r="E270" s="53">
        <f>A270-D270</f>
        <v>230</v>
      </c>
      <c r="F270" s="63">
        <f>I270/(1+J270)</f>
        <v>9714.7595356550592</v>
      </c>
      <c r="G270" s="62">
        <f>K270/(1+L270)</f>
        <v>3047.0934510669608</v>
      </c>
      <c r="H270" s="54">
        <f>RANK(G270,$G$3:$G$502)</f>
        <v>73</v>
      </c>
      <c r="I270" s="16">
        <v>11716</v>
      </c>
      <c r="J270" s="33">
        <v>0.20600000000000002</v>
      </c>
      <c r="K270" s="17">
        <v>4141</v>
      </c>
      <c r="L270" s="38">
        <v>0.35899999999999999</v>
      </c>
      <c r="M270" s="18">
        <v>13292</v>
      </c>
      <c r="N270" s="19">
        <v>108813.4</v>
      </c>
      <c r="O270" s="61">
        <f>C270-C270*10%</f>
        <v>11949.3</v>
      </c>
      <c r="P270" s="62">
        <f t="shared" si="16"/>
        <v>537.71849999999995</v>
      </c>
      <c r="Q270" s="63">
        <f>I270+I270*5.2%</f>
        <v>12325.232</v>
      </c>
      <c r="R270" s="69">
        <f t="shared" si="17"/>
        <v>268</v>
      </c>
      <c r="S270" s="63">
        <f>Q270-(I270-K270)</f>
        <v>4750.232</v>
      </c>
      <c r="T270" s="68">
        <f t="shared" si="18"/>
        <v>103</v>
      </c>
      <c r="U270" s="64">
        <f t="shared" si="19"/>
        <v>0.14712195121951219</v>
      </c>
    </row>
    <row r="271" spans="1:21" x14ac:dyDescent="0.25">
      <c r="A271" s="8" t="s">
        <v>536</v>
      </c>
      <c r="B271" s="9" t="s">
        <v>537</v>
      </c>
      <c r="C271" s="10">
        <v>16823</v>
      </c>
      <c r="D271" s="11">
        <v>2</v>
      </c>
      <c r="E271" s="53">
        <f>A271-D271</f>
        <v>267</v>
      </c>
      <c r="F271" s="63">
        <f>I271/(1+J271)</f>
        <v>11205.177372962609</v>
      </c>
      <c r="G271" s="62">
        <f>K271/(1+L271)</f>
        <v>255.97852611029771</v>
      </c>
      <c r="H271" s="54">
        <f>RANK(G271,$G$3:$G$502)</f>
        <v>404</v>
      </c>
      <c r="I271" s="16">
        <v>11687</v>
      </c>
      <c r="J271" s="33">
        <v>4.2999999999999997E-2</v>
      </c>
      <c r="K271" s="17">
        <v>1049</v>
      </c>
      <c r="L271" s="38">
        <v>3.0979999999999999</v>
      </c>
      <c r="M271" s="18">
        <v>60638</v>
      </c>
      <c r="N271" s="19">
        <v>34508.6</v>
      </c>
      <c r="O271" s="61">
        <f>C271-C271*10%</f>
        <v>15140.7</v>
      </c>
      <c r="P271" s="62">
        <f t="shared" si="16"/>
        <v>681.33150000000001</v>
      </c>
      <c r="Q271" s="63">
        <f>I271+I271*5.2%</f>
        <v>12294.724</v>
      </c>
      <c r="R271" s="69">
        <f t="shared" si="17"/>
        <v>269</v>
      </c>
      <c r="S271" s="63">
        <f>Q271-(I271-K271)</f>
        <v>1656.7240000000002</v>
      </c>
      <c r="T271" s="68">
        <f t="shared" si="18"/>
        <v>257</v>
      </c>
      <c r="U271" s="64">
        <f t="shared" si="19"/>
        <v>0.5793365109628219</v>
      </c>
    </row>
    <row r="272" spans="1:21" x14ac:dyDescent="0.25">
      <c r="A272" s="8" t="s">
        <v>538</v>
      </c>
      <c r="B272" s="9" t="s">
        <v>539</v>
      </c>
      <c r="C272" s="10">
        <v>12740</v>
      </c>
      <c r="D272" s="11">
        <v>17</v>
      </c>
      <c r="E272" s="53">
        <f>A272-D272</f>
        <v>253</v>
      </c>
      <c r="F272" s="63">
        <f>I272/(1+J272)</f>
        <v>11256.425120772947</v>
      </c>
      <c r="G272" s="62">
        <f>K272/(1+L272)</f>
        <v>70.5</v>
      </c>
      <c r="H272" s="54">
        <f>RANK(G272,$G$3:$G$502)</f>
        <v>450</v>
      </c>
      <c r="I272" s="16">
        <v>11650.4</v>
      </c>
      <c r="J272" s="33">
        <v>3.5000000000000003E-2</v>
      </c>
      <c r="K272" s="17">
        <v>70.5</v>
      </c>
      <c r="L272" s="38">
        <v>0</v>
      </c>
      <c r="M272" s="18">
        <v>17016.3</v>
      </c>
      <c r="N272" s="19">
        <v>0</v>
      </c>
      <c r="O272" s="61">
        <f>C272-C272*10%</f>
        <v>11466</v>
      </c>
      <c r="P272" s="62">
        <f t="shared" si="16"/>
        <v>515.97</v>
      </c>
      <c r="Q272" s="63">
        <f>I272+I272*5.2%</f>
        <v>12256.220799999999</v>
      </c>
      <c r="R272" s="69">
        <f t="shared" si="17"/>
        <v>270</v>
      </c>
      <c r="S272" s="63">
        <f>Q272-(I272-K272)</f>
        <v>676.32079999999951</v>
      </c>
      <c r="T272" s="68">
        <f t="shared" si="18"/>
        <v>446</v>
      </c>
      <c r="U272" s="64">
        <f t="shared" si="19"/>
        <v>8.593202836879426</v>
      </c>
    </row>
    <row r="273" spans="1:21" x14ac:dyDescent="0.25">
      <c r="A273" s="8" t="s">
        <v>540</v>
      </c>
      <c r="B273" s="9" t="s">
        <v>541</v>
      </c>
      <c r="C273" s="10">
        <v>17500</v>
      </c>
      <c r="D273" s="11">
        <v>6</v>
      </c>
      <c r="E273" s="53">
        <f>A273-D273</f>
        <v>265</v>
      </c>
      <c r="F273" s="63">
        <f>I273/(1+J273)</f>
        <v>10986.779981114259</v>
      </c>
      <c r="G273" s="62">
        <f>K273/(1+L273)</f>
        <v>373.97034596375619</v>
      </c>
      <c r="H273" s="54">
        <f>RANK(G273,$G$3:$G$502)</f>
        <v>365</v>
      </c>
      <c r="I273" s="16">
        <v>11635</v>
      </c>
      <c r="J273" s="33">
        <v>5.9000000000000004E-2</v>
      </c>
      <c r="K273" s="17">
        <v>454</v>
      </c>
      <c r="L273" s="38">
        <v>0.214</v>
      </c>
      <c r="M273" s="18">
        <v>16554</v>
      </c>
      <c r="N273" s="19">
        <v>19335</v>
      </c>
      <c r="O273" s="61">
        <f>C273-C273*10%</f>
        <v>15750</v>
      </c>
      <c r="P273" s="62">
        <f t="shared" si="16"/>
        <v>708.75</v>
      </c>
      <c r="Q273" s="63">
        <f>I273+I273*5.2%</f>
        <v>12240.02</v>
      </c>
      <c r="R273" s="69">
        <f t="shared" si="17"/>
        <v>271</v>
      </c>
      <c r="S273" s="63">
        <f>Q273-(I273-K273)</f>
        <v>1059.0200000000004</v>
      </c>
      <c r="T273" s="68">
        <f t="shared" si="18"/>
        <v>358</v>
      </c>
      <c r="U273" s="64">
        <f t="shared" si="19"/>
        <v>1.3326431718061684</v>
      </c>
    </row>
    <row r="274" spans="1:21" x14ac:dyDescent="0.25">
      <c r="A274" s="8" t="s">
        <v>542</v>
      </c>
      <c r="B274" s="9" t="s">
        <v>543</v>
      </c>
      <c r="C274" s="10">
        <v>14570</v>
      </c>
      <c r="D274" s="11">
        <v>1</v>
      </c>
      <c r="E274" s="53">
        <f>A274-D274</f>
        <v>271</v>
      </c>
      <c r="F274" s="63">
        <f>I274/(1+J274)</f>
        <v>11123.106423777564</v>
      </c>
      <c r="G274" s="62">
        <f>K274/(1+L274)</f>
        <v>213.53179972936402</v>
      </c>
      <c r="H274" s="54">
        <f>RANK(G274,$G$3:$G$502)</f>
        <v>415</v>
      </c>
      <c r="I274" s="16">
        <v>11601.4</v>
      </c>
      <c r="J274" s="33">
        <v>4.2999999999999997E-2</v>
      </c>
      <c r="K274" s="17">
        <v>157.80000000000001</v>
      </c>
      <c r="L274" s="38">
        <v>-0.26100000000000001</v>
      </c>
      <c r="M274" s="18">
        <v>5001.1000000000004</v>
      </c>
      <c r="N274" s="19">
        <v>1186.5999999999999</v>
      </c>
      <c r="O274" s="61">
        <f>C274-C274*10%</f>
        <v>13113</v>
      </c>
      <c r="P274" s="62">
        <f t="shared" si="16"/>
        <v>590.08499999999992</v>
      </c>
      <c r="Q274" s="63">
        <f>I274+I274*5.2%</f>
        <v>12204.6728</v>
      </c>
      <c r="R274" s="69">
        <f t="shared" si="17"/>
        <v>272</v>
      </c>
      <c r="S274" s="63">
        <f>Q274-(I274-K274)</f>
        <v>761.07279999999992</v>
      </c>
      <c r="T274" s="68">
        <f t="shared" si="18"/>
        <v>425</v>
      </c>
      <c r="U274" s="64">
        <f t="shared" si="19"/>
        <v>3.8230215462610895</v>
      </c>
    </row>
    <row r="275" spans="1:21" x14ac:dyDescent="0.25">
      <c r="A275" s="8" t="s">
        <v>544</v>
      </c>
      <c r="B275" s="9" t="s">
        <v>545</v>
      </c>
      <c r="C275" s="10">
        <v>9600</v>
      </c>
      <c r="D275" s="11">
        <v>6</v>
      </c>
      <c r="E275" s="53">
        <f>A275-D275</f>
        <v>267</v>
      </c>
      <c r="F275" s="63">
        <f>I275/(1+J275)</f>
        <v>11282.587548638132</v>
      </c>
      <c r="G275" s="62">
        <f>K275/(1+L275)</f>
        <v>995.05703422053227</v>
      </c>
      <c r="H275" s="54">
        <f>RANK(G275,$G$3:$G$502)</f>
        <v>231</v>
      </c>
      <c r="I275" s="16">
        <v>11598.5</v>
      </c>
      <c r="J275" s="33">
        <v>2.7999999999999997E-2</v>
      </c>
      <c r="K275" s="17">
        <v>523.4</v>
      </c>
      <c r="L275" s="38">
        <v>-0.47399999999999998</v>
      </c>
      <c r="M275" s="18">
        <v>61875.6</v>
      </c>
      <c r="N275" s="19">
        <v>7260.8</v>
      </c>
      <c r="O275" s="61">
        <f>C275-C275*10%</f>
        <v>8640</v>
      </c>
      <c r="P275" s="62">
        <f t="shared" si="16"/>
        <v>388.8</v>
      </c>
      <c r="Q275" s="63">
        <f>I275+I275*5.2%</f>
        <v>12201.621999999999</v>
      </c>
      <c r="R275" s="69">
        <f t="shared" si="17"/>
        <v>273</v>
      </c>
      <c r="S275" s="63">
        <f>Q275-(I275-K275)</f>
        <v>1126.521999999999</v>
      </c>
      <c r="T275" s="68">
        <f t="shared" si="18"/>
        <v>343</v>
      </c>
      <c r="U275" s="64">
        <f t="shared" si="19"/>
        <v>1.1523156285823444</v>
      </c>
    </row>
    <row r="276" spans="1:21" x14ac:dyDescent="0.25">
      <c r="A276" s="8" t="s">
        <v>546</v>
      </c>
      <c r="B276" s="9" t="s">
        <v>547</v>
      </c>
      <c r="C276" s="10">
        <v>11068</v>
      </c>
      <c r="D276" s="11">
        <v>8</v>
      </c>
      <c r="E276" s="53">
        <f>A276-D276</f>
        <v>266</v>
      </c>
      <c r="F276" s="63">
        <f>I276/(1+J276)</f>
        <v>11400.197628458498</v>
      </c>
      <c r="G276" s="62">
        <f>K276/(1+L276)</f>
        <v>1148.4517304189435</v>
      </c>
      <c r="H276" s="54">
        <f>RANK(G276,$G$3:$G$502)</f>
        <v>211</v>
      </c>
      <c r="I276" s="16">
        <v>11537</v>
      </c>
      <c r="J276" s="33">
        <v>1.2E-2</v>
      </c>
      <c r="K276" s="17">
        <v>1261</v>
      </c>
      <c r="L276" s="38">
        <v>9.8000000000000004E-2</v>
      </c>
      <c r="M276" s="18">
        <v>45987</v>
      </c>
      <c r="N276" s="19">
        <v>28903.8</v>
      </c>
      <c r="O276" s="61">
        <f>C276-C276*10%</f>
        <v>9961.2000000000007</v>
      </c>
      <c r="P276" s="62">
        <f t="shared" si="16"/>
        <v>448.25400000000002</v>
      </c>
      <c r="Q276" s="63">
        <f>I276+I276*5.2%</f>
        <v>12136.924000000001</v>
      </c>
      <c r="R276" s="69">
        <f t="shared" si="17"/>
        <v>274</v>
      </c>
      <c r="S276" s="63">
        <f>Q276-(I276-K276)</f>
        <v>1860.9240000000009</v>
      </c>
      <c r="T276" s="68">
        <f t="shared" si="18"/>
        <v>235</v>
      </c>
      <c r="U276" s="64">
        <f t="shared" si="19"/>
        <v>0.47575257731958831</v>
      </c>
    </row>
    <row r="277" spans="1:21" x14ac:dyDescent="0.25">
      <c r="A277" s="8" t="s">
        <v>548</v>
      </c>
      <c r="B277" s="9" t="s">
        <v>549</v>
      </c>
      <c r="C277" s="10">
        <v>15600</v>
      </c>
      <c r="D277" s="11">
        <v>30</v>
      </c>
      <c r="E277" s="53">
        <f>A277-D277</f>
        <v>245</v>
      </c>
      <c r="F277" s="63">
        <f>I277/(1+J277)</f>
        <v>9717.3546756529067</v>
      </c>
      <c r="G277" s="62">
        <f>K277/(1+L277)</f>
        <v>613.45595353339797</v>
      </c>
      <c r="H277" s="54">
        <f>RANK(G277,$G$3:$G$502)</f>
        <v>302</v>
      </c>
      <c r="I277" s="16">
        <v>11534.5</v>
      </c>
      <c r="J277" s="33">
        <v>0.187</v>
      </c>
      <c r="K277" s="17">
        <v>633.70000000000005</v>
      </c>
      <c r="L277" s="38">
        <v>3.3000000000000002E-2</v>
      </c>
      <c r="M277" s="18">
        <v>8044.9</v>
      </c>
      <c r="N277" s="19">
        <v>6054.5</v>
      </c>
      <c r="O277" s="61">
        <f>C277-C277*10%</f>
        <v>14040</v>
      </c>
      <c r="P277" s="62">
        <f t="shared" si="16"/>
        <v>631.79999999999995</v>
      </c>
      <c r="Q277" s="63">
        <f>I277+I277*5.2%</f>
        <v>12134.294</v>
      </c>
      <c r="R277" s="69">
        <f t="shared" si="17"/>
        <v>275</v>
      </c>
      <c r="S277" s="63">
        <f>Q277-(I277-K277)</f>
        <v>1233.4940000000006</v>
      </c>
      <c r="T277" s="68">
        <f t="shared" si="18"/>
        <v>322</v>
      </c>
      <c r="U277" s="64">
        <f t="shared" si="19"/>
        <v>0.94649518699700252</v>
      </c>
    </row>
    <row r="278" spans="1:21" x14ac:dyDescent="0.25">
      <c r="A278" s="8" t="s">
        <v>550</v>
      </c>
      <c r="B278" s="9" t="s">
        <v>551</v>
      </c>
      <c r="C278" s="10">
        <v>10000</v>
      </c>
      <c r="D278" s="11">
        <v>6</v>
      </c>
      <c r="E278" s="53">
        <f>A278-D278</f>
        <v>270</v>
      </c>
      <c r="F278" s="63">
        <f>I278/(1+J278)</f>
        <v>10594.669117647058</v>
      </c>
      <c r="G278" s="62">
        <f>K278/(1+L278)</f>
        <v>635.84905660377353</v>
      </c>
      <c r="H278" s="54">
        <f>RANK(G278,$G$3:$G$502)</f>
        <v>297</v>
      </c>
      <c r="I278" s="16">
        <v>11527</v>
      </c>
      <c r="J278" s="33">
        <v>8.8000000000000009E-2</v>
      </c>
      <c r="K278" s="17">
        <v>337</v>
      </c>
      <c r="L278" s="38">
        <v>-0.47</v>
      </c>
      <c r="M278" s="18">
        <v>7953</v>
      </c>
      <c r="N278" s="19">
        <v>5251.9</v>
      </c>
      <c r="O278" s="61">
        <f>C278-C278*10%</f>
        <v>9000</v>
      </c>
      <c r="P278" s="62">
        <f t="shared" si="16"/>
        <v>405</v>
      </c>
      <c r="Q278" s="63">
        <f>I278+I278*5.2%</f>
        <v>12126.404</v>
      </c>
      <c r="R278" s="69">
        <f t="shared" si="17"/>
        <v>276</v>
      </c>
      <c r="S278" s="63">
        <f>Q278-(I278-K278)</f>
        <v>936.40400000000045</v>
      </c>
      <c r="T278" s="68">
        <f t="shared" si="18"/>
        <v>385</v>
      </c>
      <c r="U278" s="64">
        <f t="shared" si="19"/>
        <v>1.7786468842729983</v>
      </c>
    </row>
    <row r="279" spans="1:21" x14ac:dyDescent="0.25">
      <c r="A279" s="8" t="s">
        <v>552</v>
      </c>
      <c r="B279" s="9" t="s">
        <v>553</v>
      </c>
      <c r="C279" s="10">
        <v>26662</v>
      </c>
      <c r="D279" s="11">
        <v>7</v>
      </c>
      <c r="E279" s="53">
        <f>A279-D279</f>
        <v>270</v>
      </c>
      <c r="F279" s="63">
        <f>I279/(1+J279)</f>
        <v>10550.644567219151</v>
      </c>
      <c r="G279" s="62">
        <f>K279/(1+L279)</f>
        <v>5407.7079107505069</v>
      </c>
      <c r="H279" s="54">
        <f>RANK(G279,$G$3:$G$502)</f>
        <v>40</v>
      </c>
      <c r="I279" s="16">
        <v>11458</v>
      </c>
      <c r="J279" s="33">
        <v>8.5999999999999993E-2</v>
      </c>
      <c r="K279" s="17">
        <v>2666</v>
      </c>
      <c r="L279" s="38">
        <v>-0.50700000000000001</v>
      </c>
      <c r="M279" s="18">
        <v>36239</v>
      </c>
      <c r="N279" s="19">
        <v>49860.3</v>
      </c>
      <c r="O279" s="61">
        <f>C279-C279*10%</f>
        <v>23995.8</v>
      </c>
      <c r="P279" s="62">
        <f t="shared" si="16"/>
        <v>1079.8109999999999</v>
      </c>
      <c r="Q279" s="63">
        <f>I279+I279*5.2%</f>
        <v>12053.816000000001</v>
      </c>
      <c r="R279" s="69">
        <f t="shared" si="17"/>
        <v>277</v>
      </c>
      <c r="S279" s="63">
        <f>Q279-(I279-K279)</f>
        <v>3261.8160000000007</v>
      </c>
      <c r="T279" s="68">
        <f t="shared" si="18"/>
        <v>150</v>
      </c>
      <c r="U279" s="64">
        <f t="shared" si="19"/>
        <v>0.22348687171792975</v>
      </c>
    </row>
    <row r="280" spans="1:21" x14ac:dyDescent="0.25">
      <c r="A280" s="8" t="s">
        <v>554</v>
      </c>
      <c r="B280" s="9" t="s">
        <v>555</v>
      </c>
      <c r="C280" s="10">
        <v>61000</v>
      </c>
      <c r="D280" s="11">
        <v>8</v>
      </c>
      <c r="E280" s="53">
        <f>A280-D280</f>
        <v>270</v>
      </c>
      <c r="F280" s="63">
        <f>I280/(1+J280)</f>
        <v>10445.52995391705</v>
      </c>
      <c r="G280" s="62">
        <f>K280/(1+L280)</f>
        <v>1267.8622668579626</v>
      </c>
      <c r="H280" s="54">
        <f>RANK(G280,$G$3:$G$502)</f>
        <v>198</v>
      </c>
      <c r="I280" s="16">
        <v>11333.4</v>
      </c>
      <c r="J280" s="33">
        <v>8.5000000000000006E-2</v>
      </c>
      <c r="K280" s="17">
        <v>883.7</v>
      </c>
      <c r="L280" s="38">
        <v>-0.30299999999999999</v>
      </c>
      <c r="M280" s="18">
        <v>16185.3</v>
      </c>
      <c r="N280" s="19">
        <v>15095.8</v>
      </c>
      <c r="O280" s="61">
        <f>C280-C280*10%</f>
        <v>54900</v>
      </c>
      <c r="P280" s="62">
        <f t="shared" si="16"/>
        <v>2470.5</v>
      </c>
      <c r="Q280" s="63">
        <f>I280+I280*5.2%</f>
        <v>11922.736799999999</v>
      </c>
      <c r="R280" s="69">
        <f t="shared" si="17"/>
        <v>278</v>
      </c>
      <c r="S280" s="63">
        <f>Q280-(I280-K280)</f>
        <v>1473.0367999999999</v>
      </c>
      <c r="T280" s="68">
        <f t="shared" si="18"/>
        <v>285</v>
      </c>
      <c r="U280" s="64">
        <f t="shared" si="19"/>
        <v>0.66689691071630619</v>
      </c>
    </row>
    <row r="281" spans="1:21" x14ac:dyDescent="0.25">
      <c r="A281" s="8" t="s">
        <v>556</v>
      </c>
      <c r="B281" s="9" t="s">
        <v>557</v>
      </c>
      <c r="C281" s="10">
        <v>51500</v>
      </c>
      <c r="D281" s="11">
        <v>14</v>
      </c>
      <c r="E281" s="53">
        <f>A281-D281</f>
        <v>265</v>
      </c>
      <c r="F281" s="63">
        <f>I281/(1+J281)</f>
        <v>10116.487455197132</v>
      </c>
      <c r="G281" s="62">
        <f>K281/(1+L281)</f>
        <v>1066</v>
      </c>
      <c r="H281" s="54">
        <f>RANK(G281,$G$3:$G$502)</f>
        <v>221</v>
      </c>
      <c r="I281" s="16">
        <v>11290</v>
      </c>
      <c r="J281" s="33">
        <v>0.11599999999999999</v>
      </c>
      <c r="K281" s="17">
        <v>1066</v>
      </c>
      <c r="L281" s="38">
        <v>0</v>
      </c>
      <c r="M281" s="18">
        <v>27505</v>
      </c>
      <c r="N281" s="19">
        <v>25990.7</v>
      </c>
      <c r="O281" s="61">
        <f>C281-C281*10%</f>
        <v>46350</v>
      </c>
      <c r="P281" s="62">
        <f t="shared" si="16"/>
        <v>2085.75</v>
      </c>
      <c r="Q281" s="63">
        <f>I281+I281*5.2%</f>
        <v>11877.08</v>
      </c>
      <c r="R281" s="69">
        <f t="shared" si="17"/>
        <v>279</v>
      </c>
      <c r="S281" s="63">
        <f>Q281-(I281-K281)</f>
        <v>1653.08</v>
      </c>
      <c r="T281" s="68">
        <f t="shared" si="18"/>
        <v>259</v>
      </c>
      <c r="U281" s="64">
        <f t="shared" si="19"/>
        <v>0.5507317073170731</v>
      </c>
    </row>
    <row r="282" spans="1:21" x14ac:dyDescent="0.25">
      <c r="A282" s="8" t="s">
        <v>558</v>
      </c>
      <c r="B282" s="9" t="s">
        <v>559</v>
      </c>
      <c r="C282" s="10">
        <v>24500</v>
      </c>
      <c r="D282" s="11">
        <v>15</v>
      </c>
      <c r="E282" s="53">
        <f>A282-D282</f>
        <v>265</v>
      </c>
      <c r="F282" s="63">
        <f>I282/(1+J282)</f>
        <v>10056.451612903225</v>
      </c>
      <c r="G282" s="62">
        <f>K282/(1+L282)</f>
        <v>378.02607076350091</v>
      </c>
      <c r="H282" s="54">
        <f>RANK(G282,$G$3:$G$502)</f>
        <v>363</v>
      </c>
      <c r="I282" s="16">
        <v>11223</v>
      </c>
      <c r="J282" s="33">
        <v>0.11599999999999999</v>
      </c>
      <c r="K282" s="17">
        <v>406</v>
      </c>
      <c r="L282" s="38">
        <v>7.3999999999999996E-2</v>
      </c>
      <c r="M282" s="18">
        <v>18033</v>
      </c>
      <c r="N282" s="19">
        <v>17515.599999999999</v>
      </c>
      <c r="O282" s="61">
        <f>C282-C282*10%</f>
        <v>22050</v>
      </c>
      <c r="P282" s="62">
        <f t="shared" si="16"/>
        <v>992.25</v>
      </c>
      <c r="Q282" s="63">
        <f>I282+I282*5.2%</f>
        <v>11806.596</v>
      </c>
      <c r="R282" s="69">
        <f t="shared" si="17"/>
        <v>280</v>
      </c>
      <c r="S282" s="63">
        <f>Q282-(I282-K282)</f>
        <v>989.59599999999955</v>
      </c>
      <c r="T282" s="68">
        <f t="shared" si="18"/>
        <v>372</v>
      </c>
      <c r="U282" s="64">
        <f t="shared" si="19"/>
        <v>1.4374285714285704</v>
      </c>
    </row>
    <row r="283" spans="1:21" x14ac:dyDescent="0.25">
      <c r="A283" s="8" t="s">
        <v>560</v>
      </c>
      <c r="B283" s="9" t="s">
        <v>561</v>
      </c>
      <c r="C283" s="10">
        <v>72450</v>
      </c>
      <c r="D283" s="11">
        <v>3</v>
      </c>
      <c r="E283" s="53">
        <f>A283-D283</f>
        <v>278</v>
      </c>
      <c r="F283" s="63">
        <f>I283/(1+J283)</f>
        <v>10883.705140640157</v>
      </c>
      <c r="G283" s="62">
        <f>K283/(1+L283)</f>
        <v>1281.1302681992336</v>
      </c>
      <c r="H283" s="54">
        <f>RANK(G283,$G$3:$G$502)</f>
        <v>195</v>
      </c>
      <c r="I283" s="16">
        <v>11221.1</v>
      </c>
      <c r="J283" s="33">
        <v>3.1E-2</v>
      </c>
      <c r="K283" s="17">
        <v>1337.5</v>
      </c>
      <c r="L283" s="38">
        <v>4.3999999999999997E-2</v>
      </c>
      <c r="M283" s="18">
        <v>9347</v>
      </c>
      <c r="N283" s="19">
        <v>25487.9</v>
      </c>
      <c r="O283" s="61">
        <f>C283-C283*10%</f>
        <v>65205</v>
      </c>
      <c r="P283" s="62">
        <f t="shared" si="16"/>
        <v>2934.2249999999999</v>
      </c>
      <c r="Q283" s="63">
        <f>I283+I283*5.2%</f>
        <v>11804.5972</v>
      </c>
      <c r="R283" s="69">
        <f t="shared" si="17"/>
        <v>281</v>
      </c>
      <c r="S283" s="63">
        <f>Q283-(I283-K283)</f>
        <v>1920.9971999999998</v>
      </c>
      <c r="T283" s="68">
        <f t="shared" si="18"/>
        <v>230</v>
      </c>
      <c r="U283" s="64">
        <f t="shared" si="19"/>
        <v>0.43625958878504656</v>
      </c>
    </row>
    <row r="284" spans="1:21" x14ac:dyDescent="0.25">
      <c r="A284" s="8" t="s">
        <v>562</v>
      </c>
      <c r="B284" s="9" t="s">
        <v>563</v>
      </c>
      <c r="C284" s="10">
        <v>23850</v>
      </c>
      <c r="D284" s="11">
        <v>5</v>
      </c>
      <c r="E284" s="53">
        <f>A284-D284</f>
        <v>277</v>
      </c>
      <c r="F284" s="63">
        <f>I284/(1+J284)</f>
        <v>10428.438661710037</v>
      </c>
      <c r="G284" s="62">
        <f>K284/(1+L284)</f>
        <v>585.7677902621723</v>
      </c>
      <c r="H284" s="54">
        <f>RANK(G284,$G$3:$G$502)</f>
        <v>307</v>
      </c>
      <c r="I284" s="16">
        <v>11221</v>
      </c>
      <c r="J284" s="33">
        <v>7.5999999999999998E-2</v>
      </c>
      <c r="K284" s="17">
        <v>782</v>
      </c>
      <c r="L284" s="38">
        <v>0.33500000000000002</v>
      </c>
      <c r="M284" s="18">
        <v>5873</v>
      </c>
      <c r="N284" s="19">
        <v>16732.7</v>
      </c>
      <c r="O284" s="61">
        <f>C284-C284*10%</f>
        <v>21465</v>
      </c>
      <c r="P284" s="62">
        <f t="shared" si="16"/>
        <v>965.92499999999995</v>
      </c>
      <c r="Q284" s="63">
        <f>I284+I284*5.2%</f>
        <v>11804.492</v>
      </c>
      <c r="R284" s="69">
        <f t="shared" si="17"/>
        <v>282</v>
      </c>
      <c r="S284" s="63">
        <f>Q284-(I284-K284)</f>
        <v>1365.4920000000002</v>
      </c>
      <c r="T284" s="68">
        <f t="shared" si="18"/>
        <v>303</v>
      </c>
      <c r="U284" s="64">
        <f t="shared" si="19"/>
        <v>0.74615345268542221</v>
      </c>
    </row>
    <row r="285" spans="1:21" x14ac:dyDescent="0.25">
      <c r="A285" s="8" t="s">
        <v>564</v>
      </c>
      <c r="B285" s="9" t="s">
        <v>565</v>
      </c>
      <c r="C285" s="10">
        <v>39200</v>
      </c>
      <c r="D285" s="11">
        <v>33</v>
      </c>
      <c r="E285" s="53">
        <f>A285-D285</f>
        <v>250</v>
      </c>
      <c r="F285" s="63">
        <f>I285/(1+J285)</f>
        <v>9467.2881355932204</v>
      </c>
      <c r="G285" s="62">
        <f>K285/(1+L285)</f>
        <v>315.03759398496243</v>
      </c>
      <c r="H285" s="54">
        <f>RANK(G285,$G$3:$G$502)</f>
        <v>384</v>
      </c>
      <c r="I285" s="16">
        <v>11171.4</v>
      </c>
      <c r="J285" s="33">
        <v>0.18</v>
      </c>
      <c r="K285" s="17">
        <v>293.3</v>
      </c>
      <c r="L285" s="38">
        <v>-6.9000000000000006E-2</v>
      </c>
      <c r="M285" s="18">
        <v>7075.8</v>
      </c>
      <c r="N285" s="19">
        <v>5336.2</v>
      </c>
      <c r="O285" s="61">
        <f>C285-C285*10%</f>
        <v>35280</v>
      </c>
      <c r="P285" s="62">
        <f t="shared" si="16"/>
        <v>1587.6</v>
      </c>
      <c r="Q285" s="63">
        <f>I285+I285*5.2%</f>
        <v>11752.3128</v>
      </c>
      <c r="R285" s="69">
        <f t="shared" si="17"/>
        <v>283</v>
      </c>
      <c r="S285" s="63">
        <f>Q285-(I285-K285)</f>
        <v>874.21279999999933</v>
      </c>
      <c r="T285" s="68">
        <f t="shared" si="18"/>
        <v>399</v>
      </c>
      <c r="U285" s="64">
        <f t="shared" si="19"/>
        <v>1.9806096147289443</v>
      </c>
    </row>
    <row r="286" spans="1:21" x14ac:dyDescent="0.25">
      <c r="A286" s="8" t="s">
        <v>566</v>
      </c>
      <c r="B286" s="9" t="s">
        <v>567</v>
      </c>
      <c r="C286" s="10">
        <v>33429</v>
      </c>
      <c r="D286" s="11">
        <v>54</v>
      </c>
      <c r="E286" s="53">
        <f>A286-D286</f>
        <v>230</v>
      </c>
      <c r="F286" s="63">
        <f>I286/(1+J286)</f>
        <v>8698.1279251170054</v>
      </c>
      <c r="G286" s="62">
        <f>K286/(1+L286)</f>
        <v>323.03164091243559</v>
      </c>
      <c r="H286" s="54">
        <f>RANK(G286,$G$3:$G$502)</f>
        <v>383</v>
      </c>
      <c r="I286" s="16">
        <v>11151</v>
      </c>
      <c r="J286" s="33">
        <v>0.28199999999999997</v>
      </c>
      <c r="K286" s="17">
        <v>439</v>
      </c>
      <c r="L286" s="38">
        <v>0.35899999999999999</v>
      </c>
      <c r="M286" s="18">
        <v>15262</v>
      </c>
      <c r="N286" s="19">
        <v>7384.9</v>
      </c>
      <c r="O286" s="61">
        <f>C286-C286*10%</f>
        <v>30086.1</v>
      </c>
      <c r="P286" s="62">
        <f t="shared" si="16"/>
        <v>1353.8744999999999</v>
      </c>
      <c r="Q286" s="63">
        <f>I286+I286*5.2%</f>
        <v>11730.852000000001</v>
      </c>
      <c r="R286" s="69">
        <f t="shared" si="17"/>
        <v>284</v>
      </c>
      <c r="S286" s="63">
        <f>Q286-(I286-K286)</f>
        <v>1018.8520000000008</v>
      </c>
      <c r="T286" s="68">
        <f t="shared" si="18"/>
        <v>365</v>
      </c>
      <c r="U286" s="64">
        <f t="shared" si="19"/>
        <v>1.3208473804100245</v>
      </c>
    </row>
    <row r="287" spans="1:21" x14ac:dyDescent="0.25">
      <c r="A287" s="8" t="s">
        <v>568</v>
      </c>
      <c r="B287" s="9" t="s">
        <v>569</v>
      </c>
      <c r="C287" s="10">
        <v>44000</v>
      </c>
      <c r="D287" s="11">
        <v>4</v>
      </c>
      <c r="E287" s="53">
        <f>A287-D287</f>
        <v>281</v>
      </c>
      <c r="F287" s="63">
        <f>I287/(1+J287)</f>
        <v>10753.623188405798</v>
      </c>
      <c r="G287" s="62">
        <f>K287/(1+L287)</f>
        <v>180.86956521739131</v>
      </c>
      <c r="H287" s="54">
        <f>RANK(G287,$G$3:$G$502)</f>
        <v>422</v>
      </c>
      <c r="I287" s="16">
        <v>11130</v>
      </c>
      <c r="J287" s="33">
        <v>3.5000000000000003E-2</v>
      </c>
      <c r="K287" s="17">
        <v>104</v>
      </c>
      <c r="L287" s="38">
        <v>-0.42499999999999999</v>
      </c>
      <c r="M287" s="18">
        <v>6166</v>
      </c>
      <c r="N287" s="19">
        <v>1971.9</v>
      </c>
      <c r="O287" s="61">
        <f>C287-C287*10%</f>
        <v>39600</v>
      </c>
      <c r="P287" s="62">
        <f t="shared" si="16"/>
        <v>1782</v>
      </c>
      <c r="Q287" s="63">
        <f>I287+I287*5.2%</f>
        <v>11708.76</v>
      </c>
      <c r="R287" s="69">
        <f t="shared" si="17"/>
        <v>285</v>
      </c>
      <c r="S287" s="63">
        <f>Q287-(I287-K287)</f>
        <v>682.76000000000022</v>
      </c>
      <c r="T287" s="68">
        <f t="shared" si="18"/>
        <v>445</v>
      </c>
      <c r="U287" s="64">
        <f t="shared" si="19"/>
        <v>5.5650000000000022</v>
      </c>
    </row>
    <row r="288" spans="1:21" x14ac:dyDescent="0.25">
      <c r="A288" s="8" t="s">
        <v>570</v>
      </c>
      <c r="B288" s="9" t="s">
        <v>571</v>
      </c>
      <c r="C288" s="10">
        <v>50000</v>
      </c>
      <c r="D288" s="11">
        <v>3</v>
      </c>
      <c r="E288" s="53">
        <f>A288-D288</f>
        <v>283</v>
      </c>
      <c r="F288" s="63">
        <f>I288/(1+J288)</f>
        <v>10556.925996204933</v>
      </c>
      <c r="G288" s="62">
        <f>K288/(1+L288)</f>
        <v>716.99779249448136</v>
      </c>
      <c r="H288" s="54">
        <f>RANK(G288,$G$3:$G$502)</f>
        <v>278</v>
      </c>
      <c r="I288" s="16">
        <v>11127</v>
      </c>
      <c r="J288" s="33">
        <v>5.4000000000000006E-2</v>
      </c>
      <c r="K288" s="17">
        <v>1624</v>
      </c>
      <c r="L288" s="38">
        <v>1.2649999999999999</v>
      </c>
      <c r="M288" s="18">
        <v>15641</v>
      </c>
      <c r="N288" s="19">
        <v>41558.9</v>
      </c>
      <c r="O288" s="61">
        <f>C288-C288*10%</f>
        <v>45000</v>
      </c>
      <c r="P288" s="62">
        <f t="shared" si="16"/>
        <v>2025</v>
      </c>
      <c r="Q288" s="63">
        <f>I288+I288*5.2%</f>
        <v>11705.603999999999</v>
      </c>
      <c r="R288" s="69">
        <f t="shared" si="17"/>
        <v>286</v>
      </c>
      <c r="S288" s="63">
        <f>Q288-(I288-K288)</f>
        <v>2202.6039999999994</v>
      </c>
      <c r="T288" s="68">
        <f t="shared" si="18"/>
        <v>209</v>
      </c>
      <c r="U288" s="64">
        <f t="shared" si="19"/>
        <v>0.35628325123152671</v>
      </c>
    </row>
    <row r="289" spans="1:21" x14ac:dyDescent="0.25">
      <c r="A289" s="8" t="s">
        <v>572</v>
      </c>
      <c r="B289" s="9" t="s">
        <v>573</v>
      </c>
      <c r="C289" s="10">
        <v>10900</v>
      </c>
      <c r="D289" s="11">
        <v>67</v>
      </c>
      <c r="E289" s="53">
        <f>A289-D289</f>
        <v>220</v>
      </c>
      <c r="F289" s="63">
        <f>I289/(1+J289)</f>
        <v>8015.1953690303899</v>
      </c>
      <c r="G289" s="62">
        <f>K289/(1+L289)</f>
        <v>1698.0741797432236</v>
      </c>
      <c r="H289" s="54">
        <f>RANK(G289,$G$3:$G$502)</f>
        <v>146</v>
      </c>
      <c r="I289" s="16">
        <v>11077</v>
      </c>
      <c r="J289" s="33">
        <v>0.38200000000000001</v>
      </c>
      <c r="K289" s="17">
        <v>2380.6999999999998</v>
      </c>
      <c r="L289" s="38">
        <v>0.40200000000000002</v>
      </c>
      <c r="M289" s="18">
        <v>12479.5</v>
      </c>
      <c r="N289" s="19">
        <v>27315.8</v>
      </c>
      <c r="O289" s="61">
        <f>C289-C289*10%</f>
        <v>9810</v>
      </c>
      <c r="P289" s="62">
        <f t="shared" si="16"/>
        <v>441.45</v>
      </c>
      <c r="Q289" s="63">
        <f>I289+I289*5.2%</f>
        <v>11653.004000000001</v>
      </c>
      <c r="R289" s="69">
        <f t="shared" si="17"/>
        <v>287</v>
      </c>
      <c r="S289" s="63">
        <f>Q289-(I289-K289)</f>
        <v>2956.7040000000015</v>
      </c>
      <c r="T289" s="68">
        <f t="shared" si="18"/>
        <v>162</v>
      </c>
      <c r="U289" s="64">
        <f t="shared" si="19"/>
        <v>0.24194732641660091</v>
      </c>
    </row>
    <row r="290" spans="1:21" x14ac:dyDescent="0.25">
      <c r="A290" s="8" t="s">
        <v>574</v>
      </c>
      <c r="B290" s="9" t="s">
        <v>575</v>
      </c>
      <c r="C290" s="10">
        <v>13688</v>
      </c>
      <c r="D290" s="11">
        <v>14</v>
      </c>
      <c r="E290" s="53">
        <f>A290-D290</f>
        <v>274</v>
      </c>
      <c r="F290" s="63">
        <f>I290/(1+J290)</f>
        <v>10943.836978131212</v>
      </c>
      <c r="G290" s="62">
        <f>K290/(1+L290)</f>
        <v>411.59068865179432</v>
      </c>
      <c r="H290" s="54">
        <f>RANK(G290,$G$3:$G$502)</f>
        <v>355</v>
      </c>
      <c r="I290" s="16">
        <v>11009.5</v>
      </c>
      <c r="J290" s="33">
        <v>6.0000000000000001E-3</v>
      </c>
      <c r="K290" s="17">
        <v>848.7</v>
      </c>
      <c r="L290" s="38">
        <v>1.0620000000000001</v>
      </c>
      <c r="M290" s="18">
        <v>48275.1</v>
      </c>
      <c r="N290" s="19">
        <v>18214.599999999999</v>
      </c>
      <c r="O290" s="61">
        <f>C290-C290*10%</f>
        <v>12319.2</v>
      </c>
      <c r="P290" s="62">
        <f t="shared" si="16"/>
        <v>554.36400000000003</v>
      </c>
      <c r="Q290" s="63">
        <f>I290+I290*5.2%</f>
        <v>11581.994000000001</v>
      </c>
      <c r="R290" s="69">
        <f t="shared" si="17"/>
        <v>288</v>
      </c>
      <c r="S290" s="63">
        <f>Q290-(I290-K290)</f>
        <v>1421.1940000000013</v>
      </c>
      <c r="T290" s="68">
        <f t="shared" si="18"/>
        <v>294</v>
      </c>
      <c r="U290" s="64">
        <f t="shared" si="19"/>
        <v>0.67455402380110907</v>
      </c>
    </row>
    <row r="291" spans="1:21" x14ac:dyDescent="0.25">
      <c r="A291" s="8" t="s">
        <v>576</v>
      </c>
      <c r="B291" s="9" t="s">
        <v>577</v>
      </c>
      <c r="C291" s="10">
        <v>19500</v>
      </c>
      <c r="D291" s="11">
        <v>41</v>
      </c>
      <c r="E291" s="53">
        <f>A291-D291</f>
        <v>248</v>
      </c>
      <c r="F291" s="63">
        <f>I291/(1+J291)</f>
        <v>8963.2952691680257</v>
      </c>
      <c r="G291" s="62">
        <f>K291/(1+L291)</f>
        <v>2353.6912751677851</v>
      </c>
      <c r="H291" s="54">
        <f>RANK(G291,$G$3:$G$502)</f>
        <v>102</v>
      </c>
      <c r="I291" s="16">
        <v>10989</v>
      </c>
      <c r="J291" s="33">
        <v>0.22600000000000001</v>
      </c>
      <c r="K291" s="17">
        <v>3507</v>
      </c>
      <c r="L291" s="38">
        <v>0.49</v>
      </c>
      <c r="M291" s="18">
        <v>296482</v>
      </c>
      <c r="N291" s="19">
        <v>57051.3</v>
      </c>
      <c r="O291" s="61">
        <f>C291-C291*10%</f>
        <v>17550</v>
      </c>
      <c r="P291" s="62">
        <f t="shared" si="16"/>
        <v>789.75</v>
      </c>
      <c r="Q291" s="63">
        <f>I291+I291*5.2%</f>
        <v>11560.428</v>
      </c>
      <c r="R291" s="69">
        <f t="shared" si="17"/>
        <v>289</v>
      </c>
      <c r="S291" s="63">
        <f>Q291-(I291-K291)</f>
        <v>4078.4279999999999</v>
      </c>
      <c r="T291" s="68">
        <f t="shared" si="18"/>
        <v>121</v>
      </c>
      <c r="U291" s="64">
        <f t="shared" si="19"/>
        <v>0.16293926432848585</v>
      </c>
    </row>
    <row r="292" spans="1:21" x14ac:dyDescent="0.25">
      <c r="A292" s="8" t="s">
        <v>578</v>
      </c>
      <c r="B292" s="9" t="s">
        <v>579</v>
      </c>
      <c r="C292" s="10">
        <v>31000</v>
      </c>
      <c r="D292" s="11">
        <v>14</v>
      </c>
      <c r="E292" s="53">
        <f>A292-D292</f>
        <v>276</v>
      </c>
      <c r="F292" s="63">
        <f>I292/(1+J292)</f>
        <v>10680.788177339902</v>
      </c>
      <c r="G292" s="62">
        <f>K292/(1+L292)</f>
        <v>677.22371967654988</v>
      </c>
      <c r="H292" s="54">
        <f>RANK(G292,$G$3:$G$502)</f>
        <v>286</v>
      </c>
      <c r="I292" s="16">
        <v>10841</v>
      </c>
      <c r="J292" s="33">
        <v>1.4999999999999999E-2</v>
      </c>
      <c r="K292" s="17">
        <v>1005</v>
      </c>
      <c r="L292" s="38">
        <v>0.48399999999999999</v>
      </c>
      <c r="M292" s="18">
        <v>13518</v>
      </c>
      <c r="N292" s="19">
        <v>16368.2</v>
      </c>
      <c r="O292" s="61">
        <f>C292-C292*10%</f>
        <v>27900</v>
      </c>
      <c r="P292" s="62">
        <f t="shared" si="16"/>
        <v>1255.5</v>
      </c>
      <c r="Q292" s="63">
        <f>I292+I292*5.2%</f>
        <v>11404.732</v>
      </c>
      <c r="R292" s="69">
        <f t="shared" si="17"/>
        <v>290</v>
      </c>
      <c r="S292" s="63">
        <f>Q292-(I292-K292)</f>
        <v>1568.732</v>
      </c>
      <c r="T292" s="68">
        <f t="shared" si="18"/>
        <v>267</v>
      </c>
      <c r="U292" s="64">
        <f t="shared" si="19"/>
        <v>0.56092736318407954</v>
      </c>
    </row>
    <row r="293" spans="1:21" x14ac:dyDescent="0.25">
      <c r="A293" s="8" t="s">
        <v>580</v>
      </c>
      <c r="B293" s="9" t="s">
        <v>581</v>
      </c>
      <c r="C293" s="10">
        <v>4862</v>
      </c>
      <c r="D293" s="11">
        <v>22</v>
      </c>
      <c r="E293" s="53">
        <f>A293-D293</f>
        <v>269</v>
      </c>
      <c r="F293" s="63">
        <f>I293/(1+J293)</f>
        <v>10361.804222648752</v>
      </c>
      <c r="G293" s="62">
        <f>K293/(1+L293)</f>
        <v>268</v>
      </c>
      <c r="H293" s="54">
        <f>RANK(G293,$G$3:$G$502)</f>
        <v>402</v>
      </c>
      <c r="I293" s="16">
        <v>10797</v>
      </c>
      <c r="J293" s="33">
        <v>4.2000000000000003E-2</v>
      </c>
      <c r="K293" s="17">
        <v>268</v>
      </c>
      <c r="L293" s="38">
        <v>0</v>
      </c>
      <c r="M293" s="18">
        <v>10628</v>
      </c>
      <c r="N293" s="19">
        <v>11850.9</v>
      </c>
      <c r="O293" s="61">
        <f>C293-C293*10%</f>
        <v>4375.8</v>
      </c>
      <c r="P293" s="62">
        <f t="shared" si="16"/>
        <v>196.911</v>
      </c>
      <c r="Q293" s="63">
        <f>I293+I293*5.2%</f>
        <v>11358.444</v>
      </c>
      <c r="R293" s="69">
        <f t="shared" si="17"/>
        <v>291</v>
      </c>
      <c r="S293" s="63">
        <f>Q293-(I293-K293)</f>
        <v>829.44399999999951</v>
      </c>
      <c r="T293" s="68">
        <f t="shared" si="18"/>
        <v>413</v>
      </c>
      <c r="U293" s="64">
        <f t="shared" si="19"/>
        <v>2.0949402985074608</v>
      </c>
    </row>
    <row r="294" spans="1:21" x14ac:dyDescent="0.25">
      <c r="A294" s="8" t="s">
        <v>582</v>
      </c>
      <c r="B294" s="9" t="s">
        <v>583</v>
      </c>
      <c r="C294" s="10">
        <v>16000</v>
      </c>
      <c r="D294" s="11">
        <v>2</v>
      </c>
      <c r="E294" s="53">
        <f>A294-D294</f>
        <v>290</v>
      </c>
      <c r="F294" s="63">
        <f>I294/(1+J294)</f>
        <v>10333.141762452105</v>
      </c>
      <c r="G294" s="62">
        <f>K294/(1+L294)</f>
        <v>60.2</v>
      </c>
      <c r="H294" s="54">
        <f>RANK(G294,$G$3:$G$502)</f>
        <v>453</v>
      </c>
      <c r="I294" s="16">
        <v>10787.8</v>
      </c>
      <c r="J294" s="33">
        <v>4.4000000000000004E-2</v>
      </c>
      <c r="K294" s="17">
        <v>60.2</v>
      </c>
      <c r="L294" s="38">
        <v>0</v>
      </c>
      <c r="M294" s="18">
        <v>8496.9</v>
      </c>
      <c r="N294" s="19">
        <v>13400.5</v>
      </c>
      <c r="O294" s="61">
        <f>C294-C294*10%</f>
        <v>14400</v>
      </c>
      <c r="P294" s="62">
        <f t="shared" si="16"/>
        <v>648</v>
      </c>
      <c r="Q294" s="63">
        <f>I294+I294*5.2%</f>
        <v>11348.765599999999</v>
      </c>
      <c r="R294" s="69">
        <f t="shared" si="17"/>
        <v>292</v>
      </c>
      <c r="S294" s="63">
        <f>Q294-(I294-K294)</f>
        <v>621.16560000000027</v>
      </c>
      <c r="T294" s="68">
        <f t="shared" si="18"/>
        <v>457</v>
      </c>
      <c r="U294" s="64">
        <f t="shared" si="19"/>
        <v>9.318365448504986</v>
      </c>
    </row>
    <row r="295" spans="1:21" x14ac:dyDescent="0.25">
      <c r="A295" s="8" t="s">
        <v>584</v>
      </c>
      <c r="B295" s="9" t="s">
        <v>585</v>
      </c>
      <c r="C295" s="10">
        <v>75650</v>
      </c>
      <c r="D295" s="11">
        <v>25</v>
      </c>
      <c r="E295" s="53">
        <f>A295-D295</f>
        <v>268</v>
      </c>
      <c r="F295" s="63">
        <f>I295/(1+J295)</f>
        <v>10308.421052631578</v>
      </c>
      <c r="G295" s="62">
        <f>K295/(1+L295)</f>
        <v>752.60617760617765</v>
      </c>
      <c r="H295" s="54">
        <f>RANK(G295,$G$3:$G$502)</f>
        <v>273</v>
      </c>
      <c r="I295" s="16">
        <v>10772.3</v>
      </c>
      <c r="J295" s="33">
        <v>4.4999999999999998E-2</v>
      </c>
      <c r="K295" s="17">
        <v>779.7</v>
      </c>
      <c r="L295" s="38">
        <v>3.5999999999999997E-2</v>
      </c>
      <c r="M295" s="18">
        <v>11265.5</v>
      </c>
      <c r="N295" s="19">
        <v>12144.3</v>
      </c>
      <c r="O295" s="61">
        <f>C295-C295*10%</f>
        <v>68085</v>
      </c>
      <c r="P295" s="62">
        <f t="shared" si="16"/>
        <v>3063.8249999999998</v>
      </c>
      <c r="Q295" s="63">
        <f>I295+I295*5.2%</f>
        <v>11332.459599999998</v>
      </c>
      <c r="R295" s="69">
        <f t="shared" si="17"/>
        <v>293</v>
      </c>
      <c r="S295" s="63">
        <f>Q295-(I295-K295)</f>
        <v>1339.8595999999998</v>
      </c>
      <c r="T295" s="68">
        <f t="shared" si="18"/>
        <v>307</v>
      </c>
      <c r="U295" s="64">
        <f t="shared" si="19"/>
        <v>0.71842965243042156</v>
      </c>
    </row>
    <row r="296" spans="1:21" x14ac:dyDescent="0.25">
      <c r="A296" s="8" t="s">
        <v>586</v>
      </c>
      <c r="B296" s="9" t="s">
        <v>587</v>
      </c>
      <c r="C296" s="10">
        <v>17750</v>
      </c>
      <c r="D296" s="11">
        <v>19</v>
      </c>
      <c r="E296" s="53">
        <f>A296-D296</f>
        <v>275</v>
      </c>
      <c r="F296" s="63">
        <f>I296/(1+J296)</f>
        <v>10548.090107737513</v>
      </c>
      <c r="G296" s="62">
        <f>K296/(1+L296)</f>
        <v>1565.9186535764375</v>
      </c>
      <c r="H296" s="54">
        <f>RANK(G296,$G$3:$G$502)</f>
        <v>161</v>
      </c>
      <c r="I296" s="16">
        <v>10769.6</v>
      </c>
      <c r="J296" s="33">
        <v>2.1000000000000001E-2</v>
      </c>
      <c r="K296" s="17">
        <v>1116.5</v>
      </c>
      <c r="L296" s="38">
        <v>-0.28699999999999998</v>
      </c>
      <c r="M296" s="18">
        <v>30109.8</v>
      </c>
      <c r="N296" s="19">
        <v>12958</v>
      </c>
      <c r="O296" s="61">
        <f>C296-C296*10%</f>
        <v>15975</v>
      </c>
      <c r="P296" s="62">
        <f t="shared" si="16"/>
        <v>718.875</v>
      </c>
      <c r="Q296" s="63">
        <f>I296+I296*5.2%</f>
        <v>11329.619200000001</v>
      </c>
      <c r="R296" s="69">
        <f t="shared" si="17"/>
        <v>294</v>
      </c>
      <c r="S296" s="63">
        <f>Q296-(I296-K296)</f>
        <v>1676.5192000000006</v>
      </c>
      <c r="T296" s="68">
        <f t="shared" si="18"/>
        <v>255</v>
      </c>
      <c r="U296" s="64">
        <f t="shared" si="19"/>
        <v>0.50158459471562977</v>
      </c>
    </row>
    <row r="297" spans="1:21" x14ac:dyDescent="0.25">
      <c r="A297" s="8" t="s">
        <v>588</v>
      </c>
      <c r="B297" s="9" t="s">
        <v>589</v>
      </c>
      <c r="C297" s="10">
        <v>14000</v>
      </c>
      <c r="D297" s="11">
        <v>14</v>
      </c>
      <c r="E297" s="53">
        <f>A297-D297</f>
        <v>281</v>
      </c>
      <c r="F297" s="63">
        <f>I297/(1+J297)</f>
        <v>9569.0115761353518</v>
      </c>
      <c r="G297" s="62">
        <f>K297/(1+L297)</f>
        <v>2530</v>
      </c>
      <c r="H297" s="54">
        <f>RANK(G297,$G$3:$G$502)</f>
        <v>91</v>
      </c>
      <c r="I297" s="16">
        <v>10746</v>
      </c>
      <c r="J297" s="33">
        <v>0.12300000000000001</v>
      </c>
      <c r="K297" s="17">
        <v>2530</v>
      </c>
      <c r="L297" s="38">
        <v>0</v>
      </c>
      <c r="M297" s="18">
        <v>22819</v>
      </c>
      <c r="N297" s="19">
        <v>33978.699999999997</v>
      </c>
      <c r="O297" s="61">
        <f>C297-C297*10%</f>
        <v>12600</v>
      </c>
      <c r="P297" s="62">
        <f t="shared" si="16"/>
        <v>567</v>
      </c>
      <c r="Q297" s="63">
        <f>I297+I297*5.2%</f>
        <v>11304.791999999999</v>
      </c>
      <c r="R297" s="69">
        <f t="shared" si="17"/>
        <v>295</v>
      </c>
      <c r="S297" s="63">
        <f>Q297-(I297-K297)</f>
        <v>3088.7919999999995</v>
      </c>
      <c r="T297" s="68">
        <f t="shared" si="18"/>
        <v>158</v>
      </c>
      <c r="U297" s="64">
        <f t="shared" si="19"/>
        <v>0.22086640316205514</v>
      </c>
    </row>
    <row r="298" spans="1:21" x14ac:dyDescent="0.25">
      <c r="A298" s="8" t="s">
        <v>590</v>
      </c>
      <c r="B298" s="9" t="s">
        <v>591</v>
      </c>
      <c r="C298" s="10">
        <v>9000</v>
      </c>
      <c r="D298" s="11">
        <v>82</v>
      </c>
      <c r="E298" s="53">
        <f>A298-D298</f>
        <v>214</v>
      </c>
      <c r="F298" s="63">
        <f>I298/(1+J298)</f>
        <v>8764.0816326530603</v>
      </c>
      <c r="G298" s="62">
        <f>K298/(1+L298)</f>
        <v>1203</v>
      </c>
      <c r="H298" s="54">
        <f>RANK(G298,$G$3:$G$502)</f>
        <v>207</v>
      </c>
      <c r="I298" s="16">
        <v>10736</v>
      </c>
      <c r="J298" s="33">
        <v>0.22500000000000001</v>
      </c>
      <c r="K298" s="17">
        <v>1203</v>
      </c>
      <c r="L298" s="38">
        <v>0</v>
      </c>
      <c r="M298" s="18">
        <v>32521</v>
      </c>
      <c r="N298" s="19">
        <v>11975.4</v>
      </c>
      <c r="O298" s="61">
        <f>C298-C298*10%</f>
        <v>8100</v>
      </c>
      <c r="P298" s="62">
        <f t="shared" si="16"/>
        <v>364.5</v>
      </c>
      <c r="Q298" s="63">
        <f>I298+I298*5.2%</f>
        <v>11294.272000000001</v>
      </c>
      <c r="R298" s="69">
        <f t="shared" si="17"/>
        <v>296</v>
      </c>
      <c r="S298" s="63">
        <f>Q298-(I298-K298)</f>
        <v>1761.2720000000008</v>
      </c>
      <c r="T298" s="68">
        <f t="shared" si="18"/>
        <v>248</v>
      </c>
      <c r="U298" s="64">
        <f t="shared" si="19"/>
        <v>0.4640665004156283</v>
      </c>
    </row>
    <row r="299" spans="1:21" x14ac:dyDescent="0.25">
      <c r="A299" s="8" t="s">
        <v>592</v>
      </c>
      <c r="B299" s="9" t="s">
        <v>593</v>
      </c>
      <c r="C299" s="10">
        <v>2880</v>
      </c>
      <c r="D299" s="11">
        <v>84</v>
      </c>
      <c r="E299" s="53">
        <f>A299-D299</f>
        <v>213</v>
      </c>
      <c r="F299" s="63">
        <f>I299/(1+J299)</f>
        <v>8726.8292682926822</v>
      </c>
      <c r="G299" s="62">
        <f>K299/(1+L299)</f>
        <v>898.0070339976553</v>
      </c>
      <c r="H299" s="54">
        <f>RANK(G299,$G$3:$G$502)</f>
        <v>243</v>
      </c>
      <c r="I299" s="16">
        <v>10734</v>
      </c>
      <c r="J299" s="33">
        <v>0.23</v>
      </c>
      <c r="K299" s="17">
        <v>3064</v>
      </c>
      <c r="L299" s="38">
        <v>2.4119999999999999</v>
      </c>
      <c r="M299" s="18">
        <v>19566</v>
      </c>
      <c r="N299" s="19">
        <v>13832.7</v>
      </c>
      <c r="O299" s="61">
        <f>C299-C299*10%</f>
        <v>2592</v>
      </c>
      <c r="P299" s="62">
        <f t="shared" si="16"/>
        <v>116.64</v>
      </c>
      <c r="Q299" s="63">
        <f>I299+I299*5.2%</f>
        <v>11292.168</v>
      </c>
      <c r="R299" s="69">
        <f t="shared" si="17"/>
        <v>297</v>
      </c>
      <c r="S299" s="63">
        <f>Q299-(I299-K299)</f>
        <v>3622.1679999999997</v>
      </c>
      <c r="T299" s="68">
        <f t="shared" si="18"/>
        <v>137</v>
      </c>
      <c r="U299" s="64">
        <f t="shared" si="19"/>
        <v>0.18216971279373356</v>
      </c>
    </row>
    <row r="300" spans="1:21" x14ac:dyDescent="0.25">
      <c r="A300" s="8" t="s">
        <v>594</v>
      </c>
      <c r="B300" s="9" t="s">
        <v>595</v>
      </c>
      <c r="C300" s="10">
        <v>3776</v>
      </c>
      <c r="D300" s="11">
        <v>15</v>
      </c>
      <c r="E300" s="53">
        <f>A300-D300</f>
        <v>283</v>
      </c>
      <c r="F300" s="63">
        <f>I300/(1+J300)</f>
        <v>9510.2222222222226</v>
      </c>
      <c r="G300" s="62">
        <f>K300/(1+L300)</f>
        <v>1364.7234678624811</v>
      </c>
      <c r="H300" s="54">
        <f>RANK(G300,$G$3:$G$502)</f>
        <v>179</v>
      </c>
      <c r="I300" s="16">
        <v>10699</v>
      </c>
      <c r="J300" s="33">
        <v>0.125</v>
      </c>
      <c r="K300" s="17">
        <v>913</v>
      </c>
      <c r="L300" s="38">
        <v>-0.33100000000000002</v>
      </c>
      <c r="M300" s="18">
        <v>157699</v>
      </c>
      <c r="N300" s="19">
        <v>0</v>
      </c>
      <c r="O300" s="61">
        <f>C300-C300*10%</f>
        <v>3398.4</v>
      </c>
      <c r="P300" s="62">
        <f t="shared" si="16"/>
        <v>152.928</v>
      </c>
      <c r="Q300" s="63">
        <f>I300+I300*5.2%</f>
        <v>11255.348</v>
      </c>
      <c r="R300" s="69">
        <f t="shared" si="17"/>
        <v>298</v>
      </c>
      <c r="S300" s="63">
        <f>Q300-(I300-K300)</f>
        <v>1469.348</v>
      </c>
      <c r="T300" s="68">
        <f t="shared" si="18"/>
        <v>287</v>
      </c>
      <c r="U300" s="64">
        <f t="shared" si="19"/>
        <v>0.60936254107338439</v>
      </c>
    </row>
    <row r="301" spans="1:21" x14ac:dyDescent="0.25">
      <c r="A301" s="8" t="s">
        <v>596</v>
      </c>
      <c r="B301" s="9" t="s">
        <v>597</v>
      </c>
      <c r="C301" s="10">
        <v>7977</v>
      </c>
      <c r="D301" s="11">
        <v>9</v>
      </c>
      <c r="E301" s="53">
        <f>A301-D301</f>
        <v>290</v>
      </c>
      <c r="F301" s="63">
        <f>I301/(1+J301)</f>
        <v>9617.6203451407819</v>
      </c>
      <c r="G301" s="62">
        <f>K301/(1+L301)</f>
        <v>1795.1219512195125</v>
      </c>
      <c r="H301" s="54">
        <f>RANK(G301,$G$3:$G$502)</f>
        <v>140</v>
      </c>
      <c r="I301" s="16">
        <v>10589</v>
      </c>
      <c r="J301" s="33">
        <v>0.10099999999999999</v>
      </c>
      <c r="K301" s="17">
        <v>368</v>
      </c>
      <c r="L301" s="38">
        <v>-0.79500000000000004</v>
      </c>
      <c r="M301" s="18">
        <v>27009</v>
      </c>
      <c r="N301" s="19">
        <v>15394.2</v>
      </c>
      <c r="O301" s="61">
        <f>C301-C301*10%</f>
        <v>7179.3</v>
      </c>
      <c r="P301" s="62">
        <f t="shared" si="16"/>
        <v>323.06849999999997</v>
      </c>
      <c r="Q301" s="63">
        <f>I301+I301*5.2%</f>
        <v>11139.628000000001</v>
      </c>
      <c r="R301" s="69">
        <f t="shared" si="17"/>
        <v>299</v>
      </c>
      <c r="S301" s="63">
        <f>Q301-(I301-K301)</f>
        <v>918.62800000000061</v>
      </c>
      <c r="T301" s="68">
        <f t="shared" si="18"/>
        <v>390</v>
      </c>
      <c r="U301" s="64">
        <f t="shared" si="19"/>
        <v>1.4962717391304365</v>
      </c>
    </row>
    <row r="302" spans="1:21" x14ac:dyDescent="0.25">
      <c r="A302" s="8" t="s">
        <v>598</v>
      </c>
      <c r="B302" s="9" t="s">
        <v>599</v>
      </c>
      <c r="C302" s="10">
        <v>9000</v>
      </c>
      <c r="D302" s="11">
        <v>109</v>
      </c>
      <c r="E302" s="53">
        <f>A302-D302</f>
        <v>191</v>
      </c>
      <c r="F302" s="63">
        <f>I302/(1+J302)</f>
        <v>6874.9185667752436</v>
      </c>
      <c r="G302" s="62">
        <f>K302/(1+L302)</f>
        <v>594</v>
      </c>
      <c r="H302" s="54">
        <f>RANK(G302,$G$3:$G$502)</f>
        <v>304</v>
      </c>
      <c r="I302" s="16">
        <v>10553</v>
      </c>
      <c r="J302" s="33">
        <v>0.53500000000000003</v>
      </c>
      <c r="K302" s="17">
        <v>594</v>
      </c>
      <c r="L302" s="38">
        <v>0</v>
      </c>
      <c r="M302" s="18">
        <v>32550</v>
      </c>
      <c r="N302" s="19">
        <v>13632.8</v>
      </c>
      <c r="O302" s="61">
        <f>C302-C302*10%</f>
        <v>8100</v>
      </c>
      <c r="P302" s="62">
        <f t="shared" si="16"/>
        <v>364.5</v>
      </c>
      <c r="Q302" s="63">
        <f>I302+I302*5.2%</f>
        <v>11101.755999999999</v>
      </c>
      <c r="R302" s="69">
        <f t="shared" si="17"/>
        <v>300</v>
      </c>
      <c r="S302" s="63">
        <f>Q302-(I302-K302)</f>
        <v>1142.7559999999994</v>
      </c>
      <c r="T302" s="68">
        <f t="shared" si="18"/>
        <v>334</v>
      </c>
      <c r="U302" s="64">
        <f t="shared" si="19"/>
        <v>0.92383164983164878</v>
      </c>
    </row>
    <row r="303" spans="1:21" x14ac:dyDescent="0.25">
      <c r="A303" s="8" t="s">
        <v>600</v>
      </c>
      <c r="B303" s="9" t="s">
        <v>601</v>
      </c>
      <c r="C303" s="10">
        <v>30000</v>
      </c>
      <c r="D303" s="11">
        <v>0</v>
      </c>
      <c r="E303" s="53">
        <f>A303-D303</f>
        <v>301</v>
      </c>
      <c r="F303" s="63">
        <f>I303/(1+J303)</f>
        <v>9794.9767441860477</v>
      </c>
      <c r="G303" s="62">
        <f>K303/(1+L303)</f>
        <v>439.83931947069942</v>
      </c>
      <c r="H303" s="54">
        <f>RANK(G303,$G$3:$G$502)</f>
        <v>346</v>
      </c>
      <c r="I303" s="16">
        <v>10529.6</v>
      </c>
      <c r="J303" s="33">
        <v>7.4999999999999997E-2</v>
      </c>
      <c r="K303" s="17">
        <v>930.7</v>
      </c>
      <c r="L303" s="38">
        <v>1.1160000000000001</v>
      </c>
      <c r="M303" s="18">
        <v>10095.299999999999</v>
      </c>
      <c r="N303" s="19">
        <v>7974.3</v>
      </c>
      <c r="O303" s="61">
        <f>C303-C303*10%</f>
        <v>27000</v>
      </c>
      <c r="P303" s="62">
        <f t="shared" si="16"/>
        <v>1215</v>
      </c>
      <c r="Q303" s="63">
        <f>I303+I303*5.2%</f>
        <v>11077.1392</v>
      </c>
      <c r="R303" s="69">
        <f t="shared" si="17"/>
        <v>301</v>
      </c>
      <c r="S303" s="63">
        <f>Q303-(I303-K303)</f>
        <v>1478.2392</v>
      </c>
      <c r="T303" s="68">
        <f t="shared" si="18"/>
        <v>284</v>
      </c>
      <c r="U303" s="64">
        <f t="shared" si="19"/>
        <v>0.58830901472010311</v>
      </c>
    </row>
    <row r="304" spans="1:21" x14ac:dyDescent="0.25">
      <c r="A304" s="8" t="s">
        <v>602</v>
      </c>
      <c r="B304" s="9" t="s">
        <v>603</v>
      </c>
      <c r="C304" s="10">
        <v>2460</v>
      </c>
      <c r="D304" s="11">
        <v>32</v>
      </c>
      <c r="E304" s="53">
        <f>A304-D304</f>
        <v>270</v>
      </c>
      <c r="F304" s="63">
        <f>I304/(1+J304)</f>
        <v>8817.493692178301</v>
      </c>
      <c r="G304" s="62">
        <f>K304/(1+L304)</f>
        <v>53.333333333333286</v>
      </c>
      <c r="H304" s="54">
        <f>RANK(G304,$G$3:$G$502)</f>
        <v>456</v>
      </c>
      <c r="I304" s="16">
        <v>10484</v>
      </c>
      <c r="J304" s="33">
        <v>0.18899999999999997</v>
      </c>
      <c r="K304" s="17">
        <v>1.6</v>
      </c>
      <c r="L304" s="38">
        <v>-0.97</v>
      </c>
      <c r="M304" s="18">
        <v>16938.2</v>
      </c>
      <c r="N304" s="19">
        <v>9645.6</v>
      </c>
      <c r="O304" s="61">
        <f>C304-C304*10%</f>
        <v>2214</v>
      </c>
      <c r="P304" s="62">
        <f t="shared" si="16"/>
        <v>99.63</v>
      </c>
      <c r="Q304" s="63">
        <f>I304+I304*5.2%</f>
        <v>11029.168</v>
      </c>
      <c r="R304" s="69">
        <f t="shared" si="17"/>
        <v>302</v>
      </c>
      <c r="S304" s="63">
        <f>Q304-(I304-K304)</f>
        <v>546.76800000000003</v>
      </c>
      <c r="T304" s="68">
        <f t="shared" si="18"/>
        <v>468</v>
      </c>
      <c r="U304" s="64">
        <f t="shared" si="19"/>
        <v>340.72999999999996</v>
      </c>
    </row>
    <row r="305" spans="1:21" x14ac:dyDescent="0.25">
      <c r="A305" s="8" t="s">
        <v>604</v>
      </c>
      <c r="B305" s="9" t="s">
        <v>605</v>
      </c>
      <c r="C305" s="10">
        <v>8200</v>
      </c>
      <c r="D305" s="11">
        <v>4</v>
      </c>
      <c r="E305" s="53">
        <f>A305-D305</f>
        <v>299</v>
      </c>
      <c r="F305" s="63">
        <f>I305/(1+J305)</f>
        <v>9864.2789820923663</v>
      </c>
      <c r="G305" s="62">
        <f>K305/(1+L305)</f>
        <v>928.67647058823536</v>
      </c>
      <c r="H305" s="54">
        <f>RANK(G305,$G$3:$G$502)</f>
        <v>242</v>
      </c>
      <c r="I305" s="16">
        <v>10466</v>
      </c>
      <c r="J305" s="33">
        <v>6.0999999999999999E-2</v>
      </c>
      <c r="K305" s="17">
        <v>1263</v>
      </c>
      <c r="L305" s="38">
        <v>0.36</v>
      </c>
      <c r="M305" s="18">
        <v>178869</v>
      </c>
      <c r="N305" s="19">
        <v>11025.3</v>
      </c>
      <c r="O305" s="61">
        <f>C305-C305*10%</f>
        <v>7380</v>
      </c>
      <c r="P305" s="62">
        <f t="shared" si="16"/>
        <v>332.09999999999997</v>
      </c>
      <c r="Q305" s="63">
        <f>I305+I305*5.2%</f>
        <v>11010.232</v>
      </c>
      <c r="R305" s="69">
        <f t="shared" si="17"/>
        <v>303</v>
      </c>
      <c r="S305" s="63">
        <f>Q305-(I305-K305)</f>
        <v>1807.232</v>
      </c>
      <c r="T305" s="68">
        <f t="shared" si="18"/>
        <v>243</v>
      </c>
      <c r="U305" s="64">
        <f t="shared" si="19"/>
        <v>0.43090419635787802</v>
      </c>
    </row>
    <row r="306" spans="1:21" x14ac:dyDescent="0.25">
      <c r="A306" s="8" t="s">
        <v>606</v>
      </c>
      <c r="B306" s="9" t="s">
        <v>607</v>
      </c>
      <c r="C306" s="10">
        <v>22899</v>
      </c>
      <c r="D306" s="11">
        <v>1</v>
      </c>
      <c r="E306" s="53">
        <f>A306-D306</f>
        <v>303</v>
      </c>
      <c r="F306" s="63">
        <f>I306/(1+J306)</f>
        <v>9739.495798319329</v>
      </c>
      <c r="G306" s="62">
        <f>K306/(1+L306)</f>
        <v>2272.7272727272725</v>
      </c>
      <c r="H306" s="54">
        <f>RANK(G306,$G$3:$G$502)</f>
        <v>108</v>
      </c>
      <c r="I306" s="16">
        <v>10431</v>
      </c>
      <c r="J306" s="33">
        <v>7.0999999999999994E-2</v>
      </c>
      <c r="K306" s="17">
        <v>2775</v>
      </c>
      <c r="L306" s="38">
        <v>0.221</v>
      </c>
      <c r="M306" s="18">
        <v>215543</v>
      </c>
      <c r="N306" s="19">
        <v>26262.9</v>
      </c>
      <c r="O306" s="61">
        <f>C306-C306*10%</f>
        <v>20609.099999999999</v>
      </c>
      <c r="P306" s="62">
        <f t="shared" si="16"/>
        <v>927.40949999999987</v>
      </c>
      <c r="Q306" s="63">
        <f>I306+I306*5.2%</f>
        <v>10973.412</v>
      </c>
      <c r="R306" s="69">
        <f t="shared" si="17"/>
        <v>304</v>
      </c>
      <c r="S306" s="63">
        <f>Q306-(I306-K306)</f>
        <v>3317.4120000000003</v>
      </c>
      <c r="T306" s="68">
        <f t="shared" si="18"/>
        <v>147</v>
      </c>
      <c r="U306" s="64">
        <f t="shared" si="19"/>
        <v>0.19546378378378387</v>
      </c>
    </row>
    <row r="307" spans="1:21" x14ac:dyDescent="0.25">
      <c r="A307" s="8" t="s">
        <v>608</v>
      </c>
      <c r="B307" s="9" t="s">
        <v>609</v>
      </c>
      <c r="C307" s="10">
        <v>58000</v>
      </c>
      <c r="D307" s="11">
        <v>1</v>
      </c>
      <c r="E307" s="53">
        <f>A307-D307</f>
        <v>304</v>
      </c>
      <c r="F307" s="63">
        <f>I307/(1+J307)</f>
        <v>9739.9438727782981</v>
      </c>
      <c r="G307" s="62">
        <f>K307/(1+L307)</f>
        <v>1308.0808080808083</v>
      </c>
      <c r="H307" s="54">
        <f>RANK(G307,$G$3:$G$502)</f>
        <v>189</v>
      </c>
      <c r="I307" s="16">
        <v>10412</v>
      </c>
      <c r="J307" s="33">
        <v>6.9000000000000006E-2</v>
      </c>
      <c r="K307" s="17">
        <v>259</v>
      </c>
      <c r="L307" s="38">
        <v>-0.80200000000000005</v>
      </c>
      <c r="M307" s="18">
        <v>22549</v>
      </c>
      <c r="N307" s="19">
        <v>28280.9</v>
      </c>
      <c r="O307" s="61">
        <f>C307-C307*10%</f>
        <v>52200</v>
      </c>
      <c r="P307" s="62">
        <f t="shared" si="16"/>
        <v>2349</v>
      </c>
      <c r="Q307" s="63">
        <f>I307+I307*5.2%</f>
        <v>10953.424000000001</v>
      </c>
      <c r="R307" s="69">
        <f t="shared" si="17"/>
        <v>305</v>
      </c>
      <c r="S307" s="63">
        <f>Q307-(I307-K307)</f>
        <v>800.42400000000089</v>
      </c>
      <c r="T307" s="68">
        <f t="shared" si="18"/>
        <v>417</v>
      </c>
      <c r="U307" s="64">
        <f t="shared" si="19"/>
        <v>2.0904401544401581</v>
      </c>
    </row>
    <row r="308" spans="1:21" x14ac:dyDescent="0.25">
      <c r="A308" s="8" t="s">
        <v>610</v>
      </c>
      <c r="B308" s="9" t="s">
        <v>611</v>
      </c>
      <c r="C308" s="10">
        <v>11975</v>
      </c>
      <c r="D308" s="11">
        <v>5</v>
      </c>
      <c r="E308" s="53">
        <f>A308-D308</f>
        <v>301</v>
      </c>
      <c r="F308" s="63">
        <f>I308/(1+J308)</f>
        <v>9544.0443213296403</v>
      </c>
      <c r="G308" s="62">
        <f>K308/(1+L308)</f>
        <v>155.66684238270955</v>
      </c>
      <c r="H308" s="54">
        <f>RANK(G308,$G$3:$G$502)</f>
        <v>430</v>
      </c>
      <c r="I308" s="16">
        <v>10336.200000000001</v>
      </c>
      <c r="J308" s="33">
        <v>8.3000000000000004E-2</v>
      </c>
      <c r="K308" s="17">
        <v>295.3</v>
      </c>
      <c r="L308" s="38">
        <v>0.89700000000000002</v>
      </c>
      <c r="M308" s="18">
        <v>27502.5</v>
      </c>
      <c r="N308" s="19">
        <v>0</v>
      </c>
      <c r="O308" s="61">
        <f>C308-C308*10%</f>
        <v>10777.5</v>
      </c>
      <c r="P308" s="62">
        <f t="shared" si="16"/>
        <v>484.98749999999995</v>
      </c>
      <c r="Q308" s="63">
        <f>I308+I308*5.2%</f>
        <v>10873.682400000002</v>
      </c>
      <c r="R308" s="69">
        <f t="shared" si="17"/>
        <v>306</v>
      </c>
      <c r="S308" s="63">
        <f>Q308-(I308-K308)</f>
        <v>832.78240000000005</v>
      </c>
      <c r="T308" s="68">
        <f t="shared" si="18"/>
        <v>412</v>
      </c>
      <c r="U308" s="64">
        <f t="shared" si="19"/>
        <v>1.8201232644768035</v>
      </c>
    </row>
    <row r="309" spans="1:21" x14ac:dyDescent="0.25">
      <c r="A309" s="8" t="s">
        <v>612</v>
      </c>
      <c r="B309" s="9" t="s">
        <v>613</v>
      </c>
      <c r="C309" s="10">
        <v>3717</v>
      </c>
      <c r="D309" s="11">
        <v>77</v>
      </c>
      <c r="E309" s="53">
        <f>A309-D309</f>
        <v>230</v>
      </c>
      <c r="F309" s="63">
        <f>I309/(1+J309)</f>
        <v>7348.3178239083754</v>
      </c>
      <c r="G309" s="62">
        <f>K309/(1+L309)</f>
        <v>288.70967741935488</v>
      </c>
      <c r="H309" s="54">
        <f>RANK(G309,$G$3:$G$502)</f>
        <v>395</v>
      </c>
      <c r="I309" s="16">
        <v>10265.6</v>
      </c>
      <c r="J309" s="33">
        <v>0.39700000000000002</v>
      </c>
      <c r="K309" s="17">
        <v>340.1</v>
      </c>
      <c r="L309" s="38">
        <v>0.17799999999999999</v>
      </c>
      <c r="M309" s="18">
        <v>5760.6</v>
      </c>
      <c r="N309" s="19">
        <v>2821.7</v>
      </c>
      <c r="O309" s="61">
        <f>C309-C309*10%</f>
        <v>3345.3</v>
      </c>
      <c r="P309" s="62">
        <f t="shared" si="16"/>
        <v>150.5385</v>
      </c>
      <c r="Q309" s="63">
        <f>I309+I309*5.2%</f>
        <v>10799.4112</v>
      </c>
      <c r="R309" s="69">
        <f t="shared" si="17"/>
        <v>307</v>
      </c>
      <c r="S309" s="63">
        <f>Q309-(I309-K309)</f>
        <v>873.91120000000046</v>
      </c>
      <c r="T309" s="68">
        <f t="shared" si="18"/>
        <v>400</v>
      </c>
      <c r="U309" s="64">
        <f t="shared" si="19"/>
        <v>1.5695713025580724</v>
      </c>
    </row>
    <row r="310" spans="1:21" x14ac:dyDescent="0.25">
      <c r="A310" s="8" t="s">
        <v>614</v>
      </c>
      <c r="B310" s="9" t="s">
        <v>615</v>
      </c>
      <c r="C310" s="10">
        <v>13100</v>
      </c>
      <c r="D310" s="11">
        <v>34</v>
      </c>
      <c r="E310" s="53">
        <f>A310-D310</f>
        <v>274</v>
      </c>
      <c r="F310" s="63">
        <f>I310/(1+J310)</f>
        <v>8570.2341137123749</v>
      </c>
      <c r="G310" s="62">
        <f>K310/(1+L310)</f>
        <v>30.000882378893497</v>
      </c>
      <c r="H310" s="54">
        <f>RANK(G310,$G$3:$G$502)</f>
        <v>466</v>
      </c>
      <c r="I310" s="16">
        <v>10250</v>
      </c>
      <c r="J310" s="33">
        <v>0.19600000000000001</v>
      </c>
      <c r="K310" s="17">
        <v>340</v>
      </c>
      <c r="L310" s="38">
        <v>10.333</v>
      </c>
      <c r="M310" s="18">
        <v>7230</v>
      </c>
      <c r="N310" s="19">
        <v>3199.8</v>
      </c>
      <c r="O310" s="61">
        <f>C310-C310*10%</f>
        <v>11790</v>
      </c>
      <c r="P310" s="62">
        <f t="shared" si="16"/>
        <v>530.54999999999995</v>
      </c>
      <c r="Q310" s="63">
        <f>I310+I310*5.2%</f>
        <v>10783</v>
      </c>
      <c r="R310" s="69">
        <f t="shared" si="17"/>
        <v>308</v>
      </c>
      <c r="S310" s="63">
        <f>Q310-(I310-K310)</f>
        <v>873</v>
      </c>
      <c r="T310" s="68">
        <f t="shared" si="18"/>
        <v>401</v>
      </c>
      <c r="U310" s="64">
        <f t="shared" si="19"/>
        <v>1.5676470588235294</v>
      </c>
    </row>
    <row r="311" spans="1:21" x14ac:dyDescent="0.25">
      <c r="A311" s="8" t="s">
        <v>616</v>
      </c>
      <c r="B311" s="9" t="s">
        <v>617</v>
      </c>
      <c r="C311" s="10">
        <v>2350</v>
      </c>
      <c r="D311" s="11">
        <v>5</v>
      </c>
      <c r="E311" s="53">
        <f>A311-D311</f>
        <v>304</v>
      </c>
      <c r="F311" s="63">
        <f>I311/(1+J311)</f>
        <v>9499.5357474466109</v>
      </c>
      <c r="G311" s="62">
        <f>K311/(1+L311)</f>
        <v>948.91304347826087</v>
      </c>
      <c r="H311" s="54">
        <f>RANK(G311,$G$3:$G$502)</f>
        <v>241</v>
      </c>
      <c r="I311" s="16">
        <v>10231</v>
      </c>
      <c r="J311" s="33">
        <v>7.6999999999999999E-2</v>
      </c>
      <c r="K311" s="17">
        <v>873</v>
      </c>
      <c r="L311" s="38">
        <v>-0.08</v>
      </c>
      <c r="M311" s="18">
        <v>10947</v>
      </c>
      <c r="N311" s="19">
        <v>5058.3</v>
      </c>
      <c r="O311" s="61">
        <f>C311-C311*10%</f>
        <v>2115</v>
      </c>
      <c r="P311" s="62">
        <f t="shared" si="16"/>
        <v>95.174999999999997</v>
      </c>
      <c r="Q311" s="63">
        <f>I311+I311*5.2%</f>
        <v>10763.012000000001</v>
      </c>
      <c r="R311" s="69">
        <f t="shared" si="17"/>
        <v>309</v>
      </c>
      <c r="S311" s="63">
        <f>Q311-(I311-K311)</f>
        <v>1405.0120000000006</v>
      </c>
      <c r="T311" s="68">
        <f t="shared" si="18"/>
        <v>295</v>
      </c>
      <c r="U311" s="64">
        <f t="shared" si="19"/>
        <v>0.60940664375715992</v>
      </c>
    </row>
    <row r="312" spans="1:21" x14ac:dyDescent="0.25">
      <c r="A312" s="8" t="s">
        <v>618</v>
      </c>
      <c r="B312" s="9" t="s">
        <v>619</v>
      </c>
      <c r="C312" s="10">
        <v>10000</v>
      </c>
      <c r="D312" s="11">
        <v>9</v>
      </c>
      <c r="E312" s="53">
        <f>A312-D312</f>
        <v>301</v>
      </c>
      <c r="F312" s="63">
        <f>I312/(1+J312)</f>
        <v>9271.7135086128746</v>
      </c>
      <c r="G312" s="62">
        <f>K312/(1+L312)</f>
        <v>130.16496465043204</v>
      </c>
      <c r="H312" s="54">
        <f>RANK(G312,$G$3:$G$502)</f>
        <v>432</v>
      </c>
      <c r="I312" s="16">
        <v>10226.700000000001</v>
      </c>
      <c r="J312" s="33">
        <v>0.10300000000000001</v>
      </c>
      <c r="K312" s="17">
        <v>165.7</v>
      </c>
      <c r="L312" s="38">
        <v>0.27300000000000002</v>
      </c>
      <c r="M312" s="18">
        <v>2964.5</v>
      </c>
      <c r="N312" s="19">
        <v>671.8</v>
      </c>
      <c r="O312" s="61">
        <f>C312-C312*10%</f>
        <v>9000</v>
      </c>
      <c r="P312" s="62">
        <f t="shared" si="16"/>
        <v>405</v>
      </c>
      <c r="Q312" s="63">
        <f>I312+I312*5.2%</f>
        <v>10758.4884</v>
      </c>
      <c r="R312" s="69">
        <f t="shared" si="17"/>
        <v>310</v>
      </c>
      <c r="S312" s="63">
        <f>Q312-(I312-K312)</f>
        <v>697.48840000000018</v>
      </c>
      <c r="T312" s="68">
        <f t="shared" si="18"/>
        <v>441</v>
      </c>
      <c r="U312" s="64">
        <f t="shared" si="19"/>
        <v>3.2093445986723004</v>
      </c>
    </row>
    <row r="313" spans="1:21" x14ac:dyDescent="0.25">
      <c r="A313" s="8" t="s">
        <v>620</v>
      </c>
      <c r="B313" s="9" t="s">
        <v>621</v>
      </c>
      <c r="C313" s="10">
        <v>32000</v>
      </c>
      <c r="D313" s="11">
        <v>19</v>
      </c>
      <c r="E313" s="53">
        <f>A313-D313</f>
        <v>292</v>
      </c>
      <c r="F313" s="63">
        <f>I313/(1+J313)</f>
        <v>10173.652694610779</v>
      </c>
      <c r="G313" s="62">
        <f>K313/(1+L313)</f>
        <v>366.0995589161941</v>
      </c>
      <c r="H313" s="54">
        <f>RANK(G313,$G$3:$G$502)</f>
        <v>369</v>
      </c>
      <c r="I313" s="16">
        <v>10194</v>
      </c>
      <c r="J313" s="33">
        <v>2E-3</v>
      </c>
      <c r="K313" s="17">
        <v>581</v>
      </c>
      <c r="L313" s="38">
        <v>0.58699999999999997</v>
      </c>
      <c r="M313" s="18">
        <v>8770</v>
      </c>
      <c r="N313" s="19">
        <v>9205.1</v>
      </c>
      <c r="O313" s="61">
        <f>C313-C313*10%</f>
        <v>28800</v>
      </c>
      <c r="P313" s="62">
        <f t="shared" si="16"/>
        <v>1296</v>
      </c>
      <c r="Q313" s="63">
        <f>I313+I313*5.2%</f>
        <v>10724.088</v>
      </c>
      <c r="R313" s="69">
        <f t="shared" si="17"/>
        <v>311</v>
      </c>
      <c r="S313" s="63">
        <f>Q313-(I313-K313)</f>
        <v>1111.0879999999997</v>
      </c>
      <c r="T313" s="68">
        <f t="shared" si="18"/>
        <v>348</v>
      </c>
      <c r="U313" s="64">
        <f t="shared" si="19"/>
        <v>0.9123717728055073</v>
      </c>
    </row>
    <row r="314" spans="1:21" x14ac:dyDescent="0.25">
      <c r="A314" s="8" t="s">
        <v>622</v>
      </c>
      <c r="B314" s="9" t="s">
        <v>623</v>
      </c>
      <c r="C314" s="10">
        <v>5086</v>
      </c>
      <c r="D314" s="11">
        <v>29</v>
      </c>
      <c r="E314" s="53">
        <f>A314-D314</f>
        <v>283</v>
      </c>
      <c r="F314" s="63">
        <f>I314/(1+J314)</f>
        <v>8576.0101010101007</v>
      </c>
      <c r="G314" s="62">
        <f>K314/(1+L314)</f>
        <v>447.26477024070022</v>
      </c>
      <c r="H314" s="54">
        <f>RANK(G314,$G$3:$G$502)</f>
        <v>344</v>
      </c>
      <c r="I314" s="16">
        <v>10188.299999999999</v>
      </c>
      <c r="J314" s="33">
        <v>0.188</v>
      </c>
      <c r="K314" s="17">
        <v>1022</v>
      </c>
      <c r="L314" s="38">
        <v>1.2849999999999999</v>
      </c>
      <c r="M314" s="18">
        <v>10173</v>
      </c>
      <c r="N314" s="19">
        <v>7758.4</v>
      </c>
      <c r="O314" s="61">
        <f>C314-C314*10%</f>
        <v>4577.3999999999996</v>
      </c>
      <c r="P314" s="62">
        <f t="shared" si="16"/>
        <v>205.98299999999998</v>
      </c>
      <c r="Q314" s="63">
        <f>I314+I314*5.2%</f>
        <v>10718.0916</v>
      </c>
      <c r="R314" s="69">
        <f t="shared" si="17"/>
        <v>312</v>
      </c>
      <c r="S314" s="63">
        <f>Q314-(I314-K314)</f>
        <v>1551.7916000000005</v>
      </c>
      <c r="T314" s="68">
        <f t="shared" si="18"/>
        <v>269</v>
      </c>
      <c r="U314" s="64">
        <f t="shared" si="19"/>
        <v>0.51838708414872847</v>
      </c>
    </row>
    <row r="315" spans="1:21" x14ac:dyDescent="0.25">
      <c r="A315" s="8" t="s">
        <v>624</v>
      </c>
      <c r="B315" s="9" t="s">
        <v>625</v>
      </c>
      <c r="C315" s="10">
        <v>14595</v>
      </c>
      <c r="D315" s="11">
        <v>3</v>
      </c>
      <c r="E315" s="53">
        <f>A315-D315</f>
        <v>310</v>
      </c>
      <c r="F315" s="63">
        <f>I315/(1+J315)</f>
        <v>9549.3885230479773</v>
      </c>
      <c r="G315" s="62">
        <f>K315/(1+L315)</f>
        <v>1384.6153846153845</v>
      </c>
      <c r="H315" s="54">
        <f>RANK(G315,$G$3:$G$502)</f>
        <v>177</v>
      </c>
      <c r="I315" s="16">
        <v>10151</v>
      </c>
      <c r="J315" s="33">
        <v>6.3E-2</v>
      </c>
      <c r="K315" s="17">
        <v>1080</v>
      </c>
      <c r="L315" s="38">
        <v>-0.22</v>
      </c>
      <c r="M315" s="18">
        <v>15995</v>
      </c>
      <c r="N315" s="19">
        <v>10531.1</v>
      </c>
      <c r="O315" s="61">
        <f>C315-C315*10%</f>
        <v>13135.5</v>
      </c>
      <c r="P315" s="62">
        <f t="shared" si="16"/>
        <v>591.09749999999997</v>
      </c>
      <c r="Q315" s="63">
        <f>I315+I315*5.2%</f>
        <v>10678.852000000001</v>
      </c>
      <c r="R315" s="69">
        <f t="shared" si="17"/>
        <v>313</v>
      </c>
      <c r="S315" s="63">
        <f>Q315-(I315-K315)</f>
        <v>1607.8520000000008</v>
      </c>
      <c r="T315" s="68">
        <f t="shared" si="18"/>
        <v>263</v>
      </c>
      <c r="U315" s="64">
        <f t="shared" si="19"/>
        <v>0.48875185185185255</v>
      </c>
    </row>
    <row r="316" spans="1:21" x14ac:dyDescent="0.25">
      <c r="A316" s="8" t="s">
        <v>626</v>
      </c>
      <c r="B316" s="9" t="s">
        <v>627</v>
      </c>
      <c r="C316" s="10">
        <v>36000</v>
      </c>
      <c r="D316" s="11">
        <v>18</v>
      </c>
      <c r="E316" s="53">
        <f>A316-D316</f>
        <v>296</v>
      </c>
      <c r="F316" s="63">
        <f>I316/(1+J316)</f>
        <v>10040.9</v>
      </c>
      <c r="G316" s="62">
        <f>K316/(1+L316)</f>
        <v>1278.5450061652284</v>
      </c>
      <c r="H316" s="54">
        <f>RANK(G316,$G$3:$G$502)</f>
        <v>196</v>
      </c>
      <c r="I316" s="16">
        <v>10040.9</v>
      </c>
      <c r="J316" s="33">
        <v>0</v>
      </c>
      <c r="K316" s="17">
        <v>1036.9000000000001</v>
      </c>
      <c r="L316" s="38">
        <v>-0.189</v>
      </c>
      <c r="M316" s="18">
        <v>21617</v>
      </c>
      <c r="N316" s="19">
        <v>25851.5</v>
      </c>
      <c r="O316" s="61">
        <f>C316-C316*10%</f>
        <v>32400</v>
      </c>
      <c r="P316" s="62">
        <f t="shared" si="16"/>
        <v>1458</v>
      </c>
      <c r="Q316" s="63">
        <f>I316+I316*5.2%</f>
        <v>10563.0268</v>
      </c>
      <c r="R316" s="69">
        <f t="shared" si="17"/>
        <v>314</v>
      </c>
      <c r="S316" s="63">
        <f>Q316-(I316-K316)</f>
        <v>1559.0267999999996</v>
      </c>
      <c r="T316" s="68">
        <f t="shared" si="18"/>
        <v>268</v>
      </c>
      <c r="U316" s="64">
        <f t="shared" si="19"/>
        <v>0.50354595428681603</v>
      </c>
    </row>
    <row r="317" spans="1:21" x14ac:dyDescent="0.25">
      <c r="A317" s="8" t="s">
        <v>628</v>
      </c>
      <c r="B317" s="9" t="s">
        <v>629</v>
      </c>
      <c r="C317" s="10">
        <v>42100</v>
      </c>
      <c r="D317" s="11">
        <v>0</v>
      </c>
      <c r="E317" s="53">
        <f>A317-D317</f>
        <v>315</v>
      </c>
      <c r="F317" s="63">
        <f>I317/(1+J317)</f>
        <v>9490.1140684410639</v>
      </c>
      <c r="G317" s="62">
        <f>K317/(1+L317)</f>
        <v>971.47688838782415</v>
      </c>
      <c r="H317" s="54">
        <f>RANK(G317,$G$3:$G$502)</f>
        <v>236</v>
      </c>
      <c r="I317" s="16">
        <v>9983.6</v>
      </c>
      <c r="J317" s="33">
        <v>5.2000000000000005E-2</v>
      </c>
      <c r="K317" s="17">
        <v>861.7</v>
      </c>
      <c r="L317" s="38">
        <v>-0.113</v>
      </c>
      <c r="M317" s="18">
        <v>13099.1</v>
      </c>
      <c r="N317" s="19">
        <v>9121.9</v>
      </c>
      <c r="O317" s="61">
        <f>C317-C317*10%</f>
        <v>37890</v>
      </c>
      <c r="P317" s="62">
        <f t="shared" si="16"/>
        <v>1705.05</v>
      </c>
      <c r="Q317" s="63">
        <f>I317+I317*5.2%</f>
        <v>10502.7472</v>
      </c>
      <c r="R317" s="69">
        <f t="shared" si="17"/>
        <v>315</v>
      </c>
      <c r="S317" s="63">
        <f>Q317-(I317-K317)</f>
        <v>1380.8472000000002</v>
      </c>
      <c r="T317" s="68">
        <f t="shared" si="18"/>
        <v>299</v>
      </c>
      <c r="U317" s="64">
        <f t="shared" si="19"/>
        <v>0.60246860856446571</v>
      </c>
    </row>
    <row r="318" spans="1:21" x14ac:dyDescent="0.25">
      <c r="A318" s="8" t="s">
        <v>630</v>
      </c>
      <c r="B318" s="9" t="s">
        <v>631</v>
      </c>
      <c r="C318" s="10">
        <v>9700</v>
      </c>
      <c r="D318" s="11">
        <v>18</v>
      </c>
      <c r="E318" s="53">
        <f>A318-D318</f>
        <v>298</v>
      </c>
      <c r="F318" s="63">
        <f>I318/(1+J318)</f>
        <v>9862.8344895936589</v>
      </c>
      <c r="G318" s="62">
        <f>K318/(1+L318)</f>
        <v>93.15315315315317</v>
      </c>
      <c r="H318" s="54">
        <f>RANK(G318,$G$3:$G$502)</f>
        <v>445</v>
      </c>
      <c r="I318" s="16">
        <v>9951.6</v>
      </c>
      <c r="J318" s="33">
        <v>9.0000000000000011E-3</v>
      </c>
      <c r="K318" s="17">
        <v>51.7</v>
      </c>
      <c r="L318" s="38">
        <v>-0.44500000000000001</v>
      </c>
      <c r="M318" s="18">
        <v>3796.8</v>
      </c>
      <c r="N318" s="19">
        <v>636.70000000000005</v>
      </c>
      <c r="O318" s="61">
        <f>C318-C318*10%</f>
        <v>8730</v>
      </c>
      <c r="P318" s="62">
        <f t="shared" si="16"/>
        <v>392.84999999999997</v>
      </c>
      <c r="Q318" s="63">
        <f>I318+I318*5.2%</f>
        <v>10469.083200000001</v>
      </c>
      <c r="R318" s="69">
        <f t="shared" si="17"/>
        <v>316</v>
      </c>
      <c r="S318" s="63">
        <f>Q318-(I318-K318)</f>
        <v>569.18320000000131</v>
      </c>
      <c r="T318" s="68">
        <f t="shared" si="18"/>
        <v>466</v>
      </c>
      <c r="U318" s="64">
        <f t="shared" si="19"/>
        <v>10.009346228239869</v>
      </c>
    </row>
    <row r="319" spans="1:21" x14ac:dyDescent="0.25">
      <c r="A319" s="8" t="s">
        <v>632</v>
      </c>
      <c r="B319" s="9" t="s">
        <v>633</v>
      </c>
      <c r="C319" s="10">
        <v>17900</v>
      </c>
      <c r="D319" s="11">
        <v>1</v>
      </c>
      <c r="E319" s="53">
        <f>A319-D319</f>
        <v>316</v>
      </c>
      <c r="F319" s="63">
        <f>I319/(1+J319)</f>
        <v>9316.950757575758</v>
      </c>
      <c r="G319" s="62">
        <f>K319/(1+L319)</f>
        <v>-72.796934865900383</v>
      </c>
      <c r="H319" s="54">
        <f>RANK(G319,$G$3:$G$502)</f>
        <v>480</v>
      </c>
      <c r="I319" s="16">
        <v>9838.7000000000007</v>
      </c>
      <c r="J319" s="33">
        <v>5.5999999999999994E-2</v>
      </c>
      <c r="K319" s="17">
        <v>437</v>
      </c>
      <c r="L319" s="38">
        <v>-7.0030000000000001</v>
      </c>
      <c r="M319" s="18">
        <v>3773.8</v>
      </c>
      <c r="N319" s="19">
        <v>258.39999999999998</v>
      </c>
      <c r="O319" s="61">
        <f>C319-C319*10%</f>
        <v>16110</v>
      </c>
      <c r="P319" s="62">
        <f t="shared" si="16"/>
        <v>724.94999999999993</v>
      </c>
      <c r="Q319" s="63">
        <f>I319+I319*5.2%</f>
        <v>10350.312400000001</v>
      </c>
      <c r="R319" s="69">
        <f t="shared" si="17"/>
        <v>317</v>
      </c>
      <c r="S319" s="63">
        <f>Q319-(I319-K319)</f>
        <v>948.61239999999998</v>
      </c>
      <c r="T319" s="68">
        <f t="shared" si="18"/>
        <v>379</v>
      </c>
      <c r="U319" s="64">
        <f t="shared" si="19"/>
        <v>1.170737757437071</v>
      </c>
    </row>
    <row r="320" spans="1:21" x14ac:dyDescent="0.25">
      <c r="A320" s="8" t="s">
        <v>634</v>
      </c>
      <c r="B320" s="9" t="s">
        <v>635</v>
      </c>
      <c r="C320" s="10">
        <v>32400</v>
      </c>
      <c r="D320" s="11">
        <v>27</v>
      </c>
      <c r="E320" s="53">
        <f>A320-D320</f>
        <v>291</v>
      </c>
      <c r="F320" s="63">
        <f>I320/(1+J320)</f>
        <v>9433.7811900191937</v>
      </c>
      <c r="G320" s="62">
        <f>K320/(1+L320)</f>
        <v>195.02971366828743</v>
      </c>
      <c r="H320" s="54">
        <f>RANK(G320,$G$3:$G$502)</f>
        <v>418</v>
      </c>
      <c r="I320" s="16">
        <v>9830</v>
      </c>
      <c r="J320" s="33">
        <v>4.2000000000000003E-2</v>
      </c>
      <c r="K320" s="17">
        <v>361</v>
      </c>
      <c r="L320" s="38">
        <v>0.85099999999999998</v>
      </c>
      <c r="M320" s="18">
        <v>14874</v>
      </c>
      <c r="N320" s="19">
        <v>7307.6</v>
      </c>
      <c r="O320" s="61">
        <f>C320-C320*10%</f>
        <v>29160</v>
      </c>
      <c r="P320" s="62">
        <f t="shared" si="16"/>
        <v>1312.2</v>
      </c>
      <c r="Q320" s="63">
        <f>I320+I320*5.2%</f>
        <v>10341.16</v>
      </c>
      <c r="R320" s="69">
        <f t="shared" si="17"/>
        <v>318</v>
      </c>
      <c r="S320" s="63">
        <f>Q320-(I320-K320)</f>
        <v>872.15999999999985</v>
      </c>
      <c r="T320" s="68">
        <f t="shared" si="18"/>
        <v>403</v>
      </c>
      <c r="U320" s="64">
        <f t="shared" si="19"/>
        <v>1.4159556786703598</v>
      </c>
    </row>
    <row r="321" spans="1:21" x14ac:dyDescent="0.25">
      <c r="A321" s="8" t="s">
        <v>636</v>
      </c>
      <c r="B321" s="9" t="s">
        <v>637</v>
      </c>
      <c r="C321" s="10">
        <v>32000</v>
      </c>
      <c r="D321" s="11">
        <v>9</v>
      </c>
      <c r="E321" s="53">
        <f>A321-D321</f>
        <v>310</v>
      </c>
      <c r="F321" s="63">
        <f>I321/(1+J321)</f>
        <v>9045.1197053406995</v>
      </c>
      <c r="G321" s="62">
        <f>K321/(1+L321)</f>
        <v>104.00199165992407</v>
      </c>
      <c r="H321" s="54">
        <f>RANK(G321,$G$3:$G$502)</f>
        <v>442</v>
      </c>
      <c r="I321" s="16">
        <v>9823</v>
      </c>
      <c r="J321" s="33">
        <v>8.5999999999999993E-2</v>
      </c>
      <c r="K321" s="17">
        <v>1671</v>
      </c>
      <c r="L321" s="38">
        <v>15.067</v>
      </c>
      <c r="M321" s="18">
        <v>20999</v>
      </c>
      <c r="N321" s="19">
        <v>53367.4</v>
      </c>
      <c r="O321" s="61">
        <f>C321-C321*10%</f>
        <v>28800</v>
      </c>
      <c r="P321" s="62">
        <f t="shared" si="16"/>
        <v>1296</v>
      </c>
      <c r="Q321" s="63">
        <f>I321+I321*5.2%</f>
        <v>10333.796</v>
      </c>
      <c r="R321" s="69">
        <f t="shared" si="17"/>
        <v>319</v>
      </c>
      <c r="S321" s="63">
        <f>Q321-(I321-K321)</f>
        <v>2181.7960000000003</v>
      </c>
      <c r="T321" s="68">
        <f t="shared" si="18"/>
        <v>212</v>
      </c>
      <c r="U321" s="64">
        <f t="shared" si="19"/>
        <v>0.30568282465589486</v>
      </c>
    </row>
    <row r="322" spans="1:21" x14ac:dyDescent="0.25">
      <c r="A322" s="8" t="s">
        <v>638</v>
      </c>
      <c r="B322" s="9" t="s">
        <v>639</v>
      </c>
      <c r="C322" s="10">
        <v>2650</v>
      </c>
      <c r="D322" s="11">
        <v>24</v>
      </c>
      <c r="E322" s="53">
        <f>A322-D322</f>
        <v>296</v>
      </c>
      <c r="F322" s="63">
        <f>I322/(1+J322)</f>
        <v>8459.9483204134358</v>
      </c>
      <c r="G322" s="62">
        <f>K322/(1+L322)</f>
        <v>229.05457340507303</v>
      </c>
      <c r="H322" s="54">
        <f>RANK(G322,$G$3:$G$502)</f>
        <v>411</v>
      </c>
      <c r="I322" s="16">
        <v>9822</v>
      </c>
      <c r="J322" s="33">
        <v>0.161</v>
      </c>
      <c r="K322" s="17">
        <v>298</v>
      </c>
      <c r="L322" s="38">
        <v>0.30099999999999999</v>
      </c>
      <c r="M322" s="18">
        <v>14266</v>
      </c>
      <c r="N322" s="19">
        <v>4736.6000000000004</v>
      </c>
      <c r="O322" s="61">
        <f>C322-C322*10%</f>
        <v>2385</v>
      </c>
      <c r="P322" s="62">
        <f t="shared" si="16"/>
        <v>107.325</v>
      </c>
      <c r="Q322" s="63">
        <f>I322+I322*5.2%</f>
        <v>10332.744000000001</v>
      </c>
      <c r="R322" s="69">
        <f t="shared" si="17"/>
        <v>320</v>
      </c>
      <c r="S322" s="63">
        <f>Q322-(I322-K322)</f>
        <v>808.7440000000006</v>
      </c>
      <c r="T322" s="68">
        <f t="shared" si="18"/>
        <v>415</v>
      </c>
      <c r="U322" s="64">
        <f t="shared" si="19"/>
        <v>1.7139060402684583</v>
      </c>
    </row>
    <row r="323" spans="1:21" x14ac:dyDescent="0.25">
      <c r="A323" s="8" t="s">
        <v>640</v>
      </c>
      <c r="B323" s="9" t="s">
        <v>641</v>
      </c>
      <c r="C323" s="10">
        <v>62091</v>
      </c>
      <c r="D323" s="11">
        <v>32</v>
      </c>
      <c r="E323" s="53">
        <f>A323-D323</f>
        <v>289</v>
      </c>
      <c r="F323" s="63">
        <f>I323/(1+J323)</f>
        <v>9281.3446969696961</v>
      </c>
      <c r="G323" s="62">
        <f>K323/(1+L323)</f>
        <v>426.90582959641262</v>
      </c>
      <c r="H323" s="54">
        <f>RANK(G323,$G$3:$G$502)</f>
        <v>351</v>
      </c>
      <c r="I323" s="16">
        <v>9801.1</v>
      </c>
      <c r="J323" s="33">
        <v>5.6000000000000001E-2</v>
      </c>
      <c r="K323" s="17">
        <v>190.4</v>
      </c>
      <c r="L323" s="38">
        <v>-0.55400000000000005</v>
      </c>
      <c r="M323" s="18">
        <v>6721.6</v>
      </c>
      <c r="N323" s="19">
        <v>6413.4</v>
      </c>
      <c r="O323" s="61">
        <f>C323-C323*10%</f>
        <v>55881.9</v>
      </c>
      <c r="P323" s="62">
        <f t="shared" si="16"/>
        <v>2514.6855</v>
      </c>
      <c r="Q323" s="63">
        <f>I323+I323*5.2%</f>
        <v>10310.7572</v>
      </c>
      <c r="R323" s="69">
        <f t="shared" si="17"/>
        <v>321</v>
      </c>
      <c r="S323" s="63">
        <f>Q323-(I323-K323)</f>
        <v>700.05719999999928</v>
      </c>
      <c r="T323" s="68">
        <f t="shared" si="18"/>
        <v>440</v>
      </c>
      <c r="U323" s="64">
        <f t="shared" si="19"/>
        <v>2.6767710084033576</v>
      </c>
    </row>
    <row r="324" spans="1:21" x14ac:dyDescent="0.25">
      <c r="A324" s="8" t="s">
        <v>642</v>
      </c>
      <c r="B324" s="9" t="s">
        <v>643</v>
      </c>
      <c r="C324" s="10">
        <v>54000</v>
      </c>
      <c r="D324" s="11">
        <v>37</v>
      </c>
      <c r="E324" s="53">
        <f>A324-D324</f>
        <v>285</v>
      </c>
      <c r="F324" s="63">
        <f>I324/(1+J324)</f>
        <v>7885.0649350649346</v>
      </c>
      <c r="G324" s="62">
        <f>K324/(1+L324)</f>
        <v>578.95229186155291</v>
      </c>
      <c r="H324" s="54">
        <f>RANK(G324,$G$3:$G$502)</f>
        <v>309</v>
      </c>
      <c r="I324" s="16">
        <v>9714.4</v>
      </c>
      <c r="J324" s="33">
        <v>0.23199999999999998</v>
      </c>
      <c r="K324" s="17">
        <v>618.9</v>
      </c>
      <c r="L324" s="38">
        <v>6.9000000000000006E-2</v>
      </c>
      <c r="M324" s="18">
        <v>15620.3</v>
      </c>
      <c r="N324" s="19">
        <v>8087</v>
      </c>
      <c r="O324" s="61">
        <f>C324-C324*10%</f>
        <v>48600</v>
      </c>
      <c r="P324" s="62">
        <f t="shared" ref="P324:P387" si="20">O324*0.045</f>
        <v>2187</v>
      </c>
      <c r="Q324" s="63">
        <f>I324+I324*5.2%</f>
        <v>10219.5488</v>
      </c>
      <c r="R324" s="69">
        <f t="shared" ref="R324:R387" si="21">RANK(Q324,$Q$3:$Q$502)</f>
        <v>322</v>
      </c>
      <c r="S324" s="63">
        <f>Q324-(I324-K324)</f>
        <v>1124.0488000000005</v>
      </c>
      <c r="T324" s="68">
        <f t="shared" ref="T324:T387" si="22">RANK(S324,$S$3:$S$502)</f>
        <v>344</v>
      </c>
      <c r="U324" s="64">
        <f t="shared" ref="U324:U387" si="23">(S324-K324)/K324</f>
        <v>0.81620423331717651</v>
      </c>
    </row>
    <row r="325" spans="1:21" x14ac:dyDescent="0.25">
      <c r="A325" s="8" t="s">
        <v>644</v>
      </c>
      <c r="B325" s="9" t="s">
        <v>645</v>
      </c>
      <c r="C325" s="10">
        <v>13145</v>
      </c>
      <c r="D325" s="11">
        <v>4</v>
      </c>
      <c r="E325" s="53">
        <f>A325-D325</f>
        <v>319</v>
      </c>
      <c r="F325" s="63">
        <f>I325/(1+J325)</f>
        <v>9087.1602624179941</v>
      </c>
      <c r="G325" s="62">
        <f>K325/(1+L325)</f>
        <v>1573.3041575492341</v>
      </c>
      <c r="H325" s="54">
        <f>RANK(G325,$G$3:$G$502)</f>
        <v>159</v>
      </c>
      <c r="I325" s="16">
        <v>9696</v>
      </c>
      <c r="J325" s="33">
        <v>6.7000000000000004E-2</v>
      </c>
      <c r="K325" s="17">
        <v>1438</v>
      </c>
      <c r="L325" s="38">
        <v>-8.5999999999999993E-2</v>
      </c>
      <c r="M325" s="18">
        <v>45326</v>
      </c>
      <c r="N325" s="19">
        <v>30002</v>
      </c>
      <c r="O325" s="61">
        <f>C325-C325*10%</f>
        <v>11830.5</v>
      </c>
      <c r="P325" s="62">
        <f t="shared" si="20"/>
        <v>532.37249999999995</v>
      </c>
      <c r="Q325" s="63">
        <f>I325+I325*5.2%</f>
        <v>10200.192000000001</v>
      </c>
      <c r="R325" s="69">
        <f t="shared" si="21"/>
        <v>323</v>
      </c>
      <c r="S325" s="63">
        <f>Q325-(I325-K325)</f>
        <v>1942.1920000000009</v>
      </c>
      <c r="T325" s="68">
        <f t="shared" si="22"/>
        <v>229</v>
      </c>
      <c r="U325" s="64">
        <f t="shared" si="23"/>
        <v>0.35062030598052912</v>
      </c>
    </row>
    <row r="326" spans="1:21" x14ac:dyDescent="0.25">
      <c r="A326" s="8" t="s">
        <v>646</v>
      </c>
      <c r="B326" s="9" t="s">
        <v>647</v>
      </c>
      <c r="C326" s="10">
        <v>29350</v>
      </c>
      <c r="D326" s="11">
        <v>8</v>
      </c>
      <c r="E326" s="53">
        <f>A326-D326</f>
        <v>316</v>
      </c>
      <c r="F326" s="63">
        <f>I326/(1+J326)</f>
        <v>8916.7128347183752</v>
      </c>
      <c r="G326" s="62">
        <f>K326/(1+L326)</f>
        <v>537.75216138328528</v>
      </c>
      <c r="H326" s="54">
        <f>RANK(G326,$G$3:$G$502)</f>
        <v>318</v>
      </c>
      <c r="I326" s="16">
        <v>9656.7999999999993</v>
      </c>
      <c r="J326" s="33">
        <v>8.3000000000000004E-2</v>
      </c>
      <c r="K326" s="17">
        <v>746.4</v>
      </c>
      <c r="L326" s="38">
        <v>0.38800000000000001</v>
      </c>
      <c r="M326" s="18">
        <v>11863.7</v>
      </c>
      <c r="N326" s="19">
        <v>9164.1</v>
      </c>
      <c r="O326" s="61">
        <f>C326-C326*10%</f>
        <v>26415</v>
      </c>
      <c r="P326" s="62">
        <f t="shared" si="20"/>
        <v>1188.675</v>
      </c>
      <c r="Q326" s="63">
        <f>I326+I326*5.2%</f>
        <v>10158.953599999999</v>
      </c>
      <c r="R326" s="69">
        <f t="shared" si="21"/>
        <v>324</v>
      </c>
      <c r="S326" s="63">
        <f>Q326-(I326-K326)</f>
        <v>1248.5535999999993</v>
      </c>
      <c r="T326" s="68">
        <f t="shared" si="22"/>
        <v>319</v>
      </c>
      <c r="U326" s="64">
        <f t="shared" si="23"/>
        <v>0.67276741693461861</v>
      </c>
    </row>
    <row r="327" spans="1:21" x14ac:dyDescent="0.25">
      <c r="A327" s="8" t="s">
        <v>648</v>
      </c>
      <c r="B327" s="9" t="s">
        <v>649</v>
      </c>
      <c r="C327" s="10">
        <v>13600</v>
      </c>
      <c r="D327" s="11">
        <v>57</v>
      </c>
      <c r="E327" s="53">
        <f>A327-D327</f>
        <v>268</v>
      </c>
      <c r="F327" s="63">
        <f>I327/(1+J327)</f>
        <v>7409.0417310664598</v>
      </c>
      <c r="G327" s="62">
        <f>K327/(1+L327)</f>
        <v>470</v>
      </c>
      <c r="H327" s="54">
        <f>RANK(G327,$G$3:$G$502)</f>
        <v>340</v>
      </c>
      <c r="I327" s="16">
        <v>9587.2999999999993</v>
      </c>
      <c r="J327" s="33">
        <v>0.29399999999999998</v>
      </c>
      <c r="K327" s="17">
        <v>470</v>
      </c>
      <c r="L327" s="38">
        <v>0</v>
      </c>
      <c r="M327" s="18">
        <v>20119.2</v>
      </c>
      <c r="N327" s="19">
        <v>10527.2</v>
      </c>
      <c r="O327" s="61">
        <f>C327-C327*10%</f>
        <v>12240</v>
      </c>
      <c r="P327" s="62">
        <f t="shared" si="20"/>
        <v>550.79999999999995</v>
      </c>
      <c r="Q327" s="63">
        <f>I327+I327*5.2%</f>
        <v>10085.839599999999</v>
      </c>
      <c r="R327" s="69">
        <f t="shared" si="21"/>
        <v>325</v>
      </c>
      <c r="S327" s="63">
        <f>Q327-(I327-K327)</f>
        <v>968.53960000000006</v>
      </c>
      <c r="T327" s="68">
        <f t="shared" si="22"/>
        <v>375</v>
      </c>
      <c r="U327" s="64">
        <f t="shared" si="23"/>
        <v>1.0607225531914894</v>
      </c>
    </row>
    <row r="328" spans="1:21" x14ac:dyDescent="0.25">
      <c r="A328" s="8" t="s">
        <v>650</v>
      </c>
      <c r="B328" s="9" t="s">
        <v>651</v>
      </c>
      <c r="C328" s="10">
        <v>55500</v>
      </c>
      <c r="D328" s="11">
        <v>9</v>
      </c>
      <c r="E328" s="53">
        <f>A328-D328</f>
        <v>317</v>
      </c>
      <c r="F328" s="63">
        <f>I328/(1+J328)</f>
        <v>9374.3639921722115</v>
      </c>
      <c r="G328" s="62">
        <f>K328/(1+L328)</f>
        <v>475.64534231200901</v>
      </c>
      <c r="H328" s="54">
        <f>RANK(G328,$G$3:$G$502)</f>
        <v>337</v>
      </c>
      <c r="I328" s="16">
        <v>9580.6</v>
      </c>
      <c r="J328" s="33">
        <v>2.2000000000000002E-2</v>
      </c>
      <c r="K328" s="17">
        <v>423.8</v>
      </c>
      <c r="L328" s="38">
        <v>-0.109</v>
      </c>
      <c r="M328" s="18">
        <v>9040.6</v>
      </c>
      <c r="N328" s="19">
        <v>12221.9</v>
      </c>
      <c r="O328" s="61">
        <f>C328-C328*10%</f>
        <v>49950</v>
      </c>
      <c r="P328" s="62">
        <f t="shared" si="20"/>
        <v>2247.75</v>
      </c>
      <c r="Q328" s="63">
        <f>I328+I328*5.2%</f>
        <v>10078.7912</v>
      </c>
      <c r="R328" s="69">
        <f t="shared" si="21"/>
        <v>326</v>
      </c>
      <c r="S328" s="63">
        <f>Q328-(I328-K328)</f>
        <v>921.99119999999857</v>
      </c>
      <c r="T328" s="68">
        <f t="shared" si="22"/>
        <v>388</v>
      </c>
      <c r="U328" s="64">
        <f t="shared" si="23"/>
        <v>1.1755337423312848</v>
      </c>
    </row>
    <row r="329" spans="1:21" x14ac:dyDescent="0.25">
      <c r="A329" s="8" t="s">
        <v>652</v>
      </c>
      <c r="B329" s="9" t="s">
        <v>653</v>
      </c>
      <c r="C329" s="10">
        <v>11993</v>
      </c>
      <c r="D329" s="11">
        <v>0</v>
      </c>
      <c r="E329" s="53">
        <f>A329-D329</f>
        <v>327</v>
      </c>
      <c r="F329" s="63">
        <f>I329/(1+J329)</f>
        <v>9324.171539961013</v>
      </c>
      <c r="G329" s="62">
        <f>K329/(1+L329)</f>
        <v>1566.6666666666654</v>
      </c>
      <c r="H329" s="54">
        <f>RANK(G329,$G$3:$G$502)</f>
        <v>160</v>
      </c>
      <c r="I329" s="16">
        <v>9566.6</v>
      </c>
      <c r="J329" s="33">
        <v>2.6000000000000002E-2</v>
      </c>
      <c r="K329" s="17">
        <v>18.8</v>
      </c>
      <c r="L329" s="38">
        <v>-0.98799999999999999</v>
      </c>
      <c r="M329" s="18">
        <v>33613.800000000003</v>
      </c>
      <c r="N329" s="19">
        <v>14708</v>
      </c>
      <c r="O329" s="61">
        <f>C329-C329*10%</f>
        <v>10793.7</v>
      </c>
      <c r="P329" s="62">
        <f t="shared" si="20"/>
        <v>485.7165</v>
      </c>
      <c r="Q329" s="63">
        <f>I329+I329*5.2%</f>
        <v>10064.063200000001</v>
      </c>
      <c r="R329" s="69">
        <f t="shared" si="21"/>
        <v>327</v>
      </c>
      <c r="S329" s="63">
        <f>Q329-(I329-K329)</f>
        <v>516.26319999999942</v>
      </c>
      <c r="T329" s="68">
        <f t="shared" si="22"/>
        <v>476</v>
      </c>
      <c r="U329" s="64">
        <f t="shared" si="23"/>
        <v>26.460808510638266</v>
      </c>
    </row>
    <row r="330" spans="1:21" x14ac:dyDescent="0.25">
      <c r="A330" s="8" t="s">
        <v>654</v>
      </c>
      <c r="B330" s="9" t="s">
        <v>655</v>
      </c>
      <c r="C330" s="10">
        <v>20100</v>
      </c>
      <c r="D330" s="11">
        <v>5</v>
      </c>
      <c r="E330" s="53">
        <f>A330-D330</f>
        <v>323</v>
      </c>
      <c r="F330" s="63">
        <f>I330/(1+J330)</f>
        <v>9169.7406340057642</v>
      </c>
      <c r="G330" s="62">
        <f>K330/(1+L330)</f>
        <v>846.94560669456064</v>
      </c>
      <c r="H330" s="54">
        <f>RANK(G330,$G$3:$G$502)</f>
        <v>254</v>
      </c>
      <c r="I330" s="16">
        <v>9545.7000000000007</v>
      </c>
      <c r="J330" s="33">
        <v>4.0999999999999995E-2</v>
      </c>
      <c r="K330" s="17">
        <v>1012.1</v>
      </c>
      <c r="L330" s="38">
        <v>0.19500000000000001</v>
      </c>
      <c r="M330" s="18">
        <v>8142.3</v>
      </c>
      <c r="N330" s="19">
        <v>23976.799999999999</v>
      </c>
      <c r="O330" s="61">
        <f>C330-C330*10%</f>
        <v>18090</v>
      </c>
      <c r="P330" s="62">
        <f t="shared" si="20"/>
        <v>814.05</v>
      </c>
      <c r="Q330" s="63">
        <f>I330+I330*5.2%</f>
        <v>10042.076400000002</v>
      </c>
      <c r="R330" s="69">
        <f t="shared" si="21"/>
        <v>328</v>
      </c>
      <c r="S330" s="63">
        <f>Q330-(I330-K330)</f>
        <v>1508.4764000000014</v>
      </c>
      <c r="T330" s="68">
        <f t="shared" si="22"/>
        <v>276</v>
      </c>
      <c r="U330" s="64">
        <f t="shared" si="23"/>
        <v>0.49044205118071471</v>
      </c>
    </row>
    <row r="331" spans="1:21" x14ac:dyDescent="0.25">
      <c r="A331" s="8" t="s">
        <v>656</v>
      </c>
      <c r="B331" s="9" t="s">
        <v>657</v>
      </c>
      <c r="C331" s="10">
        <v>64325</v>
      </c>
      <c r="D331" s="11">
        <v>0</v>
      </c>
      <c r="E331" s="53">
        <f>A331-D331</f>
        <v>329</v>
      </c>
      <c r="F331" s="63">
        <f>I331/(1+J331)</f>
        <v>8979.6610169491523</v>
      </c>
      <c r="G331" s="62">
        <f>K331/(1+L331)</f>
        <v>1133.9897260273974</v>
      </c>
      <c r="H331" s="54">
        <f>RANK(G331,$G$3:$G$502)</f>
        <v>214</v>
      </c>
      <c r="I331" s="16">
        <v>9536.4</v>
      </c>
      <c r="J331" s="33">
        <v>6.2E-2</v>
      </c>
      <c r="K331" s="17">
        <v>1324.5</v>
      </c>
      <c r="L331" s="38">
        <v>0.16800000000000001</v>
      </c>
      <c r="M331" s="18">
        <v>7980.8</v>
      </c>
      <c r="N331" s="19">
        <v>30438.400000000001</v>
      </c>
      <c r="O331" s="61">
        <f>C331-C331*10%</f>
        <v>57892.5</v>
      </c>
      <c r="P331" s="62">
        <f t="shared" si="20"/>
        <v>2605.1624999999999</v>
      </c>
      <c r="Q331" s="63">
        <f>I331+I331*5.2%</f>
        <v>10032.292799999999</v>
      </c>
      <c r="R331" s="69">
        <f t="shared" si="21"/>
        <v>329</v>
      </c>
      <c r="S331" s="63">
        <f>Q331-(I331-K331)</f>
        <v>1820.3927999999996</v>
      </c>
      <c r="T331" s="68">
        <f t="shared" si="22"/>
        <v>240</v>
      </c>
      <c r="U331" s="64">
        <f t="shared" si="23"/>
        <v>0.37439999999999973</v>
      </c>
    </row>
    <row r="332" spans="1:21" x14ac:dyDescent="0.25">
      <c r="A332" s="8" t="s">
        <v>658</v>
      </c>
      <c r="B332" s="9" t="s">
        <v>659</v>
      </c>
      <c r="C332" s="10">
        <v>2282</v>
      </c>
      <c r="D332" s="11">
        <v>6</v>
      </c>
      <c r="E332" s="53">
        <f>A332-D332</f>
        <v>324</v>
      </c>
      <c r="F332" s="63">
        <f>I332/(1+J332)</f>
        <v>8750.6899724011037</v>
      </c>
      <c r="G332" s="62">
        <f>K332/(1+L332)</f>
        <v>10</v>
      </c>
      <c r="H332" s="54">
        <f>RANK(G332,$G$3:$G$502)</f>
        <v>470</v>
      </c>
      <c r="I332" s="16">
        <v>9512</v>
      </c>
      <c r="J332" s="33">
        <v>8.6999999999999994E-2</v>
      </c>
      <c r="K332" s="17">
        <v>10</v>
      </c>
      <c r="L332" s="38">
        <v>0</v>
      </c>
      <c r="M332" s="18">
        <v>16062</v>
      </c>
      <c r="N332" s="19">
        <v>0</v>
      </c>
      <c r="O332" s="61">
        <f>C332-C332*10%</f>
        <v>2053.8000000000002</v>
      </c>
      <c r="P332" s="62">
        <f t="shared" si="20"/>
        <v>92.421000000000006</v>
      </c>
      <c r="Q332" s="63">
        <f>I332+I332*5.2%</f>
        <v>10006.624</v>
      </c>
      <c r="R332" s="69">
        <f t="shared" si="21"/>
        <v>330</v>
      </c>
      <c r="S332" s="63">
        <f>Q332-(I332-K332)</f>
        <v>504.6239999999998</v>
      </c>
      <c r="T332" s="68">
        <f t="shared" si="22"/>
        <v>478</v>
      </c>
      <c r="U332" s="64">
        <f t="shared" si="23"/>
        <v>49.462399999999981</v>
      </c>
    </row>
    <row r="333" spans="1:21" x14ac:dyDescent="0.25">
      <c r="A333" s="8" t="s">
        <v>660</v>
      </c>
      <c r="B333" s="9" t="s">
        <v>661</v>
      </c>
      <c r="C333" s="10">
        <v>38000</v>
      </c>
      <c r="D333" s="11">
        <v>4</v>
      </c>
      <c r="E333" s="53">
        <f>A333-D333</f>
        <v>327</v>
      </c>
      <c r="F333" s="63">
        <f>I333/(1+J333)</f>
        <v>8800</v>
      </c>
      <c r="G333" s="62">
        <f>K333/(1+L333)</f>
        <v>-327.03488372093028</v>
      </c>
      <c r="H333" s="54">
        <f>RANK(G333,$G$3:$G$502)</f>
        <v>486</v>
      </c>
      <c r="I333" s="16">
        <v>9504</v>
      </c>
      <c r="J333" s="33">
        <v>0.08</v>
      </c>
      <c r="K333" s="17">
        <v>225</v>
      </c>
      <c r="L333" s="38">
        <v>-1.6879999999999999</v>
      </c>
      <c r="M333" s="18">
        <v>21382</v>
      </c>
      <c r="N333" s="19">
        <v>1457.8</v>
      </c>
      <c r="O333" s="61">
        <f>C333-C333*10%</f>
        <v>34200</v>
      </c>
      <c r="P333" s="62">
        <f t="shared" si="20"/>
        <v>1539</v>
      </c>
      <c r="Q333" s="63">
        <f>I333+I333*5.2%</f>
        <v>9998.2080000000005</v>
      </c>
      <c r="R333" s="69">
        <f t="shared" si="21"/>
        <v>331</v>
      </c>
      <c r="S333" s="63">
        <f>Q333-(I333-K333)</f>
        <v>719.20800000000054</v>
      </c>
      <c r="T333" s="68">
        <f t="shared" si="22"/>
        <v>431</v>
      </c>
      <c r="U333" s="64">
        <f t="shared" si="23"/>
        <v>2.1964800000000024</v>
      </c>
    </row>
    <row r="334" spans="1:21" x14ac:dyDescent="0.25">
      <c r="A334" s="8" t="s">
        <v>662</v>
      </c>
      <c r="B334" s="9" t="s">
        <v>663</v>
      </c>
      <c r="C334" s="10">
        <v>19000</v>
      </c>
      <c r="D334" s="11">
        <v>78</v>
      </c>
      <c r="E334" s="53">
        <f>A334-D334</f>
        <v>254</v>
      </c>
      <c r="F334" s="63">
        <f>I334/(1+J334)</f>
        <v>7836.6336633663368</v>
      </c>
      <c r="G334" s="62">
        <f>K334/(1+L334)</f>
        <v>1465.0145772594753</v>
      </c>
      <c r="H334" s="54">
        <f>RANK(G334,$G$3:$G$502)</f>
        <v>174</v>
      </c>
      <c r="I334" s="16">
        <v>9498</v>
      </c>
      <c r="J334" s="33">
        <v>0.21199999999999999</v>
      </c>
      <c r="K334" s="17">
        <v>1005</v>
      </c>
      <c r="L334" s="38">
        <v>-0.314</v>
      </c>
      <c r="M334" s="18">
        <v>38327</v>
      </c>
      <c r="N334" s="19">
        <v>24767.200000000001</v>
      </c>
      <c r="O334" s="61">
        <f>C334-C334*10%</f>
        <v>17100</v>
      </c>
      <c r="P334" s="62">
        <f t="shared" si="20"/>
        <v>769.5</v>
      </c>
      <c r="Q334" s="63">
        <f>I334+I334*5.2%</f>
        <v>9991.8960000000006</v>
      </c>
      <c r="R334" s="69">
        <f t="shared" si="21"/>
        <v>332</v>
      </c>
      <c r="S334" s="63">
        <f>Q334-(I334-K334)</f>
        <v>1498.8960000000006</v>
      </c>
      <c r="T334" s="68">
        <f t="shared" si="22"/>
        <v>278</v>
      </c>
      <c r="U334" s="64">
        <f t="shared" si="23"/>
        <v>0.49143880597014988</v>
      </c>
    </row>
    <row r="335" spans="1:21" x14ac:dyDescent="0.25">
      <c r="A335" s="8" t="s">
        <v>664</v>
      </c>
      <c r="B335" s="9" t="s">
        <v>665</v>
      </c>
      <c r="C335" s="10">
        <v>3177</v>
      </c>
      <c r="D335" s="11">
        <v>164</v>
      </c>
      <c r="E335" s="53">
        <f>A335-D335</f>
        <v>169</v>
      </c>
      <c r="F335" s="63">
        <f>I335/(1+J335)</f>
        <v>5454.8088064889916</v>
      </c>
      <c r="G335" s="62">
        <f>K335/(1+L335)</f>
        <v>833.04940374787054</v>
      </c>
      <c r="H335" s="54">
        <f>RANK(G335,$G$3:$G$502)</f>
        <v>257</v>
      </c>
      <c r="I335" s="16">
        <v>9415</v>
      </c>
      <c r="J335" s="33">
        <v>0.72599999999999998</v>
      </c>
      <c r="K335" s="17">
        <v>978</v>
      </c>
      <c r="L335" s="38">
        <v>0.17399999999999999</v>
      </c>
      <c r="M335" s="18">
        <v>17903</v>
      </c>
      <c r="N335" s="19">
        <v>25639.3</v>
      </c>
      <c r="O335" s="61">
        <f>C335-C335*10%</f>
        <v>2859.3</v>
      </c>
      <c r="P335" s="62">
        <f t="shared" si="20"/>
        <v>128.66849999999999</v>
      </c>
      <c r="Q335" s="63">
        <f>I335+I335*5.2%</f>
        <v>9904.58</v>
      </c>
      <c r="R335" s="69">
        <f t="shared" si="21"/>
        <v>333</v>
      </c>
      <c r="S335" s="63">
        <f>Q335-(I335-K335)</f>
        <v>1467.58</v>
      </c>
      <c r="T335" s="68">
        <f t="shared" si="22"/>
        <v>288</v>
      </c>
      <c r="U335" s="64">
        <f t="shared" si="23"/>
        <v>0.5005930470347647</v>
      </c>
    </row>
    <row r="336" spans="1:21" x14ac:dyDescent="0.25">
      <c r="A336" s="8" t="s">
        <v>666</v>
      </c>
      <c r="B336" s="9" t="s">
        <v>667</v>
      </c>
      <c r="C336" s="10">
        <v>20000</v>
      </c>
      <c r="D336" s="11">
        <v>37</v>
      </c>
      <c r="E336" s="53">
        <f>A336-D336</f>
        <v>297</v>
      </c>
      <c r="F336" s="63">
        <f>I336/(1+J336)</f>
        <v>7653.0944625407164</v>
      </c>
      <c r="G336" s="62">
        <f>K336/(1+L336)</f>
        <v>168.8</v>
      </c>
      <c r="H336" s="54">
        <f>RANK(G336,$G$3:$G$502)</f>
        <v>427</v>
      </c>
      <c r="I336" s="16">
        <v>9398</v>
      </c>
      <c r="J336" s="33">
        <v>0.22800000000000001</v>
      </c>
      <c r="K336" s="17">
        <v>168.8</v>
      </c>
      <c r="L336" s="38">
        <v>0</v>
      </c>
      <c r="M336" s="18">
        <v>22630.2</v>
      </c>
      <c r="N336" s="19">
        <v>8639.5</v>
      </c>
      <c r="O336" s="61">
        <f>C336-C336*10%</f>
        <v>18000</v>
      </c>
      <c r="P336" s="62">
        <f t="shared" si="20"/>
        <v>810</v>
      </c>
      <c r="Q336" s="63">
        <f>I336+I336*5.2%</f>
        <v>9886.6959999999999</v>
      </c>
      <c r="R336" s="69">
        <f t="shared" si="21"/>
        <v>334</v>
      </c>
      <c r="S336" s="63">
        <f>Q336-(I336-K336)</f>
        <v>657.49599999999919</v>
      </c>
      <c r="T336" s="68">
        <f t="shared" si="22"/>
        <v>450</v>
      </c>
      <c r="U336" s="64">
        <f t="shared" si="23"/>
        <v>2.8951184834123174</v>
      </c>
    </row>
    <row r="337" spans="1:21" x14ac:dyDescent="0.25">
      <c r="A337" s="8" t="s">
        <v>668</v>
      </c>
      <c r="B337" s="9" t="s">
        <v>669</v>
      </c>
      <c r="C337" s="10">
        <v>21200</v>
      </c>
      <c r="D337" s="11">
        <v>12</v>
      </c>
      <c r="E337" s="53">
        <f>A337-D337</f>
        <v>323</v>
      </c>
      <c r="F337" s="63">
        <f>I337/(1+J337)</f>
        <v>8305.5062166962707</v>
      </c>
      <c r="G337" s="62">
        <f>K337/(1+L337)</f>
        <v>186.35770234986944</v>
      </c>
      <c r="H337" s="54">
        <f>RANK(G337,$G$3:$G$502)</f>
        <v>420</v>
      </c>
      <c r="I337" s="16">
        <v>9352</v>
      </c>
      <c r="J337" s="33">
        <v>0.126</v>
      </c>
      <c r="K337" s="17">
        <v>285.5</v>
      </c>
      <c r="L337" s="38">
        <v>0.53200000000000003</v>
      </c>
      <c r="M337" s="18">
        <v>7626.4</v>
      </c>
      <c r="N337" s="19">
        <v>5335.4</v>
      </c>
      <c r="O337" s="61">
        <f>C337-C337*10%</f>
        <v>19080</v>
      </c>
      <c r="P337" s="62">
        <f t="shared" si="20"/>
        <v>858.6</v>
      </c>
      <c r="Q337" s="63">
        <f>I337+I337*5.2%</f>
        <v>9838.3040000000001</v>
      </c>
      <c r="R337" s="69">
        <f t="shared" si="21"/>
        <v>335</v>
      </c>
      <c r="S337" s="63">
        <f>Q337-(I337-K337)</f>
        <v>771.80400000000009</v>
      </c>
      <c r="T337" s="68">
        <f t="shared" si="22"/>
        <v>421</v>
      </c>
      <c r="U337" s="64">
        <f t="shared" si="23"/>
        <v>1.7033415061295976</v>
      </c>
    </row>
    <row r="338" spans="1:21" x14ac:dyDescent="0.25">
      <c r="A338" s="8" t="s">
        <v>670</v>
      </c>
      <c r="B338" s="9" t="s">
        <v>671</v>
      </c>
      <c r="C338" s="10">
        <v>6314</v>
      </c>
      <c r="D338" s="11">
        <v>1</v>
      </c>
      <c r="E338" s="53">
        <f>A338-D338</f>
        <v>335</v>
      </c>
      <c r="F338" s="63">
        <f>I338/(1+J338)</f>
        <v>8735.7009345794395</v>
      </c>
      <c r="G338" s="62">
        <f>K338/(1+L338)</f>
        <v>863.8629283489098</v>
      </c>
      <c r="H338" s="54">
        <f>RANK(G338,$G$3:$G$502)</f>
        <v>249</v>
      </c>
      <c r="I338" s="16">
        <v>9347.2000000000007</v>
      </c>
      <c r="J338" s="33">
        <v>7.0000000000000007E-2</v>
      </c>
      <c r="K338" s="17">
        <v>277.3</v>
      </c>
      <c r="L338" s="38">
        <v>-0.67900000000000005</v>
      </c>
      <c r="M338" s="18">
        <v>43913.4</v>
      </c>
      <c r="N338" s="19">
        <v>0</v>
      </c>
      <c r="O338" s="61">
        <f>C338-C338*10%</f>
        <v>5682.6</v>
      </c>
      <c r="P338" s="62">
        <f t="shared" si="20"/>
        <v>255.71700000000001</v>
      </c>
      <c r="Q338" s="63">
        <f>I338+I338*5.2%</f>
        <v>9833.2544000000016</v>
      </c>
      <c r="R338" s="69">
        <f t="shared" si="21"/>
        <v>336</v>
      </c>
      <c r="S338" s="63">
        <f>Q338-(I338-K338)</f>
        <v>763.35440000000017</v>
      </c>
      <c r="T338" s="68">
        <f t="shared" si="22"/>
        <v>422</v>
      </c>
      <c r="U338" s="64">
        <f t="shared" si="23"/>
        <v>1.7528106743598995</v>
      </c>
    </row>
    <row r="339" spans="1:21" x14ac:dyDescent="0.25">
      <c r="A339" s="8" t="s">
        <v>672</v>
      </c>
      <c r="B339" s="9" t="s">
        <v>673</v>
      </c>
      <c r="C339" s="10">
        <v>5275</v>
      </c>
      <c r="D339" s="11">
        <v>162</v>
      </c>
      <c r="E339" s="53">
        <f>A339-D339</f>
        <v>175</v>
      </c>
      <c r="F339" s="63">
        <f>I339/(1+J339)</f>
        <v>5429.9287410926363</v>
      </c>
      <c r="G339" s="62">
        <f>K339/(1+L339)</f>
        <v>54</v>
      </c>
      <c r="H339" s="54">
        <f>RANK(G339,$G$3:$G$502)</f>
        <v>455</v>
      </c>
      <c r="I339" s="16">
        <v>9144</v>
      </c>
      <c r="J339" s="33">
        <v>0.68400000000000005</v>
      </c>
      <c r="K339" s="17">
        <v>54</v>
      </c>
      <c r="L339" s="38">
        <v>0</v>
      </c>
      <c r="M339" s="18">
        <v>26024</v>
      </c>
      <c r="N339" s="19">
        <v>12647.8</v>
      </c>
      <c r="O339" s="61">
        <f>C339-C339*10%</f>
        <v>4747.5</v>
      </c>
      <c r="P339" s="62">
        <f t="shared" si="20"/>
        <v>213.63749999999999</v>
      </c>
      <c r="Q339" s="63">
        <f>I339+I339*5.2%</f>
        <v>9619.4879999999994</v>
      </c>
      <c r="R339" s="69">
        <f t="shared" si="21"/>
        <v>337</v>
      </c>
      <c r="S339" s="63">
        <f>Q339-(I339-K339)</f>
        <v>529.48799999999937</v>
      </c>
      <c r="T339" s="68">
        <f t="shared" si="22"/>
        <v>473</v>
      </c>
      <c r="U339" s="64">
        <f t="shared" si="23"/>
        <v>8.805333333333321</v>
      </c>
    </row>
    <row r="340" spans="1:21" x14ac:dyDescent="0.25">
      <c r="A340" s="8" t="s">
        <v>674</v>
      </c>
      <c r="B340" s="9" t="s">
        <v>675</v>
      </c>
      <c r="C340" s="10">
        <v>25600</v>
      </c>
      <c r="D340" s="11">
        <v>5</v>
      </c>
      <c r="E340" s="53">
        <f>A340-D340</f>
        <v>333</v>
      </c>
      <c r="F340" s="63">
        <f>I340/(1+J340)</f>
        <v>8849.6605237633376</v>
      </c>
      <c r="G340" s="62">
        <f>K340/(1+L340)</f>
        <v>361.05032822757113</v>
      </c>
      <c r="H340" s="54">
        <f>RANK(G340,$G$3:$G$502)</f>
        <v>371</v>
      </c>
      <c r="I340" s="16">
        <v>9124</v>
      </c>
      <c r="J340" s="33">
        <v>3.1E-2</v>
      </c>
      <c r="K340" s="17">
        <v>165</v>
      </c>
      <c r="L340" s="38">
        <v>-0.54300000000000004</v>
      </c>
      <c r="M340" s="18">
        <v>19149</v>
      </c>
      <c r="N340" s="19">
        <v>2646.2</v>
      </c>
      <c r="O340" s="61">
        <f>C340-C340*10%</f>
        <v>23040</v>
      </c>
      <c r="P340" s="62">
        <f t="shared" si="20"/>
        <v>1036.8</v>
      </c>
      <c r="Q340" s="63">
        <f>I340+I340*5.2%</f>
        <v>9598.4480000000003</v>
      </c>
      <c r="R340" s="69">
        <f t="shared" si="21"/>
        <v>338</v>
      </c>
      <c r="S340" s="63">
        <f>Q340-(I340-K340)</f>
        <v>639.44800000000032</v>
      </c>
      <c r="T340" s="68">
        <f t="shared" si="22"/>
        <v>453</v>
      </c>
      <c r="U340" s="64">
        <f t="shared" si="23"/>
        <v>2.8754424242424261</v>
      </c>
    </row>
    <row r="341" spans="1:21" x14ac:dyDescent="0.25">
      <c r="A341" s="8" t="s">
        <v>676</v>
      </c>
      <c r="B341" s="9" t="s">
        <v>677</v>
      </c>
      <c r="C341" s="10">
        <v>21357</v>
      </c>
      <c r="D341" s="11">
        <v>50</v>
      </c>
      <c r="E341" s="53">
        <f>A341-D341</f>
        <v>289</v>
      </c>
      <c r="F341" s="63">
        <f>I341/(1+J341)</f>
        <v>7299.9191592562647</v>
      </c>
      <c r="G341" s="62">
        <f>K341/(1+L341)</f>
        <v>1694.4408109875737</v>
      </c>
      <c r="H341" s="54">
        <f>RANK(G341,$G$3:$G$502)</f>
        <v>148</v>
      </c>
      <c r="I341" s="16">
        <v>9030</v>
      </c>
      <c r="J341" s="33">
        <v>0.23699999999999999</v>
      </c>
      <c r="K341" s="17">
        <v>2590.8000000000002</v>
      </c>
      <c r="L341" s="38">
        <v>0.52900000000000003</v>
      </c>
      <c r="M341" s="18">
        <v>18768.7</v>
      </c>
      <c r="N341" s="19">
        <v>130034</v>
      </c>
      <c r="O341" s="61">
        <f>C341-C341*10%</f>
        <v>19221.3</v>
      </c>
      <c r="P341" s="62">
        <f t="shared" si="20"/>
        <v>864.95849999999996</v>
      </c>
      <c r="Q341" s="63">
        <f>I341+I341*5.2%</f>
        <v>9499.56</v>
      </c>
      <c r="R341" s="69">
        <f t="shared" si="21"/>
        <v>339</v>
      </c>
      <c r="S341" s="63">
        <f>Q341-(I341-K341)</f>
        <v>3060.3599999999997</v>
      </c>
      <c r="T341" s="68">
        <f t="shared" si="22"/>
        <v>159</v>
      </c>
      <c r="U341" s="64">
        <f t="shared" si="23"/>
        <v>0.18124131542380711</v>
      </c>
    </row>
    <row r="342" spans="1:21" x14ac:dyDescent="0.25">
      <c r="A342" s="8" t="s">
        <v>678</v>
      </c>
      <c r="B342" s="9" t="s">
        <v>679</v>
      </c>
      <c r="C342" s="10">
        <v>20000</v>
      </c>
      <c r="D342" s="11">
        <v>1</v>
      </c>
      <c r="E342" s="53">
        <f>A342-D342</f>
        <v>339</v>
      </c>
      <c r="F342" s="63">
        <f>I342/(1+J342)</f>
        <v>8677.8846153846152</v>
      </c>
      <c r="G342" s="62">
        <f>K342/(1+L342)</f>
        <v>371.13402061855669</v>
      </c>
      <c r="H342" s="54">
        <f>RANK(G342,$G$3:$G$502)</f>
        <v>368</v>
      </c>
      <c r="I342" s="16">
        <v>9025</v>
      </c>
      <c r="J342" s="33">
        <v>0.04</v>
      </c>
      <c r="K342" s="17">
        <v>468</v>
      </c>
      <c r="L342" s="38">
        <v>0.26100000000000001</v>
      </c>
      <c r="M342" s="18">
        <v>4760</v>
      </c>
      <c r="N342" s="19">
        <v>0</v>
      </c>
      <c r="O342" s="61">
        <f>C342-C342*10%</f>
        <v>18000</v>
      </c>
      <c r="P342" s="62">
        <f t="shared" si="20"/>
        <v>810</v>
      </c>
      <c r="Q342" s="63">
        <f>I342+I342*5.2%</f>
        <v>9494.2999999999993</v>
      </c>
      <c r="R342" s="69">
        <f t="shared" si="21"/>
        <v>340</v>
      </c>
      <c r="S342" s="63">
        <f>Q342-(I342-K342)</f>
        <v>937.29999999999927</v>
      </c>
      <c r="T342" s="68">
        <f t="shared" si="22"/>
        <v>383</v>
      </c>
      <c r="U342" s="64">
        <f t="shared" si="23"/>
        <v>1.0027777777777762</v>
      </c>
    </row>
    <row r="343" spans="1:21" x14ac:dyDescent="0.25">
      <c r="A343" s="8" t="s">
        <v>680</v>
      </c>
      <c r="B343" s="9" t="s">
        <v>681</v>
      </c>
      <c r="C343" s="10">
        <v>28000</v>
      </c>
      <c r="D343" s="11">
        <v>9</v>
      </c>
      <c r="E343" s="53">
        <f>A343-D343</f>
        <v>332</v>
      </c>
      <c r="F343" s="63">
        <f>I343/(1+J343)</f>
        <v>8137.0604147880977</v>
      </c>
      <c r="G343" s="62">
        <f>K343/(1+L343)</f>
        <v>1514</v>
      </c>
      <c r="H343" s="54">
        <f>RANK(G343,$G$3:$G$502)</f>
        <v>167</v>
      </c>
      <c r="I343" s="16">
        <v>9024</v>
      </c>
      <c r="J343" s="33">
        <v>0.109</v>
      </c>
      <c r="K343" s="17">
        <v>1514</v>
      </c>
      <c r="L343" s="38">
        <v>0</v>
      </c>
      <c r="M343" s="18">
        <v>16346</v>
      </c>
      <c r="N343" s="19">
        <v>7286.8</v>
      </c>
      <c r="O343" s="61">
        <f>C343-C343*10%</f>
        <v>25200</v>
      </c>
      <c r="P343" s="62">
        <f t="shared" si="20"/>
        <v>1134</v>
      </c>
      <c r="Q343" s="63">
        <f>I343+I343*5.2%</f>
        <v>9493.2479999999996</v>
      </c>
      <c r="R343" s="69">
        <f t="shared" si="21"/>
        <v>341</v>
      </c>
      <c r="S343" s="63">
        <f>Q343-(I343-K343)</f>
        <v>1983.2479999999996</v>
      </c>
      <c r="T343" s="68">
        <f t="shared" si="22"/>
        <v>225</v>
      </c>
      <c r="U343" s="64">
        <f t="shared" si="23"/>
        <v>0.30993923381770117</v>
      </c>
    </row>
    <row r="344" spans="1:21" x14ac:dyDescent="0.25">
      <c r="A344" s="8" t="s">
        <v>682</v>
      </c>
      <c r="B344" s="9" t="s">
        <v>683</v>
      </c>
      <c r="C344" s="10">
        <v>1260</v>
      </c>
      <c r="D344" s="11">
        <v>0</v>
      </c>
      <c r="E344" s="53">
        <f>A344-D344</f>
        <v>342</v>
      </c>
      <c r="F344" s="63">
        <f>I344/(1+J344)</f>
        <v>8965</v>
      </c>
      <c r="G344" s="62">
        <f>K344/(1+L344)</f>
        <v>865</v>
      </c>
      <c r="H344" s="54">
        <f>RANK(G344,$G$3:$G$502)</f>
        <v>247</v>
      </c>
      <c r="I344" s="16">
        <v>8965</v>
      </c>
      <c r="J344" s="33">
        <v>0</v>
      </c>
      <c r="K344" s="17">
        <v>865</v>
      </c>
      <c r="L344" s="38">
        <v>0</v>
      </c>
      <c r="M344" s="18">
        <v>206294</v>
      </c>
      <c r="N344" s="19">
        <v>4230.2</v>
      </c>
      <c r="O344" s="61">
        <f>C344-C344*10%</f>
        <v>1134</v>
      </c>
      <c r="P344" s="62">
        <f t="shared" si="20"/>
        <v>51.03</v>
      </c>
      <c r="Q344" s="63">
        <f>I344+I344*5.2%</f>
        <v>9431.18</v>
      </c>
      <c r="R344" s="69">
        <f t="shared" si="21"/>
        <v>342</v>
      </c>
      <c r="S344" s="63">
        <f>Q344-(I344-K344)</f>
        <v>1331.1800000000003</v>
      </c>
      <c r="T344" s="68">
        <f t="shared" si="22"/>
        <v>312</v>
      </c>
      <c r="U344" s="64">
        <f t="shared" si="23"/>
        <v>0.53893641618497146</v>
      </c>
    </row>
    <row r="345" spans="1:21" x14ac:dyDescent="0.25">
      <c r="A345" s="8" t="s">
        <v>684</v>
      </c>
      <c r="B345" s="9" t="s">
        <v>685</v>
      </c>
      <c r="C345" s="10">
        <v>6000</v>
      </c>
      <c r="D345" s="11">
        <v>36</v>
      </c>
      <c r="E345" s="53">
        <f>A345-D345</f>
        <v>307</v>
      </c>
      <c r="F345" s="63">
        <f>I345/(1+J345)</f>
        <v>8310.6976744186049</v>
      </c>
      <c r="G345" s="62">
        <f>K345/(1+L345)</f>
        <v>875</v>
      </c>
      <c r="H345" s="54">
        <f>RANK(G345,$G$3:$G$502)</f>
        <v>245</v>
      </c>
      <c r="I345" s="16">
        <v>8934</v>
      </c>
      <c r="J345" s="33">
        <v>7.4999999999999997E-2</v>
      </c>
      <c r="K345" s="17">
        <v>875</v>
      </c>
      <c r="L345" s="38">
        <v>0</v>
      </c>
      <c r="M345" s="18">
        <v>154682</v>
      </c>
      <c r="N345" s="19">
        <v>7291</v>
      </c>
      <c r="O345" s="61">
        <f>C345-C345*10%</f>
        <v>5400</v>
      </c>
      <c r="P345" s="62">
        <f t="shared" si="20"/>
        <v>243</v>
      </c>
      <c r="Q345" s="63">
        <f>I345+I345*5.2%</f>
        <v>9398.5679999999993</v>
      </c>
      <c r="R345" s="69">
        <f t="shared" si="21"/>
        <v>343</v>
      </c>
      <c r="S345" s="63">
        <f>Q345-(I345-K345)</f>
        <v>1339.5679999999993</v>
      </c>
      <c r="T345" s="68">
        <f t="shared" si="22"/>
        <v>308</v>
      </c>
      <c r="U345" s="64">
        <f t="shared" si="23"/>
        <v>0.53093485714285638</v>
      </c>
    </row>
    <row r="346" spans="1:21" x14ac:dyDescent="0.25">
      <c r="A346" s="8" t="s">
        <v>686</v>
      </c>
      <c r="B346" s="9" t="s">
        <v>687</v>
      </c>
      <c r="C346" s="10">
        <v>16150</v>
      </c>
      <c r="D346" s="11">
        <v>1</v>
      </c>
      <c r="E346" s="53">
        <f>A346-D346</f>
        <v>343</v>
      </c>
      <c r="F346" s="63">
        <f>I346/(1+J346)</f>
        <v>8440.6427221172034</v>
      </c>
      <c r="G346" s="62">
        <f>K346/(1+L346)</f>
        <v>3001.6032064128258</v>
      </c>
      <c r="H346" s="54">
        <f>RANK(G346,$G$3:$G$502)</f>
        <v>75</v>
      </c>
      <c r="I346" s="16">
        <v>8930.2000000000007</v>
      </c>
      <c r="J346" s="33">
        <v>5.7999999999999996E-2</v>
      </c>
      <c r="K346" s="17">
        <v>1497.8</v>
      </c>
      <c r="L346" s="38">
        <v>-0.501</v>
      </c>
      <c r="M346" s="18">
        <v>19178.3</v>
      </c>
      <c r="N346" s="19">
        <v>41940.800000000003</v>
      </c>
      <c r="O346" s="61">
        <f>C346-C346*10%</f>
        <v>14535</v>
      </c>
      <c r="P346" s="62">
        <f t="shared" si="20"/>
        <v>654.07499999999993</v>
      </c>
      <c r="Q346" s="63">
        <f>I346+I346*5.2%</f>
        <v>9394.5704000000005</v>
      </c>
      <c r="R346" s="69">
        <f t="shared" si="21"/>
        <v>344</v>
      </c>
      <c r="S346" s="63">
        <f>Q346-(I346-K346)</f>
        <v>1962.1704</v>
      </c>
      <c r="T346" s="68">
        <f t="shared" si="22"/>
        <v>227</v>
      </c>
      <c r="U346" s="64">
        <f t="shared" si="23"/>
        <v>0.31003498464414475</v>
      </c>
    </row>
    <row r="347" spans="1:21" x14ac:dyDescent="0.25">
      <c r="A347" s="8" t="s">
        <v>688</v>
      </c>
      <c r="B347" s="9" t="s">
        <v>689</v>
      </c>
      <c r="C347" s="10">
        <v>169000</v>
      </c>
      <c r="D347" s="11">
        <v>21</v>
      </c>
      <c r="E347" s="53">
        <f>A347-D347</f>
        <v>324</v>
      </c>
      <c r="F347" s="63">
        <f>I347/(1+J347)</f>
        <v>8680.3118908382057</v>
      </c>
      <c r="G347" s="62">
        <f>K347/(1+L347)</f>
        <v>1258.6490939044481</v>
      </c>
      <c r="H347" s="54">
        <f>RANK(G347,$G$3:$G$502)</f>
        <v>200</v>
      </c>
      <c r="I347" s="16">
        <v>8906</v>
      </c>
      <c r="J347" s="33">
        <v>2.5999999999999999E-2</v>
      </c>
      <c r="K347" s="17">
        <v>764</v>
      </c>
      <c r="L347" s="38">
        <v>-0.39300000000000002</v>
      </c>
      <c r="M347" s="18">
        <v>13995</v>
      </c>
      <c r="N347" s="19">
        <v>24292.799999999999</v>
      </c>
      <c r="O347" s="61">
        <f>C347-C347*10%</f>
        <v>152100</v>
      </c>
      <c r="P347" s="62">
        <f t="shared" si="20"/>
        <v>6844.5</v>
      </c>
      <c r="Q347" s="63">
        <f>I347+I347*5.2%</f>
        <v>9369.1119999999992</v>
      </c>
      <c r="R347" s="69">
        <f t="shared" si="21"/>
        <v>345</v>
      </c>
      <c r="S347" s="63">
        <f>Q347-(I347-K347)</f>
        <v>1227.1119999999992</v>
      </c>
      <c r="T347" s="68">
        <f t="shared" si="22"/>
        <v>323</v>
      </c>
      <c r="U347" s="64">
        <f t="shared" si="23"/>
        <v>0.60616753926701461</v>
      </c>
    </row>
    <row r="348" spans="1:21" x14ac:dyDescent="0.25">
      <c r="A348" s="8" t="s">
        <v>690</v>
      </c>
      <c r="B348" s="9" t="s">
        <v>691</v>
      </c>
      <c r="C348" s="10">
        <v>33000</v>
      </c>
      <c r="D348" s="11">
        <v>24</v>
      </c>
      <c r="E348" s="53">
        <f>A348-D348</f>
        <v>322</v>
      </c>
      <c r="F348" s="63">
        <f>I348/(1+J348)</f>
        <v>8502.1133525456298</v>
      </c>
      <c r="G348" s="62">
        <f>K348/(1+L348)</f>
        <v>-34.699664862077853</v>
      </c>
      <c r="H348" s="54">
        <f>RANK(G348,$G$3:$G$502)</f>
        <v>478</v>
      </c>
      <c r="I348" s="16">
        <v>8850.7000000000007</v>
      </c>
      <c r="J348" s="33">
        <v>4.1000000000000002E-2</v>
      </c>
      <c r="K348" s="17">
        <v>673</v>
      </c>
      <c r="L348" s="38">
        <v>-20.395</v>
      </c>
      <c r="M348" s="18">
        <v>4044.3</v>
      </c>
      <c r="N348" s="19">
        <v>1036</v>
      </c>
      <c r="O348" s="61">
        <f>C348-C348*10%</f>
        <v>29700</v>
      </c>
      <c r="P348" s="62">
        <f t="shared" si="20"/>
        <v>1336.5</v>
      </c>
      <c r="Q348" s="63">
        <f>I348+I348*5.2%</f>
        <v>9310.9364000000005</v>
      </c>
      <c r="R348" s="69">
        <f t="shared" si="21"/>
        <v>346</v>
      </c>
      <c r="S348" s="63">
        <f>Q348-(I348-K348)</f>
        <v>1133.2363999999998</v>
      </c>
      <c r="T348" s="68">
        <f t="shared" si="22"/>
        <v>341</v>
      </c>
      <c r="U348" s="64">
        <f t="shared" si="23"/>
        <v>0.68385794947994027</v>
      </c>
    </row>
    <row r="349" spans="1:21" x14ac:dyDescent="0.25">
      <c r="A349" s="8" t="s">
        <v>692</v>
      </c>
      <c r="B349" s="9" t="s">
        <v>693</v>
      </c>
      <c r="C349" s="10">
        <v>8700</v>
      </c>
      <c r="D349" s="11">
        <v>1</v>
      </c>
      <c r="E349" s="53">
        <f>A349-D349</f>
        <v>346</v>
      </c>
      <c r="F349" s="63">
        <f>I349/(1+J349)</f>
        <v>8361.7307692307695</v>
      </c>
      <c r="G349" s="62">
        <f>K349/(1+L349)</f>
        <v>15.7</v>
      </c>
      <c r="H349" s="54">
        <f>RANK(G349,$G$3:$G$502)</f>
        <v>468</v>
      </c>
      <c r="I349" s="16">
        <v>8696.2000000000007</v>
      </c>
      <c r="J349" s="33">
        <v>0.04</v>
      </c>
      <c r="K349" s="17">
        <v>15.7</v>
      </c>
      <c r="L349" s="38">
        <v>0</v>
      </c>
      <c r="M349" s="18">
        <v>2529.6999999999998</v>
      </c>
      <c r="N349" s="19">
        <v>418.5</v>
      </c>
      <c r="O349" s="61">
        <f>C349-C349*10%</f>
        <v>7830</v>
      </c>
      <c r="P349" s="62">
        <f t="shared" si="20"/>
        <v>352.34999999999997</v>
      </c>
      <c r="Q349" s="63">
        <f>I349+I349*5.2%</f>
        <v>9148.4024000000009</v>
      </c>
      <c r="R349" s="69">
        <f t="shared" si="21"/>
        <v>347</v>
      </c>
      <c r="S349" s="63">
        <f>Q349-(I349-K349)</f>
        <v>467.90240000000085</v>
      </c>
      <c r="T349" s="68">
        <f t="shared" si="22"/>
        <v>483</v>
      </c>
      <c r="U349" s="64">
        <f t="shared" si="23"/>
        <v>28.802700636942731</v>
      </c>
    </row>
    <row r="350" spans="1:21" x14ac:dyDescent="0.25">
      <c r="A350" s="8" t="s">
        <v>694</v>
      </c>
      <c r="B350" s="9" t="s">
        <v>695</v>
      </c>
      <c r="C350" s="10">
        <v>5322</v>
      </c>
      <c r="D350" s="11">
        <v>5</v>
      </c>
      <c r="E350" s="53">
        <f>A350-D350</f>
        <v>343</v>
      </c>
      <c r="F350" s="63">
        <f>I350/(1+J350)</f>
        <v>8027.7264325323467</v>
      </c>
      <c r="G350" s="62">
        <f>K350/(1+L350)</f>
        <v>-2183.0985915492975</v>
      </c>
      <c r="H350" s="54">
        <f>RANK(G350,$G$3:$G$502)</f>
        <v>496</v>
      </c>
      <c r="I350" s="16">
        <v>8686</v>
      </c>
      <c r="J350" s="33">
        <v>8.199999999999999E-2</v>
      </c>
      <c r="K350" s="17">
        <v>155</v>
      </c>
      <c r="L350" s="38">
        <v>-1.071</v>
      </c>
      <c r="M350" s="18">
        <v>45302</v>
      </c>
      <c r="N350" s="19">
        <v>34801.1</v>
      </c>
      <c r="O350" s="61">
        <f>C350-C350*10%</f>
        <v>4789.8</v>
      </c>
      <c r="P350" s="62">
        <f t="shared" si="20"/>
        <v>215.541</v>
      </c>
      <c r="Q350" s="63">
        <f>I350+I350*5.2%</f>
        <v>9137.6720000000005</v>
      </c>
      <c r="R350" s="69">
        <f t="shared" si="21"/>
        <v>348</v>
      </c>
      <c r="S350" s="63">
        <f>Q350-(I350-K350)</f>
        <v>606.67200000000048</v>
      </c>
      <c r="T350" s="68">
        <f t="shared" si="22"/>
        <v>462</v>
      </c>
      <c r="U350" s="64">
        <f t="shared" si="23"/>
        <v>2.9140129032258097</v>
      </c>
    </row>
    <row r="351" spans="1:21" x14ac:dyDescent="0.25">
      <c r="A351" s="8" t="s">
        <v>696</v>
      </c>
      <c r="B351" s="9" t="s">
        <v>697</v>
      </c>
      <c r="C351" s="10">
        <v>23000</v>
      </c>
      <c r="D351" s="11">
        <v>9</v>
      </c>
      <c r="E351" s="53">
        <f>A351-D351</f>
        <v>340</v>
      </c>
      <c r="F351" s="63">
        <f>I351/(1+J351)</f>
        <v>7888.2833787465943</v>
      </c>
      <c r="G351" s="62">
        <f>K351/(1+L351)</f>
        <v>887.75510204081615</v>
      </c>
      <c r="H351" s="54">
        <f>RANK(G351,$G$3:$G$502)</f>
        <v>244</v>
      </c>
      <c r="I351" s="16">
        <v>8685</v>
      </c>
      <c r="J351" s="33">
        <v>0.10099999999999999</v>
      </c>
      <c r="K351" s="17">
        <v>261</v>
      </c>
      <c r="L351" s="38">
        <v>-0.70599999999999996</v>
      </c>
      <c r="M351" s="18">
        <v>14529</v>
      </c>
      <c r="N351" s="19">
        <v>11481.6</v>
      </c>
      <c r="O351" s="61">
        <f>C351-C351*10%</f>
        <v>20700</v>
      </c>
      <c r="P351" s="62">
        <f t="shared" si="20"/>
        <v>931.5</v>
      </c>
      <c r="Q351" s="63">
        <f>I351+I351*5.2%</f>
        <v>9136.6200000000008</v>
      </c>
      <c r="R351" s="69">
        <f t="shared" si="21"/>
        <v>349</v>
      </c>
      <c r="S351" s="63">
        <f>Q351-(I351-K351)</f>
        <v>712.6200000000008</v>
      </c>
      <c r="T351" s="68">
        <f t="shared" si="22"/>
        <v>434</v>
      </c>
      <c r="U351" s="64">
        <f t="shared" si="23"/>
        <v>1.7303448275862099</v>
      </c>
    </row>
    <row r="352" spans="1:21" x14ac:dyDescent="0.25">
      <c r="A352" s="8" t="s">
        <v>698</v>
      </c>
      <c r="B352" s="9" t="s">
        <v>699</v>
      </c>
      <c r="C352" s="10">
        <v>31200</v>
      </c>
      <c r="D352" s="11">
        <v>65</v>
      </c>
      <c r="E352" s="53">
        <f>A352-D352</f>
        <v>285</v>
      </c>
      <c r="F352" s="63">
        <f>I352/(1+J352)</f>
        <v>6822.8346456692916</v>
      </c>
      <c r="G352" s="62">
        <f>K352/(1+L352)</f>
        <v>704.91803278688531</v>
      </c>
      <c r="H352" s="54">
        <f>RANK(G352,$G$3:$G$502)</f>
        <v>281</v>
      </c>
      <c r="I352" s="16">
        <v>8665</v>
      </c>
      <c r="J352" s="33">
        <v>0.27</v>
      </c>
      <c r="K352" s="17">
        <v>1032</v>
      </c>
      <c r="L352" s="38">
        <v>0.46400000000000002</v>
      </c>
      <c r="M352" s="18">
        <v>19026</v>
      </c>
      <c r="N352" s="19">
        <v>0</v>
      </c>
      <c r="O352" s="61">
        <f>C352-C352*10%</f>
        <v>28080</v>
      </c>
      <c r="P352" s="62">
        <f t="shared" si="20"/>
        <v>1263.5999999999999</v>
      </c>
      <c r="Q352" s="63">
        <f>I352+I352*5.2%</f>
        <v>9115.58</v>
      </c>
      <c r="R352" s="69">
        <f t="shared" si="21"/>
        <v>350</v>
      </c>
      <c r="S352" s="63">
        <f>Q352-(I352-K352)</f>
        <v>1482.58</v>
      </c>
      <c r="T352" s="68">
        <f t="shared" si="22"/>
        <v>283</v>
      </c>
      <c r="U352" s="64">
        <f t="shared" si="23"/>
        <v>0.43660852713178289</v>
      </c>
    </row>
    <row r="353" spans="1:21" x14ac:dyDescent="0.25">
      <c r="A353" s="8" t="s">
        <v>700</v>
      </c>
      <c r="B353" s="9" t="s">
        <v>701</v>
      </c>
      <c r="C353" s="10">
        <v>3708</v>
      </c>
      <c r="D353" s="11">
        <v>8</v>
      </c>
      <c r="E353" s="53">
        <f>A353-D353</f>
        <v>343</v>
      </c>
      <c r="F353" s="63">
        <f>I353/(1+J353)</f>
        <v>8524.3830207305055</v>
      </c>
      <c r="G353" s="62">
        <f>K353/(1+L353)</f>
        <v>558.32579185520365</v>
      </c>
      <c r="H353" s="54">
        <f>RANK(G353,$G$3:$G$502)</f>
        <v>312</v>
      </c>
      <c r="I353" s="16">
        <v>8635.2000000000007</v>
      </c>
      <c r="J353" s="33">
        <v>1.3000000000000001E-2</v>
      </c>
      <c r="K353" s="17">
        <v>1233.9000000000001</v>
      </c>
      <c r="L353" s="38">
        <v>1.21</v>
      </c>
      <c r="M353" s="18">
        <v>94482.9</v>
      </c>
      <c r="N353" s="19">
        <v>0</v>
      </c>
      <c r="O353" s="61">
        <f>C353-C353*10%</f>
        <v>3337.2</v>
      </c>
      <c r="P353" s="62">
        <f t="shared" si="20"/>
        <v>150.17399999999998</v>
      </c>
      <c r="Q353" s="63">
        <f>I353+I353*5.2%</f>
        <v>9084.2304000000004</v>
      </c>
      <c r="R353" s="69">
        <f t="shared" si="21"/>
        <v>351</v>
      </c>
      <c r="S353" s="63">
        <f>Q353-(I353-K353)</f>
        <v>1682.9303999999993</v>
      </c>
      <c r="T353" s="68">
        <f t="shared" si="22"/>
        <v>254</v>
      </c>
      <c r="U353" s="64">
        <f t="shared" si="23"/>
        <v>0.36391150012156509</v>
      </c>
    </row>
    <row r="354" spans="1:21" x14ac:dyDescent="0.25">
      <c r="A354" s="8" t="s">
        <v>702</v>
      </c>
      <c r="B354" s="9" t="s">
        <v>703</v>
      </c>
      <c r="C354" s="10">
        <v>8870</v>
      </c>
      <c r="D354" s="11">
        <v>0</v>
      </c>
      <c r="E354" s="53">
        <f>A354-D354</f>
        <v>352</v>
      </c>
      <c r="F354" s="63">
        <f>I354/(1+J354)</f>
        <v>8040.0372439478579</v>
      </c>
      <c r="G354" s="62">
        <f>K354/(1+L354)</f>
        <v>1303.6649214659685</v>
      </c>
      <c r="H354" s="54">
        <f>RANK(G354,$G$3:$G$502)</f>
        <v>190</v>
      </c>
      <c r="I354" s="16">
        <v>8635</v>
      </c>
      <c r="J354" s="33">
        <v>7.400000000000001E-2</v>
      </c>
      <c r="K354" s="17">
        <v>996</v>
      </c>
      <c r="L354" s="38">
        <v>-0.23599999999999999</v>
      </c>
      <c r="M354" s="18">
        <v>11602</v>
      </c>
      <c r="N354" s="19">
        <v>8718.2999999999993</v>
      </c>
      <c r="O354" s="61">
        <f>C354-C354*10%</f>
        <v>7983</v>
      </c>
      <c r="P354" s="62">
        <f t="shared" si="20"/>
        <v>359.23500000000001</v>
      </c>
      <c r="Q354" s="63">
        <f>I354+I354*5.2%</f>
        <v>9084.02</v>
      </c>
      <c r="R354" s="69">
        <f t="shared" si="21"/>
        <v>352</v>
      </c>
      <c r="S354" s="63">
        <f>Q354-(I354-K354)</f>
        <v>1445.0200000000004</v>
      </c>
      <c r="T354" s="68">
        <f t="shared" si="22"/>
        <v>291</v>
      </c>
      <c r="U354" s="64">
        <f t="shared" si="23"/>
        <v>0.45082329317269121</v>
      </c>
    </row>
    <row r="355" spans="1:21" x14ac:dyDescent="0.25">
      <c r="A355" s="8" t="s">
        <v>704</v>
      </c>
      <c r="B355" s="9" t="s">
        <v>705</v>
      </c>
      <c r="C355" s="10">
        <v>8500</v>
      </c>
      <c r="D355" s="11">
        <v>4</v>
      </c>
      <c r="E355" s="53">
        <f>A355-D355</f>
        <v>349</v>
      </c>
      <c r="F355" s="63">
        <f>I355/(1+J355)</f>
        <v>8252.8680688336517</v>
      </c>
      <c r="G355" s="62">
        <f>K355/(1+L355)</f>
        <v>119.8191933240612</v>
      </c>
      <c r="H355" s="54">
        <f>RANK(G355,$G$3:$G$502)</f>
        <v>436</v>
      </c>
      <c r="I355" s="16">
        <v>8632.5</v>
      </c>
      <c r="J355" s="33">
        <v>4.5999999999999999E-2</v>
      </c>
      <c r="K355" s="17">
        <v>172.3</v>
      </c>
      <c r="L355" s="38">
        <v>0.438</v>
      </c>
      <c r="M355" s="18">
        <v>5272.4</v>
      </c>
      <c r="N355" s="19">
        <v>3760.5</v>
      </c>
      <c r="O355" s="61">
        <f>C355-C355*10%</f>
        <v>7650</v>
      </c>
      <c r="P355" s="62">
        <f t="shared" si="20"/>
        <v>344.25</v>
      </c>
      <c r="Q355" s="63">
        <f>I355+I355*5.2%</f>
        <v>9081.39</v>
      </c>
      <c r="R355" s="69">
        <f t="shared" si="21"/>
        <v>353</v>
      </c>
      <c r="S355" s="63">
        <f>Q355-(I355-K355)</f>
        <v>621.18999999999869</v>
      </c>
      <c r="T355" s="68">
        <f t="shared" si="22"/>
        <v>456</v>
      </c>
      <c r="U355" s="64">
        <f t="shared" si="23"/>
        <v>2.6052814857806075</v>
      </c>
    </row>
    <row r="356" spans="1:21" x14ac:dyDescent="0.25">
      <c r="A356" s="8" t="s">
        <v>706</v>
      </c>
      <c r="B356" s="9" t="s">
        <v>707</v>
      </c>
      <c r="C356" s="10">
        <v>27621</v>
      </c>
      <c r="D356" s="11">
        <v>41</v>
      </c>
      <c r="E356" s="53">
        <f>A356-D356</f>
        <v>313</v>
      </c>
      <c r="F356" s="63">
        <f>I356/(1+J356)</f>
        <v>7191.0684474123536</v>
      </c>
      <c r="G356" s="62">
        <f>K356/(1+L356)</f>
        <v>686.67601683029454</v>
      </c>
      <c r="H356" s="54">
        <f>RANK(G356,$G$3:$G$502)</f>
        <v>284</v>
      </c>
      <c r="I356" s="16">
        <v>8614.9</v>
      </c>
      <c r="J356" s="33">
        <v>0.19800000000000001</v>
      </c>
      <c r="K356" s="17">
        <v>489.6</v>
      </c>
      <c r="L356" s="38">
        <v>-0.28699999999999998</v>
      </c>
      <c r="M356" s="18">
        <v>5091.6000000000004</v>
      </c>
      <c r="N356" s="19">
        <v>11014.2</v>
      </c>
      <c r="O356" s="61">
        <f>C356-C356*10%</f>
        <v>24858.9</v>
      </c>
      <c r="P356" s="62">
        <f t="shared" si="20"/>
        <v>1118.6505</v>
      </c>
      <c r="Q356" s="63">
        <f>I356+I356*5.2%</f>
        <v>9062.8747999999996</v>
      </c>
      <c r="R356" s="69">
        <f t="shared" si="21"/>
        <v>354</v>
      </c>
      <c r="S356" s="63">
        <f>Q356-(I356-K356)</f>
        <v>937.57480000000032</v>
      </c>
      <c r="T356" s="68">
        <f t="shared" si="22"/>
        <v>382</v>
      </c>
      <c r="U356" s="64">
        <f t="shared" si="23"/>
        <v>0.91498120915032732</v>
      </c>
    </row>
    <row r="357" spans="1:21" x14ac:dyDescent="0.25">
      <c r="A357" s="8" t="s">
        <v>708</v>
      </c>
      <c r="B357" s="9" t="s">
        <v>709</v>
      </c>
      <c r="C357" s="10">
        <v>21173</v>
      </c>
      <c r="D357" s="11">
        <v>30</v>
      </c>
      <c r="E357" s="53">
        <f>A357-D357</f>
        <v>325</v>
      </c>
      <c r="F357" s="63">
        <f>I357/(1+J357)</f>
        <v>8146.6414380321667</v>
      </c>
      <c r="G357" s="62">
        <f>K357/(1+L357)</f>
        <v>643</v>
      </c>
      <c r="H357" s="54">
        <f>RANK(G357,$G$3:$G$502)</f>
        <v>293</v>
      </c>
      <c r="I357" s="16">
        <v>8611</v>
      </c>
      <c r="J357" s="33">
        <v>5.7000000000000002E-2</v>
      </c>
      <c r="K357" s="17">
        <v>643</v>
      </c>
      <c r="L357" s="38">
        <v>0</v>
      </c>
      <c r="M357" s="18">
        <v>23659</v>
      </c>
      <c r="N357" s="19">
        <v>209.6</v>
      </c>
      <c r="O357" s="61">
        <f>C357-C357*10%</f>
        <v>19055.7</v>
      </c>
      <c r="P357" s="62">
        <f t="shared" si="20"/>
        <v>857.50649999999996</v>
      </c>
      <c r="Q357" s="63">
        <f>I357+I357*5.2%</f>
        <v>9058.7720000000008</v>
      </c>
      <c r="R357" s="69">
        <f t="shared" si="21"/>
        <v>355</v>
      </c>
      <c r="S357" s="63">
        <f>Q357-(I357-K357)</f>
        <v>1090.7720000000008</v>
      </c>
      <c r="T357" s="68">
        <f t="shared" si="22"/>
        <v>353</v>
      </c>
      <c r="U357" s="64">
        <f t="shared" si="23"/>
        <v>0.69637947122861721</v>
      </c>
    </row>
    <row r="358" spans="1:21" x14ac:dyDescent="0.25">
      <c r="A358" s="8" t="s">
        <v>710</v>
      </c>
      <c r="B358" s="9" t="s">
        <v>711</v>
      </c>
      <c r="C358" s="10">
        <v>47000</v>
      </c>
      <c r="D358" s="11">
        <v>20</v>
      </c>
      <c r="E358" s="53">
        <f>A358-D358</f>
        <v>336</v>
      </c>
      <c r="F358" s="63">
        <f>I358/(1+J358)</f>
        <v>7598.5853227232537</v>
      </c>
      <c r="G358" s="62">
        <f>K358/(1+L358)</f>
        <v>872.24669603524228</v>
      </c>
      <c r="H358" s="54">
        <f>RANK(G358,$G$3:$G$502)</f>
        <v>246</v>
      </c>
      <c r="I358" s="16">
        <v>8594</v>
      </c>
      <c r="J358" s="33">
        <v>0.13100000000000001</v>
      </c>
      <c r="K358" s="17">
        <v>990</v>
      </c>
      <c r="L358" s="38">
        <v>0.13500000000000001</v>
      </c>
      <c r="M358" s="18">
        <v>15815</v>
      </c>
      <c r="N358" s="19">
        <v>0</v>
      </c>
      <c r="O358" s="61">
        <f>C358-C358*10%</f>
        <v>42300</v>
      </c>
      <c r="P358" s="62">
        <f t="shared" si="20"/>
        <v>1903.5</v>
      </c>
      <c r="Q358" s="63">
        <f>I358+I358*5.2%</f>
        <v>9040.8880000000008</v>
      </c>
      <c r="R358" s="69">
        <f t="shared" si="21"/>
        <v>356</v>
      </c>
      <c r="S358" s="63">
        <f>Q358-(I358-K358)</f>
        <v>1436.8880000000008</v>
      </c>
      <c r="T358" s="68">
        <f t="shared" si="22"/>
        <v>293</v>
      </c>
      <c r="U358" s="64">
        <f t="shared" si="23"/>
        <v>0.45140202020202103</v>
      </c>
    </row>
    <row r="359" spans="1:21" x14ac:dyDescent="0.25">
      <c r="A359" s="8" t="s">
        <v>712</v>
      </c>
      <c r="B359" s="9" t="s">
        <v>713</v>
      </c>
      <c r="C359" s="10">
        <v>34642</v>
      </c>
      <c r="D359" s="11">
        <v>31</v>
      </c>
      <c r="E359" s="53">
        <f>A359-D359</f>
        <v>326</v>
      </c>
      <c r="F359" s="63">
        <f>I359/(1+J359)</f>
        <v>7305.9636992221258</v>
      </c>
      <c r="G359" s="62">
        <f>K359/(1+L359)</f>
        <v>31</v>
      </c>
      <c r="H359" s="54">
        <f>RANK(G359,$G$3:$G$502)</f>
        <v>465</v>
      </c>
      <c r="I359" s="16">
        <v>8453</v>
      </c>
      <c r="J359" s="33">
        <v>0.157</v>
      </c>
      <c r="K359" s="17">
        <v>31</v>
      </c>
      <c r="L359" s="38">
        <v>0</v>
      </c>
      <c r="M359" s="18">
        <v>19796</v>
      </c>
      <c r="N359" s="19">
        <v>10214.700000000001</v>
      </c>
      <c r="O359" s="61">
        <f>C359-C359*10%</f>
        <v>31177.8</v>
      </c>
      <c r="P359" s="62">
        <f t="shared" si="20"/>
        <v>1403.001</v>
      </c>
      <c r="Q359" s="63">
        <f>I359+I359*5.2%</f>
        <v>8892.5560000000005</v>
      </c>
      <c r="R359" s="69">
        <f t="shared" si="21"/>
        <v>357</v>
      </c>
      <c r="S359" s="63">
        <f>Q359-(I359-K359)</f>
        <v>470.55600000000049</v>
      </c>
      <c r="T359" s="68">
        <f t="shared" si="22"/>
        <v>482</v>
      </c>
      <c r="U359" s="64">
        <f t="shared" si="23"/>
        <v>14.17922580645163</v>
      </c>
    </row>
    <row r="360" spans="1:21" x14ac:dyDescent="0.25">
      <c r="A360" s="8" t="s">
        <v>714</v>
      </c>
      <c r="B360" s="9" t="s">
        <v>715</v>
      </c>
      <c r="C360" s="10">
        <v>7998</v>
      </c>
      <c r="D360" s="11">
        <v>6</v>
      </c>
      <c r="E360" s="53">
        <f>A360-D360</f>
        <v>352</v>
      </c>
      <c r="F360" s="63">
        <f>I360/(1+J360)</f>
        <v>7750.6422018348621</v>
      </c>
      <c r="G360" s="62">
        <f>K360/(1+L360)</f>
        <v>987.57170172084125</v>
      </c>
      <c r="H360" s="54">
        <f>RANK(G360,$G$3:$G$502)</f>
        <v>232</v>
      </c>
      <c r="I360" s="16">
        <v>8448.2000000000007</v>
      </c>
      <c r="J360" s="33">
        <v>0.09</v>
      </c>
      <c r="K360" s="17">
        <v>1033</v>
      </c>
      <c r="L360" s="38">
        <v>4.5999999999999999E-2</v>
      </c>
      <c r="M360" s="18">
        <v>38241.300000000003</v>
      </c>
      <c r="N360" s="19">
        <v>22512.6</v>
      </c>
      <c r="O360" s="61">
        <f>C360-C360*10%</f>
        <v>7198.2</v>
      </c>
      <c r="P360" s="62">
        <f t="shared" si="20"/>
        <v>323.91899999999998</v>
      </c>
      <c r="Q360" s="63">
        <f>I360+I360*5.2%</f>
        <v>8887.5064000000002</v>
      </c>
      <c r="R360" s="69">
        <f t="shared" si="21"/>
        <v>358</v>
      </c>
      <c r="S360" s="63">
        <f>Q360-(I360-K360)</f>
        <v>1472.3063999999995</v>
      </c>
      <c r="T360" s="68">
        <f t="shared" si="22"/>
        <v>286</v>
      </c>
      <c r="U360" s="64">
        <f t="shared" si="23"/>
        <v>0.42527241045498498</v>
      </c>
    </row>
    <row r="361" spans="1:21" x14ac:dyDescent="0.25">
      <c r="A361" s="8" t="s">
        <v>716</v>
      </c>
      <c r="B361" s="9" t="s">
        <v>717</v>
      </c>
      <c r="C361" s="10">
        <v>27950</v>
      </c>
      <c r="D361" s="11">
        <v>19</v>
      </c>
      <c r="E361" s="53">
        <f>A361-D361</f>
        <v>340</v>
      </c>
      <c r="F361" s="63">
        <f>I361/(1+J361)</f>
        <v>8287.4263261296655</v>
      </c>
      <c r="G361" s="62">
        <f>K361/(1+L361)</f>
        <v>323.45803842264911</v>
      </c>
      <c r="H361" s="54">
        <f>RANK(G361,$G$3:$G$502)</f>
        <v>382</v>
      </c>
      <c r="I361" s="16">
        <v>8436.6</v>
      </c>
      <c r="J361" s="33">
        <v>1.7999999999999999E-2</v>
      </c>
      <c r="K361" s="17">
        <v>319.89999999999998</v>
      </c>
      <c r="L361" s="38">
        <v>-1.0999999999999999E-2</v>
      </c>
      <c r="M361" s="18">
        <v>4187.1000000000004</v>
      </c>
      <c r="N361" s="19">
        <v>3544.9</v>
      </c>
      <c r="O361" s="61">
        <f>C361-C361*10%</f>
        <v>25155</v>
      </c>
      <c r="P361" s="62">
        <f t="shared" si="20"/>
        <v>1131.9749999999999</v>
      </c>
      <c r="Q361" s="63">
        <f>I361+I361*5.2%</f>
        <v>8875.3032000000003</v>
      </c>
      <c r="R361" s="69">
        <f t="shared" si="21"/>
        <v>359</v>
      </c>
      <c r="S361" s="63">
        <f>Q361-(I361-K361)</f>
        <v>758.60319999999956</v>
      </c>
      <c r="T361" s="68">
        <f t="shared" si="22"/>
        <v>426</v>
      </c>
      <c r="U361" s="64">
        <f t="shared" si="23"/>
        <v>1.3713760550171916</v>
      </c>
    </row>
    <row r="362" spans="1:21" x14ac:dyDescent="0.25">
      <c r="A362" s="8" t="s">
        <v>718</v>
      </c>
      <c r="B362" s="9" t="s">
        <v>719</v>
      </c>
      <c r="C362" s="10">
        <v>3500</v>
      </c>
      <c r="D362" s="11">
        <v>12</v>
      </c>
      <c r="E362" s="53">
        <f>A362-D362</f>
        <v>348</v>
      </c>
      <c r="F362" s="63">
        <f>I362/(1+J362)</f>
        <v>8297.2440944881891</v>
      </c>
      <c r="G362" s="62">
        <f>K362/(1+L362)</f>
        <v>815.06849315068484</v>
      </c>
      <c r="H362" s="54">
        <f>RANK(G362,$G$3:$G$502)</f>
        <v>260</v>
      </c>
      <c r="I362" s="16">
        <v>8430</v>
      </c>
      <c r="J362" s="33">
        <v>1.6E-2</v>
      </c>
      <c r="K362" s="17">
        <v>119</v>
      </c>
      <c r="L362" s="38">
        <v>-0.85399999999999998</v>
      </c>
      <c r="M362" s="18">
        <v>100923</v>
      </c>
      <c r="N362" s="19">
        <v>1918.5</v>
      </c>
      <c r="O362" s="61">
        <f>C362-C362*10%</f>
        <v>3150</v>
      </c>
      <c r="P362" s="62">
        <f t="shared" si="20"/>
        <v>141.75</v>
      </c>
      <c r="Q362" s="63">
        <f>I362+I362*5.2%</f>
        <v>8868.36</v>
      </c>
      <c r="R362" s="69">
        <f t="shared" si="21"/>
        <v>360</v>
      </c>
      <c r="S362" s="63">
        <f>Q362-(I362-K362)</f>
        <v>557.36000000000058</v>
      </c>
      <c r="T362" s="68">
        <f t="shared" si="22"/>
        <v>467</v>
      </c>
      <c r="U362" s="64">
        <f t="shared" si="23"/>
        <v>3.6836974789916015</v>
      </c>
    </row>
    <row r="363" spans="1:21" x14ac:dyDescent="0.25">
      <c r="A363" s="8" t="s">
        <v>720</v>
      </c>
      <c r="B363" s="9" t="s">
        <v>721</v>
      </c>
      <c r="C363" s="10">
        <v>47000</v>
      </c>
      <c r="D363" s="11">
        <v>35</v>
      </c>
      <c r="E363" s="53">
        <f>A363-D363</f>
        <v>326</v>
      </c>
      <c r="F363" s="63">
        <f>I363/(1+J363)</f>
        <v>7820.7985143918295</v>
      </c>
      <c r="G363" s="62">
        <f>K363/(1+L363)</f>
        <v>1319.8127925117005</v>
      </c>
      <c r="H363" s="54">
        <f>RANK(G363,$G$3:$G$502)</f>
        <v>185</v>
      </c>
      <c r="I363" s="16">
        <v>8423</v>
      </c>
      <c r="J363" s="33">
        <v>7.6999999999999999E-2</v>
      </c>
      <c r="K363" s="17">
        <v>846</v>
      </c>
      <c r="L363" s="38">
        <v>-0.35899999999999999</v>
      </c>
      <c r="M363" s="18">
        <v>23770</v>
      </c>
      <c r="N363" s="19">
        <v>36546.5</v>
      </c>
      <c r="O363" s="61">
        <f>C363-C363*10%</f>
        <v>42300</v>
      </c>
      <c r="P363" s="62">
        <f t="shared" si="20"/>
        <v>1903.5</v>
      </c>
      <c r="Q363" s="63">
        <f>I363+I363*5.2%</f>
        <v>8860.9959999999992</v>
      </c>
      <c r="R363" s="69">
        <f t="shared" si="21"/>
        <v>361</v>
      </c>
      <c r="S363" s="63">
        <f>Q363-(I363-K363)</f>
        <v>1283.9959999999992</v>
      </c>
      <c r="T363" s="68">
        <f t="shared" si="22"/>
        <v>316</v>
      </c>
      <c r="U363" s="64">
        <f t="shared" si="23"/>
        <v>0.51772576832151207</v>
      </c>
    </row>
    <row r="364" spans="1:21" x14ac:dyDescent="0.25">
      <c r="A364" s="8" t="s">
        <v>722</v>
      </c>
      <c r="B364" s="9" t="s">
        <v>723</v>
      </c>
      <c r="C364" s="10">
        <v>450000</v>
      </c>
      <c r="D364" s="11">
        <v>35</v>
      </c>
      <c r="E364" s="53">
        <f>A364-D364</f>
        <v>327</v>
      </c>
      <c r="F364" s="63">
        <f>I364/(1+J364)</f>
        <v>7143.463497453311</v>
      </c>
      <c r="G364" s="62">
        <f>K364/(1+L364)</f>
        <v>402.95959021058621</v>
      </c>
      <c r="H364" s="54">
        <f>RANK(G364,$G$3:$G$502)</f>
        <v>357</v>
      </c>
      <c r="I364" s="16">
        <v>8415</v>
      </c>
      <c r="J364" s="33">
        <v>0.17800000000000002</v>
      </c>
      <c r="K364" s="17">
        <v>708</v>
      </c>
      <c r="L364" s="38">
        <v>0.75700000000000001</v>
      </c>
      <c r="M364" s="18">
        <v>4610</v>
      </c>
      <c r="N364" s="19">
        <v>17019.2</v>
      </c>
      <c r="O364" s="61">
        <f>C364-C364*10%</f>
        <v>405000</v>
      </c>
      <c r="P364" s="62">
        <f t="shared" si="20"/>
        <v>18225</v>
      </c>
      <c r="Q364" s="63">
        <f>I364+I364*5.2%</f>
        <v>8852.58</v>
      </c>
      <c r="R364" s="69">
        <f t="shared" si="21"/>
        <v>362</v>
      </c>
      <c r="S364" s="63">
        <f>Q364-(I364-K364)</f>
        <v>1145.58</v>
      </c>
      <c r="T364" s="68">
        <f t="shared" si="22"/>
        <v>333</v>
      </c>
      <c r="U364" s="64">
        <f t="shared" si="23"/>
        <v>0.61805084745762706</v>
      </c>
    </row>
    <row r="365" spans="1:21" x14ac:dyDescent="0.25">
      <c r="A365" s="8" t="s">
        <v>724</v>
      </c>
      <c r="B365" s="9" t="s">
        <v>725</v>
      </c>
      <c r="C365" s="10">
        <v>39600</v>
      </c>
      <c r="D365" s="11">
        <v>24</v>
      </c>
      <c r="E365" s="53">
        <f>A365-D365</f>
        <v>339</v>
      </c>
      <c r="F365" s="63">
        <f>I365/(1+J365)</f>
        <v>7331.4734088927644</v>
      </c>
      <c r="G365" s="62">
        <f>K365/(1+L365)</f>
        <v>789.88439306358396</v>
      </c>
      <c r="H365" s="54">
        <f>RANK(G365,$G$3:$G$502)</f>
        <v>266</v>
      </c>
      <c r="I365" s="16">
        <v>8409.2000000000007</v>
      </c>
      <c r="J365" s="33">
        <v>0.14699999999999999</v>
      </c>
      <c r="K365" s="17">
        <v>273.3</v>
      </c>
      <c r="L365" s="38">
        <v>-0.65400000000000003</v>
      </c>
      <c r="M365" s="18">
        <v>13051.1</v>
      </c>
      <c r="N365" s="19">
        <v>3302.5</v>
      </c>
      <c r="O365" s="61">
        <f>C365-C365*10%</f>
        <v>35640</v>
      </c>
      <c r="P365" s="62">
        <f t="shared" si="20"/>
        <v>1603.8</v>
      </c>
      <c r="Q365" s="63">
        <f>I365+I365*5.2%</f>
        <v>8846.4784</v>
      </c>
      <c r="R365" s="69">
        <f t="shared" si="21"/>
        <v>363</v>
      </c>
      <c r="S365" s="63">
        <f>Q365-(I365-K365)</f>
        <v>710.57839999999942</v>
      </c>
      <c r="T365" s="68">
        <f t="shared" si="22"/>
        <v>435</v>
      </c>
      <c r="U365" s="64">
        <f t="shared" si="23"/>
        <v>1.5999941456275133</v>
      </c>
    </row>
    <row r="366" spans="1:21" x14ac:dyDescent="0.25">
      <c r="A366" s="8" t="s">
        <v>726</v>
      </c>
      <c r="B366" s="9" t="s">
        <v>727</v>
      </c>
      <c r="C366" s="10">
        <v>9300</v>
      </c>
      <c r="D366" s="11">
        <v>7</v>
      </c>
      <c r="E366" s="53">
        <f>A366-D366</f>
        <v>357</v>
      </c>
      <c r="F366" s="63">
        <f>I366/(1+J366)</f>
        <v>7924.7169811320755</v>
      </c>
      <c r="G366" s="62">
        <f>K366/(1+L366)</f>
        <v>108.9958158995816</v>
      </c>
      <c r="H366" s="54">
        <f>RANK(G366,$G$3:$G$502)</f>
        <v>441</v>
      </c>
      <c r="I366" s="16">
        <v>8400.2000000000007</v>
      </c>
      <c r="J366" s="33">
        <v>0.06</v>
      </c>
      <c r="K366" s="17">
        <v>156.30000000000001</v>
      </c>
      <c r="L366" s="38">
        <v>0.434</v>
      </c>
      <c r="M366" s="18">
        <v>4653.1000000000004</v>
      </c>
      <c r="N366" s="19">
        <v>1878.7</v>
      </c>
      <c r="O366" s="61">
        <f>C366-C366*10%</f>
        <v>8370</v>
      </c>
      <c r="P366" s="62">
        <f t="shared" si="20"/>
        <v>376.65</v>
      </c>
      <c r="Q366" s="63">
        <f>I366+I366*5.2%</f>
        <v>8837.010400000001</v>
      </c>
      <c r="R366" s="69">
        <f t="shared" si="21"/>
        <v>364</v>
      </c>
      <c r="S366" s="63">
        <f>Q366-(I366-K366)</f>
        <v>593.11039999999957</v>
      </c>
      <c r="T366" s="68">
        <f t="shared" si="22"/>
        <v>463</v>
      </c>
      <c r="U366" s="64">
        <f t="shared" si="23"/>
        <v>2.7946922584772844</v>
      </c>
    </row>
    <row r="367" spans="1:21" x14ac:dyDescent="0.25">
      <c r="A367" s="8" t="s">
        <v>728</v>
      </c>
      <c r="B367" s="9" t="s">
        <v>729</v>
      </c>
      <c r="C367" s="10">
        <v>66000</v>
      </c>
      <c r="D367" s="11">
        <v>0</v>
      </c>
      <c r="E367" s="53">
        <f>A367-D367</f>
        <v>365</v>
      </c>
      <c r="F367" s="63">
        <f>I367/(1+J367)</f>
        <v>4853.0942741469053</v>
      </c>
      <c r="G367" s="62">
        <f>K367/(1+L367)</f>
        <v>303</v>
      </c>
      <c r="H367" s="54">
        <f>RANK(G367,$G$3:$G$502)</f>
        <v>388</v>
      </c>
      <c r="I367" s="16">
        <v>8391</v>
      </c>
      <c r="J367" s="33">
        <v>0.72900000000000009</v>
      </c>
      <c r="K367" s="17">
        <v>303</v>
      </c>
      <c r="L367" s="38">
        <v>0</v>
      </c>
      <c r="M367" s="18">
        <v>25775</v>
      </c>
      <c r="N367" s="19">
        <v>5823.5</v>
      </c>
      <c r="O367" s="61">
        <f>C367-C367*10%</f>
        <v>59400</v>
      </c>
      <c r="P367" s="62">
        <f t="shared" si="20"/>
        <v>2673</v>
      </c>
      <c r="Q367" s="63">
        <f>I367+I367*5.2%</f>
        <v>8827.3320000000003</v>
      </c>
      <c r="R367" s="69">
        <f t="shared" si="21"/>
        <v>365</v>
      </c>
      <c r="S367" s="63">
        <f>Q367-(I367-K367)</f>
        <v>739.33200000000033</v>
      </c>
      <c r="T367" s="68">
        <f t="shared" si="22"/>
        <v>428</v>
      </c>
      <c r="U367" s="64">
        <f t="shared" si="23"/>
        <v>1.4400396039603971</v>
      </c>
    </row>
    <row r="368" spans="1:21" x14ac:dyDescent="0.25">
      <c r="A368" s="8" t="s">
        <v>730</v>
      </c>
      <c r="B368" s="9" t="s">
        <v>731</v>
      </c>
      <c r="C368" s="10">
        <v>26000</v>
      </c>
      <c r="D368" s="11">
        <v>7</v>
      </c>
      <c r="E368" s="53">
        <f>A368-D368</f>
        <v>359</v>
      </c>
      <c r="F368" s="63">
        <f>I368/(1+J368)</f>
        <v>7640.7678244972576</v>
      </c>
      <c r="G368" s="62">
        <f>K368/(1+L368)</f>
        <v>533.04284676833697</v>
      </c>
      <c r="H368" s="54">
        <f>RANK(G368,$G$3:$G$502)</f>
        <v>322</v>
      </c>
      <c r="I368" s="16">
        <v>8359</v>
      </c>
      <c r="J368" s="33">
        <v>9.4E-2</v>
      </c>
      <c r="K368" s="17">
        <v>734</v>
      </c>
      <c r="L368" s="38">
        <v>0.377</v>
      </c>
      <c r="M368" s="18">
        <v>5393</v>
      </c>
      <c r="N368" s="19">
        <v>11568.7</v>
      </c>
      <c r="O368" s="61">
        <f>C368-C368*10%</f>
        <v>23400</v>
      </c>
      <c r="P368" s="62">
        <f t="shared" si="20"/>
        <v>1053</v>
      </c>
      <c r="Q368" s="63">
        <f>I368+I368*5.2%</f>
        <v>8793.6679999999997</v>
      </c>
      <c r="R368" s="69">
        <f t="shared" si="21"/>
        <v>366</v>
      </c>
      <c r="S368" s="63">
        <f>Q368-(I368-K368)</f>
        <v>1168.6679999999997</v>
      </c>
      <c r="T368" s="68">
        <f t="shared" si="22"/>
        <v>331</v>
      </c>
      <c r="U368" s="64">
        <f t="shared" si="23"/>
        <v>0.59219073569482239</v>
      </c>
    </row>
    <row r="369" spans="1:21" x14ac:dyDescent="0.25">
      <c r="A369" s="8" t="s">
        <v>732</v>
      </c>
      <c r="B369" s="9" t="s">
        <v>733</v>
      </c>
      <c r="C369" s="10">
        <v>17500</v>
      </c>
      <c r="D369" s="11">
        <v>25</v>
      </c>
      <c r="E369" s="53">
        <f>A369-D369</f>
        <v>342</v>
      </c>
      <c r="F369" s="63">
        <f>I369/(1+J369)</f>
        <v>7248.8250652741508</v>
      </c>
      <c r="G369" s="62">
        <f>K369/(1+L369)</f>
        <v>374.41253263707569</v>
      </c>
      <c r="H369" s="54">
        <f>RANK(G369,$G$3:$G$502)</f>
        <v>364</v>
      </c>
      <c r="I369" s="16">
        <v>8328.9</v>
      </c>
      <c r="J369" s="33">
        <v>0.14899999999999999</v>
      </c>
      <c r="K369" s="17">
        <v>430.2</v>
      </c>
      <c r="L369" s="38">
        <v>0.14899999999999999</v>
      </c>
      <c r="M369" s="18">
        <v>2778.7</v>
      </c>
      <c r="N369" s="19">
        <v>3434.3</v>
      </c>
      <c r="O369" s="61">
        <f>C369-C369*10%</f>
        <v>15750</v>
      </c>
      <c r="P369" s="62">
        <f t="shared" si="20"/>
        <v>708.75</v>
      </c>
      <c r="Q369" s="63">
        <f>I369+I369*5.2%</f>
        <v>8762.0028000000002</v>
      </c>
      <c r="R369" s="69">
        <f t="shared" si="21"/>
        <v>367</v>
      </c>
      <c r="S369" s="63">
        <f>Q369-(I369-K369)</f>
        <v>863.30280000000039</v>
      </c>
      <c r="T369" s="68">
        <f t="shared" si="22"/>
        <v>407</v>
      </c>
      <c r="U369" s="64">
        <f t="shared" si="23"/>
        <v>1.0067475592747568</v>
      </c>
    </row>
    <row r="370" spans="1:21" x14ac:dyDescent="0.25">
      <c r="A370" s="8" t="s">
        <v>734</v>
      </c>
      <c r="B370" s="9" t="s">
        <v>735</v>
      </c>
      <c r="C370" s="10">
        <v>23376</v>
      </c>
      <c r="D370" s="11">
        <v>13</v>
      </c>
      <c r="E370" s="53">
        <f>A370-D370</f>
        <v>355</v>
      </c>
      <c r="F370" s="63">
        <f>I370/(1+J370)</f>
        <v>7930.9021113243762</v>
      </c>
      <c r="G370" s="62">
        <f>K370/(1+L370)</f>
        <v>1033.0969267139478</v>
      </c>
      <c r="H370" s="54">
        <f>RANK(G370,$G$3:$G$502)</f>
        <v>225</v>
      </c>
      <c r="I370" s="16">
        <v>8264</v>
      </c>
      <c r="J370" s="33">
        <v>4.2000000000000003E-2</v>
      </c>
      <c r="K370" s="17">
        <v>437</v>
      </c>
      <c r="L370" s="38">
        <v>-0.57699999999999996</v>
      </c>
      <c r="M370" s="18">
        <v>10912</v>
      </c>
      <c r="N370" s="19">
        <v>6937.1</v>
      </c>
      <c r="O370" s="61">
        <f>C370-C370*10%</f>
        <v>21038.400000000001</v>
      </c>
      <c r="P370" s="62">
        <f t="shared" si="20"/>
        <v>946.72800000000007</v>
      </c>
      <c r="Q370" s="63">
        <f>I370+I370*5.2%</f>
        <v>8693.7279999999992</v>
      </c>
      <c r="R370" s="69">
        <f t="shared" si="21"/>
        <v>368</v>
      </c>
      <c r="S370" s="63">
        <f>Q370-(I370-K370)</f>
        <v>866.72799999999916</v>
      </c>
      <c r="T370" s="68">
        <f t="shared" si="22"/>
        <v>405</v>
      </c>
      <c r="U370" s="64">
        <f t="shared" si="23"/>
        <v>0.98335926773455185</v>
      </c>
    </row>
    <row r="371" spans="1:21" x14ac:dyDescent="0.25">
      <c r="A371" s="8" t="s">
        <v>736</v>
      </c>
      <c r="B371" s="9" t="s">
        <v>737</v>
      </c>
      <c r="C371" s="10">
        <v>73600</v>
      </c>
      <c r="D371" s="11">
        <v>34</v>
      </c>
      <c r="E371" s="53">
        <f>A371-D371</f>
        <v>335</v>
      </c>
      <c r="F371" s="63">
        <f>I371/(1+J371)</f>
        <v>7010.2564102564111</v>
      </c>
      <c r="G371" s="62">
        <f>K371/(1+L371)</f>
        <v>650.6479481641469</v>
      </c>
      <c r="H371" s="54">
        <f>RANK(G371,$G$3:$G$502)</f>
        <v>290</v>
      </c>
      <c r="I371" s="16">
        <v>8202</v>
      </c>
      <c r="J371" s="33">
        <v>0.17</v>
      </c>
      <c r="K371" s="17">
        <v>1205</v>
      </c>
      <c r="L371" s="38">
        <v>0.85199999999999998</v>
      </c>
      <c r="M371" s="18">
        <v>10044.9</v>
      </c>
      <c r="N371" s="19">
        <v>28151.4</v>
      </c>
      <c r="O371" s="61">
        <f>C371-C371*10%</f>
        <v>66240</v>
      </c>
      <c r="P371" s="62">
        <f t="shared" si="20"/>
        <v>2980.7999999999997</v>
      </c>
      <c r="Q371" s="63">
        <f>I371+I371*5.2%</f>
        <v>8628.5040000000008</v>
      </c>
      <c r="R371" s="69">
        <f t="shared" si="21"/>
        <v>369</v>
      </c>
      <c r="S371" s="63">
        <f>Q371-(I371-K371)</f>
        <v>1631.5040000000008</v>
      </c>
      <c r="T371" s="68">
        <f t="shared" si="22"/>
        <v>261</v>
      </c>
      <c r="U371" s="64">
        <f t="shared" si="23"/>
        <v>0.35394522821576829</v>
      </c>
    </row>
    <row r="372" spans="1:21" x14ac:dyDescent="0.25">
      <c r="A372" s="8" t="s">
        <v>738</v>
      </c>
      <c r="B372" s="9" t="s">
        <v>739</v>
      </c>
      <c r="C372" s="10">
        <v>9100</v>
      </c>
      <c r="D372" s="11">
        <v>0</v>
      </c>
      <c r="E372" s="53">
        <f>A372-D372</f>
        <v>370</v>
      </c>
      <c r="F372" s="63">
        <f>I372/(1+J372)</f>
        <v>7677.5586854460098</v>
      </c>
      <c r="G372" s="62">
        <f>K372/(1+L372)</f>
        <v>163.40762041696621</v>
      </c>
      <c r="H372" s="54">
        <f>RANK(G372,$G$3:$G$502)</f>
        <v>428</v>
      </c>
      <c r="I372" s="16">
        <v>8176.6</v>
      </c>
      <c r="J372" s="33">
        <v>6.5000000000000002E-2</v>
      </c>
      <c r="K372" s="17">
        <v>227.3</v>
      </c>
      <c r="L372" s="38">
        <v>0.39100000000000001</v>
      </c>
      <c r="M372" s="18">
        <v>4605</v>
      </c>
      <c r="N372" s="19">
        <v>2395.8000000000002</v>
      </c>
      <c r="O372" s="61">
        <f>C372-C372*10%</f>
        <v>8190</v>
      </c>
      <c r="P372" s="62">
        <f t="shared" si="20"/>
        <v>368.55</v>
      </c>
      <c r="Q372" s="63">
        <f>I372+I372*5.2%</f>
        <v>8601.7831999999999</v>
      </c>
      <c r="R372" s="69">
        <f t="shared" si="21"/>
        <v>370</v>
      </c>
      <c r="S372" s="63">
        <f>Q372-(I372-K372)</f>
        <v>652.48319999999967</v>
      </c>
      <c r="T372" s="68">
        <f t="shared" si="22"/>
        <v>452</v>
      </c>
      <c r="U372" s="64">
        <f t="shared" si="23"/>
        <v>1.8705816102067736</v>
      </c>
    </row>
    <row r="373" spans="1:21" x14ac:dyDescent="0.25">
      <c r="A373" s="8" t="s">
        <v>740</v>
      </c>
      <c r="B373" s="9" t="s">
        <v>741</v>
      </c>
      <c r="C373" s="10">
        <v>40000</v>
      </c>
      <c r="D373" s="11">
        <v>10</v>
      </c>
      <c r="E373" s="53">
        <f>A373-D373</f>
        <v>361</v>
      </c>
      <c r="F373" s="63">
        <f>I373/(1+J373)</f>
        <v>7439.490445859873</v>
      </c>
      <c r="G373" s="62">
        <f>K373/(1+L373)</f>
        <v>479.08309455587391</v>
      </c>
      <c r="H373" s="54">
        <f>RANK(G373,$G$3:$G$502)</f>
        <v>335</v>
      </c>
      <c r="I373" s="16">
        <v>8176</v>
      </c>
      <c r="J373" s="33">
        <v>9.9000000000000005E-2</v>
      </c>
      <c r="K373" s="17">
        <v>836</v>
      </c>
      <c r="L373" s="38">
        <v>0.745</v>
      </c>
      <c r="M373" s="18">
        <v>6383</v>
      </c>
      <c r="N373" s="19">
        <v>8631.2999999999993</v>
      </c>
      <c r="O373" s="61">
        <f>C373-C373*10%</f>
        <v>36000</v>
      </c>
      <c r="P373" s="62">
        <f t="shared" si="20"/>
        <v>1620</v>
      </c>
      <c r="Q373" s="63">
        <f>I373+I373*5.2%</f>
        <v>8601.152</v>
      </c>
      <c r="R373" s="69">
        <f t="shared" si="21"/>
        <v>371</v>
      </c>
      <c r="S373" s="63">
        <f>Q373-(I373-K373)</f>
        <v>1261.152</v>
      </c>
      <c r="T373" s="68">
        <f t="shared" si="22"/>
        <v>318</v>
      </c>
      <c r="U373" s="64">
        <f t="shared" si="23"/>
        <v>0.50855502392344498</v>
      </c>
    </row>
    <row r="374" spans="1:21" x14ac:dyDescent="0.25">
      <c r="A374" s="8" t="s">
        <v>742</v>
      </c>
      <c r="B374" s="9" t="s">
        <v>743</v>
      </c>
      <c r="C374" s="10">
        <v>4700</v>
      </c>
      <c r="D374" s="11">
        <v>131</v>
      </c>
      <c r="E374" s="53">
        <f>A374-D374</f>
        <v>241</v>
      </c>
      <c r="F374" s="63">
        <f>I374/(1+J374)</f>
        <v>6069.8436336559944</v>
      </c>
      <c r="G374" s="62">
        <f>K374/(1+L374)</f>
        <v>171.73440374644588</v>
      </c>
      <c r="H374" s="54">
        <f>RANK(G374,$G$3:$G$502)</f>
        <v>426</v>
      </c>
      <c r="I374" s="16">
        <v>8151.8</v>
      </c>
      <c r="J374" s="33">
        <v>0.34300000000000003</v>
      </c>
      <c r="K374" s="17">
        <v>1026.8</v>
      </c>
      <c r="L374" s="38">
        <v>4.9790000000000001</v>
      </c>
      <c r="M374" s="18">
        <v>47131.1</v>
      </c>
      <c r="N374" s="19">
        <v>5686.9</v>
      </c>
      <c r="O374" s="61">
        <f>C374-C374*10%</f>
        <v>4230</v>
      </c>
      <c r="P374" s="62">
        <f t="shared" si="20"/>
        <v>190.35</v>
      </c>
      <c r="Q374" s="63">
        <f>I374+I374*5.2%</f>
        <v>8575.6936000000005</v>
      </c>
      <c r="R374" s="69">
        <f t="shared" si="21"/>
        <v>372</v>
      </c>
      <c r="S374" s="63">
        <f>Q374-(I374-K374)</f>
        <v>1450.6936000000005</v>
      </c>
      <c r="T374" s="68">
        <f t="shared" si="22"/>
        <v>290</v>
      </c>
      <c r="U374" s="64">
        <f t="shared" si="23"/>
        <v>0.41282976236852414</v>
      </c>
    </row>
    <row r="375" spans="1:21" x14ac:dyDescent="0.25">
      <c r="A375" s="8" t="s">
        <v>744</v>
      </c>
      <c r="B375" s="9" t="s">
        <v>745</v>
      </c>
      <c r="C375" s="10">
        <v>30900</v>
      </c>
      <c r="D375" s="11">
        <v>20</v>
      </c>
      <c r="E375" s="53">
        <f>A375-D375</f>
        <v>353</v>
      </c>
      <c r="F375" s="63">
        <f>I375/(1+J375)</f>
        <v>7206.1946902654872</v>
      </c>
      <c r="G375" s="62">
        <f>K375/(1+L375)</f>
        <v>110.99558097218612</v>
      </c>
      <c r="H375" s="54">
        <f>RANK(G375,$G$3:$G$502)</f>
        <v>439</v>
      </c>
      <c r="I375" s="16">
        <v>8143</v>
      </c>
      <c r="J375" s="33">
        <v>0.13</v>
      </c>
      <c r="K375" s="17">
        <v>427</v>
      </c>
      <c r="L375" s="38">
        <v>2.847</v>
      </c>
      <c r="M375" s="18">
        <v>5918</v>
      </c>
      <c r="N375" s="19">
        <v>2545</v>
      </c>
      <c r="O375" s="61">
        <f>C375-C375*10%</f>
        <v>27810</v>
      </c>
      <c r="P375" s="62">
        <f t="shared" si="20"/>
        <v>1251.45</v>
      </c>
      <c r="Q375" s="63">
        <f>I375+I375*5.2%</f>
        <v>8566.4359999999997</v>
      </c>
      <c r="R375" s="69">
        <f t="shared" si="21"/>
        <v>373</v>
      </c>
      <c r="S375" s="63">
        <f>Q375-(I375-K375)</f>
        <v>850.43599999999969</v>
      </c>
      <c r="T375" s="68">
        <f t="shared" si="22"/>
        <v>410</v>
      </c>
      <c r="U375" s="64">
        <f t="shared" si="23"/>
        <v>0.99165339578454259</v>
      </c>
    </row>
    <row r="376" spans="1:21" x14ac:dyDescent="0.25">
      <c r="A376" s="8" t="s">
        <v>746</v>
      </c>
      <c r="B376" s="9" t="s">
        <v>747</v>
      </c>
      <c r="C376" s="10">
        <v>17400</v>
      </c>
      <c r="D376" s="11">
        <v>34</v>
      </c>
      <c r="E376" s="53">
        <f>A376-D376</f>
        <v>340</v>
      </c>
      <c r="F376" s="63">
        <f>I376/(1+J376)</f>
        <v>6920.408163265306</v>
      </c>
      <c r="G376" s="62">
        <f>K376/(1+L376)</f>
        <v>489.46951702296127</v>
      </c>
      <c r="H376" s="54">
        <f>RANK(G376,$G$3:$G$502)</f>
        <v>332</v>
      </c>
      <c r="I376" s="16">
        <v>8138.4</v>
      </c>
      <c r="J376" s="33">
        <v>0.17600000000000002</v>
      </c>
      <c r="K376" s="17">
        <v>618.20000000000005</v>
      </c>
      <c r="L376" s="38">
        <v>0.26300000000000001</v>
      </c>
      <c r="M376" s="18">
        <v>3314.6</v>
      </c>
      <c r="N376" s="19">
        <v>13043.9</v>
      </c>
      <c r="O376" s="61">
        <f>C376-C376*10%</f>
        <v>15660</v>
      </c>
      <c r="P376" s="62">
        <f t="shared" si="20"/>
        <v>704.69999999999993</v>
      </c>
      <c r="Q376" s="63">
        <f>I376+I376*5.2%</f>
        <v>8561.5967999999993</v>
      </c>
      <c r="R376" s="69">
        <f t="shared" si="21"/>
        <v>374</v>
      </c>
      <c r="S376" s="63">
        <f>Q376-(I376-K376)</f>
        <v>1041.3967999999995</v>
      </c>
      <c r="T376" s="68">
        <f t="shared" si="22"/>
        <v>359</v>
      </c>
      <c r="U376" s="64">
        <f t="shared" si="23"/>
        <v>0.68456292461986323</v>
      </c>
    </row>
    <row r="377" spans="1:21" x14ac:dyDescent="0.25">
      <c r="A377" s="8" t="s">
        <v>748</v>
      </c>
      <c r="B377" s="9" t="s">
        <v>749</v>
      </c>
      <c r="C377" s="10">
        <v>33000</v>
      </c>
      <c r="D377" s="11">
        <v>7</v>
      </c>
      <c r="E377" s="53">
        <f>A377-D377</f>
        <v>368</v>
      </c>
      <c r="F377" s="63">
        <f>I377/(1+J377)</f>
        <v>7684.8771266540643</v>
      </c>
      <c r="G377" s="62">
        <f>K377/(1+L377)</f>
        <v>227.16346153846155</v>
      </c>
      <c r="H377" s="54">
        <f>RANK(G377,$G$3:$G$502)</f>
        <v>412</v>
      </c>
      <c r="I377" s="16">
        <v>8130.6</v>
      </c>
      <c r="J377" s="33">
        <v>5.7999999999999996E-2</v>
      </c>
      <c r="K377" s="17">
        <v>283.5</v>
      </c>
      <c r="L377" s="38">
        <v>0.248</v>
      </c>
      <c r="M377" s="18">
        <v>4088.8</v>
      </c>
      <c r="N377" s="19">
        <v>4092.3</v>
      </c>
      <c r="O377" s="61">
        <f>C377-C377*10%</f>
        <v>29700</v>
      </c>
      <c r="P377" s="62">
        <f t="shared" si="20"/>
        <v>1336.5</v>
      </c>
      <c r="Q377" s="63">
        <f>I377+I377*5.2%</f>
        <v>8553.3912</v>
      </c>
      <c r="R377" s="69">
        <f t="shared" si="21"/>
        <v>375</v>
      </c>
      <c r="S377" s="63">
        <f>Q377-(I377-K377)</f>
        <v>706.29119999999966</v>
      </c>
      <c r="T377" s="68">
        <f t="shared" si="22"/>
        <v>438</v>
      </c>
      <c r="U377" s="64">
        <f t="shared" si="23"/>
        <v>1.4913269841269829</v>
      </c>
    </row>
    <row r="378" spans="1:21" x14ac:dyDescent="0.25">
      <c r="A378" s="8" t="s">
        <v>750</v>
      </c>
      <c r="B378" s="9" t="s">
        <v>751</v>
      </c>
      <c r="C378" s="10">
        <v>180656</v>
      </c>
      <c r="D378" s="11">
        <v>20</v>
      </c>
      <c r="E378" s="53">
        <f>A378-D378</f>
        <v>356</v>
      </c>
      <c r="F378" s="63">
        <f>I378/(1+J378)</f>
        <v>7169.5652173913049</v>
      </c>
      <c r="G378" s="62">
        <f>K378/(1+L378)</f>
        <v>479.09967845659162</v>
      </c>
      <c r="H378" s="54">
        <f>RANK(G378,$G$3:$G$502)</f>
        <v>334</v>
      </c>
      <c r="I378" s="16">
        <v>8080.1</v>
      </c>
      <c r="J378" s="33">
        <v>0.127</v>
      </c>
      <c r="K378" s="17">
        <v>596</v>
      </c>
      <c r="L378" s="38">
        <v>0.24399999999999999</v>
      </c>
      <c r="M378" s="18">
        <v>5469.6</v>
      </c>
      <c r="N378" s="19">
        <v>15002.6</v>
      </c>
      <c r="O378" s="61">
        <f>C378-C378*10%</f>
        <v>162590.39999999999</v>
      </c>
      <c r="P378" s="62">
        <f t="shared" si="20"/>
        <v>7316.5679999999993</v>
      </c>
      <c r="Q378" s="63">
        <f>I378+I378*5.2%</f>
        <v>8500.2651999999998</v>
      </c>
      <c r="R378" s="69">
        <f t="shared" si="21"/>
        <v>376</v>
      </c>
      <c r="S378" s="63">
        <f>Q378-(I378-K378)</f>
        <v>1016.1651999999995</v>
      </c>
      <c r="T378" s="68">
        <f t="shared" si="22"/>
        <v>366</v>
      </c>
      <c r="U378" s="64">
        <f t="shared" si="23"/>
        <v>0.70497516778523395</v>
      </c>
    </row>
    <row r="379" spans="1:21" x14ac:dyDescent="0.25">
      <c r="A379" s="8" t="s">
        <v>752</v>
      </c>
      <c r="B379" s="9" t="s">
        <v>753</v>
      </c>
      <c r="C379" s="10">
        <v>11400</v>
      </c>
      <c r="D379" s="11">
        <v>26</v>
      </c>
      <c r="E379" s="53">
        <f>A379-D379</f>
        <v>351</v>
      </c>
      <c r="F379" s="63">
        <f>I379/(1+J379)</f>
        <v>8000.5952380952385</v>
      </c>
      <c r="G379" s="62">
        <f>K379/(1+L379)</f>
        <v>33.6</v>
      </c>
      <c r="H379" s="54">
        <f>RANK(G379,$G$3:$G$502)</f>
        <v>463</v>
      </c>
      <c r="I379" s="16">
        <v>8064.6</v>
      </c>
      <c r="J379" s="33">
        <v>8.0000000000000002E-3</v>
      </c>
      <c r="K379" s="17">
        <v>33.6</v>
      </c>
      <c r="L379" s="38">
        <v>0</v>
      </c>
      <c r="M379" s="18">
        <v>1971.9</v>
      </c>
      <c r="N379" s="19">
        <v>570.6</v>
      </c>
      <c r="O379" s="61">
        <f>C379-C379*10%</f>
        <v>10260</v>
      </c>
      <c r="P379" s="62">
        <f t="shared" si="20"/>
        <v>461.7</v>
      </c>
      <c r="Q379" s="63">
        <f>I379+I379*5.2%</f>
        <v>8483.9592000000011</v>
      </c>
      <c r="R379" s="69">
        <f t="shared" si="21"/>
        <v>377</v>
      </c>
      <c r="S379" s="63">
        <f>Q379-(I379-K379)</f>
        <v>452.95920000000115</v>
      </c>
      <c r="T379" s="68">
        <f t="shared" si="22"/>
        <v>486</v>
      </c>
      <c r="U379" s="64">
        <f t="shared" si="23"/>
        <v>12.480928571428604</v>
      </c>
    </row>
    <row r="380" spans="1:21" x14ac:dyDescent="0.25">
      <c r="A380" s="8" t="s">
        <v>754</v>
      </c>
      <c r="B380" s="9" t="s">
        <v>755</v>
      </c>
      <c r="C380" s="10">
        <v>14250</v>
      </c>
      <c r="D380" s="11">
        <v>62</v>
      </c>
      <c r="E380" s="53">
        <f>A380-D380</f>
        <v>316</v>
      </c>
      <c r="F380" s="63">
        <f>I380/(1+J380)</f>
        <v>6415.2866242038217</v>
      </c>
      <c r="G380" s="62">
        <f>K380/(1+L380)</f>
        <v>519.66873706004139</v>
      </c>
      <c r="H380" s="54">
        <f>RANK(G380,$G$3:$G$502)</f>
        <v>326</v>
      </c>
      <c r="I380" s="16">
        <v>8057.6</v>
      </c>
      <c r="J380" s="33">
        <v>0.25600000000000001</v>
      </c>
      <c r="K380" s="17">
        <v>251</v>
      </c>
      <c r="L380" s="38">
        <v>-0.51700000000000002</v>
      </c>
      <c r="M380" s="18">
        <v>41089.300000000003</v>
      </c>
      <c r="N380" s="19">
        <v>5854.3</v>
      </c>
      <c r="O380" s="61">
        <f>C380-C380*10%</f>
        <v>12825</v>
      </c>
      <c r="P380" s="62">
        <f t="shared" si="20"/>
        <v>577.125</v>
      </c>
      <c r="Q380" s="63">
        <f>I380+I380*5.2%</f>
        <v>8476.5951999999997</v>
      </c>
      <c r="R380" s="69">
        <f t="shared" si="21"/>
        <v>378</v>
      </c>
      <c r="S380" s="63">
        <f>Q380-(I380-K380)</f>
        <v>669.99519999999939</v>
      </c>
      <c r="T380" s="68">
        <f t="shared" si="22"/>
        <v>448</v>
      </c>
      <c r="U380" s="64">
        <f t="shared" si="23"/>
        <v>1.6693035856573681</v>
      </c>
    </row>
    <row r="381" spans="1:21" x14ac:dyDescent="0.25">
      <c r="A381" s="8" t="s">
        <v>756</v>
      </c>
      <c r="B381" s="9" t="s">
        <v>757</v>
      </c>
      <c r="C381" s="10">
        <v>18500</v>
      </c>
      <c r="D381" s="11">
        <v>45</v>
      </c>
      <c r="E381" s="53">
        <f>A381-D381</f>
        <v>334</v>
      </c>
      <c r="F381" s="63">
        <f>I381/(1+J381)</f>
        <v>6639.4389438943899</v>
      </c>
      <c r="G381" s="62">
        <f>K381/(1+L381)</f>
        <v>1346.4373464373464</v>
      </c>
      <c r="H381" s="54">
        <f>RANK(G381,$G$3:$G$502)</f>
        <v>183</v>
      </c>
      <c r="I381" s="16">
        <v>8047</v>
      </c>
      <c r="J381" s="33">
        <v>0.21199999999999999</v>
      </c>
      <c r="K381" s="17">
        <v>1096</v>
      </c>
      <c r="L381" s="38">
        <v>-0.186</v>
      </c>
      <c r="M381" s="18">
        <v>18133</v>
      </c>
      <c r="N381" s="19">
        <v>9002.2000000000007</v>
      </c>
      <c r="O381" s="61">
        <f>C381-C381*10%</f>
        <v>16650</v>
      </c>
      <c r="P381" s="62">
        <f t="shared" si="20"/>
        <v>749.25</v>
      </c>
      <c r="Q381" s="63">
        <f>I381+I381*5.2%</f>
        <v>8465.4439999999995</v>
      </c>
      <c r="R381" s="69">
        <f t="shared" si="21"/>
        <v>379</v>
      </c>
      <c r="S381" s="63">
        <f>Q381-(I381-K381)</f>
        <v>1514.4439999999995</v>
      </c>
      <c r="T381" s="68">
        <f t="shared" si="22"/>
        <v>274</v>
      </c>
      <c r="U381" s="64">
        <f t="shared" si="23"/>
        <v>0.38179197080291927</v>
      </c>
    </row>
    <row r="382" spans="1:21" x14ac:dyDescent="0.25">
      <c r="A382" s="8" t="s">
        <v>758</v>
      </c>
      <c r="B382" s="9" t="s">
        <v>759</v>
      </c>
      <c r="C382" s="10">
        <v>4641</v>
      </c>
      <c r="D382" s="11">
        <v>3</v>
      </c>
      <c r="E382" s="53">
        <f>A382-D382</f>
        <v>377</v>
      </c>
      <c r="F382" s="63">
        <f>I382/(1+J382)</f>
        <v>7592.0679886685557</v>
      </c>
      <c r="G382" s="62">
        <f>K382/(1+L382)</f>
        <v>1354.5918367346937</v>
      </c>
      <c r="H382" s="54">
        <f>RANK(G382,$G$3:$G$502)</f>
        <v>181</v>
      </c>
      <c r="I382" s="16">
        <v>8040</v>
      </c>
      <c r="J382" s="33">
        <v>5.9000000000000004E-2</v>
      </c>
      <c r="K382" s="17">
        <v>531</v>
      </c>
      <c r="L382" s="38">
        <v>-0.60799999999999998</v>
      </c>
      <c r="M382" s="18">
        <v>40828</v>
      </c>
      <c r="N382" s="19">
        <v>12349.5</v>
      </c>
      <c r="O382" s="61">
        <f>C382-C382*10%</f>
        <v>4176.8999999999996</v>
      </c>
      <c r="P382" s="62">
        <f t="shared" si="20"/>
        <v>187.96049999999997</v>
      </c>
      <c r="Q382" s="63">
        <f>I382+I382*5.2%</f>
        <v>8458.08</v>
      </c>
      <c r="R382" s="69">
        <f t="shared" si="21"/>
        <v>380</v>
      </c>
      <c r="S382" s="63">
        <f>Q382-(I382-K382)</f>
        <v>949.07999999999993</v>
      </c>
      <c r="T382" s="68">
        <f t="shared" si="22"/>
        <v>378</v>
      </c>
      <c r="U382" s="64">
        <f t="shared" si="23"/>
        <v>0.78734463276836142</v>
      </c>
    </row>
    <row r="383" spans="1:21" x14ac:dyDescent="0.25">
      <c r="A383" s="8" t="s">
        <v>760</v>
      </c>
      <c r="B383" s="9" t="s">
        <v>761</v>
      </c>
      <c r="C383" s="10">
        <v>5547</v>
      </c>
      <c r="D383" s="11">
        <v>3</v>
      </c>
      <c r="E383" s="53">
        <f>A383-D383</f>
        <v>378</v>
      </c>
      <c r="F383" s="63">
        <f>I383/(1+J383)</f>
        <v>7533.4896810506561</v>
      </c>
      <c r="G383" s="62">
        <f>K383/(1+L383)</f>
        <v>857.87499999999989</v>
      </c>
      <c r="H383" s="54">
        <f>RANK(G383,$G$3:$G$502)</f>
        <v>251</v>
      </c>
      <c r="I383" s="16">
        <v>8030.7</v>
      </c>
      <c r="J383" s="33">
        <v>6.6000000000000003E-2</v>
      </c>
      <c r="K383" s="17">
        <v>686.3</v>
      </c>
      <c r="L383" s="38">
        <v>-0.2</v>
      </c>
      <c r="M383" s="18">
        <v>21178.2</v>
      </c>
      <c r="N383" s="19">
        <v>0</v>
      </c>
      <c r="O383" s="61">
        <f>C383-C383*10%</f>
        <v>4992.3</v>
      </c>
      <c r="P383" s="62">
        <f t="shared" si="20"/>
        <v>224.65350000000001</v>
      </c>
      <c r="Q383" s="63">
        <f>I383+I383*5.2%</f>
        <v>8448.2963999999993</v>
      </c>
      <c r="R383" s="69">
        <f t="shared" si="21"/>
        <v>381</v>
      </c>
      <c r="S383" s="63">
        <f>Q383-(I383-K383)</f>
        <v>1103.8963999999996</v>
      </c>
      <c r="T383" s="68">
        <f t="shared" si="22"/>
        <v>349</v>
      </c>
      <c r="U383" s="64">
        <f t="shared" si="23"/>
        <v>0.60847501092816514</v>
      </c>
    </row>
    <row r="384" spans="1:21" x14ac:dyDescent="0.25">
      <c r="A384" s="8" t="s">
        <v>762</v>
      </c>
      <c r="B384" s="9" t="s">
        <v>1025</v>
      </c>
      <c r="C384" s="10">
        <v>5517</v>
      </c>
      <c r="D384" s="11">
        <v>7</v>
      </c>
      <c r="E384" s="53">
        <f>A384-D384</f>
        <v>375</v>
      </c>
      <c r="F384" s="63">
        <f>I384/(1+J384)</f>
        <v>7603.8973384030414</v>
      </c>
      <c r="G384" s="62">
        <f>K384/(1+L384)</f>
        <v>645.97602739726028</v>
      </c>
      <c r="H384" s="54">
        <f>RANK(G384,$G$3:$G$502)</f>
        <v>292</v>
      </c>
      <c r="I384" s="16">
        <v>7999.3</v>
      </c>
      <c r="J384" s="33">
        <v>5.2000000000000005E-2</v>
      </c>
      <c r="K384" s="17">
        <v>754.5</v>
      </c>
      <c r="L384" s="38">
        <v>0.16800000000000001</v>
      </c>
      <c r="M384" s="18">
        <v>24476.400000000001</v>
      </c>
      <c r="N384" s="19">
        <v>0</v>
      </c>
      <c r="O384" s="61">
        <f>C384-C384*10%</f>
        <v>4965.3</v>
      </c>
      <c r="P384" s="62">
        <f t="shared" si="20"/>
        <v>223.4385</v>
      </c>
      <c r="Q384" s="63">
        <f>I384+I384*5.2%</f>
        <v>8415.2636000000002</v>
      </c>
      <c r="R384" s="69">
        <f t="shared" si="21"/>
        <v>382</v>
      </c>
      <c r="S384" s="63">
        <f>Q384-(I384-K384)</f>
        <v>1170.4636</v>
      </c>
      <c r="T384" s="68">
        <f t="shared" si="22"/>
        <v>330</v>
      </c>
      <c r="U384" s="64">
        <f t="shared" si="23"/>
        <v>0.55131027170311475</v>
      </c>
    </row>
    <row r="385" spans="1:21" x14ac:dyDescent="0.25">
      <c r="A385" s="8" t="s">
        <v>763</v>
      </c>
      <c r="B385" s="9" t="s">
        <v>764</v>
      </c>
      <c r="C385" s="10">
        <v>1372</v>
      </c>
      <c r="D385" s="11">
        <v>106</v>
      </c>
      <c r="E385" s="53">
        <f>A385-D385</f>
        <v>277</v>
      </c>
      <c r="F385" s="63">
        <f>I385/(1+J385)</f>
        <v>5600.981767180926</v>
      </c>
      <c r="G385" s="62">
        <f>K385/(1+L385)</f>
        <v>471</v>
      </c>
      <c r="H385" s="54">
        <f>RANK(G385,$G$3:$G$502)</f>
        <v>339</v>
      </c>
      <c r="I385" s="16">
        <v>7987</v>
      </c>
      <c r="J385" s="33">
        <v>0.42599999999999999</v>
      </c>
      <c r="K385" s="17">
        <v>471</v>
      </c>
      <c r="L385" s="38">
        <v>0</v>
      </c>
      <c r="M385" s="18">
        <v>31987</v>
      </c>
      <c r="N385" s="19">
        <v>17596.900000000001</v>
      </c>
      <c r="O385" s="61">
        <f>C385-C385*10%</f>
        <v>1234.8</v>
      </c>
      <c r="P385" s="62">
        <f t="shared" si="20"/>
        <v>55.565999999999995</v>
      </c>
      <c r="Q385" s="63">
        <f>I385+I385*5.2%</f>
        <v>8402.3240000000005</v>
      </c>
      <c r="R385" s="69">
        <f t="shared" si="21"/>
        <v>383</v>
      </c>
      <c r="S385" s="63">
        <f>Q385-(I385-K385)</f>
        <v>886.32400000000052</v>
      </c>
      <c r="T385" s="68">
        <f t="shared" si="22"/>
        <v>395</v>
      </c>
      <c r="U385" s="64">
        <f t="shared" si="23"/>
        <v>0.88179193205944906</v>
      </c>
    </row>
    <row r="386" spans="1:21" x14ac:dyDescent="0.25">
      <c r="A386" s="8" t="s">
        <v>765</v>
      </c>
      <c r="B386" s="9" t="s">
        <v>766</v>
      </c>
      <c r="C386" s="10">
        <v>17437</v>
      </c>
      <c r="D386" s="11">
        <v>18</v>
      </c>
      <c r="E386" s="53">
        <f>A386-D386</f>
        <v>366</v>
      </c>
      <c r="F386" s="63">
        <f>I386/(1+J386)</f>
        <v>7710.8317214700191</v>
      </c>
      <c r="G386" s="62">
        <f>K386/(1+L386)</f>
        <v>2193</v>
      </c>
      <c r="H386" s="54">
        <f>RANK(G386,$G$3:$G$502)</f>
        <v>113</v>
      </c>
      <c r="I386" s="16">
        <v>7973</v>
      </c>
      <c r="J386" s="33">
        <v>3.4000000000000002E-2</v>
      </c>
      <c r="K386" s="17">
        <v>2193</v>
      </c>
      <c r="L386" s="38">
        <v>0</v>
      </c>
      <c r="M386" s="18">
        <v>146069</v>
      </c>
      <c r="N386" s="19">
        <v>19447.400000000001</v>
      </c>
      <c r="O386" s="61">
        <f>C386-C386*10%</f>
        <v>15693.3</v>
      </c>
      <c r="P386" s="62">
        <f t="shared" si="20"/>
        <v>706.19849999999997</v>
      </c>
      <c r="Q386" s="63">
        <f>I386+I386*5.2%</f>
        <v>8387.5959999999995</v>
      </c>
      <c r="R386" s="69">
        <f t="shared" si="21"/>
        <v>384</v>
      </c>
      <c r="S386" s="63">
        <f>Q386-(I386-K386)</f>
        <v>2607.5959999999995</v>
      </c>
      <c r="T386" s="68">
        <f t="shared" si="22"/>
        <v>182</v>
      </c>
      <c r="U386" s="64">
        <f t="shared" si="23"/>
        <v>0.18905426356589128</v>
      </c>
    </row>
    <row r="387" spans="1:21" x14ac:dyDescent="0.25">
      <c r="A387" s="8" t="s">
        <v>767</v>
      </c>
      <c r="B387" s="9" t="s">
        <v>768</v>
      </c>
      <c r="C387" s="10">
        <v>32401</v>
      </c>
      <c r="D387" s="11">
        <v>22</v>
      </c>
      <c r="E387" s="53">
        <f>A387-D387</f>
        <v>363</v>
      </c>
      <c r="F387" s="63">
        <f>I387/(1+J387)</f>
        <v>7783.333333333333</v>
      </c>
      <c r="G387" s="62">
        <f>K387/(1+L387)</f>
        <v>283.98950131233596</v>
      </c>
      <c r="H387" s="54">
        <f>RANK(G387,$G$3:$G$502)</f>
        <v>397</v>
      </c>
      <c r="I387" s="16">
        <v>7939</v>
      </c>
      <c r="J387" s="33">
        <v>0.02</v>
      </c>
      <c r="K387" s="17">
        <v>541</v>
      </c>
      <c r="L387" s="38">
        <v>0.90500000000000003</v>
      </c>
      <c r="M387" s="18">
        <v>3820</v>
      </c>
      <c r="N387" s="19">
        <v>6841.1</v>
      </c>
      <c r="O387" s="61">
        <f>C387-C387*10%</f>
        <v>29160.9</v>
      </c>
      <c r="P387" s="62">
        <f t="shared" si="20"/>
        <v>1312.2405000000001</v>
      </c>
      <c r="Q387" s="63">
        <f>I387+I387*5.2%</f>
        <v>8351.8279999999995</v>
      </c>
      <c r="R387" s="69">
        <f t="shared" si="21"/>
        <v>385</v>
      </c>
      <c r="S387" s="63">
        <f>Q387-(I387-K387)</f>
        <v>953.82799999999952</v>
      </c>
      <c r="T387" s="68">
        <f t="shared" si="22"/>
        <v>377</v>
      </c>
      <c r="U387" s="64">
        <f t="shared" si="23"/>
        <v>0.76308317929759617</v>
      </c>
    </row>
    <row r="388" spans="1:21" x14ac:dyDescent="0.25">
      <c r="A388" s="8" t="s">
        <v>769</v>
      </c>
      <c r="B388" s="9" t="s">
        <v>770</v>
      </c>
      <c r="C388" s="10">
        <v>12400</v>
      </c>
      <c r="D388" s="11">
        <v>65</v>
      </c>
      <c r="E388" s="53">
        <f>A388-D388</f>
        <v>321</v>
      </c>
      <c r="F388" s="63">
        <f>I388/(1+J388)</f>
        <v>6963.4210526315783</v>
      </c>
      <c r="G388" s="62">
        <f>K388/(1+L388)</f>
        <v>639.05138339920939</v>
      </c>
      <c r="H388" s="54">
        <f>RANK(G388,$G$3:$G$502)</f>
        <v>295</v>
      </c>
      <c r="I388" s="16">
        <v>7938.3</v>
      </c>
      <c r="J388" s="33">
        <v>0.14000000000000001</v>
      </c>
      <c r="K388" s="17">
        <v>808.4</v>
      </c>
      <c r="L388" s="38">
        <v>0.26500000000000001</v>
      </c>
      <c r="M388" s="18">
        <v>10389.5</v>
      </c>
      <c r="N388" s="19">
        <v>13471.7</v>
      </c>
      <c r="O388" s="61">
        <f>C388-C388*10%</f>
        <v>11160</v>
      </c>
      <c r="P388" s="62">
        <f t="shared" ref="P388:P451" si="24">O388*0.045</f>
        <v>502.2</v>
      </c>
      <c r="Q388" s="63">
        <f>I388+I388*5.2%</f>
        <v>8351.0915999999997</v>
      </c>
      <c r="R388" s="69">
        <f t="shared" ref="R388:R451" si="25">RANK(Q388,$Q$3:$Q$502)</f>
        <v>386</v>
      </c>
      <c r="S388" s="63">
        <f>Q388-(I388-K388)</f>
        <v>1221.1915999999992</v>
      </c>
      <c r="T388" s="68">
        <f t="shared" ref="T388:T451" si="26">RANK(S388,$S$3:$S$502)</f>
        <v>326</v>
      </c>
      <c r="U388" s="64">
        <f t="shared" ref="U388:U451" si="27">(S388-K388)/K388</f>
        <v>0.51062790697674321</v>
      </c>
    </row>
    <row r="389" spans="1:21" x14ac:dyDescent="0.25">
      <c r="A389" s="8" t="s">
        <v>771</v>
      </c>
      <c r="B389" s="9" t="s">
        <v>772</v>
      </c>
      <c r="C389" s="10">
        <v>19800</v>
      </c>
      <c r="D389" s="11">
        <v>26</v>
      </c>
      <c r="E389" s="53">
        <f>A389-D389</f>
        <v>361</v>
      </c>
      <c r="F389" s="63">
        <f>I389/(1+J389)</f>
        <v>7823.372781065088</v>
      </c>
      <c r="G389" s="62">
        <f>K389/(1+L389)</f>
        <v>-1814.3540669856452</v>
      </c>
      <c r="H389" s="54">
        <f>RANK(G389,$G$3:$G$502)</f>
        <v>495</v>
      </c>
      <c r="I389" s="16">
        <v>7932.9</v>
      </c>
      <c r="J389" s="33">
        <v>1.3999999999999999E-2</v>
      </c>
      <c r="K389" s="17">
        <v>379.2</v>
      </c>
      <c r="L389" s="38">
        <v>-1.2090000000000001</v>
      </c>
      <c r="M389" s="18">
        <v>24126.799999999999</v>
      </c>
      <c r="N389" s="19">
        <v>26124.799999999999</v>
      </c>
      <c r="O389" s="61">
        <f>C389-C389*10%</f>
        <v>17820</v>
      </c>
      <c r="P389" s="62">
        <f t="shared" si="24"/>
        <v>801.9</v>
      </c>
      <c r="Q389" s="63">
        <f>I389+I389*5.2%</f>
        <v>8345.4107999999997</v>
      </c>
      <c r="R389" s="69">
        <f t="shared" si="25"/>
        <v>387</v>
      </c>
      <c r="S389" s="63">
        <f>Q389-(I389-K389)</f>
        <v>791.71079999999984</v>
      </c>
      <c r="T389" s="68">
        <f t="shared" si="26"/>
        <v>419</v>
      </c>
      <c r="U389" s="64">
        <f t="shared" si="27"/>
        <v>1.0878449367088603</v>
      </c>
    </row>
    <row r="390" spans="1:21" x14ac:dyDescent="0.25">
      <c r="A390" s="8" t="s">
        <v>773</v>
      </c>
      <c r="B390" s="9" t="s">
        <v>774</v>
      </c>
      <c r="C390" s="10">
        <v>22000</v>
      </c>
      <c r="D390" s="11">
        <v>3</v>
      </c>
      <c r="E390" s="53">
        <f>A390-D390</f>
        <v>385</v>
      </c>
      <c r="F390" s="63">
        <f>I390/(1+J390)</f>
        <v>7257.798165137614</v>
      </c>
      <c r="G390" s="62">
        <f>K390/(1+L390)</f>
        <v>422.53968253968253</v>
      </c>
      <c r="H390" s="54">
        <f>RANK(G390,$G$3:$G$502)</f>
        <v>353</v>
      </c>
      <c r="I390" s="16">
        <v>7911</v>
      </c>
      <c r="J390" s="33">
        <v>0.09</v>
      </c>
      <c r="K390" s="17">
        <v>532.4</v>
      </c>
      <c r="L390" s="38">
        <v>0.26</v>
      </c>
      <c r="M390" s="18">
        <v>3085.3</v>
      </c>
      <c r="N390" s="19">
        <v>11839.7</v>
      </c>
      <c r="O390" s="61">
        <f>C390-C390*10%</f>
        <v>19800</v>
      </c>
      <c r="P390" s="62">
        <f t="shared" si="24"/>
        <v>891</v>
      </c>
      <c r="Q390" s="63">
        <f>I390+I390*5.2%</f>
        <v>8322.3719999999994</v>
      </c>
      <c r="R390" s="69">
        <f t="shared" si="25"/>
        <v>388</v>
      </c>
      <c r="S390" s="63">
        <f>Q390-(I390-K390)</f>
        <v>943.77199999999903</v>
      </c>
      <c r="T390" s="68">
        <f t="shared" si="26"/>
        <v>380</v>
      </c>
      <c r="U390" s="64">
        <f t="shared" si="27"/>
        <v>0.77267468069120782</v>
      </c>
    </row>
    <row r="391" spans="1:21" x14ac:dyDescent="0.25">
      <c r="A391" s="8" t="s">
        <v>775</v>
      </c>
      <c r="B391" s="9" t="s">
        <v>776</v>
      </c>
      <c r="C391" s="10">
        <v>24000</v>
      </c>
      <c r="D391" s="11">
        <v>10</v>
      </c>
      <c r="E391" s="53">
        <f>A391-D391</f>
        <v>379</v>
      </c>
      <c r="F391" s="63">
        <f>I391/(1+J391)</f>
        <v>7095.5816050495941</v>
      </c>
      <c r="G391" s="62">
        <f>K391/(1+L391)</f>
        <v>339.95887594242629</v>
      </c>
      <c r="H391" s="54">
        <f>RANK(G391,$G$3:$G$502)</f>
        <v>379</v>
      </c>
      <c r="I391" s="16">
        <v>7869</v>
      </c>
      <c r="J391" s="33">
        <v>0.109</v>
      </c>
      <c r="K391" s="17">
        <v>496</v>
      </c>
      <c r="L391" s="38">
        <v>0.45900000000000002</v>
      </c>
      <c r="M391" s="18">
        <v>9131</v>
      </c>
      <c r="N391" s="19">
        <v>7024.9</v>
      </c>
      <c r="O391" s="61">
        <f>C391-C391*10%</f>
        <v>21600</v>
      </c>
      <c r="P391" s="62">
        <f t="shared" si="24"/>
        <v>972</v>
      </c>
      <c r="Q391" s="63">
        <f>I391+I391*5.2%</f>
        <v>8278.1880000000001</v>
      </c>
      <c r="R391" s="69">
        <f t="shared" si="25"/>
        <v>389</v>
      </c>
      <c r="S391" s="63">
        <f>Q391-(I391-K391)</f>
        <v>905.1880000000001</v>
      </c>
      <c r="T391" s="68">
        <f t="shared" si="26"/>
        <v>393</v>
      </c>
      <c r="U391" s="64">
        <f t="shared" si="27"/>
        <v>0.82497580645161306</v>
      </c>
    </row>
    <row r="392" spans="1:21" x14ac:dyDescent="0.25">
      <c r="A392" s="8" t="s">
        <v>777</v>
      </c>
      <c r="B392" s="9" t="s">
        <v>778</v>
      </c>
      <c r="C392" s="10">
        <v>20000</v>
      </c>
      <c r="D392" s="11">
        <v>25</v>
      </c>
      <c r="E392" s="53">
        <f>A392-D392</f>
        <v>365</v>
      </c>
      <c r="F392" s="63">
        <f>I392/(1+J392)</f>
        <v>7721.7046580773049</v>
      </c>
      <c r="G392" s="62">
        <f>K392/(1+L392)</f>
        <v>788.77968877968874</v>
      </c>
      <c r="H392" s="54">
        <f>RANK(G392,$G$3:$G$502)</f>
        <v>267</v>
      </c>
      <c r="I392" s="16">
        <v>7791.2</v>
      </c>
      <c r="J392" s="33">
        <v>9.0000000000000011E-3</v>
      </c>
      <c r="K392" s="17">
        <v>963.1</v>
      </c>
      <c r="L392" s="38">
        <v>0.221</v>
      </c>
      <c r="M392" s="18">
        <v>30387.7</v>
      </c>
      <c r="N392" s="19">
        <v>9273.5</v>
      </c>
      <c r="O392" s="61">
        <f>C392-C392*10%</f>
        <v>18000</v>
      </c>
      <c r="P392" s="62">
        <f t="shared" si="24"/>
        <v>810</v>
      </c>
      <c r="Q392" s="63">
        <f>I392+I392*5.2%</f>
        <v>8196.3423999999995</v>
      </c>
      <c r="R392" s="69">
        <f t="shared" si="25"/>
        <v>390</v>
      </c>
      <c r="S392" s="63">
        <f>Q392-(I392-K392)</f>
        <v>1368.2424000000001</v>
      </c>
      <c r="T392" s="68">
        <f t="shared" si="26"/>
        <v>301</v>
      </c>
      <c r="U392" s="64">
        <f t="shared" si="27"/>
        <v>0.42066493614370271</v>
      </c>
    </row>
    <row r="393" spans="1:21" x14ac:dyDescent="0.25">
      <c r="A393" s="8" t="s">
        <v>779</v>
      </c>
      <c r="B393" s="9" t="s">
        <v>780</v>
      </c>
      <c r="C393" s="10">
        <v>15675</v>
      </c>
      <c r="D393" s="11">
        <v>12</v>
      </c>
      <c r="E393" s="53">
        <f>A393-D393</f>
        <v>379</v>
      </c>
      <c r="F393" s="63">
        <f>I393/(1+J393)</f>
        <v>7513.114754098362</v>
      </c>
      <c r="G393" s="62">
        <f>K393/(1+L393)</f>
        <v>782.97872340425522</v>
      </c>
      <c r="H393" s="54">
        <f>RANK(G393,$G$3:$G$502)</f>
        <v>269</v>
      </c>
      <c r="I393" s="16">
        <v>7791.1</v>
      </c>
      <c r="J393" s="33">
        <v>3.7000000000000005E-2</v>
      </c>
      <c r="K393" s="17">
        <v>1177.5999999999999</v>
      </c>
      <c r="L393" s="38">
        <v>0.504</v>
      </c>
      <c r="M393" s="18">
        <v>7703</v>
      </c>
      <c r="N393" s="19">
        <v>23944.3</v>
      </c>
      <c r="O393" s="61">
        <f>C393-C393*10%</f>
        <v>14107.5</v>
      </c>
      <c r="P393" s="62">
        <f t="shared" si="24"/>
        <v>634.83749999999998</v>
      </c>
      <c r="Q393" s="63">
        <f>I393+I393*5.2%</f>
        <v>8196.2371999999996</v>
      </c>
      <c r="R393" s="69">
        <f t="shared" si="25"/>
        <v>391</v>
      </c>
      <c r="S393" s="63">
        <f>Q393-(I393-K393)</f>
        <v>1582.7371999999996</v>
      </c>
      <c r="T393" s="68">
        <f t="shared" si="26"/>
        <v>265</v>
      </c>
      <c r="U393" s="64">
        <f t="shared" si="27"/>
        <v>0.34403634510869541</v>
      </c>
    </row>
    <row r="394" spans="1:21" x14ac:dyDescent="0.25">
      <c r="A394" s="8" t="s">
        <v>781</v>
      </c>
      <c r="B394" s="9" t="s">
        <v>782</v>
      </c>
      <c r="C394" s="10">
        <v>12444</v>
      </c>
      <c r="D394" s="11">
        <v>12</v>
      </c>
      <c r="E394" s="53">
        <f>A394-D394</f>
        <v>380</v>
      </c>
      <c r="F394" s="63">
        <f>I394/(1+J394)</f>
        <v>7449.7607655502397</v>
      </c>
      <c r="G394" s="62">
        <f>K394/(1+L394)</f>
        <v>1127.7777777777776</v>
      </c>
      <c r="H394" s="54">
        <f>RANK(G394,$G$3:$G$502)</f>
        <v>216</v>
      </c>
      <c r="I394" s="16">
        <v>7785</v>
      </c>
      <c r="J394" s="33">
        <v>4.4999999999999998E-2</v>
      </c>
      <c r="K394" s="17">
        <v>1827</v>
      </c>
      <c r="L394" s="38">
        <v>0.62</v>
      </c>
      <c r="M394" s="18">
        <v>43396</v>
      </c>
      <c r="N394" s="19">
        <v>22882.5</v>
      </c>
      <c r="O394" s="61">
        <f>C394-C394*10%</f>
        <v>11199.6</v>
      </c>
      <c r="P394" s="62">
        <f t="shared" si="24"/>
        <v>503.98199999999997</v>
      </c>
      <c r="Q394" s="63">
        <f>I394+I394*5.2%</f>
        <v>8189.82</v>
      </c>
      <c r="R394" s="69">
        <f t="shared" si="25"/>
        <v>392</v>
      </c>
      <c r="S394" s="63">
        <f>Q394-(I394-K394)</f>
        <v>2231.8199999999997</v>
      </c>
      <c r="T394" s="68">
        <f t="shared" si="26"/>
        <v>207</v>
      </c>
      <c r="U394" s="64">
        <f t="shared" si="27"/>
        <v>0.2215763546798028</v>
      </c>
    </row>
    <row r="395" spans="1:21" x14ac:dyDescent="0.25">
      <c r="A395" s="8" t="s">
        <v>783</v>
      </c>
      <c r="B395" s="9" t="s">
        <v>784</v>
      </c>
      <c r="C395" s="10">
        <v>15000</v>
      </c>
      <c r="D395" s="11">
        <v>31</v>
      </c>
      <c r="E395" s="53">
        <f>A395-D395</f>
        <v>362</v>
      </c>
      <c r="F395" s="63">
        <f>I395/(1+J395)</f>
        <v>7716.7164179104484</v>
      </c>
      <c r="G395" s="62">
        <f>K395/(1+L395)</f>
        <v>-61.586284853051993</v>
      </c>
      <c r="H395" s="54">
        <f>RANK(G395,$G$3:$G$502)</f>
        <v>479</v>
      </c>
      <c r="I395" s="16">
        <v>7755.3</v>
      </c>
      <c r="J395" s="33">
        <v>5.0000000000000001E-3</v>
      </c>
      <c r="K395" s="17">
        <v>326.89999999999998</v>
      </c>
      <c r="L395" s="38">
        <v>-6.3079999999999998</v>
      </c>
      <c r="M395" s="18">
        <v>2118.5</v>
      </c>
      <c r="N395" s="19">
        <v>277.89999999999998</v>
      </c>
      <c r="O395" s="61">
        <f>C395-C395*10%</f>
        <v>13500</v>
      </c>
      <c r="P395" s="62">
        <f t="shared" si="24"/>
        <v>607.5</v>
      </c>
      <c r="Q395" s="63">
        <f>I395+I395*5.2%</f>
        <v>8158.5756000000001</v>
      </c>
      <c r="R395" s="69">
        <f t="shared" si="25"/>
        <v>393</v>
      </c>
      <c r="S395" s="63">
        <f>Q395-(I395-K395)</f>
        <v>730.17559999999958</v>
      </c>
      <c r="T395" s="68">
        <f t="shared" si="26"/>
        <v>430</v>
      </c>
      <c r="U395" s="64">
        <f t="shared" si="27"/>
        <v>1.2336359743040675</v>
      </c>
    </row>
    <row r="396" spans="1:21" x14ac:dyDescent="0.25">
      <c r="A396" s="8" t="s">
        <v>785</v>
      </c>
      <c r="B396" s="9" t="s">
        <v>786</v>
      </c>
      <c r="C396" s="10">
        <v>15000</v>
      </c>
      <c r="D396" s="11">
        <v>6</v>
      </c>
      <c r="E396" s="53">
        <f>A396-D396</f>
        <v>388</v>
      </c>
      <c r="F396" s="63">
        <f>I396/(1+J396)</f>
        <v>7035.3369763205828</v>
      </c>
      <c r="G396" s="62">
        <f>K396/(1+L396)</f>
        <v>38.78283878283878</v>
      </c>
      <c r="H396" s="54">
        <f>RANK(G396,$G$3:$G$502)</f>
        <v>462</v>
      </c>
      <c r="I396" s="16">
        <v>7724.8</v>
      </c>
      <c r="J396" s="33">
        <v>9.8000000000000004E-2</v>
      </c>
      <c r="K396" s="17">
        <v>205.2</v>
      </c>
      <c r="L396" s="38">
        <v>4.2910000000000004</v>
      </c>
      <c r="M396" s="18">
        <v>2932.3</v>
      </c>
      <c r="N396" s="19">
        <v>1538.9</v>
      </c>
      <c r="O396" s="61">
        <f>C396-C396*10%</f>
        <v>13500</v>
      </c>
      <c r="P396" s="62">
        <f t="shared" si="24"/>
        <v>607.5</v>
      </c>
      <c r="Q396" s="63">
        <f>I396+I396*5.2%</f>
        <v>8126.4895999999999</v>
      </c>
      <c r="R396" s="69">
        <f t="shared" si="25"/>
        <v>394</v>
      </c>
      <c r="S396" s="63">
        <f>Q396-(I396-K396)</f>
        <v>606.88959999999952</v>
      </c>
      <c r="T396" s="68">
        <f t="shared" si="26"/>
        <v>461</v>
      </c>
      <c r="U396" s="64">
        <f t="shared" si="27"/>
        <v>1.9575516569200757</v>
      </c>
    </row>
    <row r="397" spans="1:21" x14ac:dyDescent="0.25">
      <c r="A397" s="8" t="s">
        <v>787</v>
      </c>
      <c r="B397" s="9" t="s">
        <v>788</v>
      </c>
      <c r="C397" s="10">
        <v>15000</v>
      </c>
      <c r="D397" s="11">
        <v>19</v>
      </c>
      <c r="E397" s="53">
        <f>A397-D397</f>
        <v>376</v>
      </c>
      <c r="F397" s="63">
        <f>I397/(1+J397)</f>
        <v>6831.1170212765946</v>
      </c>
      <c r="G397" s="62">
        <f>K397/(1+L397)</f>
        <v>285.65375302663432</v>
      </c>
      <c r="H397" s="54">
        <f>RANK(G397,$G$3:$G$502)</f>
        <v>396</v>
      </c>
      <c r="I397" s="16">
        <v>7705.5</v>
      </c>
      <c r="J397" s="33">
        <v>0.128</v>
      </c>
      <c r="K397" s="17">
        <v>471.9</v>
      </c>
      <c r="L397" s="38">
        <v>0.65200000000000002</v>
      </c>
      <c r="M397" s="18">
        <v>5294.2</v>
      </c>
      <c r="N397" s="19">
        <v>5262.6</v>
      </c>
      <c r="O397" s="61">
        <f>C397-C397*10%</f>
        <v>13500</v>
      </c>
      <c r="P397" s="62">
        <f t="shared" si="24"/>
        <v>607.5</v>
      </c>
      <c r="Q397" s="63">
        <f>I397+I397*5.2%</f>
        <v>8106.1859999999997</v>
      </c>
      <c r="R397" s="69">
        <f t="shared" si="25"/>
        <v>395</v>
      </c>
      <c r="S397" s="63">
        <f>Q397-(I397-K397)</f>
        <v>872.58599999999933</v>
      </c>
      <c r="T397" s="68">
        <f t="shared" si="26"/>
        <v>402</v>
      </c>
      <c r="U397" s="64">
        <f t="shared" si="27"/>
        <v>0.84909090909090779</v>
      </c>
    </row>
    <row r="398" spans="1:21" x14ac:dyDescent="0.25">
      <c r="A398" s="8" t="s">
        <v>789</v>
      </c>
      <c r="B398" s="9" t="s">
        <v>790</v>
      </c>
      <c r="C398" s="10">
        <v>1449</v>
      </c>
      <c r="D398" s="11">
        <v>0</v>
      </c>
      <c r="E398" s="53">
        <f>A398-D398</f>
        <v>396</v>
      </c>
      <c r="F398" s="63">
        <f>I398/(1+J398)</f>
        <v>5741.2378821774801</v>
      </c>
      <c r="G398" s="62">
        <f>K398/(1+L398)</f>
        <v>-212.90322580645142</v>
      </c>
      <c r="H398" s="54">
        <f>RANK(G398,$G$3:$G$502)</f>
        <v>483</v>
      </c>
      <c r="I398" s="16">
        <v>7699</v>
      </c>
      <c r="J398" s="33">
        <v>0.34100000000000003</v>
      </c>
      <c r="K398" s="17">
        <v>13.2</v>
      </c>
      <c r="L398" s="38">
        <v>-1.0620000000000001</v>
      </c>
      <c r="M398" s="18">
        <v>10694.1</v>
      </c>
      <c r="N398" s="19">
        <v>6219.2</v>
      </c>
      <c r="O398" s="61">
        <f>C398-C398*10%</f>
        <v>1304.0999999999999</v>
      </c>
      <c r="P398" s="62">
        <f t="shared" si="24"/>
        <v>58.684499999999993</v>
      </c>
      <c r="Q398" s="63">
        <f>I398+I398*5.2%</f>
        <v>8099.348</v>
      </c>
      <c r="R398" s="69">
        <f t="shared" si="25"/>
        <v>396</v>
      </c>
      <c r="S398" s="63">
        <f>Q398-(I398-K398)</f>
        <v>413.54799999999977</v>
      </c>
      <c r="T398" s="68">
        <f t="shared" si="26"/>
        <v>492</v>
      </c>
      <c r="U398" s="64">
        <f t="shared" si="27"/>
        <v>30.329393939393924</v>
      </c>
    </row>
    <row r="399" spans="1:21" x14ac:dyDescent="0.25">
      <c r="A399" s="8" t="s">
        <v>791</v>
      </c>
      <c r="B399" s="9" t="s">
        <v>792</v>
      </c>
      <c r="C399" s="10">
        <v>7448</v>
      </c>
      <c r="D399" s="11">
        <v>28</v>
      </c>
      <c r="E399" s="53">
        <f>A399-D399</f>
        <v>369</v>
      </c>
      <c r="F399" s="63">
        <f>I399/(1+J399)</f>
        <v>7684.0159840159849</v>
      </c>
      <c r="G399" s="62">
        <f>K399/(1+L399)</f>
        <v>549.01456726649531</v>
      </c>
      <c r="H399" s="54">
        <f>RANK(G399,$G$3:$G$502)</f>
        <v>316</v>
      </c>
      <c r="I399" s="16">
        <v>7691.7</v>
      </c>
      <c r="J399" s="33">
        <v>1E-3</v>
      </c>
      <c r="K399" s="17">
        <v>640.70000000000005</v>
      </c>
      <c r="L399" s="38">
        <v>0.16700000000000001</v>
      </c>
      <c r="M399" s="18">
        <v>24896</v>
      </c>
      <c r="N399" s="19">
        <v>10337</v>
      </c>
      <c r="O399" s="61">
        <f>C399-C399*10%</f>
        <v>6703.2</v>
      </c>
      <c r="P399" s="62">
        <f t="shared" si="24"/>
        <v>301.64400000000001</v>
      </c>
      <c r="Q399" s="63">
        <f>I399+I399*5.2%</f>
        <v>8091.6683999999996</v>
      </c>
      <c r="R399" s="69">
        <f t="shared" si="25"/>
        <v>397</v>
      </c>
      <c r="S399" s="63">
        <f>Q399-(I399-K399)</f>
        <v>1040.6683999999996</v>
      </c>
      <c r="T399" s="68">
        <f t="shared" si="26"/>
        <v>360</v>
      </c>
      <c r="U399" s="64">
        <f t="shared" si="27"/>
        <v>0.62426783205868497</v>
      </c>
    </row>
    <row r="400" spans="1:21" x14ac:dyDescent="0.25">
      <c r="A400" s="8" t="s">
        <v>793</v>
      </c>
      <c r="B400" s="9" t="s">
        <v>794</v>
      </c>
      <c r="C400" s="10">
        <v>7878</v>
      </c>
      <c r="D400" s="11">
        <v>26</v>
      </c>
      <c r="E400" s="53">
        <f>A400-D400</f>
        <v>372</v>
      </c>
      <c r="F400" s="63">
        <f>I400/(1+J400)</f>
        <v>7648.9043824701193</v>
      </c>
      <c r="G400" s="62">
        <f>K400/(1+L400)</f>
        <v>1203.75</v>
      </c>
      <c r="H400" s="54">
        <f>RANK(G400,$G$3:$G$502)</f>
        <v>206</v>
      </c>
      <c r="I400" s="16">
        <v>7679.5</v>
      </c>
      <c r="J400" s="33">
        <v>4.0000000000000001E-3</v>
      </c>
      <c r="K400" s="17">
        <v>1059.3</v>
      </c>
      <c r="L400" s="38">
        <v>-0.12</v>
      </c>
      <c r="M400" s="18">
        <v>33475.800000000003</v>
      </c>
      <c r="N400" s="19">
        <v>24945.8</v>
      </c>
      <c r="O400" s="61">
        <f>C400-C400*10%</f>
        <v>7090.2</v>
      </c>
      <c r="P400" s="62">
        <f t="shared" si="24"/>
        <v>319.05899999999997</v>
      </c>
      <c r="Q400" s="63">
        <f>I400+I400*5.2%</f>
        <v>8078.8339999999998</v>
      </c>
      <c r="R400" s="69">
        <f t="shared" si="25"/>
        <v>398</v>
      </c>
      <c r="S400" s="63">
        <f>Q400-(I400-K400)</f>
        <v>1458.634</v>
      </c>
      <c r="T400" s="68">
        <f t="shared" si="26"/>
        <v>289</v>
      </c>
      <c r="U400" s="64">
        <f t="shared" si="27"/>
        <v>0.37697913716605314</v>
      </c>
    </row>
    <row r="401" spans="1:21" x14ac:dyDescent="0.25">
      <c r="A401" s="8" t="s">
        <v>795</v>
      </c>
      <c r="B401" s="9" t="s">
        <v>796</v>
      </c>
      <c r="C401" s="10">
        <v>18268</v>
      </c>
      <c r="D401" s="11">
        <v>3</v>
      </c>
      <c r="E401" s="53">
        <f>A401-D401</f>
        <v>396</v>
      </c>
      <c r="F401" s="63">
        <f>I401/(1+J401)</f>
        <v>7012.8205128205127</v>
      </c>
      <c r="G401" s="62">
        <f>K401/(1+L401)</f>
        <v>1146.3414634146338</v>
      </c>
      <c r="H401" s="54">
        <f>RANK(G401,$G$3:$G$502)</f>
        <v>212</v>
      </c>
      <c r="I401" s="16">
        <v>7658</v>
      </c>
      <c r="J401" s="33">
        <v>9.1999999999999998E-2</v>
      </c>
      <c r="K401" s="17">
        <v>188</v>
      </c>
      <c r="L401" s="38">
        <v>-0.83599999999999997</v>
      </c>
      <c r="M401" s="18">
        <v>10426</v>
      </c>
      <c r="N401" s="19">
        <v>5014.8999999999996</v>
      </c>
      <c r="O401" s="61">
        <f>C401-C401*10%</f>
        <v>16441.2</v>
      </c>
      <c r="P401" s="62">
        <f t="shared" si="24"/>
        <v>739.85400000000004</v>
      </c>
      <c r="Q401" s="63">
        <f>I401+I401*5.2%</f>
        <v>8056.2160000000003</v>
      </c>
      <c r="R401" s="69">
        <f t="shared" si="25"/>
        <v>399</v>
      </c>
      <c r="S401" s="63">
        <f>Q401-(I401-K401)</f>
        <v>586.21600000000035</v>
      </c>
      <c r="T401" s="68">
        <f t="shared" si="26"/>
        <v>464</v>
      </c>
      <c r="U401" s="64">
        <f t="shared" si="27"/>
        <v>2.1181702127659592</v>
      </c>
    </row>
    <row r="402" spans="1:21" x14ac:dyDescent="0.25">
      <c r="A402" s="8" t="s">
        <v>797</v>
      </c>
      <c r="B402" s="9" t="s">
        <v>798</v>
      </c>
      <c r="C402" s="10">
        <v>13000</v>
      </c>
      <c r="D402" s="11">
        <v>57</v>
      </c>
      <c r="E402" s="53">
        <f>A402-D402</f>
        <v>343</v>
      </c>
      <c r="F402" s="63">
        <f>I402/(1+J402)</f>
        <v>6120.96</v>
      </c>
      <c r="G402" s="62">
        <f>K402/(1+L402)</f>
        <v>436.63426488456872</v>
      </c>
      <c r="H402" s="54">
        <f>RANK(G402,$G$3:$G$502)</f>
        <v>348</v>
      </c>
      <c r="I402" s="16">
        <v>7651.2</v>
      </c>
      <c r="J402" s="33">
        <v>0.25</v>
      </c>
      <c r="K402" s="17">
        <v>718.7</v>
      </c>
      <c r="L402" s="38">
        <v>0.64600000000000002</v>
      </c>
      <c r="M402" s="18">
        <v>11980.9</v>
      </c>
      <c r="N402" s="19">
        <v>9634.4</v>
      </c>
      <c r="O402" s="61">
        <f>C402-C402*10%</f>
        <v>11700</v>
      </c>
      <c r="P402" s="62">
        <f t="shared" si="24"/>
        <v>526.5</v>
      </c>
      <c r="Q402" s="63">
        <f>I402+I402*5.2%</f>
        <v>8049.0623999999998</v>
      </c>
      <c r="R402" s="69">
        <f t="shared" si="25"/>
        <v>400</v>
      </c>
      <c r="S402" s="63">
        <f>Q402-(I402-K402)</f>
        <v>1116.5623999999998</v>
      </c>
      <c r="T402" s="68">
        <f t="shared" si="26"/>
        <v>346</v>
      </c>
      <c r="U402" s="64">
        <f t="shared" si="27"/>
        <v>0.55358619730068137</v>
      </c>
    </row>
    <row r="403" spans="1:21" x14ac:dyDescent="0.25">
      <c r="A403" s="8" t="s">
        <v>799</v>
      </c>
      <c r="B403" s="9" t="s">
        <v>1026</v>
      </c>
      <c r="C403" s="10" t="s">
        <v>370</v>
      </c>
      <c r="D403" s="11">
        <v>3</v>
      </c>
      <c r="E403" s="53">
        <f>A403-D403</f>
        <v>398</v>
      </c>
      <c r="F403" s="63">
        <f>I403/(1+J403)</f>
        <v>6990.9926470588225</v>
      </c>
      <c r="G403" s="62">
        <f>K403/(1+L403)</f>
        <v>-7.0981210855949879</v>
      </c>
      <c r="H403" s="54">
        <f>RANK(G403,$G$3:$G$502)</f>
        <v>476</v>
      </c>
      <c r="I403" s="16">
        <v>7606.2</v>
      </c>
      <c r="J403" s="33">
        <v>8.8000000000000009E-2</v>
      </c>
      <c r="K403" s="17">
        <v>3.4</v>
      </c>
      <c r="L403" s="38">
        <v>-1.4790000000000001</v>
      </c>
      <c r="M403" s="18">
        <v>743</v>
      </c>
      <c r="N403" s="19">
        <v>83.7</v>
      </c>
      <c r="O403" s="61">
        <f>C403-C403*10%</f>
        <v>165.6</v>
      </c>
      <c r="P403" s="62">
        <f t="shared" si="24"/>
        <v>7.4519999999999991</v>
      </c>
      <c r="Q403" s="63">
        <f>I403+I403*5.2%</f>
        <v>8001.7223999999997</v>
      </c>
      <c r="R403" s="69">
        <f t="shared" si="25"/>
        <v>401</v>
      </c>
      <c r="S403" s="63">
        <f>Q403-(I403-K403)</f>
        <v>398.92239999999947</v>
      </c>
      <c r="T403" s="68">
        <f t="shared" si="26"/>
        <v>494</v>
      </c>
      <c r="U403" s="64">
        <f t="shared" si="27"/>
        <v>116.33011764705867</v>
      </c>
    </row>
    <row r="404" spans="1:21" x14ac:dyDescent="0.25">
      <c r="A404" s="8" t="s">
        <v>800</v>
      </c>
      <c r="B404" s="9" t="s">
        <v>801</v>
      </c>
      <c r="C404" s="10">
        <v>23436</v>
      </c>
      <c r="D404" s="11">
        <v>100</v>
      </c>
      <c r="E404" s="53">
        <f>A404-D404</f>
        <v>302</v>
      </c>
      <c r="F404" s="63">
        <f>I404/(1+J404)</f>
        <v>6209.3213409648397</v>
      </c>
      <c r="G404" s="62">
        <f>K404/(1+L404)</f>
        <v>770.55214723926383</v>
      </c>
      <c r="H404" s="54">
        <f>RANK(G404,$G$3:$G$502)</f>
        <v>271</v>
      </c>
      <c r="I404" s="16">
        <v>7594</v>
      </c>
      <c r="J404" s="33">
        <v>0.223</v>
      </c>
      <c r="K404" s="17">
        <v>628</v>
      </c>
      <c r="L404" s="38">
        <v>-0.185</v>
      </c>
      <c r="M404" s="18">
        <v>9301</v>
      </c>
      <c r="N404" s="19">
        <v>10063.4</v>
      </c>
      <c r="O404" s="61">
        <f>C404-C404*10%</f>
        <v>21092.400000000001</v>
      </c>
      <c r="P404" s="62">
        <f t="shared" si="24"/>
        <v>949.15800000000002</v>
      </c>
      <c r="Q404" s="63">
        <f>I404+I404*5.2%</f>
        <v>7988.8879999999999</v>
      </c>
      <c r="R404" s="69">
        <f t="shared" si="25"/>
        <v>402</v>
      </c>
      <c r="S404" s="63">
        <f>Q404-(I404-K404)</f>
        <v>1022.8879999999999</v>
      </c>
      <c r="T404" s="68">
        <f t="shared" si="26"/>
        <v>363</v>
      </c>
      <c r="U404" s="64">
        <f t="shared" si="27"/>
        <v>0.62880254777070055</v>
      </c>
    </row>
    <row r="405" spans="1:21" x14ac:dyDescent="0.25">
      <c r="A405" s="8" t="s">
        <v>802</v>
      </c>
      <c r="B405" s="9" t="s">
        <v>803</v>
      </c>
      <c r="C405" s="10">
        <v>9600</v>
      </c>
      <c r="D405" s="11">
        <v>17</v>
      </c>
      <c r="E405" s="53">
        <f>A405-D405</f>
        <v>386</v>
      </c>
      <c r="F405" s="63">
        <f>I405/(1+J405)</f>
        <v>7328.5024154589373</v>
      </c>
      <c r="G405" s="62">
        <f>K405/(1+L405)</f>
        <v>1534.6790205162145</v>
      </c>
      <c r="H405" s="54">
        <f>RANK(G405,$G$3:$G$502)</f>
        <v>164</v>
      </c>
      <c r="I405" s="16">
        <v>7585</v>
      </c>
      <c r="J405" s="33">
        <v>3.5000000000000003E-2</v>
      </c>
      <c r="K405" s="17">
        <v>2318.9</v>
      </c>
      <c r="L405" s="38">
        <v>0.51100000000000001</v>
      </c>
      <c r="M405" s="18">
        <v>20538.7</v>
      </c>
      <c r="N405" s="19">
        <v>33209.599999999999</v>
      </c>
      <c r="O405" s="61">
        <f>C405-C405*10%</f>
        <v>8640</v>
      </c>
      <c r="P405" s="62">
        <f t="shared" si="24"/>
        <v>388.8</v>
      </c>
      <c r="Q405" s="63">
        <f>I405+I405*5.2%</f>
        <v>7979.42</v>
      </c>
      <c r="R405" s="69">
        <f t="shared" si="25"/>
        <v>403</v>
      </c>
      <c r="S405" s="63">
        <f>Q405-(I405-K405)</f>
        <v>2713.3199999999997</v>
      </c>
      <c r="T405" s="68">
        <f t="shared" si="26"/>
        <v>179</v>
      </c>
      <c r="U405" s="64">
        <f t="shared" si="27"/>
        <v>0.17008926646254671</v>
      </c>
    </row>
    <row r="406" spans="1:21" x14ac:dyDescent="0.25">
      <c r="A406" s="8" t="s">
        <v>804</v>
      </c>
      <c r="B406" s="9" t="s">
        <v>805</v>
      </c>
      <c r="C406" s="10">
        <v>46000</v>
      </c>
      <c r="D406" s="11">
        <v>37</v>
      </c>
      <c r="E406" s="53">
        <f>A406-D406</f>
        <v>367</v>
      </c>
      <c r="F406" s="63">
        <f>I406/(1+J406)</f>
        <v>7361.6813294232652</v>
      </c>
      <c r="G406" s="62">
        <f>K406/(1+L406)</f>
        <v>772.29800629590773</v>
      </c>
      <c r="H406" s="54">
        <f>RANK(G406,$G$3:$G$502)</f>
        <v>270</v>
      </c>
      <c r="I406" s="16">
        <v>7531</v>
      </c>
      <c r="J406" s="33">
        <v>2.3E-2</v>
      </c>
      <c r="K406" s="17">
        <v>736</v>
      </c>
      <c r="L406" s="38">
        <v>-4.7E-2</v>
      </c>
      <c r="M406" s="18">
        <v>11003</v>
      </c>
      <c r="N406" s="19">
        <v>12072.8</v>
      </c>
      <c r="O406" s="61">
        <f>C406-C406*10%</f>
        <v>41400</v>
      </c>
      <c r="P406" s="62">
        <f t="shared" si="24"/>
        <v>1863</v>
      </c>
      <c r="Q406" s="63">
        <f>I406+I406*5.2%</f>
        <v>7922.6120000000001</v>
      </c>
      <c r="R406" s="69">
        <f t="shared" si="25"/>
        <v>404</v>
      </c>
      <c r="S406" s="63">
        <f>Q406-(I406-K406)</f>
        <v>1127.6120000000001</v>
      </c>
      <c r="T406" s="68">
        <f t="shared" si="26"/>
        <v>342</v>
      </c>
      <c r="U406" s="64">
        <f t="shared" si="27"/>
        <v>0.53208152173913059</v>
      </c>
    </row>
    <row r="407" spans="1:21" x14ac:dyDescent="0.25">
      <c r="A407" s="8" t="s">
        <v>806</v>
      </c>
      <c r="B407" s="9" t="s">
        <v>807</v>
      </c>
      <c r="C407" s="10">
        <v>9900</v>
      </c>
      <c r="D407" s="11">
        <v>4</v>
      </c>
      <c r="E407" s="53">
        <f>A407-D407</f>
        <v>401</v>
      </c>
      <c r="F407" s="63">
        <f>I407/(1+J407)</f>
        <v>7015.9027128157159</v>
      </c>
      <c r="G407" s="62">
        <f>K407/(1+L407)</f>
        <v>273.00105405812377</v>
      </c>
      <c r="H407" s="54">
        <f>RANK(G407,$G$3:$G$502)</f>
        <v>401</v>
      </c>
      <c r="I407" s="16">
        <v>7500</v>
      </c>
      <c r="J407" s="33">
        <v>6.9000000000000006E-2</v>
      </c>
      <c r="K407" s="17">
        <v>1813</v>
      </c>
      <c r="L407" s="38">
        <v>5.641</v>
      </c>
      <c r="M407" s="18">
        <v>17835</v>
      </c>
      <c r="N407" s="19">
        <v>34777.4</v>
      </c>
      <c r="O407" s="61">
        <f>C407-C407*10%</f>
        <v>8910</v>
      </c>
      <c r="P407" s="62">
        <f t="shared" si="24"/>
        <v>400.95</v>
      </c>
      <c r="Q407" s="63">
        <f>I407+I407*5.2%</f>
        <v>7890</v>
      </c>
      <c r="R407" s="69">
        <f t="shared" si="25"/>
        <v>405</v>
      </c>
      <c r="S407" s="63">
        <f>Q407-(I407-K407)</f>
        <v>2203</v>
      </c>
      <c r="T407" s="68">
        <f t="shared" si="26"/>
        <v>208</v>
      </c>
      <c r="U407" s="64">
        <f t="shared" si="27"/>
        <v>0.21511307225592941</v>
      </c>
    </row>
    <row r="408" spans="1:21" x14ac:dyDescent="0.25">
      <c r="A408" s="8" t="s">
        <v>808</v>
      </c>
      <c r="B408" s="9" t="s">
        <v>809</v>
      </c>
      <c r="C408" s="10">
        <v>9300</v>
      </c>
      <c r="D408" s="11">
        <v>12</v>
      </c>
      <c r="E408" s="53">
        <f>A408-D408</f>
        <v>394</v>
      </c>
      <c r="F408" s="63">
        <f>I408/(1+J408)</f>
        <v>7195.380173243504</v>
      </c>
      <c r="G408" s="62">
        <f>K408/(1+L408)</f>
        <v>582.10116731517519</v>
      </c>
      <c r="H408" s="54">
        <f>RANK(G408,$G$3:$G$502)</f>
        <v>308</v>
      </c>
      <c r="I408" s="16">
        <v>7476</v>
      </c>
      <c r="J408" s="33">
        <v>3.9E-2</v>
      </c>
      <c r="K408" s="17">
        <v>748</v>
      </c>
      <c r="L408" s="38">
        <v>0.28499999999999998</v>
      </c>
      <c r="M408" s="18">
        <v>17249</v>
      </c>
      <c r="N408" s="19">
        <v>19663.400000000001</v>
      </c>
      <c r="O408" s="61">
        <f>C408-C408*10%</f>
        <v>8370</v>
      </c>
      <c r="P408" s="62">
        <f t="shared" si="24"/>
        <v>376.65</v>
      </c>
      <c r="Q408" s="63">
        <f>I408+I408*5.2%</f>
        <v>7864.7520000000004</v>
      </c>
      <c r="R408" s="69">
        <f t="shared" si="25"/>
        <v>406</v>
      </c>
      <c r="S408" s="63">
        <f>Q408-(I408-K408)</f>
        <v>1136.7520000000004</v>
      </c>
      <c r="T408" s="68">
        <f t="shared" si="26"/>
        <v>340</v>
      </c>
      <c r="U408" s="64">
        <f t="shared" si="27"/>
        <v>0.51972192513369042</v>
      </c>
    </row>
    <row r="409" spans="1:21" x14ac:dyDescent="0.25">
      <c r="A409" s="8" t="s">
        <v>810</v>
      </c>
      <c r="B409" s="9" t="s">
        <v>811</v>
      </c>
      <c r="C409" s="10">
        <v>13900</v>
      </c>
      <c r="D409" s="11">
        <v>24</v>
      </c>
      <c r="E409" s="53">
        <f>A409-D409</f>
        <v>383</v>
      </c>
      <c r="F409" s="63">
        <f>I409/(1+J409)</f>
        <v>6523.3856893542761</v>
      </c>
      <c r="G409" s="62">
        <f>K409/(1+L409)</f>
        <v>636.00593912397926</v>
      </c>
      <c r="H409" s="54">
        <f>RANK(G409,$G$3:$G$502)</f>
        <v>296</v>
      </c>
      <c r="I409" s="16">
        <v>7475.8</v>
      </c>
      <c r="J409" s="33">
        <v>0.14599999999999999</v>
      </c>
      <c r="K409" s="17">
        <v>856.7</v>
      </c>
      <c r="L409" s="38">
        <v>0.34699999999999998</v>
      </c>
      <c r="M409" s="18">
        <v>37412.9</v>
      </c>
      <c r="N409" s="19">
        <v>11340.9</v>
      </c>
      <c r="O409" s="61">
        <f>C409-C409*10%</f>
        <v>12510</v>
      </c>
      <c r="P409" s="62">
        <f t="shared" si="24"/>
        <v>562.94999999999993</v>
      </c>
      <c r="Q409" s="63">
        <f>I409+I409*5.2%</f>
        <v>7864.5416000000005</v>
      </c>
      <c r="R409" s="69">
        <f t="shared" si="25"/>
        <v>407</v>
      </c>
      <c r="S409" s="63">
        <f>Q409-(I409-K409)</f>
        <v>1245.4416000000001</v>
      </c>
      <c r="T409" s="68">
        <f t="shared" si="26"/>
        <v>320</v>
      </c>
      <c r="U409" s="64">
        <f t="shared" si="27"/>
        <v>0.45376631259484074</v>
      </c>
    </row>
    <row r="410" spans="1:21" x14ac:dyDescent="0.25">
      <c r="A410" s="8" t="s">
        <v>812</v>
      </c>
      <c r="B410" s="9" t="s">
        <v>813</v>
      </c>
      <c r="C410" s="10">
        <v>27561</v>
      </c>
      <c r="D410" s="11">
        <v>17</v>
      </c>
      <c r="E410" s="53">
        <f>A410-D410</f>
        <v>391</v>
      </c>
      <c r="F410" s="63">
        <f>I410/(1+J410)</f>
        <v>6641.8666666666668</v>
      </c>
      <c r="G410" s="62">
        <f>K410/(1+L410)</f>
        <v>177.49860413176995</v>
      </c>
      <c r="H410" s="54">
        <f>RANK(G410,$G$3:$G$502)</f>
        <v>424</v>
      </c>
      <c r="I410" s="16">
        <v>7472.1</v>
      </c>
      <c r="J410" s="33">
        <v>0.125</v>
      </c>
      <c r="K410" s="17">
        <v>317.89999999999998</v>
      </c>
      <c r="L410" s="38">
        <v>0.79100000000000004</v>
      </c>
      <c r="M410" s="18">
        <v>3469.9</v>
      </c>
      <c r="N410" s="19">
        <v>4716.8999999999996</v>
      </c>
      <c r="O410" s="61">
        <f>C410-C410*10%</f>
        <v>24804.9</v>
      </c>
      <c r="P410" s="62">
        <f t="shared" si="24"/>
        <v>1116.2205000000001</v>
      </c>
      <c r="Q410" s="63">
        <f>I410+I410*5.2%</f>
        <v>7860.6492000000007</v>
      </c>
      <c r="R410" s="69">
        <f t="shared" si="25"/>
        <v>408</v>
      </c>
      <c r="S410" s="63">
        <f>Q410-(I410-K410)</f>
        <v>706.44920000000002</v>
      </c>
      <c r="T410" s="68">
        <f t="shared" si="26"/>
        <v>437</v>
      </c>
      <c r="U410" s="64">
        <f t="shared" si="27"/>
        <v>1.2222371815036177</v>
      </c>
    </row>
    <row r="411" spans="1:21" x14ac:dyDescent="0.25">
      <c r="A411" s="8" t="s">
        <v>814</v>
      </c>
      <c r="B411" s="9" t="s">
        <v>815</v>
      </c>
      <c r="C411" s="10">
        <v>25500</v>
      </c>
      <c r="D411" s="11">
        <v>9</v>
      </c>
      <c r="E411" s="53">
        <f>A411-D411</f>
        <v>400</v>
      </c>
      <c r="F411" s="63">
        <f>I411/(1+J411)</f>
        <v>6692.446043165467</v>
      </c>
      <c r="G411" s="62">
        <f>K411/(1+L411)</f>
        <v>1075.2293577981652</v>
      </c>
      <c r="H411" s="54">
        <f>RANK(G411,$G$3:$G$502)</f>
        <v>220</v>
      </c>
      <c r="I411" s="16">
        <v>7442</v>
      </c>
      <c r="J411" s="33">
        <v>0.11199999999999999</v>
      </c>
      <c r="K411" s="17">
        <v>586</v>
      </c>
      <c r="L411" s="38">
        <v>-0.45500000000000002</v>
      </c>
      <c r="M411" s="18">
        <v>48918</v>
      </c>
      <c r="N411" s="19">
        <v>39328.1</v>
      </c>
      <c r="O411" s="61">
        <f>C411-C411*10%</f>
        <v>22950</v>
      </c>
      <c r="P411" s="62">
        <f t="shared" si="24"/>
        <v>1032.75</v>
      </c>
      <c r="Q411" s="63">
        <f>I411+I411*5.2%</f>
        <v>7828.9840000000004</v>
      </c>
      <c r="R411" s="69">
        <f t="shared" si="25"/>
        <v>409</v>
      </c>
      <c r="S411" s="63">
        <f>Q411-(I411-K411)</f>
        <v>972.98400000000038</v>
      </c>
      <c r="T411" s="68">
        <f t="shared" si="26"/>
        <v>373</v>
      </c>
      <c r="U411" s="64">
        <f t="shared" si="27"/>
        <v>0.6603822525597276</v>
      </c>
    </row>
    <row r="412" spans="1:21" x14ac:dyDescent="0.25">
      <c r="A412" s="8" t="s">
        <v>816</v>
      </c>
      <c r="B412" s="9" t="s">
        <v>817</v>
      </c>
      <c r="C412" s="10">
        <v>5026</v>
      </c>
      <c r="D412" s="11">
        <v>9</v>
      </c>
      <c r="E412" s="53">
        <f>A412-D412</f>
        <v>401</v>
      </c>
      <c r="F412" s="63">
        <f>I412/(1+J412)</f>
        <v>6666.7562724014333</v>
      </c>
      <c r="G412" s="62">
        <f>K412/(1+L412)</f>
        <v>1238.8777555110221</v>
      </c>
      <c r="H412" s="54">
        <f>RANK(G412,$G$3:$G$502)</f>
        <v>204</v>
      </c>
      <c r="I412" s="16">
        <v>7440.1</v>
      </c>
      <c r="J412" s="33">
        <v>0.11599999999999999</v>
      </c>
      <c r="K412" s="17">
        <v>1236.4000000000001</v>
      </c>
      <c r="L412" s="38">
        <v>-2E-3</v>
      </c>
      <c r="M412" s="18">
        <v>33010.400000000001</v>
      </c>
      <c r="N412" s="19">
        <v>86930</v>
      </c>
      <c r="O412" s="61">
        <f>C412-C412*10%</f>
        <v>4523.3999999999996</v>
      </c>
      <c r="P412" s="62">
        <f t="shared" si="24"/>
        <v>203.55299999999997</v>
      </c>
      <c r="Q412" s="63">
        <f>I412+I412*5.2%</f>
        <v>7826.9852000000001</v>
      </c>
      <c r="R412" s="69">
        <f t="shared" si="25"/>
        <v>410</v>
      </c>
      <c r="S412" s="63">
        <f>Q412-(I412-K412)</f>
        <v>1623.2851999999993</v>
      </c>
      <c r="T412" s="68">
        <f t="shared" si="26"/>
        <v>262</v>
      </c>
      <c r="U412" s="64">
        <f t="shared" si="27"/>
        <v>0.31291264962795151</v>
      </c>
    </row>
    <row r="413" spans="1:21" x14ac:dyDescent="0.25">
      <c r="A413" s="8" t="s">
        <v>818</v>
      </c>
      <c r="B413" s="9" t="s">
        <v>819</v>
      </c>
      <c r="C413" s="10">
        <v>3420</v>
      </c>
      <c r="D413" s="11">
        <v>27</v>
      </c>
      <c r="E413" s="53">
        <f>A413-D413</f>
        <v>384</v>
      </c>
      <c r="F413" s="63">
        <f>I413/(1+J413)</f>
        <v>6422.1453287197237</v>
      </c>
      <c r="G413" s="62">
        <f>K413/(1+L413)</f>
        <v>1290.3225806451601</v>
      </c>
      <c r="H413" s="54">
        <f>RANK(G413,$G$3:$G$502)</f>
        <v>193</v>
      </c>
      <c r="I413" s="16">
        <v>7424</v>
      </c>
      <c r="J413" s="33">
        <v>0.156</v>
      </c>
      <c r="K413" s="17">
        <v>40</v>
      </c>
      <c r="L413" s="38">
        <v>-0.96899999999999997</v>
      </c>
      <c r="M413" s="18">
        <v>21582</v>
      </c>
      <c r="N413" s="19">
        <v>13011.6</v>
      </c>
      <c r="O413" s="61">
        <f>C413-C413*10%</f>
        <v>3078</v>
      </c>
      <c r="P413" s="62">
        <f t="shared" si="24"/>
        <v>138.51</v>
      </c>
      <c r="Q413" s="63">
        <f>I413+I413*5.2%</f>
        <v>7810.0479999999998</v>
      </c>
      <c r="R413" s="69">
        <f t="shared" si="25"/>
        <v>411</v>
      </c>
      <c r="S413" s="63">
        <f>Q413-(I413-K413)</f>
        <v>426.04799999999977</v>
      </c>
      <c r="T413" s="68">
        <f t="shared" si="26"/>
        <v>490</v>
      </c>
      <c r="U413" s="64">
        <f t="shared" si="27"/>
        <v>9.651199999999994</v>
      </c>
    </row>
    <row r="414" spans="1:21" x14ac:dyDescent="0.25">
      <c r="A414" s="8" t="s">
        <v>820</v>
      </c>
      <c r="B414" s="9" t="s">
        <v>821</v>
      </c>
      <c r="C414" s="10">
        <v>24000</v>
      </c>
      <c r="D414" s="11">
        <v>52</v>
      </c>
      <c r="E414" s="53">
        <f>A414-D414</f>
        <v>360</v>
      </c>
      <c r="F414" s="63">
        <f>I414/(1+J414)</f>
        <v>7003.598484848485</v>
      </c>
      <c r="G414" s="62">
        <f>K414/(1+L414)</f>
        <v>811.23755334281634</v>
      </c>
      <c r="H414" s="54">
        <f>RANK(G414,$G$3:$G$502)</f>
        <v>262</v>
      </c>
      <c r="I414" s="16">
        <v>7395.8</v>
      </c>
      <c r="J414" s="33">
        <v>5.6000000000000001E-2</v>
      </c>
      <c r="K414" s="17">
        <v>570.29999999999995</v>
      </c>
      <c r="L414" s="38">
        <v>-0.29699999999999999</v>
      </c>
      <c r="M414" s="18">
        <v>8365.7999999999993</v>
      </c>
      <c r="N414" s="19">
        <v>13621</v>
      </c>
      <c r="O414" s="61">
        <f>C414-C414*10%</f>
        <v>21600</v>
      </c>
      <c r="P414" s="62">
        <f t="shared" si="24"/>
        <v>972</v>
      </c>
      <c r="Q414" s="63">
        <f>I414+I414*5.2%</f>
        <v>7780.3816000000006</v>
      </c>
      <c r="R414" s="69">
        <f t="shared" si="25"/>
        <v>412</v>
      </c>
      <c r="S414" s="63">
        <f>Q414-(I414-K414)</f>
        <v>954.88160000000062</v>
      </c>
      <c r="T414" s="68">
        <f t="shared" si="26"/>
        <v>376</v>
      </c>
      <c r="U414" s="64">
        <f t="shared" si="27"/>
        <v>0.67434964054006785</v>
      </c>
    </row>
    <row r="415" spans="1:21" x14ac:dyDescent="0.25">
      <c r="A415" s="8" t="s">
        <v>822</v>
      </c>
      <c r="B415" s="9" t="s">
        <v>823</v>
      </c>
      <c r="C415" s="10">
        <v>18180</v>
      </c>
      <c r="D415" s="11">
        <v>1</v>
      </c>
      <c r="E415" s="53">
        <f>A415-D415</f>
        <v>412</v>
      </c>
      <c r="F415" s="63">
        <f>I415/(1+J415)</f>
        <v>6870.8178438661707</v>
      </c>
      <c r="G415" s="62">
        <f>K415/(1+L415)</f>
        <v>1295.8333333333335</v>
      </c>
      <c r="H415" s="54">
        <f>RANK(G415,$G$3:$G$502)</f>
        <v>192</v>
      </c>
      <c r="I415" s="16">
        <v>7393</v>
      </c>
      <c r="J415" s="33">
        <v>7.5999999999999998E-2</v>
      </c>
      <c r="K415" s="17">
        <v>1866</v>
      </c>
      <c r="L415" s="38">
        <v>0.44</v>
      </c>
      <c r="M415" s="18">
        <v>139613</v>
      </c>
      <c r="N415" s="19">
        <v>15888.4</v>
      </c>
      <c r="O415" s="61">
        <f>C415-C415*10%</f>
        <v>16362</v>
      </c>
      <c r="P415" s="62">
        <f t="shared" si="24"/>
        <v>736.29</v>
      </c>
      <c r="Q415" s="63">
        <f>I415+I415*5.2%</f>
        <v>7777.4359999999997</v>
      </c>
      <c r="R415" s="69">
        <f t="shared" si="25"/>
        <v>413</v>
      </c>
      <c r="S415" s="63">
        <f>Q415-(I415-K415)</f>
        <v>2250.4359999999997</v>
      </c>
      <c r="T415" s="68">
        <f t="shared" si="26"/>
        <v>205</v>
      </c>
      <c r="U415" s="64">
        <f t="shared" si="27"/>
        <v>0.20602143622722385</v>
      </c>
    </row>
    <row r="416" spans="1:21" x14ac:dyDescent="0.25">
      <c r="A416" s="8" t="s">
        <v>824</v>
      </c>
      <c r="B416" s="9" t="s">
        <v>825</v>
      </c>
      <c r="C416" s="10">
        <v>7000</v>
      </c>
      <c r="D416" s="11">
        <v>31</v>
      </c>
      <c r="E416" s="53">
        <f>A416-D416</f>
        <v>383</v>
      </c>
      <c r="F416" s="63">
        <f>I416/(1+J416)</f>
        <v>7320.4975124378125</v>
      </c>
      <c r="G416" s="62">
        <f>K416/(1+L416)</f>
        <v>592.30088495575228</v>
      </c>
      <c r="H416" s="54">
        <f>RANK(G416,$G$3:$G$502)</f>
        <v>305</v>
      </c>
      <c r="I416" s="16">
        <v>7357.1</v>
      </c>
      <c r="J416" s="33">
        <v>5.0000000000000001E-3</v>
      </c>
      <c r="K416" s="17">
        <v>1338.6</v>
      </c>
      <c r="L416" s="38">
        <v>1.26</v>
      </c>
      <c r="M416" s="18">
        <v>15301.2</v>
      </c>
      <c r="N416" s="19">
        <v>13251.5</v>
      </c>
      <c r="O416" s="61">
        <f>C416-C416*10%</f>
        <v>6300</v>
      </c>
      <c r="P416" s="62">
        <f t="shared" si="24"/>
        <v>283.5</v>
      </c>
      <c r="Q416" s="63">
        <f>I416+I416*5.2%</f>
        <v>7739.6692000000003</v>
      </c>
      <c r="R416" s="69">
        <f t="shared" si="25"/>
        <v>414</v>
      </c>
      <c r="S416" s="63">
        <f>Q416-(I416-K416)</f>
        <v>1721.1692000000003</v>
      </c>
      <c r="T416" s="68">
        <f t="shared" si="26"/>
        <v>251</v>
      </c>
      <c r="U416" s="64">
        <f t="shared" si="27"/>
        <v>0.28579799790826266</v>
      </c>
    </row>
    <row r="417" spans="1:21" x14ac:dyDescent="0.25">
      <c r="A417" s="8" t="s">
        <v>826</v>
      </c>
      <c r="B417" s="9" t="s">
        <v>827</v>
      </c>
      <c r="C417" s="10">
        <v>18140</v>
      </c>
      <c r="D417" s="11">
        <v>20</v>
      </c>
      <c r="E417" s="53">
        <f>A417-D417</f>
        <v>395</v>
      </c>
      <c r="F417" s="63">
        <f>I417/(1+J417)</f>
        <v>6456.5408252853376</v>
      </c>
      <c r="G417" s="62">
        <f>K417/(1+L417)</f>
        <v>1651.6314779270633</v>
      </c>
      <c r="H417" s="54">
        <f>RANK(G417,$G$3:$G$502)</f>
        <v>155</v>
      </c>
      <c r="I417" s="16">
        <v>7354</v>
      </c>
      <c r="J417" s="33">
        <v>0.13900000000000001</v>
      </c>
      <c r="K417" s="17">
        <v>1721</v>
      </c>
      <c r="L417" s="38">
        <v>4.2000000000000003E-2</v>
      </c>
      <c r="M417" s="18">
        <v>160518</v>
      </c>
      <c r="N417" s="19">
        <v>14962.7</v>
      </c>
      <c r="O417" s="61">
        <f>C417-C417*10%</f>
        <v>16326</v>
      </c>
      <c r="P417" s="62">
        <f t="shared" si="24"/>
        <v>734.67</v>
      </c>
      <c r="Q417" s="63">
        <f>I417+I417*5.2%</f>
        <v>7736.4080000000004</v>
      </c>
      <c r="R417" s="69">
        <f t="shared" si="25"/>
        <v>415</v>
      </c>
      <c r="S417" s="63">
        <f>Q417-(I417-K417)</f>
        <v>2103.4080000000004</v>
      </c>
      <c r="T417" s="68">
        <f t="shared" si="26"/>
        <v>218</v>
      </c>
      <c r="U417" s="64">
        <f t="shared" si="27"/>
        <v>0.22220104590354467</v>
      </c>
    </row>
    <row r="418" spans="1:21" x14ac:dyDescent="0.25">
      <c r="A418" s="8" t="s">
        <v>828</v>
      </c>
      <c r="B418" s="9" t="s">
        <v>829</v>
      </c>
      <c r="C418" s="10">
        <v>16000</v>
      </c>
      <c r="D418" s="11">
        <v>27</v>
      </c>
      <c r="E418" s="53">
        <f>A418-D418</f>
        <v>389</v>
      </c>
      <c r="F418" s="63">
        <f>I418/(1+J418)</f>
        <v>6379.669852302346</v>
      </c>
      <c r="G418" s="62">
        <f>K418/(1+L418)</f>
        <v>966</v>
      </c>
      <c r="H418" s="54">
        <f>RANK(G418,$G$3:$G$502)</f>
        <v>239</v>
      </c>
      <c r="I418" s="16">
        <v>7343</v>
      </c>
      <c r="J418" s="33">
        <v>0.151</v>
      </c>
      <c r="K418" s="17">
        <v>966</v>
      </c>
      <c r="L418" s="38">
        <v>0</v>
      </c>
      <c r="M418" s="18">
        <v>9409</v>
      </c>
      <c r="N418" s="19">
        <v>23089.5</v>
      </c>
      <c r="O418" s="61">
        <f>C418-C418*10%</f>
        <v>14400</v>
      </c>
      <c r="P418" s="62">
        <f t="shared" si="24"/>
        <v>648</v>
      </c>
      <c r="Q418" s="63">
        <f>I418+I418*5.2%</f>
        <v>7724.8360000000002</v>
      </c>
      <c r="R418" s="69">
        <f t="shared" si="25"/>
        <v>416</v>
      </c>
      <c r="S418" s="63">
        <f>Q418-(I418-K418)</f>
        <v>1347.8360000000002</v>
      </c>
      <c r="T418" s="68">
        <f t="shared" si="26"/>
        <v>304</v>
      </c>
      <c r="U418" s="64">
        <f t="shared" si="27"/>
        <v>0.39527536231884081</v>
      </c>
    </row>
    <row r="419" spans="1:21" x14ac:dyDescent="0.25">
      <c r="A419" s="8" t="s">
        <v>830</v>
      </c>
      <c r="B419" s="9" t="s">
        <v>831</v>
      </c>
      <c r="C419" s="10">
        <v>10500</v>
      </c>
      <c r="D419" s="11">
        <v>58</v>
      </c>
      <c r="E419" s="53">
        <f>A419-D419</f>
        <v>359</v>
      </c>
      <c r="F419" s="63">
        <f>I419/(1+J419)</f>
        <v>5837.3503591380677</v>
      </c>
      <c r="G419" s="62">
        <f>K419/(1+L419)</f>
        <v>110.50228310502284</v>
      </c>
      <c r="H419" s="54">
        <f>RANK(G419,$G$3:$G$502)</f>
        <v>440</v>
      </c>
      <c r="I419" s="16">
        <v>7314.2</v>
      </c>
      <c r="J419" s="33">
        <v>0.253</v>
      </c>
      <c r="K419" s="17">
        <v>24.2</v>
      </c>
      <c r="L419" s="38">
        <v>-0.78100000000000003</v>
      </c>
      <c r="M419" s="18">
        <v>2979.1</v>
      </c>
      <c r="N419" s="19">
        <v>1577.2</v>
      </c>
      <c r="O419" s="61">
        <f>C419-C419*10%</f>
        <v>9450</v>
      </c>
      <c r="P419" s="62">
        <f t="shared" si="24"/>
        <v>425.25</v>
      </c>
      <c r="Q419" s="63">
        <f>I419+I419*5.2%</f>
        <v>7694.5383999999995</v>
      </c>
      <c r="R419" s="69">
        <f t="shared" si="25"/>
        <v>417</v>
      </c>
      <c r="S419" s="63">
        <f>Q419-(I419-K419)</f>
        <v>404.53839999999946</v>
      </c>
      <c r="T419" s="68">
        <f t="shared" si="26"/>
        <v>493</v>
      </c>
      <c r="U419" s="64">
        <f t="shared" si="27"/>
        <v>15.716462809917333</v>
      </c>
    </row>
    <row r="420" spans="1:21" x14ac:dyDescent="0.25">
      <c r="A420" s="8" t="s">
        <v>832</v>
      </c>
      <c r="B420" s="9" t="s">
        <v>833</v>
      </c>
      <c r="C420" s="10">
        <v>25000</v>
      </c>
      <c r="D420" s="11">
        <v>31</v>
      </c>
      <c r="E420" s="53">
        <f>A420-D420</f>
        <v>387</v>
      </c>
      <c r="F420" s="63">
        <f>I420/(1+J420)</f>
        <v>6267.5862068965516</v>
      </c>
      <c r="G420" s="62">
        <f>K420/(1+L420)</f>
        <v>-336.25730994152036</v>
      </c>
      <c r="H420" s="54">
        <f>RANK(G420,$G$3:$G$502)</f>
        <v>487</v>
      </c>
      <c r="I420" s="16">
        <v>7270.4</v>
      </c>
      <c r="J420" s="33">
        <v>0.16</v>
      </c>
      <c r="K420" s="17">
        <v>57.5</v>
      </c>
      <c r="L420" s="38">
        <v>-1.171</v>
      </c>
      <c r="M420" s="18">
        <v>7510.7</v>
      </c>
      <c r="N420" s="19">
        <v>1599</v>
      </c>
      <c r="O420" s="61">
        <f>C420-C420*10%</f>
        <v>22500</v>
      </c>
      <c r="P420" s="62">
        <f t="shared" si="24"/>
        <v>1012.5</v>
      </c>
      <c r="Q420" s="63">
        <f>I420+I420*5.2%</f>
        <v>7648.4607999999998</v>
      </c>
      <c r="R420" s="69">
        <f t="shared" si="25"/>
        <v>418</v>
      </c>
      <c r="S420" s="63">
        <f>Q420-(I420-K420)</f>
        <v>435.5608000000002</v>
      </c>
      <c r="T420" s="68">
        <f t="shared" si="26"/>
        <v>487</v>
      </c>
      <c r="U420" s="64">
        <f t="shared" si="27"/>
        <v>6.5749704347826121</v>
      </c>
    </row>
    <row r="421" spans="1:21" x14ac:dyDescent="0.25">
      <c r="A421" s="8" t="s">
        <v>834</v>
      </c>
      <c r="B421" s="9" t="s">
        <v>835</v>
      </c>
      <c r="C421" s="10">
        <v>12442</v>
      </c>
      <c r="D421" s="11">
        <v>34</v>
      </c>
      <c r="E421" s="53">
        <f>A421-D421</f>
        <v>385</v>
      </c>
      <c r="F421" s="63">
        <f>I421/(1+J421)</f>
        <v>7159.9210266535056</v>
      </c>
      <c r="G421" s="62">
        <f>K421/(1+L421)</f>
        <v>341</v>
      </c>
      <c r="H421" s="54">
        <f>RANK(G421,$G$3:$G$502)</f>
        <v>377</v>
      </c>
      <c r="I421" s="16">
        <v>7253</v>
      </c>
      <c r="J421" s="33">
        <v>1.2999999999999999E-2</v>
      </c>
      <c r="K421" s="17">
        <v>341</v>
      </c>
      <c r="L421" s="38">
        <v>0</v>
      </c>
      <c r="M421" s="18">
        <v>20715</v>
      </c>
      <c r="N421" s="19">
        <v>19053.599999999999</v>
      </c>
      <c r="O421" s="61">
        <f>C421-C421*10%</f>
        <v>11197.8</v>
      </c>
      <c r="P421" s="62">
        <f t="shared" si="24"/>
        <v>503.90099999999995</v>
      </c>
      <c r="Q421" s="63">
        <f>I421+I421*5.2%</f>
        <v>7630.1559999999999</v>
      </c>
      <c r="R421" s="69">
        <f t="shared" si="25"/>
        <v>419</v>
      </c>
      <c r="S421" s="63">
        <f>Q421-(I421-K421)</f>
        <v>718.15599999999995</v>
      </c>
      <c r="T421" s="68">
        <f t="shared" si="26"/>
        <v>432</v>
      </c>
      <c r="U421" s="64">
        <f t="shared" si="27"/>
        <v>1.1060293255131963</v>
      </c>
    </row>
    <row r="422" spans="1:21" x14ac:dyDescent="0.25">
      <c r="A422" s="8" t="s">
        <v>836</v>
      </c>
      <c r="B422" s="9" t="s">
        <v>837</v>
      </c>
      <c r="C422" s="10">
        <v>17000</v>
      </c>
      <c r="D422" s="11">
        <v>15</v>
      </c>
      <c r="E422" s="53">
        <f>A422-D422</f>
        <v>405</v>
      </c>
      <c r="F422" s="63">
        <f>I422/(1+J422)</f>
        <v>6984.5261121856865</v>
      </c>
      <c r="G422" s="62">
        <f>K422/(1+L422)</f>
        <v>354.80161012075911</v>
      </c>
      <c r="H422" s="54">
        <f>RANK(G422,$G$3:$G$502)</f>
        <v>373</v>
      </c>
      <c r="I422" s="16">
        <v>7222</v>
      </c>
      <c r="J422" s="33">
        <v>3.4000000000000002E-2</v>
      </c>
      <c r="K422" s="17">
        <v>617</v>
      </c>
      <c r="L422" s="38">
        <v>0.73899999999999999</v>
      </c>
      <c r="M422" s="18">
        <v>5685.9</v>
      </c>
      <c r="N422" s="19">
        <v>9672.1</v>
      </c>
      <c r="O422" s="61">
        <f>C422-C422*10%</f>
        <v>15300</v>
      </c>
      <c r="P422" s="62">
        <f t="shared" si="24"/>
        <v>688.5</v>
      </c>
      <c r="Q422" s="63">
        <f>I422+I422*5.2%</f>
        <v>7597.5439999999999</v>
      </c>
      <c r="R422" s="69">
        <f t="shared" si="25"/>
        <v>420</v>
      </c>
      <c r="S422" s="63">
        <f>Q422-(I422-K422)</f>
        <v>992.54399999999987</v>
      </c>
      <c r="T422" s="68">
        <f t="shared" si="26"/>
        <v>371</v>
      </c>
      <c r="U422" s="64">
        <f t="shared" si="27"/>
        <v>0.60866126418152333</v>
      </c>
    </row>
    <row r="423" spans="1:21" x14ac:dyDescent="0.25">
      <c r="A423" s="8" t="s">
        <v>838</v>
      </c>
      <c r="B423" s="9" t="s">
        <v>839</v>
      </c>
      <c r="C423" s="10">
        <v>2769</v>
      </c>
      <c r="D423" s="11">
        <v>55</v>
      </c>
      <c r="E423" s="53">
        <f>A423-D423</f>
        <v>366</v>
      </c>
      <c r="F423" s="63">
        <f>I423/(1+J423)</f>
        <v>5834.0080971659927</v>
      </c>
      <c r="G423" s="62">
        <f>K423/(1+L423)</f>
        <v>310.5395232120452</v>
      </c>
      <c r="H423" s="54">
        <f>RANK(G423,$G$3:$G$502)</f>
        <v>386</v>
      </c>
      <c r="I423" s="16">
        <v>7205</v>
      </c>
      <c r="J423" s="33">
        <v>0.23499999999999999</v>
      </c>
      <c r="K423" s="17">
        <v>495</v>
      </c>
      <c r="L423" s="38">
        <v>0.59399999999999997</v>
      </c>
      <c r="M423" s="18">
        <v>50635.5</v>
      </c>
      <c r="N423" s="19">
        <v>0</v>
      </c>
      <c r="O423" s="61">
        <f>C423-C423*10%</f>
        <v>2492.1</v>
      </c>
      <c r="P423" s="62">
        <f t="shared" si="24"/>
        <v>112.14449999999999</v>
      </c>
      <c r="Q423" s="63">
        <f>I423+I423*5.2%</f>
        <v>7579.66</v>
      </c>
      <c r="R423" s="69">
        <f t="shared" si="25"/>
        <v>421</v>
      </c>
      <c r="S423" s="63">
        <f>Q423-(I423-K423)</f>
        <v>869.65999999999985</v>
      </c>
      <c r="T423" s="68">
        <f t="shared" si="26"/>
        <v>404</v>
      </c>
      <c r="U423" s="64">
        <f t="shared" si="27"/>
        <v>0.75688888888888861</v>
      </c>
    </row>
    <row r="424" spans="1:21" x14ac:dyDescent="0.25">
      <c r="A424" s="8" t="s">
        <v>840</v>
      </c>
      <c r="B424" s="9" t="s">
        <v>841</v>
      </c>
      <c r="C424" s="10">
        <v>24000</v>
      </c>
      <c r="D424" s="11">
        <v>2</v>
      </c>
      <c r="E424" s="53">
        <f>A424-D424</f>
        <v>420</v>
      </c>
      <c r="F424" s="63">
        <f>I424/(1+J424)</f>
        <v>6657.3012939001846</v>
      </c>
      <c r="G424" s="62">
        <f>K424/(1+L424)</f>
        <v>1044.3727598566309</v>
      </c>
      <c r="H424" s="54">
        <f>RANK(G424,$G$3:$G$502)</f>
        <v>223</v>
      </c>
      <c r="I424" s="16">
        <v>7203.2</v>
      </c>
      <c r="J424" s="33">
        <v>8.199999999999999E-2</v>
      </c>
      <c r="K424" s="17">
        <v>2913.8</v>
      </c>
      <c r="L424" s="38">
        <v>1.79</v>
      </c>
      <c r="M424" s="18">
        <v>12905.6</v>
      </c>
      <c r="N424" s="19">
        <v>28072.2</v>
      </c>
      <c r="O424" s="61">
        <f>C424-C424*10%</f>
        <v>21600</v>
      </c>
      <c r="P424" s="62">
        <f t="shared" si="24"/>
        <v>972</v>
      </c>
      <c r="Q424" s="63">
        <f>I424+I424*5.2%</f>
        <v>7577.7663999999995</v>
      </c>
      <c r="R424" s="69">
        <f t="shared" si="25"/>
        <v>422</v>
      </c>
      <c r="S424" s="63">
        <f>Q424-(I424-K424)</f>
        <v>3288.3663999999999</v>
      </c>
      <c r="T424" s="68">
        <f t="shared" si="26"/>
        <v>148</v>
      </c>
      <c r="U424" s="64">
        <f t="shared" si="27"/>
        <v>0.12854911112636408</v>
      </c>
    </row>
    <row r="425" spans="1:21" x14ac:dyDescent="0.25">
      <c r="A425" s="8" t="s">
        <v>842</v>
      </c>
      <c r="B425" s="9" t="s">
        <v>843</v>
      </c>
      <c r="C425" s="10">
        <v>8700</v>
      </c>
      <c r="D425" s="11">
        <v>3</v>
      </c>
      <c r="E425" s="53">
        <f>A425-D425</f>
        <v>420</v>
      </c>
      <c r="F425" s="63">
        <f>I425/(1+J425)</f>
        <v>6632.1362799263343</v>
      </c>
      <c r="G425" s="62">
        <f>K425/(1+L425)</f>
        <v>71.614192903548229</v>
      </c>
      <c r="H425" s="54">
        <f>RANK(G425,$G$3:$G$502)</f>
        <v>448</v>
      </c>
      <c r="I425" s="16">
        <v>7202.5</v>
      </c>
      <c r="J425" s="33">
        <v>8.5999999999999993E-2</v>
      </c>
      <c r="K425" s="17">
        <v>143.30000000000001</v>
      </c>
      <c r="L425" s="38">
        <v>1.0009999999999999</v>
      </c>
      <c r="M425" s="18">
        <v>2491.1999999999998</v>
      </c>
      <c r="N425" s="19">
        <v>0</v>
      </c>
      <c r="O425" s="61">
        <f>C425-C425*10%</f>
        <v>7830</v>
      </c>
      <c r="P425" s="62">
        <f t="shared" si="24"/>
        <v>352.34999999999997</v>
      </c>
      <c r="Q425" s="63">
        <f>I425+I425*5.2%</f>
        <v>7577.03</v>
      </c>
      <c r="R425" s="69">
        <f t="shared" si="25"/>
        <v>423</v>
      </c>
      <c r="S425" s="63">
        <f>Q425-(I425-K425)</f>
        <v>517.82999999999993</v>
      </c>
      <c r="T425" s="68">
        <f t="shared" si="26"/>
        <v>475</v>
      </c>
      <c r="U425" s="64">
        <f t="shared" si="27"/>
        <v>2.6136078157711089</v>
      </c>
    </row>
    <row r="426" spans="1:21" x14ac:dyDescent="0.25">
      <c r="A426" s="8" t="s">
        <v>844</v>
      </c>
      <c r="B426" s="9" t="s">
        <v>845</v>
      </c>
      <c r="C426" s="10">
        <v>5600</v>
      </c>
      <c r="D426" s="11">
        <v>20</v>
      </c>
      <c r="E426" s="53">
        <f>A426-D426</f>
        <v>404</v>
      </c>
      <c r="F426" s="63">
        <f>I426/(1+J426)</f>
        <v>6323.3948988566399</v>
      </c>
      <c r="G426" s="62">
        <f>K426/(1+L426)</f>
        <v>537.55900202292651</v>
      </c>
      <c r="H426" s="54">
        <f>RANK(G426,$G$3:$G$502)</f>
        <v>319</v>
      </c>
      <c r="I426" s="16">
        <v>7189.7</v>
      </c>
      <c r="J426" s="33">
        <v>0.13699999999999998</v>
      </c>
      <c r="K426" s="17">
        <v>797.2</v>
      </c>
      <c r="L426" s="38">
        <v>0.48299999999999998</v>
      </c>
      <c r="M426" s="18">
        <v>3165.9</v>
      </c>
      <c r="N426" s="19">
        <v>10036.5</v>
      </c>
      <c r="O426" s="61">
        <f>C426-C426*10%</f>
        <v>5040</v>
      </c>
      <c r="P426" s="62">
        <f t="shared" si="24"/>
        <v>226.79999999999998</v>
      </c>
      <c r="Q426" s="63">
        <f>I426+I426*5.2%</f>
        <v>7563.5644000000002</v>
      </c>
      <c r="R426" s="69">
        <f t="shared" si="25"/>
        <v>424</v>
      </c>
      <c r="S426" s="63">
        <f>Q426-(I426-K426)</f>
        <v>1171.0644000000002</v>
      </c>
      <c r="T426" s="68">
        <f t="shared" si="26"/>
        <v>329</v>
      </c>
      <c r="U426" s="64">
        <f t="shared" si="27"/>
        <v>0.46897190165579544</v>
      </c>
    </row>
    <row r="427" spans="1:21" x14ac:dyDescent="0.25">
      <c r="A427" s="8" t="s">
        <v>846</v>
      </c>
      <c r="B427" s="9" t="s">
        <v>847</v>
      </c>
      <c r="C427" s="10">
        <v>30000</v>
      </c>
      <c r="D427" s="11">
        <v>2</v>
      </c>
      <c r="E427" s="53">
        <f>A427-D427</f>
        <v>423</v>
      </c>
      <c r="F427" s="63">
        <f>I427/(1+J427)</f>
        <v>6616.4510166358587</v>
      </c>
      <c r="G427" s="62">
        <f>K427/(1+L427)</f>
        <v>281.73598553345386</v>
      </c>
      <c r="H427" s="54">
        <f>RANK(G427,$G$3:$G$502)</f>
        <v>399</v>
      </c>
      <c r="I427" s="16">
        <v>7159</v>
      </c>
      <c r="J427" s="33">
        <v>8.199999999999999E-2</v>
      </c>
      <c r="K427" s="17">
        <v>467.4</v>
      </c>
      <c r="L427" s="38">
        <v>0.65900000000000003</v>
      </c>
      <c r="M427" s="18">
        <v>5177.5</v>
      </c>
      <c r="N427" s="19">
        <v>9488.9</v>
      </c>
      <c r="O427" s="61">
        <f>C427-C427*10%</f>
        <v>27000</v>
      </c>
      <c r="P427" s="62">
        <f t="shared" si="24"/>
        <v>1215</v>
      </c>
      <c r="Q427" s="63">
        <f>I427+I427*5.2%</f>
        <v>7531.268</v>
      </c>
      <c r="R427" s="69">
        <f t="shared" si="25"/>
        <v>425</v>
      </c>
      <c r="S427" s="63">
        <f>Q427-(I427-K427)</f>
        <v>839.66799999999967</v>
      </c>
      <c r="T427" s="68">
        <f t="shared" si="26"/>
        <v>411</v>
      </c>
      <c r="U427" s="64">
        <f t="shared" si="27"/>
        <v>0.79646555412922493</v>
      </c>
    </row>
    <row r="428" spans="1:21" x14ac:dyDescent="0.25">
      <c r="A428" s="8" t="s">
        <v>848</v>
      </c>
      <c r="B428" s="9" t="s">
        <v>849</v>
      </c>
      <c r="C428" s="10">
        <v>7684</v>
      </c>
      <c r="D428" s="11">
        <v>29</v>
      </c>
      <c r="E428" s="53">
        <f>A428-D428</f>
        <v>397</v>
      </c>
      <c r="F428" s="63">
        <f>I428/(1+J428)</f>
        <v>6141.6309012875536</v>
      </c>
      <c r="G428" s="62">
        <f>K428/(1+L428)</f>
        <v>842.87709497206708</v>
      </c>
      <c r="H428" s="54">
        <f>RANK(G428,$G$3:$G$502)</f>
        <v>255</v>
      </c>
      <c r="I428" s="16">
        <v>7155</v>
      </c>
      <c r="J428" s="33">
        <v>0.16500000000000001</v>
      </c>
      <c r="K428" s="17">
        <v>1207</v>
      </c>
      <c r="L428" s="38">
        <v>0.432</v>
      </c>
      <c r="M428" s="18">
        <v>9313</v>
      </c>
      <c r="N428" s="19">
        <v>12606.6</v>
      </c>
      <c r="O428" s="61">
        <f>C428-C428*10%</f>
        <v>6915.6</v>
      </c>
      <c r="P428" s="62">
        <f t="shared" si="24"/>
        <v>311.202</v>
      </c>
      <c r="Q428" s="63">
        <f>I428+I428*5.2%</f>
        <v>7527.06</v>
      </c>
      <c r="R428" s="69">
        <f t="shared" si="25"/>
        <v>426</v>
      </c>
      <c r="S428" s="63">
        <f>Q428-(I428-K428)</f>
        <v>1579.0600000000004</v>
      </c>
      <c r="T428" s="68">
        <f t="shared" si="26"/>
        <v>266</v>
      </c>
      <c r="U428" s="64">
        <f t="shared" si="27"/>
        <v>0.30825186412593242</v>
      </c>
    </row>
    <row r="429" spans="1:21" x14ac:dyDescent="0.25">
      <c r="A429" s="8" t="s">
        <v>850</v>
      </c>
      <c r="B429" s="9" t="s">
        <v>851</v>
      </c>
      <c r="C429" s="10">
        <v>7600</v>
      </c>
      <c r="D429" s="11">
        <v>14</v>
      </c>
      <c r="E429" s="53">
        <f>A429-D429</f>
        <v>413</v>
      </c>
      <c r="F429" s="63">
        <f>I429/(1+J429)</f>
        <v>6861.8042226487523</v>
      </c>
      <c r="G429" s="62">
        <f>K429/(1+L429)</f>
        <v>474.91039426523292</v>
      </c>
      <c r="H429" s="54">
        <f>RANK(G429,$G$3:$G$502)</f>
        <v>338</v>
      </c>
      <c r="I429" s="16">
        <v>7150</v>
      </c>
      <c r="J429" s="33">
        <v>4.2000000000000003E-2</v>
      </c>
      <c r="K429" s="17">
        <v>530</v>
      </c>
      <c r="L429" s="38">
        <v>0.11600000000000001</v>
      </c>
      <c r="M429" s="18">
        <v>63456</v>
      </c>
      <c r="N429" s="19">
        <v>8592.7000000000007</v>
      </c>
      <c r="O429" s="61">
        <f>C429-C429*10%</f>
        <v>6840</v>
      </c>
      <c r="P429" s="62">
        <f t="shared" si="24"/>
        <v>307.8</v>
      </c>
      <c r="Q429" s="63">
        <f>I429+I429*5.2%</f>
        <v>7521.8</v>
      </c>
      <c r="R429" s="69">
        <f t="shared" si="25"/>
        <v>427</v>
      </c>
      <c r="S429" s="63">
        <f>Q429-(I429-K429)</f>
        <v>901.80000000000018</v>
      </c>
      <c r="T429" s="68">
        <f t="shared" si="26"/>
        <v>394</v>
      </c>
      <c r="U429" s="64">
        <f t="shared" si="27"/>
        <v>0.70150943396226451</v>
      </c>
    </row>
    <row r="430" spans="1:21" x14ac:dyDescent="0.25">
      <c r="A430" s="8" t="s">
        <v>852</v>
      </c>
      <c r="B430" s="9" t="s">
        <v>853</v>
      </c>
      <c r="C430" s="10">
        <v>4900</v>
      </c>
      <c r="D430" s="11">
        <v>52</v>
      </c>
      <c r="E430" s="53">
        <f>A430-D430</f>
        <v>376</v>
      </c>
      <c r="F430" s="63">
        <f>I430/(1+J430)</f>
        <v>5817.0195439739418</v>
      </c>
      <c r="G430" s="62">
        <f>K430/(1+L430)</f>
        <v>535.57623478883329</v>
      </c>
      <c r="H430" s="54">
        <f>RANK(G430,$G$3:$G$502)</f>
        <v>320</v>
      </c>
      <c r="I430" s="16">
        <v>7143.3</v>
      </c>
      <c r="J430" s="33">
        <v>0.22800000000000001</v>
      </c>
      <c r="K430" s="17">
        <v>748.2</v>
      </c>
      <c r="L430" s="38">
        <v>0.39700000000000002</v>
      </c>
      <c r="M430" s="18">
        <v>10244.6</v>
      </c>
      <c r="N430" s="19">
        <v>5283</v>
      </c>
      <c r="O430" s="61">
        <f>C430-C430*10%</f>
        <v>4410</v>
      </c>
      <c r="P430" s="62">
        <f t="shared" si="24"/>
        <v>198.45</v>
      </c>
      <c r="Q430" s="63">
        <f>I430+I430*5.2%</f>
        <v>7514.7516000000005</v>
      </c>
      <c r="R430" s="69">
        <f t="shared" si="25"/>
        <v>428</v>
      </c>
      <c r="S430" s="63">
        <f>Q430-(I430-K430)</f>
        <v>1119.6516000000001</v>
      </c>
      <c r="T430" s="68">
        <f t="shared" si="26"/>
        <v>345</v>
      </c>
      <c r="U430" s="64">
        <f t="shared" si="27"/>
        <v>0.49646030473135533</v>
      </c>
    </row>
    <row r="431" spans="1:21" x14ac:dyDescent="0.25">
      <c r="A431" s="8" t="s">
        <v>854</v>
      </c>
      <c r="B431" s="9" t="s">
        <v>855</v>
      </c>
      <c r="C431" s="10">
        <v>41200</v>
      </c>
      <c r="D431" s="11">
        <v>18</v>
      </c>
      <c r="E431" s="53">
        <f>A431-D431</f>
        <v>411</v>
      </c>
      <c r="F431" s="63">
        <f>I431/(1+J431)</f>
        <v>6869.6618357487932</v>
      </c>
      <c r="G431" s="62">
        <f>K431/(1+L431)</f>
        <v>-138.80813953488374</v>
      </c>
      <c r="H431" s="54">
        <f>RANK(G431,$G$3:$G$502)</f>
        <v>482</v>
      </c>
      <c r="I431" s="16">
        <v>7110.1</v>
      </c>
      <c r="J431" s="33">
        <v>3.5000000000000003E-2</v>
      </c>
      <c r="K431" s="17">
        <v>95.5</v>
      </c>
      <c r="L431" s="38">
        <v>-1.6879999999999999</v>
      </c>
      <c r="M431" s="18">
        <v>4085.1</v>
      </c>
      <c r="N431" s="19">
        <v>1974.2</v>
      </c>
      <c r="O431" s="61">
        <f>C431-C431*10%</f>
        <v>37080</v>
      </c>
      <c r="P431" s="62">
        <f t="shared" si="24"/>
        <v>1668.6</v>
      </c>
      <c r="Q431" s="63">
        <f>I431+I431*5.2%</f>
        <v>7479.8252000000002</v>
      </c>
      <c r="R431" s="69">
        <f t="shared" si="25"/>
        <v>429</v>
      </c>
      <c r="S431" s="63">
        <f>Q431-(I431-K431)</f>
        <v>465.22519999999986</v>
      </c>
      <c r="T431" s="68">
        <f t="shared" si="26"/>
        <v>484</v>
      </c>
      <c r="U431" s="64">
        <f t="shared" si="27"/>
        <v>3.8714680628272236</v>
      </c>
    </row>
    <row r="432" spans="1:21" x14ac:dyDescent="0.25">
      <c r="A432" s="8" t="s">
        <v>856</v>
      </c>
      <c r="B432" s="9" t="s">
        <v>857</v>
      </c>
      <c r="C432" s="10">
        <v>7420</v>
      </c>
      <c r="D432" s="11">
        <v>13</v>
      </c>
      <c r="E432" s="53">
        <f>A432-D432</f>
        <v>417</v>
      </c>
      <c r="F432" s="63">
        <f>I432/(1+J432)</f>
        <v>6704.640151515152</v>
      </c>
      <c r="G432" s="62">
        <f>K432/(1+L432)</f>
        <v>90.692520775623251</v>
      </c>
      <c r="H432" s="54">
        <f>RANK(G432,$G$3:$G$502)</f>
        <v>446</v>
      </c>
      <c r="I432" s="16">
        <v>7080.1</v>
      </c>
      <c r="J432" s="33">
        <v>5.5999999999999994E-2</v>
      </c>
      <c r="K432" s="17">
        <v>163.69999999999999</v>
      </c>
      <c r="L432" s="38">
        <v>0.80500000000000005</v>
      </c>
      <c r="M432" s="18">
        <v>2775.9</v>
      </c>
      <c r="N432" s="19">
        <v>1954.8</v>
      </c>
      <c r="O432" s="61">
        <f>C432-C432*10%</f>
        <v>6678</v>
      </c>
      <c r="P432" s="62">
        <f t="shared" si="24"/>
        <v>300.51</v>
      </c>
      <c r="Q432" s="63">
        <f>I432+I432*5.2%</f>
        <v>7448.2652000000007</v>
      </c>
      <c r="R432" s="69">
        <f t="shared" si="25"/>
        <v>430</v>
      </c>
      <c r="S432" s="63">
        <f>Q432-(I432-K432)</f>
        <v>531.86520000000019</v>
      </c>
      <c r="T432" s="68">
        <f t="shared" si="26"/>
        <v>471</v>
      </c>
      <c r="U432" s="64">
        <f t="shared" si="27"/>
        <v>2.2490238240684191</v>
      </c>
    </row>
    <row r="433" spans="1:21" x14ac:dyDescent="0.25">
      <c r="A433" s="8" t="s">
        <v>858</v>
      </c>
      <c r="B433" s="9" t="s">
        <v>859</v>
      </c>
      <c r="C433" s="10">
        <v>20000</v>
      </c>
      <c r="D433" s="11">
        <v>11</v>
      </c>
      <c r="E433" s="53">
        <f>A433-D433</f>
        <v>420</v>
      </c>
      <c r="F433" s="63">
        <f>I433/(1+J433)</f>
        <v>6386.4253393665158</v>
      </c>
      <c r="G433" s="62">
        <f>K433/(1+L433)</f>
        <v>288.97136797454931</v>
      </c>
      <c r="H433" s="54">
        <f>RANK(G433,$G$3:$G$502)</f>
        <v>394</v>
      </c>
      <c r="I433" s="16">
        <v>7057</v>
      </c>
      <c r="J433" s="33">
        <v>0.105</v>
      </c>
      <c r="K433" s="17">
        <v>545</v>
      </c>
      <c r="L433" s="38">
        <v>0.88600000000000001</v>
      </c>
      <c r="M433" s="18">
        <v>9771</v>
      </c>
      <c r="N433" s="19">
        <v>5163.3999999999996</v>
      </c>
      <c r="O433" s="61">
        <f>C433-C433*10%</f>
        <v>18000</v>
      </c>
      <c r="P433" s="62">
        <f t="shared" si="24"/>
        <v>810</v>
      </c>
      <c r="Q433" s="63">
        <f>I433+I433*5.2%</f>
        <v>7423.9639999999999</v>
      </c>
      <c r="R433" s="69">
        <f t="shared" si="25"/>
        <v>431</v>
      </c>
      <c r="S433" s="63">
        <f>Q433-(I433-K433)</f>
        <v>911.96399999999994</v>
      </c>
      <c r="T433" s="68">
        <f t="shared" si="26"/>
        <v>391</v>
      </c>
      <c r="U433" s="64">
        <f t="shared" si="27"/>
        <v>0.67332844036697237</v>
      </c>
    </row>
    <row r="434" spans="1:21" x14ac:dyDescent="0.25">
      <c r="A434" s="8" t="s">
        <v>860</v>
      </c>
      <c r="B434" s="9" t="s">
        <v>861</v>
      </c>
      <c r="C434" s="10">
        <v>15000</v>
      </c>
      <c r="D434" s="11">
        <v>4</v>
      </c>
      <c r="E434" s="53">
        <f>A434-D434</f>
        <v>428</v>
      </c>
      <c r="F434" s="63">
        <f>I434/(1+J434)</f>
        <v>6447.2426470588234</v>
      </c>
      <c r="G434" s="62">
        <f>K434/(1+L434)</f>
        <v>668.47826086956513</v>
      </c>
      <c r="H434" s="54">
        <f>RANK(G434,$G$3:$G$502)</f>
        <v>287</v>
      </c>
      <c r="I434" s="16">
        <v>7014.6</v>
      </c>
      <c r="J434" s="33">
        <v>8.8000000000000009E-2</v>
      </c>
      <c r="K434" s="17">
        <v>738</v>
      </c>
      <c r="L434" s="38">
        <v>0.104</v>
      </c>
      <c r="M434" s="18">
        <v>6569.7</v>
      </c>
      <c r="N434" s="19">
        <v>9391</v>
      </c>
      <c r="O434" s="61">
        <f>C434-C434*10%</f>
        <v>13500</v>
      </c>
      <c r="P434" s="62">
        <f t="shared" si="24"/>
        <v>607.5</v>
      </c>
      <c r="Q434" s="63">
        <f>I434+I434*5.2%</f>
        <v>7379.3592000000008</v>
      </c>
      <c r="R434" s="69">
        <f t="shared" si="25"/>
        <v>432</v>
      </c>
      <c r="S434" s="63">
        <f>Q434-(I434-K434)</f>
        <v>1102.7592000000004</v>
      </c>
      <c r="T434" s="68">
        <f t="shared" si="26"/>
        <v>350</v>
      </c>
      <c r="U434" s="64">
        <f t="shared" si="27"/>
        <v>0.49425365853658593</v>
      </c>
    </row>
    <row r="435" spans="1:21" x14ac:dyDescent="0.25">
      <c r="A435" s="8" t="s">
        <v>862</v>
      </c>
      <c r="B435" s="9" t="s">
        <v>863</v>
      </c>
      <c r="C435" s="10">
        <v>18277</v>
      </c>
      <c r="D435" s="11">
        <v>32</v>
      </c>
      <c r="E435" s="53">
        <f>A435-D435</f>
        <v>401</v>
      </c>
      <c r="F435" s="63">
        <f>I435/(1+J435)</f>
        <v>6053.4722222222226</v>
      </c>
      <c r="G435" s="62">
        <f>K435/(1+L435)</f>
        <v>-9.2655193607867243</v>
      </c>
      <c r="H435" s="54">
        <f>RANK(G435,$G$3:$G$502)</f>
        <v>477</v>
      </c>
      <c r="I435" s="16">
        <v>6973.6</v>
      </c>
      <c r="J435" s="33">
        <v>0.152</v>
      </c>
      <c r="K435" s="17">
        <v>120.6</v>
      </c>
      <c r="L435" s="38">
        <v>-14.016</v>
      </c>
      <c r="M435" s="18">
        <v>1442.1</v>
      </c>
      <c r="N435" s="19">
        <v>166</v>
      </c>
      <c r="O435" s="61">
        <f>C435-C435*10%</f>
        <v>16449.3</v>
      </c>
      <c r="P435" s="62">
        <f t="shared" si="24"/>
        <v>740.21849999999995</v>
      </c>
      <c r="Q435" s="63">
        <f>I435+I435*5.2%</f>
        <v>7336.2272000000003</v>
      </c>
      <c r="R435" s="69">
        <f t="shared" si="25"/>
        <v>433</v>
      </c>
      <c r="S435" s="63">
        <f>Q435-(I435-K435)</f>
        <v>483.22720000000027</v>
      </c>
      <c r="T435" s="68">
        <f t="shared" si="26"/>
        <v>481</v>
      </c>
      <c r="U435" s="64">
        <f t="shared" si="27"/>
        <v>3.0068590381426223</v>
      </c>
    </row>
    <row r="436" spans="1:21" x14ac:dyDescent="0.25">
      <c r="A436" s="8" t="s">
        <v>864</v>
      </c>
      <c r="B436" s="9" t="s">
        <v>865</v>
      </c>
      <c r="C436" s="10">
        <v>6500</v>
      </c>
      <c r="D436" s="11">
        <v>14</v>
      </c>
      <c r="E436" s="53">
        <f>A436-D436</f>
        <v>420</v>
      </c>
      <c r="F436" s="63">
        <f>I436/(1+J436)</f>
        <v>6269.0433212996386</v>
      </c>
      <c r="G436" s="62">
        <f>K436/(1+L436)</f>
        <v>549.2462311557789</v>
      </c>
      <c r="H436" s="54">
        <f>RANK(G436,$G$3:$G$502)</f>
        <v>315</v>
      </c>
      <c r="I436" s="16">
        <v>6946.1</v>
      </c>
      <c r="J436" s="33">
        <v>0.10800000000000001</v>
      </c>
      <c r="K436" s="17">
        <v>327.9</v>
      </c>
      <c r="L436" s="38">
        <v>-0.40300000000000002</v>
      </c>
      <c r="M436" s="18">
        <v>8997.4</v>
      </c>
      <c r="N436" s="19">
        <v>3815.5</v>
      </c>
      <c r="O436" s="61">
        <f>C436-C436*10%</f>
        <v>5850</v>
      </c>
      <c r="P436" s="62">
        <f t="shared" si="24"/>
        <v>263.25</v>
      </c>
      <c r="Q436" s="63">
        <f>I436+I436*5.2%</f>
        <v>7307.2972000000009</v>
      </c>
      <c r="R436" s="69">
        <f t="shared" si="25"/>
        <v>434</v>
      </c>
      <c r="S436" s="63">
        <f>Q436-(I436-K436)</f>
        <v>689.09720000000016</v>
      </c>
      <c r="T436" s="68">
        <f t="shared" si="26"/>
        <v>442</v>
      </c>
      <c r="U436" s="64">
        <f t="shared" si="27"/>
        <v>1.1015468130527606</v>
      </c>
    </row>
    <row r="437" spans="1:21" x14ac:dyDescent="0.25">
      <c r="A437" s="8" t="s">
        <v>866</v>
      </c>
      <c r="B437" s="9" t="s">
        <v>867</v>
      </c>
      <c r="C437" s="10">
        <v>30362</v>
      </c>
      <c r="D437" s="11">
        <v>19</v>
      </c>
      <c r="E437" s="53">
        <f>A437-D437</f>
        <v>416</v>
      </c>
      <c r="F437" s="63">
        <f>I437/(1+J437)</f>
        <v>6158.0817051509775</v>
      </c>
      <c r="G437" s="62">
        <f>K437/(1+L437)</f>
        <v>463.08479532163744</v>
      </c>
      <c r="H437" s="54">
        <f>RANK(G437,$G$3:$G$502)</f>
        <v>341</v>
      </c>
      <c r="I437" s="16">
        <v>6934</v>
      </c>
      <c r="J437" s="33">
        <v>0.126</v>
      </c>
      <c r="K437" s="17">
        <v>633.5</v>
      </c>
      <c r="L437" s="38">
        <v>0.36799999999999999</v>
      </c>
      <c r="M437" s="18">
        <v>16334</v>
      </c>
      <c r="N437" s="19">
        <v>14466.1</v>
      </c>
      <c r="O437" s="61">
        <f>C437-C437*10%</f>
        <v>27325.8</v>
      </c>
      <c r="P437" s="62">
        <f t="shared" si="24"/>
        <v>1229.6609999999998</v>
      </c>
      <c r="Q437" s="63">
        <f>I437+I437*5.2%</f>
        <v>7294.5680000000002</v>
      </c>
      <c r="R437" s="69">
        <f t="shared" si="25"/>
        <v>435</v>
      </c>
      <c r="S437" s="63">
        <f>Q437-(I437-K437)</f>
        <v>994.06800000000021</v>
      </c>
      <c r="T437" s="68">
        <f t="shared" si="26"/>
        <v>370</v>
      </c>
      <c r="U437" s="64">
        <f t="shared" si="27"/>
        <v>0.56916811365430187</v>
      </c>
    </row>
    <row r="438" spans="1:21" x14ac:dyDescent="0.25">
      <c r="A438" s="8" t="s">
        <v>868</v>
      </c>
      <c r="B438" s="9" t="s">
        <v>869</v>
      </c>
      <c r="C438" s="10">
        <v>19000</v>
      </c>
      <c r="D438" s="11">
        <v>8</v>
      </c>
      <c r="E438" s="53">
        <f>A438-D438</f>
        <v>428</v>
      </c>
      <c r="F438" s="63">
        <f>I438/(1+J438)</f>
        <v>6605.5449330783931</v>
      </c>
      <c r="G438" s="62">
        <f>K438/(1+L438)</f>
        <v>347.19251336898395</v>
      </c>
      <c r="H438" s="54">
        <f>RANK(G438,$G$3:$G$502)</f>
        <v>374</v>
      </c>
      <c r="I438" s="16">
        <v>6909.4</v>
      </c>
      <c r="J438" s="33">
        <v>4.5999999999999999E-2</v>
      </c>
      <c r="K438" s="17">
        <v>259.7</v>
      </c>
      <c r="L438" s="38">
        <v>-0.252</v>
      </c>
      <c r="M438" s="18">
        <v>4440</v>
      </c>
      <c r="N438" s="19">
        <v>3656.9</v>
      </c>
      <c r="O438" s="61">
        <f>C438-C438*10%</f>
        <v>17100</v>
      </c>
      <c r="P438" s="62">
        <f t="shared" si="24"/>
        <v>769.5</v>
      </c>
      <c r="Q438" s="63">
        <f>I438+I438*5.2%</f>
        <v>7268.6887999999999</v>
      </c>
      <c r="R438" s="69">
        <f t="shared" si="25"/>
        <v>436</v>
      </c>
      <c r="S438" s="63">
        <f>Q438-(I438-K438)</f>
        <v>618.98880000000008</v>
      </c>
      <c r="T438" s="68">
        <f t="shared" si="26"/>
        <v>458</v>
      </c>
      <c r="U438" s="64">
        <f t="shared" si="27"/>
        <v>1.383476318829419</v>
      </c>
    </row>
    <row r="439" spans="1:21" x14ac:dyDescent="0.25">
      <c r="A439" s="8" t="s">
        <v>870</v>
      </c>
      <c r="B439" s="9" t="s">
        <v>871</v>
      </c>
      <c r="C439" s="10">
        <v>9300</v>
      </c>
      <c r="D439" s="11">
        <v>0</v>
      </c>
      <c r="E439" s="53">
        <f>A439-D439</f>
        <v>437</v>
      </c>
      <c r="F439" s="63">
        <f>I439/(1+J439)</f>
        <v>6424.6268656716411</v>
      </c>
      <c r="G439" s="62">
        <f>K439/(1+L439)</f>
        <v>89.977220956719833</v>
      </c>
      <c r="H439" s="54">
        <f>RANK(G439,$G$3:$G$502)</f>
        <v>447</v>
      </c>
      <c r="I439" s="16">
        <v>6887.2</v>
      </c>
      <c r="J439" s="33">
        <v>7.2000000000000008E-2</v>
      </c>
      <c r="K439" s="17">
        <v>39.5</v>
      </c>
      <c r="L439" s="38">
        <v>-0.56100000000000005</v>
      </c>
      <c r="M439" s="18">
        <v>25344.9</v>
      </c>
      <c r="N439" s="19">
        <v>8854.7000000000007</v>
      </c>
      <c r="O439" s="61">
        <f>C439-C439*10%</f>
        <v>8370</v>
      </c>
      <c r="P439" s="62">
        <f t="shared" si="24"/>
        <v>376.65</v>
      </c>
      <c r="Q439" s="63">
        <f>I439+I439*5.2%</f>
        <v>7245.3343999999997</v>
      </c>
      <c r="R439" s="69">
        <f t="shared" si="25"/>
        <v>437</v>
      </c>
      <c r="S439" s="63">
        <f>Q439-(I439-K439)</f>
        <v>397.63439999999991</v>
      </c>
      <c r="T439" s="68">
        <f t="shared" si="26"/>
        <v>495</v>
      </c>
      <c r="U439" s="64">
        <f t="shared" si="27"/>
        <v>9.0666936708860746</v>
      </c>
    </row>
    <row r="440" spans="1:21" x14ac:dyDescent="0.25">
      <c r="A440" s="8" t="s">
        <v>872</v>
      </c>
      <c r="B440" s="9" t="s">
        <v>1027</v>
      </c>
      <c r="C440" s="10">
        <v>26500</v>
      </c>
      <c r="D440" s="11">
        <v>28</v>
      </c>
      <c r="E440" s="53">
        <f>A440-D440</f>
        <v>410</v>
      </c>
      <c r="F440" s="63">
        <f>I440/(1+J440)</f>
        <v>6870.1298701298711</v>
      </c>
      <c r="G440" s="62">
        <f>K440/(1+L440)</f>
        <v>179.97198879551823</v>
      </c>
      <c r="H440" s="54">
        <f>RANK(G440,$G$3:$G$502)</f>
        <v>423</v>
      </c>
      <c r="I440" s="16">
        <v>6877</v>
      </c>
      <c r="J440" s="33">
        <v>1E-3</v>
      </c>
      <c r="K440" s="17">
        <v>257</v>
      </c>
      <c r="L440" s="38">
        <v>0.42799999999999999</v>
      </c>
      <c r="M440" s="18">
        <v>9699</v>
      </c>
      <c r="N440" s="19">
        <v>2915.8</v>
      </c>
      <c r="O440" s="61">
        <f>C440-C440*10%</f>
        <v>23850</v>
      </c>
      <c r="P440" s="62">
        <f t="shared" si="24"/>
        <v>1073.25</v>
      </c>
      <c r="Q440" s="63">
        <f>I440+I440*5.2%</f>
        <v>7234.6040000000003</v>
      </c>
      <c r="R440" s="69">
        <f t="shared" si="25"/>
        <v>438</v>
      </c>
      <c r="S440" s="63">
        <f>Q440-(I440-K440)</f>
        <v>614.60400000000027</v>
      </c>
      <c r="T440" s="68">
        <f t="shared" si="26"/>
        <v>460</v>
      </c>
      <c r="U440" s="64">
        <f t="shared" si="27"/>
        <v>1.3914552529182891</v>
      </c>
    </row>
    <row r="441" spans="1:21" x14ac:dyDescent="0.25">
      <c r="A441" s="8" t="s">
        <v>873</v>
      </c>
      <c r="B441" s="9" t="s">
        <v>874</v>
      </c>
      <c r="C441" s="10">
        <v>8200</v>
      </c>
      <c r="D441" s="11">
        <v>5</v>
      </c>
      <c r="E441" s="53">
        <f>A441-D441</f>
        <v>434</v>
      </c>
      <c r="F441" s="63">
        <f>I441/(1+J441)</f>
        <v>6454.8356807511736</v>
      </c>
      <c r="G441" s="62">
        <f>K441/(1+L441)</f>
        <v>139.0728476821192</v>
      </c>
      <c r="H441" s="54">
        <f>RANK(G441,$G$3:$G$502)</f>
        <v>431</v>
      </c>
      <c r="I441" s="16">
        <v>6874.4</v>
      </c>
      <c r="J441" s="33">
        <v>6.5000000000000002E-2</v>
      </c>
      <c r="K441" s="17">
        <v>168</v>
      </c>
      <c r="L441" s="38">
        <v>0.20799999999999999</v>
      </c>
      <c r="M441" s="18">
        <v>2695.4</v>
      </c>
      <c r="N441" s="19">
        <v>1352.5</v>
      </c>
      <c r="O441" s="61">
        <f>C441-C441*10%</f>
        <v>7380</v>
      </c>
      <c r="P441" s="62">
        <f t="shared" si="24"/>
        <v>332.09999999999997</v>
      </c>
      <c r="Q441" s="63">
        <f>I441+I441*5.2%</f>
        <v>7231.8687999999993</v>
      </c>
      <c r="R441" s="69">
        <f t="shared" si="25"/>
        <v>439</v>
      </c>
      <c r="S441" s="63">
        <f>Q441-(I441-K441)</f>
        <v>525.46879999999965</v>
      </c>
      <c r="T441" s="68">
        <f t="shared" si="26"/>
        <v>474</v>
      </c>
      <c r="U441" s="64">
        <f t="shared" si="27"/>
        <v>2.1277904761904742</v>
      </c>
    </row>
    <row r="442" spans="1:21" x14ac:dyDescent="0.25">
      <c r="A442" s="8" t="s">
        <v>875</v>
      </c>
      <c r="B442" s="9" t="s">
        <v>876</v>
      </c>
      <c r="C442" s="10">
        <v>8291</v>
      </c>
      <c r="D442" s="11">
        <v>11</v>
      </c>
      <c r="E442" s="53">
        <f>A442-D442</f>
        <v>429</v>
      </c>
      <c r="F442" s="63">
        <f>I442/(1+J442)</f>
        <v>6583.333333333333</v>
      </c>
      <c r="G442" s="62">
        <f>K442/(1+L442)</f>
        <v>460.0840336134454</v>
      </c>
      <c r="H442" s="54">
        <f>RANK(G442,$G$3:$G$502)</f>
        <v>342</v>
      </c>
      <c r="I442" s="16">
        <v>6873</v>
      </c>
      <c r="J442" s="33">
        <v>4.4000000000000004E-2</v>
      </c>
      <c r="K442" s="17">
        <v>657</v>
      </c>
      <c r="L442" s="38">
        <v>0.42799999999999999</v>
      </c>
      <c r="M442" s="18">
        <v>24529</v>
      </c>
      <c r="N442" s="19">
        <v>15760</v>
      </c>
      <c r="O442" s="61">
        <f>C442-C442*10%</f>
        <v>7461.9</v>
      </c>
      <c r="P442" s="62">
        <f t="shared" si="24"/>
        <v>335.78549999999996</v>
      </c>
      <c r="Q442" s="63">
        <f>I442+I442*5.2%</f>
        <v>7230.3959999999997</v>
      </c>
      <c r="R442" s="69">
        <f t="shared" si="25"/>
        <v>440</v>
      </c>
      <c r="S442" s="63">
        <f>Q442-(I442-K442)</f>
        <v>1014.3959999999997</v>
      </c>
      <c r="T442" s="68">
        <f t="shared" si="26"/>
        <v>367</v>
      </c>
      <c r="U442" s="64">
        <f t="shared" si="27"/>
        <v>0.54398173515981696</v>
      </c>
    </row>
    <row r="443" spans="1:21" x14ac:dyDescent="0.25">
      <c r="A443" s="8" t="s">
        <v>877</v>
      </c>
      <c r="B443" s="9" t="s">
        <v>878</v>
      </c>
      <c r="C443" s="10">
        <v>17400</v>
      </c>
      <c r="D443" s="11">
        <v>23</v>
      </c>
      <c r="E443" s="53">
        <f>A443-D443</f>
        <v>418</v>
      </c>
      <c r="F443" s="63">
        <f>I443/(1+J443)</f>
        <v>6059.6102745792741</v>
      </c>
      <c r="G443" s="62">
        <f>K443/(1+L443)</f>
        <v>-395.67901234567887</v>
      </c>
      <c r="H443" s="54">
        <f>RANK(G443,$G$3:$G$502)</f>
        <v>489</v>
      </c>
      <c r="I443" s="16">
        <v>6841.3</v>
      </c>
      <c r="J443" s="33">
        <v>0.129</v>
      </c>
      <c r="K443" s="17">
        <v>128.19999999999999</v>
      </c>
      <c r="L443" s="38">
        <v>-1.3240000000000001</v>
      </c>
      <c r="M443" s="18">
        <v>33306.300000000003</v>
      </c>
      <c r="N443" s="19">
        <v>13813.2</v>
      </c>
      <c r="O443" s="61">
        <f>C443-C443*10%</f>
        <v>15660</v>
      </c>
      <c r="P443" s="62">
        <f t="shared" si="24"/>
        <v>704.69999999999993</v>
      </c>
      <c r="Q443" s="63">
        <f>I443+I443*5.2%</f>
        <v>7197.0475999999999</v>
      </c>
      <c r="R443" s="69">
        <f t="shared" si="25"/>
        <v>441</v>
      </c>
      <c r="S443" s="63">
        <f>Q443-(I443-K443)</f>
        <v>483.94759999999951</v>
      </c>
      <c r="T443" s="68">
        <f t="shared" si="26"/>
        <v>480</v>
      </c>
      <c r="U443" s="64">
        <f t="shared" si="27"/>
        <v>2.7749422776911041</v>
      </c>
    </row>
    <row r="444" spans="1:21" x14ac:dyDescent="0.25">
      <c r="A444" s="8" t="s">
        <v>879</v>
      </c>
      <c r="B444" s="9" t="s">
        <v>880</v>
      </c>
      <c r="C444" s="10">
        <v>2615</v>
      </c>
      <c r="D444" s="11">
        <v>44</v>
      </c>
      <c r="E444" s="53">
        <f>A444-D444</f>
        <v>398</v>
      </c>
      <c r="F444" s="63">
        <f>I444/(1+J444)</f>
        <v>6570.4807692307695</v>
      </c>
      <c r="G444" s="62">
        <f>K444/(1+L444)</f>
        <v>1471.1832061068701</v>
      </c>
      <c r="H444" s="54">
        <f>RANK(G444,$G$3:$G$502)</f>
        <v>173</v>
      </c>
      <c r="I444" s="16">
        <v>6833.3</v>
      </c>
      <c r="J444" s="33">
        <v>0.04</v>
      </c>
      <c r="K444" s="17">
        <v>1541.8</v>
      </c>
      <c r="L444" s="38">
        <v>4.8000000000000001E-2</v>
      </c>
      <c r="M444" s="18">
        <v>28924.7</v>
      </c>
      <c r="N444" s="19">
        <v>23030.9</v>
      </c>
      <c r="O444" s="61">
        <f>C444-C444*10%</f>
        <v>2353.5</v>
      </c>
      <c r="P444" s="62">
        <f t="shared" si="24"/>
        <v>105.9075</v>
      </c>
      <c r="Q444" s="63">
        <f>I444+I444*5.2%</f>
        <v>7188.6316000000006</v>
      </c>
      <c r="R444" s="69">
        <f t="shared" si="25"/>
        <v>442</v>
      </c>
      <c r="S444" s="63">
        <f>Q444-(I444-K444)</f>
        <v>1897.1316000000006</v>
      </c>
      <c r="T444" s="68">
        <f t="shared" si="26"/>
        <v>232</v>
      </c>
      <c r="U444" s="64">
        <f t="shared" si="27"/>
        <v>0.23046543001686384</v>
      </c>
    </row>
    <row r="445" spans="1:21" x14ac:dyDescent="0.25">
      <c r="A445" s="8" t="s">
        <v>881</v>
      </c>
      <c r="B445" s="9" t="s">
        <v>882</v>
      </c>
      <c r="C445" s="10">
        <v>9500</v>
      </c>
      <c r="D445" s="11">
        <v>18</v>
      </c>
      <c r="E445" s="53">
        <f>A445-D445</f>
        <v>425</v>
      </c>
      <c r="F445" s="63">
        <f>I445/(1+J445)</f>
        <v>6082.2479928635148</v>
      </c>
      <c r="G445" s="62">
        <f>K445/(1+L445)</f>
        <v>6.2</v>
      </c>
      <c r="H445" s="54">
        <f>RANK(G445,$G$3:$G$502)</f>
        <v>472</v>
      </c>
      <c r="I445" s="16">
        <v>6818.2</v>
      </c>
      <c r="J445" s="33">
        <v>0.121</v>
      </c>
      <c r="K445" s="17">
        <v>186</v>
      </c>
      <c r="L445" s="38">
        <v>29</v>
      </c>
      <c r="M445" s="18">
        <v>4515.7</v>
      </c>
      <c r="N445" s="19">
        <v>869.8</v>
      </c>
      <c r="O445" s="61">
        <f>C445-C445*10%</f>
        <v>8550</v>
      </c>
      <c r="P445" s="62">
        <f t="shared" si="24"/>
        <v>384.75</v>
      </c>
      <c r="Q445" s="63">
        <f>I445+I445*5.2%</f>
        <v>7172.7464</v>
      </c>
      <c r="R445" s="69">
        <f t="shared" si="25"/>
        <v>443</v>
      </c>
      <c r="S445" s="63">
        <f>Q445-(I445-K445)</f>
        <v>540.54640000000018</v>
      </c>
      <c r="T445" s="68">
        <f t="shared" si="26"/>
        <v>469</v>
      </c>
      <c r="U445" s="64">
        <f t="shared" si="27"/>
        <v>1.9061634408602159</v>
      </c>
    </row>
    <row r="446" spans="1:21" x14ac:dyDescent="0.25">
      <c r="A446" s="8" t="s">
        <v>883</v>
      </c>
      <c r="B446" s="9" t="s">
        <v>884</v>
      </c>
      <c r="C446" s="10">
        <v>68000</v>
      </c>
      <c r="D446" s="11">
        <v>11</v>
      </c>
      <c r="E446" s="53">
        <f>A446-D446</f>
        <v>433</v>
      </c>
      <c r="F446" s="63">
        <f>I446/(1+J446)</f>
        <v>6480</v>
      </c>
      <c r="G446" s="62">
        <f>K446/(1+L446)</f>
        <v>61.895702775290964</v>
      </c>
      <c r="H446" s="54">
        <f>RANK(G446,$G$3:$G$502)</f>
        <v>451</v>
      </c>
      <c r="I446" s="16">
        <v>6804</v>
      </c>
      <c r="J446" s="33">
        <v>0.05</v>
      </c>
      <c r="K446" s="17">
        <v>553.1</v>
      </c>
      <c r="L446" s="38">
        <v>7.9359999999999999</v>
      </c>
      <c r="M446" s="18">
        <v>7256</v>
      </c>
      <c r="N446" s="19">
        <v>6463.1</v>
      </c>
      <c r="O446" s="61">
        <f>C446-C446*10%</f>
        <v>61200</v>
      </c>
      <c r="P446" s="62">
        <f t="shared" si="24"/>
        <v>2754</v>
      </c>
      <c r="Q446" s="63">
        <f>I446+I446*5.2%</f>
        <v>7157.808</v>
      </c>
      <c r="R446" s="69">
        <f t="shared" si="25"/>
        <v>444</v>
      </c>
      <c r="S446" s="63">
        <f>Q446-(I446-K446)</f>
        <v>906.90800000000036</v>
      </c>
      <c r="T446" s="68">
        <f t="shared" si="26"/>
        <v>392</v>
      </c>
      <c r="U446" s="64">
        <f t="shared" si="27"/>
        <v>0.63968179352739163</v>
      </c>
    </row>
    <row r="447" spans="1:21" x14ac:dyDescent="0.25">
      <c r="A447" s="8" t="s">
        <v>885</v>
      </c>
      <c r="B447" s="9" t="s">
        <v>886</v>
      </c>
      <c r="C447" s="10">
        <v>39500</v>
      </c>
      <c r="D447" s="11">
        <v>39</v>
      </c>
      <c r="E447" s="53">
        <f>A447-D447</f>
        <v>406</v>
      </c>
      <c r="F447" s="63">
        <f>I447/(1+J447)</f>
        <v>6666.8627450980393</v>
      </c>
      <c r="G447" s="62">
        <f>K447/(1+L447)</f>
        <v>11</v>
      </c>
      <c r="H447" s="54">
        <f>RANK(G447,$G$3:$G$502)</f>
        <v>469</v>
      </c>
      <c r="I447" s="16">
        <v>6800.2</v>
      </c>
      <c r="J447" s="33">
        <v>0.02</v>
      </c>
      <c r="K447" s="17">
        <v>11</v>
      </c>
      <c r="L447" s="38">
        <v>0</v>
      </c>
      <c r="M447" s="18">
        <v>3640.8</v>
      </c>
      <c r="N447" s="19">
        <v>332.5</v>
      </c>
      <c r="O447" s="61">
        <f>C447-C447*10%</f>
        <v>35550</v>
      </c>
      <c r="P447" s="62">
        <f t="shared" si="24"/>
        <v>1599.75</v>
      </c>
      <c r="Q447" s="63">
        <f>I447+I447*5.2%</f>
        <v>7153.8104000000003</v>
      </c>
      <c r="R447" s="69">
        <f t="shared" si="25"/>
        <v>445</v>
      </c>
      <c r="S447" s="63">
        <f>Q447-(I447-K447)</f>
        <v>364.61040000000048</v>
      </c>
      <c r="T447" s="68">
        <f t="shared" si="26"/>
        <v>498</v>
      </c>
      <c r="U447" s="64">
        <f t="shared" si="27"/>
        <v>32.146400000000042</v>
      </c>
    </row>
    <row r="448" spans="1:21" x14ac:dyDescent="0.25">
      <c r="A448" s="8" t="s">
        <v>887</v>
      </c>
      <c r="B448" s="9" t="s">
        <v>888</v>
      </c>
      <c r="C448" s="10">
        <v>12124</v>
      </c>
      <c r="D448" s="11">
        <v>0</v>
      </c>
      <c r="E448" s="53">
        <f>A448-D448</f>
        <v>446</v>
      </c>
      <c r="F448" s="63">
        <f>I448/(1+J448)</f>
        <v>4720.8913649025071</v>
      </c>
      <c r="G448" s="62">
        <f>K448/(1+L448)</f>
        <v>504.1</v>
      </c>
      <c r="H448" s="54">
        <f>RANK(G448,$G$3:$G$502)</f>
        <v>331</v>
      </c>
      <c r="I448" s="16">
        <v>6779.2</v>
      </c>
      <c r="J448" s="33">
        <v>0.436</v>
      </c>
      <c r="K448" s="17">
        <v>504.1</v>
      </c>
      <c r="L448" s="38">
        <v>0</v>
      </c>
      <c r="M448" s="18">
        <v>1890.9</v>
      </c>
      <c r="N448" s="19">
        <v>13524.3</v>
      </c>
      <c r="O448" s="61">
        <f>C448-C448*10%</f>
        <v>10911.6</v>
      </c>
      <c r="P448" s="62">
        <f t="shared" si="24"/>
        <v>491.02199999999999</v>
      </c>
      <c r="Q448" s="63">
        <f>I448+I448*5.2%</f>
        <v>7131.7183999999997</v>
      </c>
      <c r="R448" s="69">
        <f t="shared" si="25"/>
        <v>446</v>
      </c>
      <c r="S448" s="63">
        <f>Q448-(I448-K448)</f>
        <v>856.61840000000029</v>
      </c>
      <c r="T448" s="68">
        <f t="shared" si="26"/>
        <v>409</v>
      </c>
      <c r="U448" s="64">
        <f t="shared" si="27"/>
        <v>0.69930251934140097</v>
      </c>
    </row>
    <row r="449" spans="1:21" x14ac:dyDescent="0.25">
      <c r="A449" s="8" t="s">
        <v>889</v>
      </c>
      <c r="B449" s="9" t="s">
        <v>890</v>
      </c>
      <c r="C449" s="10">
        <v>19969</v>
      </c>
      <c r="D449" s="11">
        <v>13</v>
      </c>
      <c r="E449" s="53">
        <f>A449-D449</f>
        <v>434</v>
      </c>
      <c r="F449" s="63">
        <f>I449/(1+J449)</f>
        <v>6091.8918918918916</v>
      </c>
      <c r="G449" s="62">
        <f>K449/(1+L449)</f>
        <v>1262.7422828427852</v>
      </c>
      <c r="H449" s="54">
        <f>RANK(G449,$G$3:$G$502)</f>
        <v>199</v>
      </c>
      <c r="I449" s="16">
        <v>6762</v>
      </c>
      <c r="J449" s="33">
        <v>0.11</v>
      </c>
      <c r="K449" s="17">
        <v>1759</v>
      </c>
      <c r="L449" s="38">
        <v>0.39300000000000002</v>
      </c>
      <c r="M449" s="18">
        <v>125688</v>
      </c>
      <c r="N449" s="19">
        <v>14401</v>
      </c>
      <c r="O449" s="61">
        <f>C449-C449*10%</f>
        <v>17972.099999999999</v>
      </c>
      <c r="P449" s="62">
        <f t="shared" si="24"/>
        <v>808.7444999999999</v>
      </c>
      <c r="Q449" s="63">
        <f>I449+I449*5.2%</f>
        <v>7113.6239999999998</v>
      </c>
      <c r="R449" s="69">
        <f t="shared" si="25"/>
        <v>447</v>
      </c>
      <c r="S449" s="63">
        <f>Q449-(I449-K449)</f>
        <v>2110.6239999999998</v>
      </c>
      <c r="T449" s="68">
        <f t="shared" si="26"/>
        <v>216</v>
      </c>
      <c r="U449" s="64">
        <f t="shared" si="27"/>
        <v>0.19989994314951665</v>
      </c>
    </row>
    <row r="450" spans="1:21" x14ac:dyDescent="0.25">
      <c r="A450" s="8" t="s">
        <v>891</v>
      </c>
      <c r="B450" s="9" t="s">
        <v>892</v>
      </c>
      <c r="C450" s="10">
        <v>26000</v>
      </c>
      <c r="D450" s="11">
        <v>1</v>
      </c>
      <c r="E450" s="53">
        <f>A450-D450</f>
        <v>447</v>
      </c>
      <c r="F450" s="63">
        <f>I450/(1+J450)</f>
        <v>6307.6995305164319</v>
      </c>
      <c r="G450" s="62">
        <f>K450/(1+L450)</f>
        <v>747.25848563968668</v>
      </c>
      <c r="H450" s="54">
        <f>RANK(G450,$G$3:$G$502)</f>
        <v>274</v>
      </c>
      <c r="I450" s="16">
        <v>6717.7</v>
      </c>
      <c r="J450" s="33">
        <v>6.5000000000000002E-2</v>
      </c>
      <c r="K450" s="17">
        <v>572.4</v>
      </c>
      <c r="L450" s="38">
        <v>-0.23400000000000001</v>
      </c>
      <c r="M450" s="18">
        <v>13216.3</v>
      </c>
      <c r="N450" s="19">
        <v>12843.5</v>
      </c>
      <c r="O450" s="61">
        <f>C450-C450*10%</f>
        <v>23400</v>
      </c>
      <c r="P450" s="62">
        <f t="shared" si="24"/>
        <v>1053</v>
      </c>
      <c r="Q450" s="63">
        <f>I450+I450*5.2%</f>
        <v>7067.0203999999994</v>
      </c>
      <c r="R450" s="69">
        <f t="shared" si="25"/>
        <v>448</v>
      </c>
      <c r="S450" s="63">
        <f>Q450-(I450-K450)</f>
        <v>921.72039999999924</v>
      </c>
      <c r="T450" s="68">
        <f t="shared" si="26"/>
        <v>389</v>
      </c>
      <c r="U450" s="64">
        <f t="shared" si="27"/>
        <v>0.61027323549964929</v>
      </c>
    </row>
    <row r="451" spans="1:21" x14ac:dyDescent="0.25">
      <c r="A451" s="8" t="s">
        <v>893</v>
      </c>
      <c r="B451" s="9" t="s">
        <v>894</v>
      </c>
      <c r="C451" s="10">
        <v>30000</v>
      </c>
      <c r="D451" s="11">
        <v>22</v>
      </c>
      <c r="E451" s="53">
        <f>A451-D451</f>
        <v>427</v>
      </c>
      <c r="F451" s="63">
        <f>I451/(1+J451)</f>
        <v>5886.590709903594</v>
      </c>
      <c r="G451" s="62">
        <f>K451/(1+L451)</f>
        <v>555.31197301854979</v>
      </c>
      <c r="H451" s="54">
        <f>RANK(G451,$G$3:$G$502)</f>
        <v>313</v>
      </c>
      <c r="I451" s="16">
        <v>6716.6</v>
      </c>
      <c r="J451" s="33">
        <v>0.14099999999999999</v>
      </c>
      <c r="K451" s="17">
        <v>658.6</v>
      </c>
      <c r="L451" s="38">
        <v>0.186</v>
      </c>
      <c r="M451" s="18">
        <v>3191.2</v>
      </c>
      <c r="N451" s="19">
        <v>20683.900000000001</v>
      </c>
      <c r="O451" s="61">
        <f>C451-C451*10%</f>
        <v>27000</v>
      </c>
      <c r="P451" s="62">
        <f t="shared" si="24"/>
        <v>1215</v>
      </c>
      <c r="Q451" s="63">
        <f>I451+I451*5.2%</f>
        <v>7065.8632000000007</v>
      </c>
      <c r="R451" s="69">
        <f t="shared" si="25"/>
        <v>449</v>
      </c>
      <c r="S451" s="63">
        <f>Q451-(I451-K451)</f>
        <v>1007.8632000000007</v>
      </c>
      <c r="T451" s="68">
        <f t="shared" si="26"/>
        <v>369</v>
      </c>
      <c r="U451" s="64">
        <f t="shared" si="27"/>
        <v>0.53031156999696427</v>
      </c>
    </row>
    <row r="452" spans="1:21" x14ac:dyDescent="0.25">
      <c r="A452" s="8" t="s">
        <v>895</v>
      </c>
      <c r="B452" s="9" t="s">
        <v>896</v>
      </c>
      <c r="C452" s="10">
        <v>7400</v>
      </c>
      <c r="D452" s="11">
        <v>23</v>
      </c>
      <c r="E452" s="53">
        <f>A452-D452</f>
        <v>427</v>
      </c>
      <c r="F452" s="63">
        <f>I452/(1+J452)</f>
        <v>5871.2160979877517</v>
      </c>
      <c r="G452" s="62">
        <f>K452/(1+L452)</f>
        <v>1198.2352941176471</v>
      </c>
      <c r="H452" s="54">
        <f>RANK(G452,$G$3:$G$502)</f>
        <v>209</v>
      </c>
      <c r="I452" s="16">
        <v>6710.8</v>
      </c>
      <c r="J452" s="33">
        <v>0.14300000000000002</v>
      </c>
      <c r="K452" s="17">
        <v>2444.4</v>
      </c>
      <c r="L452" s="38">
        <v>1.04</v>
      </c>
      <c r="M452" s="18">
        <v>11734.5</v>
      </c>
      <c r="N452" s="19">
        <v>44871.4</v>
      </c>
      <c r="O452" s="61">
        <f>C452-C452*10%</f>
        <v>6660</v>
      </c>
      <c r="P452" s="62">
        <f t="shared" ref="P452:P502" si="28">O452*0.045</f>
        <v>299.7</v>
      </c>
      <c r="Q452" s="63">
        <f>I452+I452*5.2%</f>
        <v>7059.7615999999998</v>
      </c>
      <c r="R452" s="69">
        <f t="shared" ref="R452:R502" si="29">RANK(Q452,$Q$3:$Q$502)</f>
        <v>450</v>
      </c>
      <c r="S452" s="63">
        <f>Q452-(I452-K452)</f>
        <v>2793.3616000000002</v>
      </c>
      <c r="T452" s="68">
        <f t="shared" ref="T452:T502" si="30">RANK(S452,$S$3:$S$502)</f>
        <v>170</v>
      </c>
      <c r="U452" s="64">
        <f t="shared" ref="U452:U502" si="31">(S452-K452)/K452</f>
        <v>0.14275961381116023</v>
      </c>
    </row>
    <row r="453" spans="1:21" x14ac:dyDescent="0.25">
      <c r="A453" s="8" t="s">
        <v>897</v>
      </c>
      <c r="B453" s="9" t="s">
        <v>898</v>
      </c>
      <c r="C453" s="10">
        <v>44000</v>
      </c>
      <c r="D453" s="11">
        <v>8</v>
      </c>
      <c r="E453" s="53">
        <f>A453-D453</f>
        <v>443</v>
      </c>
      <c r="F453" s="63">
        <f>I453/(1+J453)</f>
        <v>6112.282309807516</v>
      </c>
      <c r="G453" s="62">
        <f>K453/(1+L453)</f>
        <v>384.69387755102036</v>
      </c>
      <c r="H453" s="54">
        <f>RANK(G453,$G$3:$G$502)</f>
        <v>362</v>
      </c>
      <c r="I453" s="16">
        <v>6668.5</v>
      </c>
      <c r="J453" s="33">
        <v>9.0999999999999998E-2</v>
      </c>
      <c r="K453" s="17">
        <v>414.7</v>
      </c>
      <c r="L453" s="38">
        <v>7.8E-2</v>
      </c>
      <c r="M453" s="18">
        <v>3079.2</v>
      </c>
      <c r="N453" s="19">
        <v>10509.6</v>
      </c>
      <c r="O453" s="61">
        <f>C453-C453*10%</f>
        <v>39600</v>
      </c>
      <c r="P453" s="62">
        <f t="shared" si="28"/>
        <v>1782</v>
      </c>
      <c r="Q453" s="63">
        <f>I453+I453*5.2%</f>
        <v>7015.2619999999997</v>
      </c>
      <c r="R453" s="69">
        <f t="shared" si="29"/>
        <v>451</v>
      </c>
      <c r="S453" s="63">
        <f>Q453-(I453-K453)</f>
        <v>761.46199999999953</v>
      </c>
      <c r="T453" s="68">
        <f t="shared" si="30"/>
        <v>424</v>
      </c>
      <c r="U453" s="64">
        <f t="shared" si="31"/>
        <v>0.83617554858934062</v>
      </c>
    </row>
    <row r="454" spans="1:21" x14ac:dyDescent="0.25">
      <c r="A454" s="8" t="s">
        <v>899</v>
      </c>
      <c r="B454" s="9" t="s">
        <v>900</v>
      </c>
      <c r="C454" s="10">
        <v>23000</v>
      </c>
      <c r="D454" s="11">
        <v>7</v>
      </c>
      <c r="E454" s="53">
        <f>A454-D454</f>
        <v>445</v>
      </c>
      <c r="F454" s="63">
        <f>I454/(1+J454)</f>
        <v>6312.5</v>
      </c>
      <c r="G454" s="62">
        <f>K454/(1+L454)</f>
        <v>825.11556240369794</v>
      </c>
      <c r="H454" s="54">
        <f>RANK(G454,$G$3:$G$502)</f>
        <v>259</v>
      </c>
      <c r="I454" s="16">
        <v>6666</v>
      </c>
      <c r="J454" s="33">
        <v>5.5999999999999994E-2</v>
      </c>
      <c r="K454" s="17">
        <v>535.5</v>
      </c>
      <c r="L454" s="38">
        <v>-0.35099999999999998</v>
      </c>
      <c r="M454" s="18">
        <v>6262</v>
      </c>
      <c r="N454" s="19">
        <v>20975.200000000001</v>
      </c>
      <c r="O454" s="61">
        <f>C454-C454*10%</f>
        <v>20700</v>
      </c>
      <c r="P454" s="62">
        <f t="shared" si="28"/>
        <v>931.5</v>
      </c>
      <c r="Q454" s="63">
        <f>I454+I454*5.2%</f>
        <v>7012.6319999999996</v>
      </c>
      <c r="R454" s="69">
        <f t="shared" si="29"/>
        <v>452</v>
      </c>
      <c r="S454" s="63">
        <f>Q454-(I454-K454)</f>
        <v>882.13199999999961</v>
      </c>
      <c r="T454" s="68">
        <f t="shared" si="30"/>
        <v>396</v>
      </c>
      <c r="U454" s="64">
        <f t="shared" si="31"/>
        <v>0.64730532212885084</v>
      </c>
    </row>
    <row r="455" spans="1:21" x14ac:dyDescent="0.25">
      <c r="A455" s="8" t="s">
        <v>901</v>
      </c>
      <c r="B455" s="9" t="s">
        <v>902</v>
      </c>
      <c r="C455" s="10">
        <v>18800</v>
      </c>
      <c r="D455" s="11">
        <v>33</v>
      </c>
      <c r="E455" s="53">
        <f>A455-D455</f>
        <v>420</v>
      </c>
      <c r="F455" s="63">
        <f>I455/(1+J455)</f>
        <v>5715.7939914163089</v>
      </c>
      <c r="G455" s="62">
        <f>K455/(1+L455)</f>
        <v>1199.0755007704161</v>
      </c>
      <c r="H455" s="54">
        <f>RANK(G455,$G$3:$G$502)</f>
        <v>208</v>
      </c>
      <c r="I455" s="16">
        <v>6658.9</v>
      </c>
      <c r="J455" s="33">
        <v>0.16500000000000001</v>
      </c>
      <c r="K455" s="17">
        <v>1556.4</v>
      </c>
      <c r="L455" s="38">
        <v>0.29799999999999999</v>
      </c>
      <c r="M455" s="18">
        <v>132212.5</v>
      </c>
      <c r="N455" s="19">
        <v>19754.400000000001</v>
      </c>
      <c r="O455" s="61">
        <f>C455-C455*10%</f>
        <v>16920</v>
      </c>
      <c r="P455" s="62">
        <f t="shared" si="28"/>
        <v>761.4</v>
      </c>
      <c r="Q455" s="63">
        <f>I455+I455*5.2%</f>
        <v>7005.1628000000001</v>
      </c>
      <c r="R455" s="69">
        <f t="shared" si="29"/>
        <v>453</v>
      </c>
      <c r="S455" s="63">
        <f>Q455-(I455-K455)</f>
        <v>1902.6628000000001</v>
      </c>
      <c r="T455" s="68">
        <f t="shared" si="30"/>
        <v>231</v>
      </c>
      <c r="U455" s="64">
        <f t="shared" si="31"/>
        <v>0.22247674119763552</v>
      </c>
    </row>
    <row r="456" spans="1:21" x14ac:dyDescent="0.25">
      <c r="A456" s="8" t="s">
        <v>903</v>
      </c>
      <c r="B456" s="9" t="s">
        <v>904</v>
      </c>
      <c r="C456" s="10">
        <v>7000</v>
      </c>
      <c r="D456" s="11">
        <v>3</v>
      </c>
      <c r="E456" s="53">
        <f>A456-D456</f>
        <v>451</v>
      </c>
      <c r="F456" s="63">
        <f>I456/(1+J456)</f>
        <v>6180.6331471135936</v>
      </c>
      <c r="G456" s="62">
        <f>K456/(1+L456)</f>
        <v>745.8770614692653</v>
      </c>
      <c r="H456" s="54">
        <f>RANK(G456,$G$3:$G$502)</f>
        <v>275</v>
      </c>
      <c r="I456" s="16">
        <v>6638</v>
      </c>
      <c r="J456" s="33">
        <v>7.400000000000001E-2</v>
      </c>
      <c r="K456" s="17">
        <v>995</v>
      </c>
      <c r="L456" s="38">
        <v>0.33400000000000002</v>
      </c>
      <c r="M456" s="18">
        <v>7362</v>
      </c>
      <c r="N456" s="19">
        <v>6179.1</v>
      </c>
      <c r="O456" s="61">
        <f>C456-C456*10%</f>
        <v>6300</v>
      </c>
      <c r="P456" s="62">
        <f t="shared" si="28"/>
        <v>283.5</v>
      </c>
      <c r="Q456" s="63">
        <f>I456+I456*5.2%</f>
        <v>6983.1760000000004</v>
      </c>
      <c r="R456" s="69">
        <f t="shared" si="29"/>
        <v>454</v>
      </c>
      <c r="S456" s="63">
        <f>Q456-(I456-K456)</f>
        <v>1340.1760000000004</v>
      </c>
      <c r="T456" s="68">
        <f t="shared" si="30"/>
        <v>306</v>
      </c>
      <c r="U456" s="64">
        <f t="shared" si="31"/>
        <v>0.34691055276381949</v>
      </c>
    </row>
    <row r="457" spans="1:21" x14ac:dyDescent="0.25">
      <c r="A457" s="8" t="s">
        <v>905</v>
      </c>
      <c r="B457" s="9" t="s">
        <v>906</v>
      </c>
      <c r="C457" s="10">
        <v>12600</v>
      </c>
      <c r="D457" s="11">
        <v>26</v>
      </c>
      <c r="E457" s="53">
        <f>A457-D457</f>
        <v>429</v>
      </c>
      <c r="F457" s="63">
        <f>I457/(1+J457)</f>
        <v>5810.2383053839367</v>
      </c>
      <c r="G457" s="62">
        <f>K457/(1+L457)</f>
        <v>-246.37681159420308</v>
      </c>
      <c r="H457" s="54">
        <f>RANK(G457,$G$3:$G$502)</f>
        <v>485</v>
      </c>
      <c r="I457" s="16">
        <v>6583</v>
      </c>
      <c r="J457" s="33">
        <v>0.13300000000000001</v>
      </c>
      <c r="K457" s="17">
        <v>17</v>
      </c>
      <c r="L457" s="38">
        <v>-1.069</v>
      </c>
      <c r="M457" s="18">
        <v>5307</v>
      </c>
      <c r="N457" s="19">
        <v>5001.5</v>
      </c>
      <c r="O457" s="61">
        <f>C457-C457*10%</f>
        <v>11340</v>
      </c>
      <c r="P457" s="62">
        <f t="shared" si="28"/>
        <v>510.29999999999995</v>
      </c>
      <c r="Q457" s="63">
        <f>I457+I457*5.2%</f>
        <v>6925.3159999999998</v>
      </c>
      <c r="R457" s="69">
        <f t="shared" si="29"/>
        <v>455</v>
      </c>
      <c r="S457" s="63">
        <f>Q457-(I457-K457)</f>
        <v>359.3159999999998</v>
      </c>
      <c r="T457" s="68">
        <f t="shared" si="30"/>
        <v>500</v>
      </c>
      <c r="U457" s="64">
        <f t="shared" si="31"/>
        <v>20.136235294117636</v>
      </c>
    </row>
    <row r="458" spans="1:21" x14ac:dyDescent="0.25">
      <c r="A458" s="8" t="s">
        <v>907</v>
      </c>
      <c r="B458" s="9" t="s">
        <v>908</v>
      </c>
      <c r="C458" s="10">
        <v>2400</v>
      </c>
      <c r="D458" s="11">
        <v>0</v>
      </c>
      <c r="E458" s="53">
        <f>A458-D458</f>
        <v>456</v>
      </c>
      <c r="F458" s="63">
        <f>I458/(1+J458)</f>
        <v>5154.2678151918562</v>
      </c>
      <c r="G458" s="62">
        <f>K458/(1+L458)</f>
        <v>1096</v>
      </c>
      <c r="H458" s="54">
        <f>RANK(G458,$G$3:$G$502)</f>
        <v>218</v>
      </c>
      <c r="I458" s="16">
        <v>6582</v>
      </c>
      <c r="J458" s="33">
        <v>0.27699999999999997</v>
      </c>
      <c r="K458" s="17">
        <v>1096</v>
      </c>
      <c r="L458" s="38">
        <v>0</v>
      </c>
      <c r="M458" s="18">
        <v>21321</v>
      </c>
      <c r="N458" s="19">
        <v>13677.2</v>
      </c>
      <c r="O458" s="61">
        <f>C458-C458*10%</f>
        <v>2160</v>
      </c>
      <c r="P458" s="62">
        <f t="shared" si="28"/>
        <v>97.2</v>
      </c>
      <c r="Q458" s="63">
        <f>I458+I458*5.2%</f>
        <v>6924.2640000000001</v>
      </c>
      <c r="R458" s="69">
        <f t="shared" si="29"/>
        <v>456</v>
      </c>
      <c r="S458" s="63">
        <f>Q458-(I458-K458)</f>
        <v>1438.2640000000001</v>
      </c>
      <c r="T458" s="68">
        <f t="shared" si="30"/>
        <v>292</v>
      </c>
      <c r="U458" s="64">
        <f t="shared" si="31"/>
        <v>0.31228467153284684</v>
      </c>
    </row>
    <row r="459" spans="1:21" x14ac:dyDescent="0.25">
      <c r="A459" s="8" t="s">
        <v>909</v>
      </c>
      <c r="B459" s="9" t="s">
        <v>910</v>
      </c>
      <c r="C459" s="10">
        <v>39500</v>
      </c>
      <c r="D459" s="11">
        <v>34</v>
      </c>
      <c r="E459" s="53">
        <f>A459-D459</f>
        <v>423</v>
      </c>
      <c r="F459" s="63">
        <f>I459/(1+J459)</f>
        <v>6506.7260138476768</v>
      </c>
      <c r="G459" s="62">
        <f>K459/(1+L459)</f>
        <v>39.700000000000003</v>
      </c>
      <c r="H459" s="54">
        <f>RANK(G459,$G$3:$G$502)</f>
        <v>461</v>
      </c>
      <c r="I459" s="16">
        <v>6578.3</v>
      </c>
      <c r="J459" s="33">
        <v>1.0999999999999999E-2</v>
      </c>
      <c r="K459" s="17">
        <v>39.700000000000003</v>
      </c>
      <c r="L459" s="38">
        <v>0</v>
      </c>
      <c r="M459" s="18">
        <v>3570.5</v>
      </c>
      <c r="N459" s="19">
        <v>213.4</v>
      </c>
      <c r="O459" s="61">
        <f>C459-C459*10%</f>
        <v>35550</v>
      </c>
      <c r="P459" s="62">
        <f t="shared" si="28"/>
        <v>1599.75</v>
      </c>
      <c r="Q459" s="63">
        <f>I459+I459*5.2%</f>
        <v>6920.3716000000004</v>
      </c>
      <c r="R459" s="69">
        <f t="shared" si="29"/>
        <v>457</v>
      </c>
      <c r="S459" s="63">
        <f>Q459-(I459-K459)</f>
        <v>381.77160000000003</v>
      </c>
      <c r="T459" s="68">
        <f t="shared" si="30"/>
        <v>497</v>
      </c>
      <c r="U459" s="64">
        <f t="shared" si="31"/>
        <v>8.6164130982367766</v>
      </c>
    </row>
    <row r="460" spans="1:21" x14ac:dyDescent="0.25">
      <c r="A460" s="8" t="s">
        <v>911</v>
      </c>
      <c r="B460" s="9" t="s">
        <v>912</v>
      </c>
      <c r="C460" s="10">
        <v>31005</v>
      </c>
      <c r="D460" s="11">
        <v>19</v>
      </c>
      <c r="E460" s="53">
        <f>A460-D460</f>
        <v>439</v>
      </c>
      <c r="F460" s="63">
        <f>I460/(1+J460)</f>
        <v>6419.8420533070093</v>
      </c>
      <c r="G460" s="62">
        <f>K460/(1+L460)</f>
        <v>221.45643693107934</v>
      </c>
      <c r="H460" s="54">
        <f>RANK(G460,$G$3:$G$502)</f>
        <v>413</v>
      </c>
      <c r="I460" s="16">
        <v>6503.3</v>
      </c>
      <c r="J460" s="33">
        <v>1.3000000000000001E-2</v>
      </c>
      <c r="K460" s="17">
        <v>170.3</v>
      </c>
      <c r="L460" s="38">
        <v>-0.23100000000000001</v>
      </c>
      <c r="M460" s="18">
        <v>3431.4</v>
      </c>
      <c r="N460" s="19">
        <v>1897.6</v>
      </c>
      <c r="O460" s="61">
        <f>C460-C460*10%</f>
        <v>27904.5</v>
      </c>
      <c r="P460" s="62">
        <f t="shared" si="28"/>
        <v>1255.7024999999999</v>
      </c>
      <c r="Q460" s="63">
        <f>I460+I460*5.2%</f>
        <v>6841.4715999999999</v>
      </c>
      <c r="R460" s="69">
        <f t="shared" si="29"/>
        <v>458</v>
      </c>
      <c r="S460" s="63">
        <f>Q460-(I460-K460)</f>
        <v>508.47159999999985</v>
      </c>
      <c r="T460" s="68">
        <f t="shared" si="30"/>
        <v>477</v>
      </c>
      <c r="U460" s="64">
        <f t="shared" si="31"/>
        <v>1.9857404580152662</v>
      </c>
    </row>
    <row r="461" spans="1:21" x14ac:dyDescent="0.25">
      <c r="A461" s="8" t="s">
        <v>913</v>
      </c>
      <c r="B461" s="9" t="s">
        <v>914</v>
      </c>
      <c r="C461" s="10">
        <v>41000</v>
      </c>
      <c r="D461" s="11">
        <v>41</v>
      </c>
      <c r="E461" s="53">
        <f>A461-D461</f>
        <v>418</v>
      </c>
      <c r="F461" s="63">
        <f>I461/(1+J461)</f>
        <v>5428.7866108786602</v>
      </c>
      <c r="G461" s="62">
        <f>K461/(1+L461)</f>
        <v>480.66172276098115</v>
      </c>
      <c r="H461" s="54">
        <f>RANK(G461,$G$3:$G$502)</f>
        <v>333</v>
      </c>
      <c r="I461" s="16">
        <v>6487.4</v>
      </c>
      <c r="J461" s="33">
        <v>0.19500000000000001</v>
      </c>
      <c r="K461" s="17">
        <v>842.6</v>
      </c>
      <c r="L461" s="38">
        <v>0.753</v>
      </c>
      <c r="M461" s="18">
        <v>6958.2</v>
      </c>
      <c r="N461" s="19">
        <v>21207.8</v>
      </c>
      <c r="O461" s="61">
        <f>C461-C461*10%</f>
        <v>36900</v>
      </c>
      <c r="P461" s="62">
        <f t="shared" si="28"/>
        <v>1660.5</v>
      </c>
      <c r="Q461" s="63">
        <f>I461+I461*5.2%</f>
        <v>6824.7447999999995</v>
      </c>
      <c r="R461" s="69">
        <f t="shared" si="29"/>
        <v>459</v>
      </c>
      <c r="S461" s="63">
        <f>Q461-(I461-K461)</f>
        <v>1179.9448000000002</v>
      </c>
      <c r="T461" s="68">
        <f t="shared" si="30"/>
        <v>328</v>
      </c>
      <c r="U461" s="64">
        <f t="shared" si="31"/>
        <v>0.40036173747923115</v>
      </c>
    </row>
    <row r="462" spans="1:21" x14ac:dyDescent="0.25">
      <c r="A462" s="8" t="s">
        <v>915</v>
      </c>
      <c r="B462" s="9" t="s">
        <v>916</v>
      </c>
      <c r="C462" s="10">
        <v>10100</v>
      </c>
      <c r="D462" s="11">
        <v>0</v>
      </c>
      <c r="E462" s="53">
        <f>A462-D462</f>
        <v>460</v>
      </c>
      <c r="F462" s="63">
        <f>I462/(1+J462)</f>
        <v>5329.2181069958842</v>
      </c>
      <c r="G462" s="62">
        <f>K462/(1+L462)</f>
        <v>43.001148398621922</v>
      </c>
      <c r="H462" s="54">
        <f>RANK(G462,$G$3:$G$502)</f>
        <v>460</v>
      </c>
      <c r="I462" s="16">
        <v>6475</v>
      </c>
      <c r="J462" s="33">
        <v>0.215</v>
      </c>
      <c r="K462" s="17">
        <v>337</v>
      </c>
      <c r="L462" s="38">
        <v>6.8369999999999997</v>
      </c>
      <c r="M462" s="18">
        <v>4556</v>
      </c>
      <c r="N462" s="19">
        <v>27601.5</v>
      </c>
      <c r="O462" s="61">
        <f>C462-C462*10%</f>
        <v>9090</v>
      </c>
      <c r="P462" s="62">
        <f t="shared" si="28"/>
        <v>409.05</v>
      </c>
      <c r="Q462" s="63">
        <f>I462+I462*5.2%</f>
        <v>6811.7</v>
      </c>
      <c r="R462" s="69">
        <f t="shared" si="29"/>
        <v>460</v>
      </c>
      <c r="S462" s="63">
        <f>Q462-(I462-K462)</f>
        <v>673.69999999999982</v>
      </c>
      <c r="T462" s="68">
        <f t="shared" si="30"/>
        <v>447</v>
      </c>
      <c r="U462" s="64">
        <f t="shared" si="31"/>
        <v>0.99910979228486596</v>
      </c>
    </row>
    <row r="463" spans="1:21" x14ac:dyDescent="0.25">
      <c r="A463" s="8" t="s">
        <v>917</v>
      </c>
      <c r="B463" s="9" t="s">
        <v>918</v>
      </c>
      <c r="C463" s="10">
        <v>1708</v>
      </c>
      <c r="D463" s="11">
        <v>0</v>
      </c>
      <c r="E463" s="53">
        <f>A463-D463</f>
        <v>461</v>
      </c>
      <c r="F463" s="63">
        <f>I463/(1+J463)</f>
        <v>5406.3545150501677</v>
      </c>
      <c r="G463" s="62">
        <f>K463/(1+L463)</f>
        <v>282</v>
      </c>
      <c r="H463" s="54">
        <f>RANK(G463,$G$3:$G$502)</f>
        <v>398</v>
      </c>
      <c r="I463" s="16">
        <v>6466</v>
      </c>
      <c r="J463" s="33">
        <v>0.19600000000000001</v>
      </c>
      <c r="K463" s="17">
        <v>282</v>
      </c>
      <c r="L463" s="38">
        <v>0</v>
      </c>
      <c r="M463" s="18">
        <v>21433</v>
      </c>
      <c r="N463" s="19">
        <v>18251.8</v>
      </c>
      <c r="O463" s="61">
        <f>C463-C463*10%</f>
        <v>1537.2</v>
      </c>
      <c r="P463" s="62">
        <f t="shared" si="28"/>
        <v>69.174000000000007</v>
      </c>
      <c r="Q463" s="63">
        <f>I463+I463*5.2%</f>
        <v>6802.232</v>
      </c>
      <c r="R463" s="69">
        <f t="shared" si="29"/>
        <v>461</v>
      </c>
      <c r="S463" s="63">
        <f>Q463-(I463-K463)</f>
        <v>618.23199999999997</v>
      </c>
      <c r="T463" s="68">
        <f t="shared" si="30"/>
        <v>459</v>
      </c>
      <c r="U463" s="64">
        <f t="shared" si="31"/>
        <v>1.1923120567375884</v>
      </c>
    </row>
    <row r="464" spans="1:21" x14ac:dyDescent="0.25">
      <c r="A464" s="8" t="s">
        <v>919</v>
      </c>
      <c r="B464" s="9" t="s">
        <v>920</v>
      </c>
      <c r="C464" s="10">
        <v>16840</v>
      </c>
      <c r="D464" s="11">
        <v>5</v>
      </c>
      <c r="E464" s="53">
        <f>A464-D464</f>
        <v>457</v>
      </c>
      <c r="F464" s="63">
        <f>I464/(1+J464)</f>
        <v>6021.1753731343279</v>
      </c>
      <c r="G464" s="62">
        <f>K464/(1+L464)</f>
        <v>1408.296622613803</v>
      </c>
      <c r="H464" s="54">
        <f>RANK(G464,$G$3:$G$502)</f>
        <v>176</v>
      </c>
      <c r="I464" s="16">
        <v>6454.7</v>
      </c>
      <c r="J464" s="33">
        <v>7.2000000000000008E-2</v>
      </c>
      <c r="K464" s="17">
        <v>1918.1</v>
      </c>
      <c r="L464" s="38">
        <v>0.36199999999999999</v>
      </c>
      <c r="M464" s="18">
        <v>120097.4</v>
      </c>
      <c r="N464" s="19">
        <v>21741.200000000001</v>
      </c>
      <c r="O464" s="61">
        <f>C464-C464*10%</f>
        <v>15156</v>
      </c>
      <c r="P464" s="62">
        <f t="shared" si="28"/>
        <v>682.02</v>
      </c>
      <c r="Q464" s="63">
        <f>I464+I464*5.2%</f>
        <v>6790.3444</v>
      </c>
      <c r="R464" s="69">
        <f t="shared" si="29"/>
        <v>462</v>
      </c>
      <c r="S464" s="63">
        <f>Q464-(I464-K464)</f>
        <v>2253.7443999999996</v>
      </c>
      <c r="T464" s="68">
        <f t="shared" si="30"/>
        <v>204</v>
      </c>
      <c r="U464" s="64">
        <f t="shared" si="31"/>
        <v>0.1749879568322818</v>
      </c>
    </row>
    <row r="465" spans="1:21" x14ac:dyDescent="0.25">
      <c r="A465" s="8" t="s">
        <v>921</v>
      </c>
      <c r="B465" s="9" t="s">
        <v>922</v>
      </c>
      <c r="C465" s="10">
        <v>140000</v>
      </c>
      <c r="D465" s="11">
        <v>35</v>
      </c>
      <c r="E465" s="53">
        <f>A465-D465</f>
        <v>428</v>
      </c>
      <c r="F465" s="63">
        <f>I465/(1+J465)</f>
        <v>5454.8687552921247</v>
      </c>
      <c r="G465" s="62">
        <f>K465/(1+L465)</f>
        <v>3.7999766872595875</v>
      </c>
      <c r="H465" s="54">
        <f>RANK(G465,$G$3:$G$502)</f>
        <v>475</v>
      </c>
      <c r="I465" s="16">
        <v>6442.2</v>
      </c>
      <c r="J465" s="33">
        <v>0.18100000000000002</v>
      </c>
      <c r="K465" s="17">
        <v>97.8</v>
      </c>
      <c r="L465" s="38">
        <v>24.736999999999998</v>
      </c>
      <c r="M465" s="18">
        <v>3627.5</v>
      </c>
      <c r="N465" s="19">
        <v>2407.8000000000002</v>
      </c>
      <c r="O465" s="61">
        <f>C465-C465*10%</f>
        <v>126000</v>
      </c>
      <c r="P465" s="62">
        <f t="shared" si="28"/>
        <v>5670</v>
      </c>
      <c r="Q465" s="63">
        <f>I465+I465*5.2%</f>
        <v>6777.1944000000003</v>
      </c>
      <c r="R465" s="69">
        <f t="shared" si="29"/>
        <v>463</v>
      </c>
      <c r="S465" s="63">
        <f>Q465-(I465-K465)</f>
        <v>432.79440000000068</v>
      </c>
      <c r="T465" s="68">
        <f t="shared" si="30"/>
        <v>488</v>
      </c>
      <c r="U465" s="64">
        <f t="shared" si="31"/>
        <v>3.4253006134969395</v>
      </c>
    </row>
    <row r="466" spans="1:21" x14ac:dyDescent="0.25">
      <c r="A466" s="8" t="s">
        <v>923</v>
      </c>
      <c r="B466" s="9" t="s">
        <v>924</v>
      </c>
      <c r="C466" s="10">
        <v>8356</v>
      </c>
      <c r="D466" s="11">
        <v>0</v>
      </c>
      <c r="E466" s="53">
        <f>A466-D466</f>
        <v>464</v>
      </c>
      <c r="F466" s="63">
        <f>I466/(1+J466)</f>
        <v>4378.1036834924971</v>
      </c>
      <c r="G466" s="62">
        <f>K466/(1+L466)</f>
        <v>100.81799591002044</v>
      </c>
      <c r="H466" s="54">
        <f>RANK(G466,$G$3:$G$502)</f>
        <v>443</v>
      </c>
      <c r="I466" s="16">
        <v>6418.3</v>
      </c>
      <c r="J466" s="33">
        <v>0.46600000000000003</v>
      </c>
      <c r="K466" s="17">
        <v>98.6</v>
      </c>
      <c r="L466" s="38">
        <v>-2.1999999999999999E-2</v>
      </c>
      <c r="M466" s="18">
        <v>6508.7</v>
      </c>
      <c r="N466" s="19">
        <v>2201</v>
      </c>
      <c r="O466" s="61">
        <f>C466-C466*10%</f>
        <v>7520.4</v>
      </c>
      <c r="P466" s="62">
        <f t="shared" si="28"/>
        <v>338.41799999999995</v>
      </c>
      <c r="Q466" s="63">
        <f>I466+I466*5.2%</f>
        <v>6752.0516000000007</v>
      </c>
      <c r="R466" s="69">
        <f t="shared" si="29"/>
        <v>464</v>
      </c>
      <c r="S466" s="63">
        <f>Q466-(I466-K466)</f>
        <v>432.35160000000087</v>
      </c>
      <c r="T466" s="68">
        <f t="shared" si="30"/>
        <v>489</v>
      </c>
      <c r="U466" s="64">
        <f t="shared" si="31"/>
        <v>3.3849046653144104</v>
      </c>
    </row>
    <row r="467" spans="1:21" x14ac:dyDescent="0.25">
      <c r="A467" s="8" t="s">
        <v>925</v>
      </c>
      <c r="B467" s="9" t="s">
        <v>926</v>
      </c>
      <c r="C467" s="10">
        <v>34000</v>
      </c>
      <c r="D467" s="11">
        <v>33</v>
      </c>
      <c r="E467" s="53">
        <f>A467-D467</f>
        <v>432</v>
      </c>
      <c r="F467" s="63">
        <f>I467/(1+J467)</f>
        <v>6297.9351032448385</v>
      </c>
      <c r="G467" s="62">
        <f>K467/(1+L467)</f>
        <v>-232.18997361477571</v>
      </c>
      <c r="H467" s="54">
        <f>RANK(G467,$G$3:$G$502)</f>
        <v>484</v>
      </c>
      <c r="I467" s="16">
        <v>6405</v>
      </c>
      <c r="J467" s="33">
        <v>1.7000000000000001E-2</v>
      </c>
      <c r="K467" s="17">
        <v>88</v>
      </c>
      <c r="L467" s="38">
        <v>-1.379</v>
      </c>
      <c r="M467" s="18">
        <v>7761</v>
      </c>
      <c r="N467" s="19">
        <v>3245.9</v>
      </c>
      <c r="O467" s="61">
        <f>C467-C467*10%</f>
        <v>30600</v>
      </c>
      <c r="P467" s="62">
        <f t="shared" si="28"/>
        <v>1377</v>
      </c>
      <c r="Q467" s="63">
        <f>I467+I467*5.2%</f>
        <v>6738.06</v>
      </c>
      <c r="R467" s="69">
        <f t="shared" si="29"/>
        <v>465</v>
      </c>
      <c r="S467" s="63">
        <f>Q467-(I467-K467)</f>
        <v>421.0600000000004</v>
      </c>
      <c r="T467" s="68">
        <f t="shared" si="30"/>
        <v>491</v>
      </c>
      <c r="U467" s="64">
        <f t="shared" si="31"/>
        <v>3.7847727272727316</v>
      </c>
    </row>
    <row r="468" spans="1:21" x14ac:dyDescent="0.25">
      <c r="A468" s="8" t="s">
        <v>927</v>
      </c>
      <c r="B468" s="9" t="s">
        <v>928</v>
      </c>
      <c r="C468" s="10">
        <v>18300</v>
      </c>
      <c r="D468" s="11">
        <v>14</v>
      </c>
      <c r="E468" s="53">
        <f>A468-D468</f>
        <v>452</v>
      </c>
      <c r="F468" s="63">
        <f>I468/(1+J468)</f>
        <v>6165.4970760233919</v>
      </c>
      <c r="G468" s="62">
        <f>K468/(1+L468)</f>
        <v>201.9</v>
      </c>
      <c r="H468" s="54">
        <f>RANK(G468,$G$3:$G$502)</f>
        <v>417</v>
      </c>
      <c r="I468" s="16">
        <v>6325.8</v>
      </c>
      <c r="J468" s="33">
        <v>2.6000000000000002E-2</v>
      </c>
      <c r="K468" s="17">
        <v>201.9</v>
      </c>
      <c r="L468" s="38">
        <v>0</v>
      </c>
      <c r="M468" s="18">
        <v>12269.5</v>
      </c>
      <c r="N468" s="19">
        <v>97.4</v>
      </c>
      <c r="O468" s="61">
        <f>C468-C468*10%</f>
        <v>16470</v>
      </c>
      <c r="P468" s="62">
        <f t="shared" si="28"/>
        <v>741.15</v>
      </c>
      <c r="Q468" s="63">
        <f>I468+I468*5.2%</f>
        <v>6654.7416000000003</v>
      </c>
      <c r="R468" s="69">
        <f t="shared" si="29"/>
        <v>466</v>
      </c>
      <c r="S468" s="63">
        <f>Q468-(I468-K468)</f>
        <v>530.84159999999974</v>
      </c>
      <c r="T468" s="68">
        <f t="shared" si="30"/>
        <v>472</v>
      </c>
      <c r="U468" s="64">
        <f t="shared" si="31"/>
        <v>1.6292303120356599</v>
      </c>
    </row>
    <row r="469" spans="1:21" x14ac:dyDescent="0.25">
      <c r="A469" s="8" t="s">
        <v>929</v>
      </c>
      <c r="B469" s="9" t="s">
        <v>930</v>
      </c>
      <c r="C469" s="10">
        <v>9691</v>
      </c>
      <c r="D469" s="11">
        <v>26</v>
      </c>
      <c r="E469" s="53">
        <f>A469-D469</f>
        <v>441</v>
      </c>
      <c r="F469" s="63">
        <f>I469/(1+J469)</f>
        <v>6250.3461918892199</v>
      </c>
      <c r="G469" s="62">
        <f>K469/(1+L469)</f>
        <v>1694.9002217294901</v>
      </c>
      <c r="H469" s="54">
        <f>RANK(G469,$G$3:$G$502)</f>
        <v>147</v>
      </c>
      <c r="I469" s="16">
        <v>6319.1</v>
      </c>
      <c r="J469" s="33">
        <v>1.0999999999999999E-2</v>
      </c>
      <c r="K469" s="17">
        <v>764.4</v>
      </c>
      <c r="L469" s="38">
        <v>-0.54900000000000004</v>
      </c>
      <c r="M469" s="18">
        <v>14383.5</v>
      </c>
      <c r="N469" s="19">
        <v>16885.2</v>
      </c>
      <c r="O469" s="61">
        <f>C469-C469*10%</f>
        <v>8721.9</v>
      </c>
      <c r="P469" s="62">
        <f t="shared" si="28"/>
        <v>392.48549999999994</v>
      </c>
      <c r="Q469" s="63">
        <f>I469+I469*5.2%</f>
        <v>6647.6932000000006</v>
      </c>
      <c r="R469" s="69">
        <f t="shared" si="29"/>
        <v>467</v>
      </c>
      <c r="S469" s="63">
        <f>Q469-(I469-K469)</f>
        <v>1092.9931999999999</v>
      </c>
      <c r="T469" s="68">
        <f t="shared" si="30"/>
        <v>352</v>
      </c>
      <c r="U469" s="64">
        <f t="shared" si="31"/>
        <v>0.42987074829931965</v>
      </c>
    </row>
    <row r="470" spans="1:21" x14ac:dyDescent="0.25">
      <c r="A470" s="8" t="s">
        <v>931</v>
      </c>
      <c r="B470" s="9" t="s">
        <v>932</v>
      </c>
      <c r="C470" s="10">
        <v>8838</v>
      </c>
      <c r="D470" s="11">
        <v>15</v>
      </c>
      <c r="E470" s="53">
        <f>A470-D470</f>
        <v>453</v>
      </c>
      <c r="F470" s="63">
        <f>I470/(1+J470)</f>
        <v>6179.7642436149308</v>
      </c>
      <c r="G470" s="62">
        <f>K470/(1+L470)</f>
        <v>523.10654685494217</v>
      </c>
      <c r="H470" s="54">
        <f>RANK(G470,$G$3:$G$502)</f>
        <v>324</v>
      </c>
      <c r="I470" s="16">
        <v>6291</v>
      </c>
      <c r="J470" s="33">
        <v>1.8000000000000002E-2</v>
      </c>
      <c r="K470" s="17">
        <v>815</v>
      </c>
      <c r="L470" s="38">
        <v>0.55800000000000005</v>
      </c>
      <c r="M470" s="18">
        <v>27215</v>
      </c>
      <c r="N470" s="19">
        <v>18050.599999999999</v>
      </c>
      <c r="O470" s="61">
        <f>C470-C470*10%</f>
        <v>7954.2</v>
      </c>
      <c r="P470" s="62">
        <f t="shared" si="28"/>
        <v>357.93899999999996</v>
      </c>
      <c r="Q470" s="63">
        <f>I470+I470*5.2%</f>
        <v>6618.1319999999996</v>
      </c>
      <c r="R470" s="69">
        <f t="shared" si="29"/>
        <v>468</v>
      </c>
      <c r="S470" s="63">
        <f>Q470-(I470-K470)</f>
        <v>1142.1319999999996</v>
      </c>
      <c r="T470" s="68">
        <f t="shared" si="30"/>
        <v>336</v>
      </c>
      <c r="U470" s="64">
        <f t="shared" si="31"/>
        <v>0.40138895705521427</v>
      </c>
    </row>
    <row r="471" spans="1:21" x14ac:dyDescent="0.25">
      <c r="A471" s="8" t="s">
        <v>933</v>
      </c>
      <c r="B471" s="9" t="s">
        <v>934</v>
      </c>
      <c r="C471" s="10">
        <v>5161</v>
      </c>
      <c r="D471" s="11">
        <v>8</v>
      </c>
      <c r="E471" s="53">
        <f>A471-D471</f>
        <v>461</v>
      </c>
      <c r="F471" s="63">
        <f>I471/(1+J471)</f>
        <v>5832.7137546468393</v>
      </c>
      <c r="G471" s="62">
        <f>K471/(1+L471)</f>
        <v>2513.2743362831857</v>
      </c>
      <c r="H471" s="54">
        <f>RANK(G471,$G$3:$G$502)</f>
        <v>93</v>
      </c>
      <c r="I471" s="16">
        <v>6276</v>
      </c>
      <c r="J471" s="33">
        <v>7.5999999999999998E-2</v>
      </c>
      <c r="K471" s="17">
        <v>1988</v>
      </c>
      <c r="L471" s="38">
        <v>-0.20899999999999999</v>
      </c>
      <c r="M471" s="18">
        <v>92791</v>
      </c>
      <c r="N471" s="19">
        <v>43074.1</v>
      </c>
      <c r="O471" s="61">
        <f>C471-C471*10%</f>
        <v>4644.8999999999996</v>
      </c>
      <c r="P471" s="62">
        <f t="shared" si="28"/>
        <v>209.02049999999997</v>
      </c>
      <c r="Q471" s="63">
        <f>I471+I471*5.2%</f>
        <v>6602.3519999999999</v>
      </c>
      <c r="R471" s="69">
        <f t="shared" si="29"/>
        <v>469</v>
      </c>
      <c r="S471" s="63">
        <f>Q471-(I471-K471)</f>
        <v>2314.3519999999999</v>
      </c>
      <c r="T471" s="68">
        <f t="shared" si="30"/>
        <v>195</v>
      </c>
      <c r="U471" s="64">
        <f t="shared" si="31"/>
        <v>0.16416096579476855</v>
      </c>
    </row>
    <row r="472" spans="1:21" x14ac:dyDescent="0.25">
      <c r="A472" s="8" t="s">
        <v>935</v>
      </c>
      <c r="B472" s="9" t="s">
        <v>936</v>
      </c>
      <c r="C472" s="10">
        <v>21200</v>
      </c>
      <c r="D472" s="11">
        <v>7</v>
      </c>
      <c r="E472" s="53">
        <f>A472-D472</f>
        <v>463</v>
      </c>
      <c r="F472" s="63">
        <f>I472/(1+J472)</f>
        <v>6063.9534883720926</v>
      </c>
      <c r="G472" s="62">
        <f>K472/(1+L472)</f>
        <v>1495.7983193277312</v>
      </c>
      <c r="H472" s="54">
        <f>RANK(G472,$G$3:$G$502)</f>
        <v>170</v>
      </c>
      <c r="I472" s="16">
        <v>6258</v>
      </c>
      <c r="J472" s="33">
        <v>3.2000000000000001E-2</v>
      </c>
      <c r="K472" s="17">
        <v>1958</v>
      </c>
      <c r="L472" s="38">
        <v>0.309</v>
      </c>
      <c r="M472" s="18">
        <v>9458</v>
      </c>
      <c r="N472" s="19">
        <v>51812.4</v>
      </c>
      <c r="O472" s="61">
        <f>C472-C472*10%</f>
        <v>19080</v>
      </c>
      <c r="P472" s="62">
        <f t="shared" si="28"/>
        <v>858.6</v>
      </c>
      <c r="Q472" s="63">
        <f>I472+I472*5.2%</f>
        <v>6583.4160000000002</v>
      </c>
      <c r="R472" s="69">
        <f t="shared" si="29"/>
        <v>470</v>
      </c>
      <c r="S472" s="63">
        <f>Q472-(I472-K472)</f>
        <v>2283.4160000000002</v>
      </c>
      <c r="T472" s="68">
        <f t="shared" si="30"/>
        <v>200</v>
      </c>
      <c r="U472" s="64">
        <f t="shared" si="31"/>
        <v>0.1661981613891727</v>
      </c>
    </row>
    <row r="473" spans="1:21" x14ac:dyDescent="0.25">
      <c r="A473" s="8" t="s">
        <v>937</v>
      </c>
      <c r="B473" s="9" t="s">
        <v>938</v>
      </c>
      <c r="C473" s="10">
        <v>11550</v>
      </c>
      <c r="D473" s="11">
        <v>0</v>
      </c>
      <c r="E473" s="53">
        <f>A473-D473</f>
        <v>471</v>
      </c>
      <c r="F473" s="63">
        <f>I473/(1+J473)</f>
        <v>5227.4018379281533</v>
      </c>
      <c r="G473" s="62">
        <f>K473/(1+L473)</f>
        <v>48.299741602067179</v>
      </c>
      <c r="H473" s="54">
        <f>RANK(G473,$G$3:$G$502)</f>
        <v>458</v>
      </c>
      <c r="I473" s="16">
        <v>6257.2</v>
      </c>
      <c r="J473" s="33">
        <v>0.19699999999999998</v>
      </c>
      <c r="K473" s="17">
        <v>467.3</v>
      </c>
      <c r="L473" s="38">
        <v>8.6750000000000007</v>
      </c>
      <c r="M473" s="18">
        <v>13057.5</v>
      </c>
      <c r="N473" s="19">
        <v>7274.6</v>
      </c>
      <c r="O473" s="61">
        <f>C473-C473*10%</f>
        <v>10395</v>
      </c>
      <c r="P473" s="62">
        <f t="shared" si="28"/>
        <v>467.77499999999998</v>
      </c>
      <c r="Q473" s="63">
        <f>I473+I473*5.2%</f>
        <v>6582.5743999999995</v>
      </c>
      <c r="R473" s="69">
        <f t="shared" si="29"/>
        <v>471</v>
      </c>
      <c r="S473" s="63">
        <f>Q473-(I473-K473)</f>
        <v>792.67439999999988</v>
      </c>
      <c r="T473" s="68">
        <f t="shared" si="30"/>
        <v>418</v>
      </c>
      <c r="U473" s="64">
        <f t="shared" si="31"/>
        <v>0.69628589771025007</v>
      </c>
    </row>
    <row r="474" spans="1:21" x14ac:dyDescent="0.25">
      <c r="A474" s="8" t="s">
        <v>939</v>
      </c>
      <c r="B474" s="9" t="s">
        <v>940</v>
      </c>
      <c r="C474" s="10">
        <v>15800</v>
      </c>
      <c r="D474" s="11">
        <v>0</v>
      </c>
      <c r="E474" s="53">
        <f>A474-D474</f>
        <v>472</v>
      </c>
      <c r="F474" s="63">
        <f>I474/(1+J474)</f>
        <v>5107.8253706754531</v>
      </c>
      <c r="G474" s="62">
        <f>K474/(1+L474)</f>
        <v>727.33463035019463</v>
      </c>
      <c r="H474" s="54">
        <f>RANK(G474,$G$3:$G$502)</f>
        <v>276</v>
      </c>
      <c r="I474" s="16">
        <v>6200.9</v>
      </c>
      <c r="J474" s="33">
        <v>0.214</v>
      </c>
      <c r="K474" s="17">
        <v>1495.4</v>
      </c>
      <c r="L474" s="38">
        <v>1.056</v>
      </c>
      <c r="M474" s="18">
        <v>20449.8</v>
      </c>
      <c r="N474" s="19">
        <v>38772.400000000001</v>
      </c>
      <c r="O474" s="61">
        <f>C474-C474*10%</f>
        <v>14220</v>
      </c>
      <c r="P474" s="62">
        <f t="shared" si="28"/>
        <v>639.9</v>
      </c>
      <c r="Q474" s="63">
        <f>I474+I474*5.2%</f>
        <v>6523.3467999999993</v>
      </c>
      <c r="R474" s="69">
        <f t="shared" si="29"/>
        <v>472</v>
      </c>
      <c r="S474" s="63">
        <f>Q474-(I474-K474)</f>
        <v>1817.8467999999993</v>
      </c>
      <c r="T474" s="68">
        <f t="shared" si="30"/>
        <v>242</v>
      </c>
      <c r="U474" s="64">
        <f t="shared" si="31"/>
        <v>0.21562578574294453</v>
      </c>
    </row>
    <row r="475" spans="1:21" x14ac:dyDescent="0.25">
      <c r="A475" s="8" t="s">
        <v>941</v>
      </c>
      <c r="B475" s="9" t="s">
        <v>942</v>
      </c>
      <c r="C475" s="10">
        <v>18150</v>
      </c>
      <c r="D475" s="11">
        <v>52</v>
      </c>
      <c r="E475" s="53">
        <f>A475-D475</f>
        <v>421</v>
      </c>
      <c r="F475" s="63">
        <f>I475/(1+J475)</f>
        <v>5772.4556489262377</v>
      </c>
      <c r="G475" s="62">
        <f>K475/(1+L475)</f>
        <v>162.80000000000001</v>
      </c>
      <c r="H475" s="54">
        <f>RANK(G475,$G$3:$G$502)</f>
        <v>429</v>
      </c>
      <c r="I475" s="16">
        <v>6182.3</v>
      </c>
      <c r="J475" s="33">
        <v>7.0999999999999994E-2</v>
      </c>
      <c r="K475" s="17">
        <v>162.80000000000001</v>
      </c>
      <c r="L475" s="38">
        <v>0</v>
      </c>
      <c r="M475" s="18">
        <v>6143.3</v>
      </c>
      <c r="N475" s="19">
        <v>10195.700000000001</v>
      </c>
      <c r="O475" s="61">
        <f>C475-C475*10%</f>
        <v>16335</v>
      </c>
      <c r="P475" s="62">
        <f t="shared" si="28"/>
        <v>735.07499999999993</v>
      </c>
      <c r="Q475" s="63">
        <f>I475+I475*5.2%</f>
        <v>6503.7795999999998</v>
      </c>
      <c r="R475" s="69">
        <f t="shared" si="29"/>
        <v>473</v>
      </c>
      <c r="S475" s="63">
        <f>Q475-(I475-K475)</f>
        <v>484.27959999999985</v>
      </c>
      <c r="T475" s="68">
        <f t="shared" si="30"/>
        <v>479</v>
      </c>
      <c r="U475" s="64">
        <f t="shared" si="31"/>
        <v>1.9746904176904165</v>
      </c>
    </row>
    <row r="476" spans="1:21" x14ac:dyDescent="0.25">
      <c r="A476" s="8" t="s">
        <v>943</v>
      </c>
      <c r="B476" s="9" t="s">
        <v>944</v>
      </c>
      <c r="C476" s="10">
        <v>17500</v>
      </c>
      <c r="D476" s="11">
        <v>67</v>
      </c>
      <c r="E476" s="53">
        <f>A476-D476</f>
        <v>407</v>
      </c>
      <c r="F476" s="63">
        <f>I476/(1+J476)</f>
        <v>5574.3913435527502</v>
      </c>
      <c r="G476" s="62">
        <f>K476/(1+L476)</f>
        <v>553.15870570107859</v>
      </c>
      <c r="H476" s="54">
        <f>RANK(G476,$G$3:$G$502)</f>
        <v>314</v>
      </c>
      <c r="I476" s="16">
        <v>6182</v>
      </c>
      <c r="J476" s="33">
        <v>0.109</v>
      </c>
      <c r="K476" s="17">
        <v>718</v>
      </c>
      <c r="L476" s="38">
        <v>0.29799999999999999</v>
      </c>
      <c r="M476" s="18">
        <v>9839</v>
      </c>
      <c r="N476" s="19">
        <v>18839.5</v>
      </c>
      <c r="O476" s="61">
        <f>C476-C476*10%</f>
        <v>15750</v>
      </c>
      <c r="P476" s="62">
        <f t="shared" si="28"/>
        <v>708.75</v>
      </c>
      <c r="Q476" s="63">
        <f>I476+I476*5.2%</f>
        <v>6503.4639999999999</v>
      </c>
      <c r="R476" s="69">
        <f t="shared" si="29"/>
        <v>474</v>
      </c>
      <c r="S476" s="63">
        <f>Q476-(I476-K476)</f>
        <v>1039.4639999999999</v>
      </c>
      <c r="T476" s="68">
        <f t="shared" si="30"/>
        <v>361</v>
      </c>
      <c r="U476" s="64">
        <f t="shared" si="31"/>
        <v>0.44772144846796647</v>
      </c>
    </row>
    <row r="477" spans="1:21" x14ac:dyDescent="0.25">
      <c r="A477" s="8" t="s">
        <v>945</v>
      </c>
      <c r="B477" s="9" t="s">
        <v>946</v>
      </c>
      <c r="C477" s="10">
        <v>24600</v>
      </c>
      <c r="D477" s="11">
        <v>7</v>
      </c>
      <c r="E477" s="53">
        <f>A477-D477</f>
        <v>468</v>
      </c>
      <c r="F477" s="63">
        <f>I477/(1+J477)</f>
        <v>5806.1147695202253</v>
      </c>
      <c r="G477" s="62">
        <f>K477/(1+L477)</f>
        <v>252.56622516556294</v>
      </c>
      <c r="H477" s="54">
        <f>RANK(G477,$G$3:$G$502)</f>
        <v>407</v>
      </c>
      <c r="I477" s="16">
        <v>6171.9</v>
      </c>
      <c r="J477" s="33">
        <v>6.3E-2</v>
      </c>
      <c r="K477" s="17">
        <v>305.10000000000002</v>
      </c>
      <c r="L477" s="38">
        <v>0.20799999999999999</v>
      </c>
      <c r="M477" s="18">
        <v>3603.4</v>
      </c>
      <c r="N477" s="19">
        <v>8144.4</v>
      </c>
      <c r="O477" s="61">
        <f>C477-C477*10%</f>
        <v>22140</v>
      </c>
      <c r="P477" s="62">
        <f t="shared" si="28"/>
        <v>996.3</v>
      </c>
      <c r="Q477" s="63">
        <f>I477+I477*5.2%</f>
        <v>6492.8387999999995</v>
      </c>
      <c r="R477" s="69">
        <f t="shared" si="29"/>
        <v>475</v>
      </c>
      <c r="S477" s="63">
        <f>Q477-(I477-K477)</f>
        <v>626.03880000000026</v>
      </c>
      <c r="T477" s="68">
        <f t="shared" si="30"/>
        <v>455</v>
      </c>
      <c r="U477" s="64">
        <f t="shared" si="31"/>
        <v>1.0519134709931177</v>
      </c>
    </row>
    <row r="478" spans="1:21" x14ac:dyDescent="0.25">
      <c r="A478" s="8" t="s">
        <v>947</v>
      </c>
      <c r="B478" s="9" t="s">
        <v>948</v>
      </c>
      <c r="C478" s="10">
        <v>12000</v>
      </c>
      <c r="D478" s="11">
        <v>20</v>
      </c>
      <c r="E478" s="53">
        <f>A478-D478</f>
        <v>456</v>
      </c>
      <c r="F478" s="63">
        <f>I478/(1+J478)</f>
        <v>5505.3571428571422</v>
      </c>
      <c r="G478" s="62">
        <f>K478/(1+L478)</f>
        <v>172.47942386831278</v>
      </c>
      <c r="H478" s="54">
        <f>RANK(G478,$G$3:$G$502)</f>
        <v>425</v>
      </c>
      <c r="I478" s="16">
        <v>6166</v>
      </c>
      <c r="J478" s="33">
        <v>0.12</v>
      </c>
      <c r="K478" s="17">
        <v>335.3</v>
      </c>
      <c r="L478" s="38">
        <v>0.94399999999999995</v>
      </c>
      <c r="M478" s="18">
        <v>4124.8999999999996</v>
      </c>
      <c r="N478" s="19">
        <v>5152.8999999999996</v>
      </c>
      <c r="O478" s="61">
        <f>C478-C478*10%</f>
        <v>10800</v>
      </c>
      <c r="P478" s="62">
        <f t="shared" si="28"/>
        <v>486</v>
      </c>
      <c r="Q478" s="63">
        <f>I478+I478*5.2%</f>
        <v>6486.6319999999996</v>
      </c>
      <c r="R478" s="69">
        <f t="shared" si="29"/>
        <v>476</v>
      </c>
      <c r="S478" s="63">
        <f>Q478-(I478-K478)</f>
        <v>655.93199999999979</v>
      </c>
      <c r="T478" s="68">
        <f t="shared" si="30"/>
        <v>451</v>
      </c>
      <c r="U478" s="64">
        <f t="shared" si="31"/>
        <v>0.95625410080524831</v>
      </c>
    </row>
    <row r="479" spans="1:21" x14ac:dyDescent="0.25">
      <c r="A479" s="8" t="s">
        <v>949</v>
      </c>
      <c r="B479" s="9" t="s">
        <v>950</v>
      </c>
      <c r="C479" s="10">
        <v>8700</v>
      </c>
      <c r="D479" s="11">
        <v>9</v>
      </c>
      <c r="E479" s="53">
        <f>A479-D479</f>
        <v>468</v>
      </c>
      <c r="F479" s="63">
        <f>I479/(1+J479)</f>
        <v>5974.6341463414637</v>
      </c>
      <c r="G479" s="62">
        <f>K479/(1+L479)</f>
        <v>701.02214650766609</v>
      </c>
      <c r="H479" s="54">
        <f>RANK(G479,$G$3:$G$502)</f>
        <v>282</v>
      </c>
      <c r="I479" s="16">
        <v>6124</v>
      </c>
      <c r="J479" s="33">
        <v>2.5000000000000001E-2</v>
      </c>
      <c r="K479" s="17">
        <v>823</v>
      </c>
      <c r="L479" s="38">
        <v>0.17399999999999999</v>
      </c>
      <c r="M479" s="18">
        <v>5060</v>
      </c>
      <c r="N479" s="19">
        <v>20565.2</v>
      </c>
      <c r="O479" s="61">
        <f>C479-C479*10%</f>
        <v>7830</v>
      </c>
      <c r="P479" s="62">
        <f t="shared" si="28"/>
        <v>352.34999999999997</v>
      </c>
      <c r="Q479" s="63">
        <f>I479+I479*5.2%</f>
        <v>6442.4480000000003</v>
      </c>
      <c r="R479" s="69">
        <f t="shared" si="29"/>
        <v>477</v>
      </c>
      <c r="S479" s="63">
        <f>Q479-(I479-K479)</f>
        <v>1141.4480000000003</v>
      </c>
      <c r="T479" s="68">
        <f t="shared" si="30"/>
        <v>339</v>
      </c>
      <c r="U479" s="64">
        <f t="shared" si="31"/>
        <v>0.38693560145808059</v>
      </c>
    </row>
    <row r="480" spans="1:21" x14ac:dyDescent="0.25">
      <c r="A480" s="8" t="s">
        <v>951</v>
      </c>
      <c r="B480" s="9" t="s">
        <v>952</v>
      </c>
      <c r="C480" s="10">
        <v>11400</v>
      </c>
      <c r="D480" s="11">
        <v>20</v>
      </c>
      <c r="E480" s="53">
        <f>A480-D480</f>
        <v>458</v>
      </c>
      <c r="F480" s="63">
        <f>I480/(1+J480)</f>
        <v>6042.7435387673959</v>
      </c>
      <c r="G480" s="62">
        <f>K480/(1+L480)</f>
        <v>430.81761006289315</v>
      </c>
      <c r="H480" s="54">
        <f>RANK(G480,$G$3:$G$502)</f>
        <v>350</v>
      </c>
      <c r="I480" s="16">
        <v>6079</v>
      </c>
      <c r="J480" s="33">
        <v>6.0000000000000001E-3</v>
      </c>
      <c r="K480" s="17">
        <v>137</v>
      </c>
      <c r="L480" s="38">
        <v>-0.68200000000000005</v>
      </c>
      <c r="M480" s="18">
        <v>7290</v>
      </c>
      <c r="N480" s="19">
        <v>1301.9000000000001</v>
      </c>
      <c r="O480" s="61">
        <f>C480-C480*10%</f>
        <v>10260</v>
      </c>
      <c r="P480" s="62">
        <f t="shared" si="28"/>
        <v>461.7</v>
      </c>
      <c r="Q480" s="63">
        <f>I480+I480*5.2%</f>
        <v>6395.1080000000002</v>
      </c>
      <c r="R480" s="69">
        <f t="shared" si="29"/>
        <v>478</v>
      </c>
      <c r="S480" s="63">
        <f>Q480-(I480-K480)</f>
        <v>453.10800000000017</v>
      </c>
      <c r="T480" s="68">
        <f t="shared" si="30"/>
        <v>485</v>
      </c>
      <c r="U480" s="64">
        <f t="shared" si="31"/>
        <v>2.307357664233578</v>
      </c>
    </row>
    <row r="481" spans="1:21" x14ac:dyDescent="0.25">
      <c r="A481" s="8" t="s">
        <v>953</v>
      </c>
      <c r="B481" s="9" t="s">
        <v>954</v>
      </c>
      <c r="C481" s="10">
        <v>11500</v>
      </c>
      <c r="D481" s="11">
        <v>49</v>
      </c>
      <c r="E481" s="53">
        <f>A481-D481</f>
        <v>430</v>
      </c>
      <c r="F481" s="63">
        <f>I481/(1+J481)</f>
        <v>5625.1162790697681</v>
      </c>
      <c r="G481" s="62">
        <f>K481/(1+L481)</f>
        <v>970.44334975369452</v>
      </c>
      <c r="H481" s="54">
        <f>RANK(G481,$G$3:$G$502)</f>
        <v>238</v>
      </c>
      <c r="I481" s="16">
        <v>6047</v>
      </c>
      <c r="J481" s="33">
        <v>7.4999999999999997E-2</v>
      </c>
      <c r="K481" s="17">
        <v>394</v>
      </c>
      <c r="L481" s="38">
        <v>-0.59399999999999997</v>
      </c>
      <c r="M481" s="18">
        <v>4233</v>
      </c>
      <c r="N481" s="19">
        <v>7402.1</v>
      </c>
      <c r="O481" s="61">
        <f>C481-C481*10%</f>
        <v>10350</v>
      </c>
      <c r="P481" s="62">
        <f t="shared" si="28"/>
        <v>465.75</v>
      </c>
      <c r="Q481" s="63">
        <f>I481+I481*5.2%</f>
        <v>6361.4440000000004</v>
      </c>
      <c r="R481" s="69">
        <f t="shared" si="29"/>
        <v>479</v>
      </c>
      <c r="S481" s="63">
        <f>Q481-(I481-K481)</f>
        <v>708.44400000000041</v>
      </c>
      <c r="T481" s="68">
        <f t="shared" si="30"/>
        <v>436</v>
      </c>
      <c r="U481" s="64">
        <f t="shared" si="31"/>
        <v>0.79808121827411271</v>
      </c>
    </row>
    <row r="482" spans="1:21" x14ac:dyDescent="0.25">
      <c r="A482" s="8" t="s">
        <v>955</v>
      </c>
      <c r="B482" s="9" t="s">
        <v>956</v>
      </c>
      <c r="C482" s="10">
        <v>18000</v>
      </c>
      <c r="D482" s="11">
        <v>0</v>
      </c>
      <c r="E482" s="53">
        <f>A482-D482</f>
        <v>480</v>
      </c>
      <c r="F482" s="63">
        <f>I482/(1+J482)</f>
        <v>4402.7777777777783</v>
      </c>
      <c r="G482" s="62">
        <f>K482/(1+L482)</f>
        <v>300</v>
      </c>
      <c r="H482" s="54">
        <f>RANK(G482,$G$3:$G$502)</f>
        <v>390</v>
      </c>
      <c r="I482" s="16">
        <v>6023</v>
      </c>
      <c r="J482" s="33">
        <v>0.36799999999999999</v>
      </c>
      <c r="K482" s="17">
        <v>221.1</v>
      </c>
      <c r="L482" s="38">
        <v>-0.26300000000000001</v>
      </c>
      <c r="M482" s="18">
        <v>7059.2</v>
      </c>
      <c r="N482" s="19">
        <v>3733.3</v>
      </c>
      <c r="O482" s="61">
        <f>C482-C482*10%</f>
        <v>16200</v>
      </c>
      <c r="P482" s="62">
        <f t="shared" si="28"/>
        <v>729</v>
      </c>
      <c r="Q482" s="63">
        <f>I482+I482*5.2%</f>
        <v>6336.1959999999999</v>
      </c>
      <c r="R482" s="69">
        <f t="shared" si="29"/>
        <v>480</v>
      </c>
      <c r="S482" s="63">
        <f>Q482-(I482-K482)</f>
        <v>534.29600000000028</v>
      </c>
      <c r="T482" s="68">
        <f t="shared" si="30"/>
        <v>470</v>
      </c>
      <c r="U482" s="64">
        <f t="shared" si="31"/>
        <v>1.4165355042966996</v>
      </c>
    </row>
    <row r="483" spans="1:21" x14ac:dyDescent="0.25">
      <c r="A483" s="8" t="s">
        <v>957</v>
      </c>
      <c r="B483" s="9" t="s">
        <v>958</v>
      </c>
      <c r="C483" s="10">
        <v>9000</v>
      </c>
      <c r="D483" s="11">
        <v>31</v>
      </c>
      <c r="E483" s="53">
        <f>A483-D483</f>
        <v>450</v>
      </c>
      <c r="F483" s="63">
        <f>I483/(1+J483)</f>
        <v>5795.7651588065455</v>
      </c>
      <c r="G483" s="62">
        <f>K483/(1+L483)</f>
        <v>560.51437216338877</v>
      </c>
      <c r="H483" s="54">
        <f>RANK(G483,$G$3:$G$502)</f>
        <v>310</v>
      </c>
      <c r="I483" s="16">
        <v>6021.8</v>
      </c>
      <c r="J483" s="33">
        <v>3.9E-2</v>
      </c>
      <c r="K483" s="17">
        <v>370.5</v>
      </c>
      <c r="L483" s="38">
        <v>-0.33900000000000002</v>
      </c>
      <c r="M483" s="18">
        <v>19327.099999999999</v>
      </c>
      <c r="N483" s="19">
        <v>6334.1</v>
      </c>
      <c r="O483" s="61">
        <f>C483-C483*10%</f>
        <v>8100</v>
      </c>
      <c r="P483" s="62">
        <f t="shared" si="28"/>
        <v>364.5</v>
      </c>
      <c r="Q483" s="63">
        <f>I483+I483*5.2%</f>
        <v>6334.9336000000003</v>
      </c>
      <c r="R483" s="69">
        <f t="shared" si="29"/>
        <v>481</v>
      </c>
      <c r="S483" s="63">
        <f>Q483-(I483-K483)</f>
        <v>683.63360000000011</v>
      </c>
      <c r="T483" s="68">
        <f t="shared" si="30"/>
        <v>444</v>
      </c>
      <c r="U483" s="64">
        <f t="shared" si="31"/>
        <v>0.84516491228070212</v>
      </c>
    </row>
    <row r="484" spans="1:21" x14ac:dyDescent="0.25">
      <c r="A484" s="8" t="s">
        <v>959</v>
      </c>
      <c r="B484" s="9" t="s">
        <v>960</v>
      </c>
      <c r="C484" s="10">
        <v>8900</v>
      </c>
      <c r="D484" s="11">
        <v>0</v>
      </c>
      <c r="E484" s="53">
        <f>A484-D484</f>
        <v>482</v>
      </c>
      <c r="F484" s="63">
        <f>I484/(1+J484)</f>
        <v>5177.0833333333339</v>
      </c>
      <c r="G484" s="62">
        <f>K484/(1+L484)</f>
        <v>971.13071371291107</v>
      </c>
      <c r="H484" s="54">
        <f>RANK(G484,$G$3:$G$502)</f>
        <v>237</v>
      </c>
      <c r="I484" s="16">
        <v>5964</v>
      </c>
      <c r="J484" s="33">
        <v>0.152</v>
      </c>
      <c r="K484" s="17">
        <v>1211</v>
      </c>
      <c r="L484" s="38">
        <v>0.247</v>
      </c>
      <c r="M484" s="18">
        <v>5178</v>
      </c>
      <c r="N484" s="19">
        <v>67724.3</v>
      </c>
      <c r="O484" s="61">
        <f>C484-C484*10%</f>
        <v>8010</v>
      </c>
      <c r="P484" s="62">
        <f t="shared" si="28"/>
        <v>360.45</v>
      </c>
      <c r="Q484" s="63">
        <f>I484+I484*5.2%</f>
        <v>6274.1279999999997</v>
      </c>
      <c r="R484" s="69">
        <f t="shared" si="29"/>
        <v>482</v>
      </c>
      <c r="S484" s="63">
        <f>Q484-(I484-K484)</f>
        <v>1521.1279999999997</v>
      </c>
      <c r="T484" s="68">
        <f t="shared" si="30"/>
        <v>273</v>
      </c>
      <c r="U484" s="64">
        <f t="shared" si="31"/>
        <v>0.25609248554913272</v>
      </c>
    </row>
    <row r="485" spans="1:21" x14ac:dyDescent="0.25">
      <c r="A485" s="8" t="s">
        <v>961</v>
      </c>
      <c r="B485" s="9" t="s">
        <v>962</v>
      </c>
      <c r="C485" s="10">
        <v>10300</v>
      </c>
      <c r="D485" s="11">
        <v>12</v>
      </c>
      <c r="E485" s="53">
        <f>A485-D485</f>
        <v>471</v>
      </c>
      <c r="F485" s="63">
        <f>I485/(1+J485)</f>
        <v>5519.1409897292251</v>
      </c>
      <c r="G485" s="62">
        <f>K485/(1+L485)</f>
        <v>510.06711409395967</v>
      </c>
      <c r="H485" s="54">
        <f>RANK(G485,$G$3:$G$502)</f>
        <v>329</v>
      </c>
      <c r="I485" s="16">
        <v>5911</v>
      </c>
      <c r="J485" s="33">
        <v>7.0999999999999994E-2</v>
      </c>
      <c r="K485" s="17">
        <v>76</v>
      </c>
      <c r="L485" s="38">
        <v>-0.85099999999999998</v>
      </c>
      <c r="M485" s="18">
        <v>9865</v>
      </c>
      <c r="N485" s="19">
        <v>17125.2</v>
      </c>
      <c r="O485" s="61">
        <f>C485-C485*10%</f>
        <v>9270</v>
      </c>
      <c r="P485" s="62">
        <f t="shared" si="28"/>
        <v>417.15</v>
      </c>
      <c r="Q485" s="63">
        <f>I485+I485*5.2%</f>
        <v>6218.3720000000003</v>
      </c>
      <c r="R485" s="69">
        <f t="shared" si="29"/>
        <v>483</v>
      </c>
      <c r="S485" s="63">
        <f>Q485-(I485-K485)</f>
        <v>383.3720000000003</v>
      </c>
      <c r="T485" s="68">
        <f t="shared" si="30"/>
        <v>496</v>
      </c>
      <c r="U485" s="64">
        <f t="shared" si="31"/>
        <v>4.0443684210526358</v>
      </c>
    </row>
    <row r="486" spans="1:21" x14ac:dyDescent="0.25">
      <c r="A486" s="8" t="s">
        <v>963</v>
      </c>
      <c r="B486" s="9" t="s">
        <v>964</v>
      </c>
      <c r="C486" s="10">
        <v>16900</v>
      </c>
      <c r="D486" s="11">
        <v>0</v>
      </c>
      <c r="E486" s="53">
        <f>A486-D486</f>
        <v>484</v>
      </c>
      <c r="F486" s="63">
        <f>I486/(1+J486)</f>
        <v>4488.5496183206105</v>
      </c>
      <c r="G486" s="62">
        <f>K486/(1+L486)</f>
        <v>590.63893016344718</v>
      </c>
      <c r="H486" s="54">
        <f>RANK(G486,$G$3:$G$502)</f>
        <v>306</v>
      </c>
      <c r="I486" s="16">
        <v>5880</v>
      </c>
      <c r="J486" s="33">
        <v>0.31</v>
      </c>
      <c r="K486" s="17">
        <v>397.5</v>
      </c>
      <c r="L486" s="38">
        <v>-0.32700000000000001</v>
      </c>
      <c r="M486" s="18">
        <v>6678.3</v>
      </c>
      <c r="N486" s="19">
        <v>9421.4</v>
      </c>
      <c r="O486" s="61">
        <f>C486-C486*10%</f>
        <v>15210</v>
      </c>
      <c r="P486" s="62">
        <f t="shared" si="28"/>
        <v>684.44999999999993</v>
      </c>
      <c r="Q486" s="63">
        <f>I486+I486*5.2%</f>
        <v>6185.76</v>
      </c>
      <c r="R486" s="69">
        <f t="shared" si="29"/>
        <v>484</v>
      </c>
      <c r="S486" s="63">
        <f>Q486-(I486-K486)</f>
        <v>703.26000000000022</v>
      </c>
      <c r="T486" s="68">
        <f t="shared" si="30"/>
        <v>439</v>
      </c>
      <c r="U486" s="64">
        <f t="shared" si="31"/>
        <v>0.76920754716981188</v>
      </c>
    </row>
    <row r="487" spans="1:21" x14ac:dyDescent="0.25">
      <c r="A487" s="8" t="s">
        <v>965</v>
      </c>
      <c r="B487" s="9" t="s">
        <v>966</v>
      </c>
      <c r="C487" s="10">
        <v>35700</v>
      </c>
      <c r="D487" s="11">
        <v>7</v>
      </c>
      <c r="E487" s="53">
        <f>A487-D487</f>
        <v>478</v>
      </c>
      <c r="F487" s="63">
        <f>I487/(1+J487)</f>
        <v>5545.566037735849</v>
      </c>
      <c r="G487" s="62">
        <f>K487/(1+L487)</f>
        <v>810.59431524547801</v>
      </c>
      <c r="H487" s="54">
        <f>RANK(G487,$G$3:$G$502)</f>
        <v>264</v>
      </c>
      <c r="I487" s="16">
        <v>5878.3</v>
      </c>
      <c r="J487" s="33">
        <v>0.06</v>
      </c>
      <c r="K487" s="17">
        <v>627.4</v>
      </c>
      <c r="L487" s="38">
        <v>-0.22600000000000001</v>
      </c>
      <c r="M487" s="18">
        <v>7587.6</v>
      </c>
      <c r="N487" s="19">
        <v>8474.7999999999993</v>
      </c>
      <c r="O487" s="61">
        <f>C487-C487*10%</f>
        <v>32130</v>
      </c>
      <c r="P487" s="62">
        <f t="shared" si="28"/>
        <v>1445.85</v>
      </c>
      <c r="Q487" s="63">
        <f>I487+I487*5.2%</f>
        <v>6183.9715999999999</v>
      </c>
      <c r="R487" s="69">
        <f t="shared" si="29"/>
        <v>485</v>
      </c>
      <c r="S487" s="63">
        <f>Q487-(I487-K487)</f>
        <v>933.07159999999931</v>
      </c>
      <c r="T487" s="68">
        <f t="shared" si="30"/>
        <v>386</v>
      </c>
      <c r="U487" s="64">
        <f t="shared" si="31"/>
        <v>0.48720369780044526</v>
      </c>
    </row>
    <row r="488" spans="1:21" x14ac:dyDescent="0.25">
      <c r="A488" s="8" t="s">
        <v>967</v>
      </c>
      <c r="B488" s="9" t="s">
        <v>968</v>
      </c>
      <c r="C488" s="10">
        <v>11000</v>
      </c>
      <c r="D488" s="11">
        <v>8</v>
      </c>
      <c r="E488" s="53">
        <f>A488-D488</f>
        <v>478</v>
      </c>
      <c r="F488" s="63">
        <f>I488/(1+J488)</f>
        <v>5829.3413173652698</v>
      </c>
      <c r="G488" s="62">
        <f>K488/(1+L488)</f>
        <v>518.73536299765806</v>
      </c>
      <c r="H488" s="54">
        <f>RANK(G488,$G$3:$G$502)</f>
        <v>327</v>
      </c>
      <c r="I488" s="16">
        <v>5841</v>
      </c>
      <c r="J488" s="33">
        <v>2E-3</v>
      </c>
      <c r="K488" s="17">
        <v>443</v>
      </c>
      <c r="L488" s="38">
        <v>-0.14599999999999999</v>
      </c>
      <c r="M488" s="18">
        <v>5728</v>
      </c>
      <c r="N488" s="19">
        <v>6312.7</v>
      </c>
      <c r="O488" s="61">
        <f>C488-C488*10%</f>
        <v>9900</v>
      </c>
      <c r="P488" s="62">
        <f t="shared" si="28"/>
        <v>445.5</v>
      </c>
      <c r="Q488" s="63">
        <f>I488+I488*5.2%</f>
        <v>6144.732</v>
      </c>
      <c r="R488" s="69">
        <f t="shared" si="29"/>
        <v>486</v>
      </c>
      <c r="S488" s="63">
        <f>Q488-(I488-K488)</f>
        <v>746.73199999999997</v>
      </c>
      <c r="T488" s="68">
        <f t="shared" si="30"/>
        <v>427</v>
      </c>
      <c r="U488" s="64">
        <f t="shared" si="31"/>
        <v>0.68562528216704277</v>
      </c>
    </row>
    <row r="489" spans="1:21" x14ac:dyDescent="0.25">
      <c r="A489" s="8" t="s">
        <v>969</v>
      </c>
      <c r="B489" s="9" t="s">
        <v>970</v>
      </c>
      <c r="C489" s="10">
        <v>10000</v>
      </c>
      <c r="D489" s="11">
        <v>0</v>
      </c>
      <c r="E489" s="53">
        <f>A489-D489</f>
        <v>487</v>
      </c>
      <c r="F489" s="63">
        <f>I489/(1+J489)</f>
        <v>5305.1001821493619</v>
      </c>
      <c r="G489" s="62">
        <f>K489/(1+L489)</f>
        <v>863.88384754990921</v>
      </c>
      <c r="H489" s="54">
        <f>RANK(G489,$G$3:$G$502)</f>
        <v>248</v>
      </c>
      <c r="I489" s="16">
        <v>5825</v>
      </c>
      <c r="J489" s="33">
        <v>9.8000000000000004E-2</v>
      </c>
      <c r="K489" s="17">
        <v>1428</v>
      </c>
      <c r="L489" s="38">
        <v>0.65300000000000002</v>
      </c>
      <c r="M489" s="18">
        <v>10777</v>
      </c>
      <c r="N489" s="19">
        <v>48198</v>
      </c>
      <c r="O489" s="61">
        <f>C489-C489*10%</f>
        <v>9000</v>
      </c>
      <c r="P489" s="62">
        <f t="shared" si="28"/>
        <v>405</v>
      </c>
      <c r="Q489" s="63">
        <f>I489+I489*5.2%</f>
        <v>6127.9</v>
      </c>
      <c r="R489" s="69">
        <f t="shared" si="29"/>
        <v>487</v>
      </c>
      <c r="S489" s="63">
        <f>Q489-(I489-K489)</f>
        <v>1730.8999999999996</v>
      </c>
      <c r="T489" s="68">
        <f t="shared" si="30"/>
        <v>250</v>
      </c>
      <c r="U489" s="64">
        <f t="shared" si="31"/>
        <v>0.2121148459383751</v>
      </c>
    </row>
    <row r="490" spans="1:21" x14ac:dyDescent="0.25">
      <c r="A490" s="8" t="s">
        <v>971</v>
      </c>
      <c r="B490" s="9" t="s">
        <v>972</v>
      </c>
      <c r="C490" s="10">
        <v>24000</v>
      </c>
      <c r="D490" s="11">
        <v>1</v>
      </c>
      <c r="E490" s="53">
        <f>A490-D490</f>
        <v>487</v>
      </c>
      <c r="F490" s="63">
        <f>I490/(1+J490)</f>
        <v>5697.6516634050877</v>
      </c>
      <c r="G490" s="62">
        <f>K490/(1+L490)</f>
        <v>1245.5403987408185</v>
      </c>
      <c r="H490" s="54">
        <f>RANK(G490,$G$3:$G$502)</f>
        <v>203</v>
      </c>
      <c r="I490" s="16">
        <v>5823</v>
      </c>
      <c r="J490" s="33">
        <v>2.2000000000000002E-2</v>
      </c>
      <c r="K490" s="17">
        <v>1187</v>
      </c>
      <c r="L490" s="38">
        <v>-4.7E-2</v>
      </c>
      <c r="M490" s="18">
        <v>11262</v>
      </c>
      <c r="N490" s="19">
        <v>34603.1</v>
      </c>
      <c r="O490" s="61">
        <f>C490-C490*10%</f>
        <v>21600</v>
      </c>
      <c r="P490" s="62">
        <f t="shared" si="28"/>
        <v>972</v>
      </c>
      <c r="Q490" s="63">
        <f>I490+I490*5.2%</f>
        <v>6125.7960000000003</v>
      </c>
      <c r="R490" s="69">
        <f t="shared" si="29"/>
        <v>488</v>
      </c>
      <c r="S490" s="63">
        <f>Q490-(I490-K490)</f>
        <v>1489.7960000000003</v>
      </c>
      <c r="T490" s="68">
        <f t="shared" si="30"/>
        <v>281</v>
      </c>
      <c r="U490" s="64">
        <f t="shared" si="31"/>
        <v>0.25509351305812999</v>
      </c>
    </row>
    <row r="491" spans="1:21" x14ac:dyDescent="0.25">
      <c r="A491" s="8" t="s">
        <v>973</v>
      </c>
      <c r="B491" s="9" t="s">
        <v>974</v>
      </c>
      <c r="C491" s="10">
        <v>12700</v>
      </c>
      <c r="D491" s="11">
        <v>43</v>
      </c>
      <c r="E491" s="53">
        <f>A491-D491</f>
        <v>446</v>
      </c>
      <c r="F491" s="63">
        <f>I491/(1+J491)</f>
        <v>5391.5584415584417</v>
      </c>
      <c r="G491" s="62">
        <f>K491/(1+L491)</f>
        <v>61.4</v>
      </c>
      <c r="H491" s="54">
        <f>RANK(G491,$G$3:$G$502)</f>
        <v>452</v>
      </c>
      <c r="I491" s="16">
        <v>5812.1</v>
      </c>
      <c r="J491" s="33">
        <v>7.8E-2</v>
      </c>
      <c r="K491" s="17">
        <v>61.4</v>
      </c>
      <c r="L491" s="38">
        <v>0</v>
      </c>
      <c r="M491" s="18">
        <v>5599.3</v>
      </c>
      <c r="N491" s="19">
        <v>3614.1</v>
      </c>
      <c r="O491" s="61">
        <f>C491-C491*10%</f>
        <v>11430</v>
      </c>
      <c r="P491" s="62">
        <f t="shared" si="28"/>
        <v>514.35</v>
      </c>
      <c r="Q491" s="63">
        <f>I491+I491*5.2%</f>
        <v>6114.3292000000001</v>
      </c>
      <c r="R491" s="69">
        <f t="shared" si="29"/>
        <v>489</v>
      </c>
      <c r="S491" s="63">
        <f>Q491-(I491-K491)</f>
        <v>363.6291999999994</v>
      </c>
      <c r="T491" s="68">
        <f t="shared" si="30"/>
        <v>499</v>
      </c>
      <c r="U491" s="64">
        <f t="shared" si="31"/>
        <v>4.9222996742670917</v>
      </c>
    </row>
    <row r="492" spans="1:21" x14ac:dyDescent="0.25">
      <c r="A492" s="8" t="s">
        <v>975</v>
      </c>
      <c r="B492" s="9" t="s">
        <v>976</v>
      </c>
      <c r="C492" s="10">
        <v>18900</v>
      </c>
      <c r="D492" s="11">
        <v>0</v>
      </c>
      <c r="E492" s="53">
        <f>A492-D492</f>
        <v>490</v>
      </c>
      <c r="F492" s="63">
        <f>I492/(1+J492)</f>
        <v>5268.2107175295187</v>
      </c>
      <c r="G492" s="62">
        <f>K492/(1+L492)</f>
        <v>290.50167224080269</v>
      </c>
      <c r="H492" s="54">
        <f>RANK(G492,$G$3:$G$502)</f>
        <v>393</v>
      </c>
      <c r="I492" s="16">
        <v>5800.3</v>
      </c>
      <c r="J492" s="33">
        <v>0.10099999999999999</v>
      </c>
      <c r="K492" s="17">
        <v>434.3</v>
      </c>
      <c r="L492" s="38">
        <v>0.495</v>
      </c>
      <c r="M492" s="18">
        <v>1903.1</v>
      </c>
      <c r="N492" s="19">
        <v>7759.2</v>
      </c>
      <c r="O492" s="61">
        <f>C492-C492*10%</f>
        <v>17010</v>
      </c>
      <c r="P492" s="62">
        <f t="shared" si="28"/>
        <v>765.44999999999993</v>
      </c>
      <c r="Q492" s="63">
        <f>I492+I492*5.2%</f>
        <v>6101.9156000000003</v>
      </c>
      <c r="R492" s="69">
        <f t="shared" si="29"/>
        <v>490</v>
      </c>
      <c r="S492" s="63">
        <f>Q492-(I492-K492)</f>
        <v>735.91560000000027</v>
      </c>
      <c r="T492" s="68">
        <f t="shared" si="30"/>
        <v>429</v>
      </c>
      <c r="U492" s="64">
        <f t="shared" si="31"/>
        <v>0.69448676030393797</v>
      </c>
    </row>
    <row r="493" spans="1:21" x14ac:dyDescent="0.25">
      <c r="A493" s="8" t="s">
        <v>977</v>
      </c>
      <c r="B493" s="9" t="s">
        <v>978</v>
      </c>
      <c r="C493" s="10">
        <v>18251</v>
      </c>
      <c r="D493" s="11">
        <v>8</v>
      </c>
      <c r="E493" s="53">
        <f>A493-D493</f>
        <v>483</v>
      </c>
      <c r="F493" s="63">
        <f>I493/(1+J493)</f>
        <v>5724.9003984063747</v>
      </c>
      <c r="G493" s="62">
        <f>K493/(1+L493)</f>
        <v>422.90552584670235</v>
      </c>
      <c r="H493" s="54">
        <f>RANK(G493,$G$3:$G$502)</f>
        <v>352</v>
      </c>
      <c r="I493" s="16">
        <v>5747.8</v>
      </c>
      <c r="J493" s="33">
        <v>4.0000000000000001E-3</v>
      </c>
      <c r="K493" s="17">
        <v>474.5</v>
      </c>
      <c r="L493" s="38">
        <v>0.122</v>
      </c>
      <c r="M493" s="18">
        <v>10630.6</v>
      </c>
      <c r="N493" s="19">
        <v>5765.3</v>
      </c>
      <c r="O493" s="61">
        <f>C493-C493*10%</f>
        <v>16425.900000000001</v>
      </c>
      <c r="P493" s="62">
        <f t="shared" si="28"/>
        <v>739.16550000000007</v>
      </c>
      <c r="Q493" s="63">
        <f>I493+I493*5.2%</f>
        <v>6046.6855999999998</v>
      </c>
      <c r="R493" s="69">
        <f t="shared" si="29"/>
        <v>491</v>
      </c>
      <c r="S493" s="63">
        <f>Q493-(I493-K493)</f>
        <v>773.38559999999961</v>
      </c>
      <c r="T493" s="68">
        <f t="shared" si="30"/>
        <v>420</v>
      </c>
      <c r="U493" s="64">
        <f t="shared" si="31"/>
        <v>0.62989589041095806</v>
      </c>
    </row>
    <row r="494" spans="1:21" x14ac:dyDescent="0.25">
      <c r="A494" s="8" t="s">
        <v>979</v>
      </c>
      <c r="B494" s="9" t="s">
        <v>1028</v>
      </c>
      <c r="C494" s="10">
        <v>5900</v>
      </c>
      <c r="D494" s="11">
        <v>4</v>
      </c>
      <c r="E494" s="53">
        <f>A494-D494</f>
        <v>488</v>
      </c>
      <c r="F494" s="63">
        <f>I494/(1+J494)</f>
        <v>5649.1106719367581</v>
      </c>
      <c r="G494" s="62">
        <f>K494/(1+L494)</f>
        <v>521.58979391560354</v>
      </c>
      <c r="H494" s="54">
        <f>RANK(G494,$G$3:$G$502)</f>
        <v>325</v>
      </c>
      <c r="I494" s="16">
        <v>5716.9</v>
      </c>
      <c r="J494" s="33">
        <v>1.2E-2</v>
      </c>
      <c r="K494" s="17">
        <v>531.5</v>
      </c>
      <c r="L494" s="38">
        <v>1.9E-2</v>
      </c>
      <c r="M494" s="18">
        <v>10665.7</v>
      </c>
      <c r="N494" s="19">
        <v>5670.7</v>
      </c>
      <c r="O494" s="61">
        <f>C494-C494*10%</f>
        <v>5310</v>
      </c>
      <c r="P494" s="62">
        <f t="shared" si="28"/>
        <v>238.95</v>
      </c>
      <c r="Q494" s="63">
        <f>I494+I494*5.2%</f>
        <v>6014.1787999999997</v>
      </c>
      <c r="R494" s="69">
        <f t="shared" si="29"/>
        <v>492</v>
      </c>
      <c r="S494" s="63">
        <f>Q494-(I494-K494)</f>
        <v>828.77880000000005</v>
      </c>
      <c r="T494" s="68">
        <f t="shared" si="30"/>
        <v>414</v>
      </c>
      <c r="U494" s="64">
        <f t="shared" si="31"/>
        <v>0.55932041392285992</v>
      </c>
    </row>
    <row r="495" spans="1:21" x14ac:dyDescent="0.25">
      <c r="A495" s="8" t="s">
        <v>980</v>
      </c>
      <c r="B495" s="9" t="s">
        <v>981</v>
      </c>
      <c r="C495" s="10">
        <v>11945</v>
      </c>
      <c r="D495" s="11">
        <v>19</v>
      </c>
      <c r="E495" s="53">
        <f>A495-D495</f>
        <v>474</v>
      </c>
      <c r="F495" s="63">
        <f>I495/(1+J495)</f>
        <v>5579.19921875</v>
      </c>
      <c r="G495" s="62">
        <f>K495/(1+L495)</f>
        <v>723</v>
      </c>
      <c r="H495" s="54">
        <f>RANK(G495,$G$3:$G$502)</f>
        <v>277</v>
      </c>
      <c r="I495" s="16">
        <v>5713.1</v>
      </c>
      <c r="J495" s="33">
        <v>2.4E-2</v>
      </c>
      <c r="K495" s="17">
        <v>723</v>
      </c>
      <c r="L495" s="38">
        <v>0</v>
      </c>
      <c r="M495" s="18">
        <v>10257.9</v>
      </c>
      <c r="N495" s="19">
        <v>12.9</v>
      </c>
      <c r="O495" s="61">
        <f>C495-C495*10%</f>
        <v>10750.5</v>
      </c>
      <c r="P495" s="62">
        <f t="shared" si="28"/>
        <v>483.77249999999998</v>
      </c>
      <c r="Q495" s="63">
        <f>I495+I495*5.2%</f>
        <v>6010.1812</v>
      </c>
      <c r="R495" s="69">
        <f t="shared" si="29"/>
        <v>493</v>
      </c>
      <c r="S495" s="63">
        <f>Q495-(I495-K495)</f>
        <v>1020.0811999999996</v>
      </c>
      <c r="T495" s="68">
        <f t="shared" si="30"/>
        <v>364</v>
      </c>
      <c r="U495" s="64">
        <f t="shared" si="31"/>
        <v>0.41090069156293169</v>
      </c>
    </row>
    <row r="496" spans="1:21" x14ac:dyDescent="0.25">
      <c r="A496" s="8" t="s">
        <v>982</v>
      </c>
      <c r="B496" s="9" t="s">
        <v>983</v>
      </c>
      <c r="C496" s="10">
        <v>34000</v>
      </c>
      <c r="D496" s="11">
        <v>22</v>
      </c>
      <c r="E496" s="53">
        <f>A496-D496</f>
        <v>472</v>
      </c>
      <c r="F496" s="63">
        <f>I496/(1+J496)</f>
        <v>5511.6279069767443</v>
      </c>
      <c r="G496" s="62">
        <f>K496/(1+L496)</f>
        <v>1339.7046046915725</v>
      </c>
      <c r="H496" s="54">
        <f>RANK(G496,$G$3:$G$502)</f>
        <v>184</v>
      </c>
      <c r="I496" s="16">
        <v>5688</v>
      </c>
      <c r="J496" s="33">
        <v>3.2000000000000001E-2</v>
      </c>
      <c r="K496" s="17">
        <v>1542</v>
      </c>
      <c r="L496" s="38">
        <v>0.151</v>
      </c>
      <c r="M496" s="18">
        <v>4130</v>
      </c>
      <c r="N496" s="19">
        <v>30583.200000000001</v>
      </c>
      <c r="O496" s="61">
        <f>C496-C496*10%</f>
        <v>30600</v>
      </c>
      <c r="P496" s="62">
        <f t="shared" si="28"/>
        <v>1377</v>
      </c>
      <c r="Q496" s="63">
        <f>I496+I496*5.2%</f>
        <v>5983.7759999999998</v>
      </c>
      <c r="R496" s="69">
        <f t="shared" si="29"/>
        <v>494</v>
      </c>
      <c r="S496" s="63">
        <f>Q496-(I496-K496)</f>
        <v>1837.7759999999998</v>
      </c>
      <c r="T496" s="68">
        <f t="shared" si="30"/>
        <v>239</v>
      </c>
      <c r="U496" s="64">
        <f t="shared" si="31"/>
        <v>0.19181322957198432</v>
      </c>
    </row>
    <row r="497" spans="1:21" x14ac:dyDescent="0.25">
      <c r="A497" s="8" t="s">
        <v>984</v>
      </c>
      <c r="B497" s="9" t="s">
        <v>1029</v>
      </c>
      <c r="C497" s="10">
        <v>19800</v>
      </c>
      <c r="D497" s="11">
        <v>0</v>
      </c>
      <c r="E497" s="53">
        <f>A497-D497</f>
        <v>495</v>
      </c>
      <c r="F497" s="63">
        <f>I497/(1+J497)</f>
        <v>5290.6716417910447</v>
      </c>
      <c r="G497" s="62">
        <f>K497/(1+L497)</f>
        <v>259.48678071539655</v>
      </c>
      <c r="H497" s="54">
        <f>RANK(G497,$G$3:$G$502)</f>
        <v>403</v>
      </c>
      <c r="I497" s="16">
        <v>5671.6</v>
      </c>
      <c r="J497" s="33">
        <v>7.2000000000000008E-2</v>
      </c>
      <c r="K497" s="17">
        <v>333.7</v>
      </c>
      <c r="L497" s="38">
        <v>0.28599999999999998</v>
      </c>
      <c r="M497" s="18">
        <v>2812.8</v>
      </c>
      <c r="N497" s="19">
        <v>4434.8</v>
      </c>
      <c r="O497" s="61">
        <f>C497-C497*10%</f>
        <v>17820</v>
      </c>
      <c r="P497" s="62">
        <f t="shared" si="28"/>
        <v>801.9</v>
      </c>
      <c r="Q497" s="63">
        <f>I497+I497*5.2%</f>
        <v>5966.5232000000005</v>
      </c>
      <c r="R497" s="69">
        <f t="shared" si="29"/>
        <v>495</v>
      </c>
      <c r="S497" s="63">
        <f>Q497-(I497-K497)</f>
        <v>628.6232</v>
      </c>
      <c r="T497" s="68">
        <f t="shared" si="30"/>
        <v>454</v>
      </c>
      <c r="U497" s="64">
        <f t="shared" si="31"/>
        <v>0.88379742283488172</v>
      </c>
    </row>
    <row r="498" spans="1:21" x14ac:dyDescent="0.25">
      <c r="A498" s="8" t="s">
        <v>985</v>
      </c>
      <c r="B498" s="9" t="s">
        <v>986</v>
      </c>
      <c r="C498" s="10">
        <v>4150</v>
      </c>
      <c r="D498" s="11">
        <v>3</v>
      </c>
      <c r="E498" s="53">
        <f>A498-D498</f>
        <v>493</v>
      </c>
      <c r="F498" s="63">
        <f>I498/(1+J498)</f>
        <v>5536.1056751467704</v>
      </c>
      <c r="G498" s="62">
        <f>K498/(1+L498)</f>
        <v>1947.4062250598561</v>
      </c>
      <c r="H498" s="54">
        <f>RANK(G498,$G$3:$G$502)</f>
        <v>130</v>
      </c>
      <c r="I498" s="16">
        <v>5657.9</v>
      </c>
      <c r="J498" s="33">
        <v>2.2000000000000002E-2</v>
      </c>
      <c r="K498" s="17">
        <v>2440.1</v>
      </c>
      <c r="L498" s="38">
        <v>0.253</v>
      </c>
      <c r="M498" s="18">
        <v>30686.2</v>
      </c>
      <c r="N498" s="19">
        <v>56301.7</v>
      </c>
      <c r="O498" s="61">
        <f>C498-C498*10%</f>
        <v>3735</v>
      </c>
      <c r="P498" s="62">
        <f t="shared" si="28"/>
        <v>168.07499999999999</v>
      </c>
      <c r="Q498" s="63">
        <f>I498+I498*5.2%</f>
        <v>5952.1107999999995</v>
      </c>
      <c r="R498" s="69">
        <f t="shared" si="29"/>
        <v>496</v>
      </c>
      <c r="S498" s="63">
        <f>Q498-(I498-K498)</f>
        <v>2734.3107999999997</v>
      </c>
      <c r="T498" s="68">
        <f t="shared" si="30"/>
        <v>177</v>
      </c>
      <c r="U498" s="64">
        <f t="shared" si="31"/>
        <v>0.12057325519445918</v>
      </c>
    </row>
    <row r="499" spans="1:21" x14ac:dyDescent="0.25">
      <c r="A499" s="8" t="s">
        <v>987</v>
      </c>
      <c r="B499" s="9" t="s">
        <v>988</v>
      </c>
      <c r="C499" s="10">
        <v>6500</v>
      </c>
      <c r="D499" s="11">
        <v>0</v>
      </c>
      <c r="E499" s="53">
        <f>A499-D499</f>
        <v>497</v>
      </c>
      <c r="F499" s="63">
        <f>I499/(1+J499)</f>
        <v>5180.0554016620499</v>
      </c>
      <c r="G499" s="62">
        <f>K499/(1+L499)</f>
        <v>291.94382852919438</v>
      </c>
      <c r="H499" s="54">
        <f>RANK(G499,$G$3:$G$502)</f>
        <v>392</v>
      </c>
      <c r="I499" s="16">
        <v>5610</v>
      </c>
      <c r="J499" s="33">
        <v>8.3000000000000004E-2</v>
      </c>
      <c r="K499" s="17">
        <v>395</v>
      </c>
      <c r="L499" s="38">
        <v>0.35299999999999998</v>
      </c>
      <c r="M499" s="18">
        <v>104176</v>
      </c>
      <c r="N499" s="19">
        <v>2828.9</v>
      </c>
      <c r="O499" s="61">
        <f>C499-C499*10%</f>
        <v>5850</v>
      </c>
      <c r="P499" s="62">
        <f t="shared" si="28"/>
        <v>263.25</v>
      </c>
      <c r="Q499" s="63">
        <f>I499+I499*5.2%</f>
        <v>5901.72</v>
      </c>
      <c r="R499" s="69">
        <f t="shared" si="29"/>
        <v>497</v>
      </c>
      <c r="S499" s="63">
        <f>Q499-(I499-K499)</f>
        <v>686.72000000000025</v>
      </c>
      <c r="T499" s="68">
        <f t="shared" si="30"/>
        <v>443</v>
      </c>
      <c r="U499" s="64">
        <f t="shared" si="31"/>
        <v>0.73853164556962092</v>
      </c>
    </row>
    <row r="500" spans="1:21" x14ac:dyDescent="0.25">
      <c r="A500" s="8" t="s">
        <v>989</v>
      </c>
      <c r="B500" s="9" t="s">
        <v>990</v>
      </c>
      <c r="C500" s="10">
        <v>12000</v>
      </c>
      <c r="D500" s="11">
        <v>4</v>
      </c>
      <c r="E500" s="53">
        <f>A500-D500</f>
        <v>494</v>
      </c>
      <c r="F500" s="63">
        <f>I500/(1+J500)</f>
        <v>5523.6166007905131</v>
      </c>
      <c r="G500" s="62">
        <f>K500/(1+L500)</f>
        <v>851.9</v>
      </c>
      <c r="H500" s="54">
        <f>RANK(G500,$G$3:$G$502)</f>
        <v>252</v>
      </c>
      <c r="I500" s="16">
        <v>5589.9</v>
      </c>
      <c r="J500" s="33">
        <v>1.2E-2</v>
      </c>
      <c r="K500" s="17">
        <v>851.9</v>
      </c>
      <c r="L500" s="38">
        <v>0</v>
      </c>
      <c r="M500" s="18">
        <v>8996.7999999999993</v>
      </c>
      <c r="N500" s="19">
        <v>8050.9</v>
      </c>
      <c r="O500" s="61">
        <f>C500-C500*10%</f>
        <v>10800</v>
      </c>
      <c r="P500" s="62">
        <f t="shared" si="28"/>
        <v>486</v>
      </c>
      <c r="Q500" s="63">
        <f>I500+I500*5.2%</f>
        <v>5880.5747999999994</v>
      </c>
      <c r="R500" s="69">
        <f t="shared" si="29"/>
        <v>498</v>
      </c>
      <c r="S500" s="63">
        <f>Q500-(I500-K500)</f>
        <v>1142.5747999999994</v>
      </c>
      <c r="T500" s="68">
        <f t="shared" si="30"/>
        <v>335</v>
      </c>
      <c r="U500" s="64">
        <f t="shared" si="31"/>
        <v>0.34120765348045479</v>
      </c>
    </row>
    <row r="501" spans="1:21" x14ac:dyDescent="0.25">
      <c r="A501" s="8" t="s">
        <v>991</v>
      </c>
      <c r="B501" s="9" t="s">
        <v>992</v>
      </c>
      <c r="C501" s="10">
        <v>7400</v>
      </c>
      <c r="D501" s="11">
        <v>8</v>
      </c>
      <c r="E501" s="53">
        <f>A501-D501</f>
        <v>491</v>
      </c>
      <c r="F501" s="63">
        <f>I501/(1+J501)</f>
        <v>5576.2237762237773</v>
      </c>
      <c r="G501" s="62">
        <f>K501/(1+L501)</f>
        <v>646.9</v>
      </c>
      <c r="H501" s="54">
        <f>RANK(G501,$G$3:$G$502)</f>
        <v>291</v>
      </c>
      <c r="I501" s="16">
        <v>5581.8</v>
      </c>
      <c r="J501" s="33">
        <v>1E-3</v>
      </c>
      <c r="K501" s="17">
        <v>646.9</v>
      </c>
      <c r="L501" s="38">
        <v>0</v>
      </c>
      <c r="M501" s="18">
        <v>7423.7</v>
      </c>
      <c r="N501" s="19">
        <v>3065.6</v>
      </c>
      <c r="O501" s="61">
        <f>C501-C501*10%</f>
        <v>6660</v>
      </c>
      <c r="P501" s="62">
        <f t="shared" si="28"/>
        <v>299.7</v>
      </c>
      <c r="Q501" s="63">
        <f>I501+I501*5.2%</f>
        <v>5872.0536000000002</v>
      </c>
      <c r="R501" s="69">
        <f t="shared" si="29"/>
        <v>499</v>
      </c>
      <c r="S501" s="63">
        <f>Q501-(I501-K501)</f>
        <v>937.15359999999964</v>
      </c>
      <c r="T501" s="68">
        <f t="shared" si="30"/>
        <v>384</v>
      </c>
      <c r="U501" s="64">
        <f t="shared" si="31"/>
        <v>0.44868387695161488</v>
      </c>
    </row>
    <row r="502" spans="1:21" x14ac:dyDescent="0.25">
      <c r="A502" s="20" t="s">
        <v>993</v>
      </c>
      <c r="B502" s="21" t="s">
        <v>994</v>
      </c>
      <c r="C502" s="22">
        <v>15100</v>
      </c>
      <c r="D502" s="23">
        <v>0</v>
      </c>
      <c r="E502" s="55">
        <f>A502-D502</f>
        <v>500</v>
      </c>
      <c r="F502" s="63">
        <f>I502/(1+J502)</f>
        <v>4903.6059806508356</v>
      </c>
      <c r="G502" s="66">
        <f>K502/(1+L502)</f>
        <v>281.41153081510936</v>
      </c>
      <c r="H502" s="56">
        <f>RANK(G502,$G$3:$G$502)</f>
        <v>400</v>
      </c>
      <c r="I502" s="24">
        <v>5575.4</v>
      </c>
      <c r="J502" s="35">
        <v>0.13699999999999998</v>
      </c>
      <c r="K502" s="25">
        <v>283.10000000000002</v>
      </c>
      <c r="L502" s="39">
        <v>6.0000000000000001E-3</v>
      </c>
      <c r="M502" s="26">
        <v>3542.7</v>
      </c>
      <c r="N502" s="27">
        <v>9207.7999999999993</v>
      </c>
      <c r="O502" s="65">
        <f>C502-C502*10%</f>
        <v>13590</v>
      </c>
      <c r="P502" s="62">
        <f t="shared" si="28"/>
        <v>611.54999999999995</v>
      </c>
      <c r="Q502" s="67">
        <f>I502+I502*5.2%</f>
        <v>5865.3207999999995</v>
      </c>
      <c r="R502" s="69">
        <f t="shared" si="29"/>
        <v>500</v>
      </c>
      <c r="S502" s="63">
        <f>Q502-(I502-K502)</f>
        <v>573.02080000000024</v>
      </c>
      <c r="T502" s="68">
        <f t="shared" si="30"/>
        <v>465</v>
      </c>
      <c r="U502" s="64">
        <f t="shared" si="31"/>
        <v>1.0240932532673974</v>
      </c>
    </row>
  </sheetData>
  <autoFilter ref="A2:V2" xr:uid="{4DF66793-C64F-41EF-B2D0-FEF59AE27537}"/>
  <mergeCells count="4">
    <mergeCell ref="I1:N1"/>
    <mergeCell ref="A1:D1"/>
    <mergeCell ref="E1:H1"/>
    <mergeCell ref="O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2:B18"/>
  <sheetViews>
    <sheetView workbookViewId="0">
      <selection activeCell="B9" sqref="B9"/>
    </sheetView>
  </sheetViews>
  <sheetFormatPr defaultRowHeight="15" x14ac:dyDescent="0.25"/>
  <cols>
    <col min="1" max="1" width="12" bestFit="1" customWidth="1"/>
  </cols>
  <sheetData>
    <row r="2" spans="1:2" x14ac:dyDescent="0.25">
      <c r="A2" t="s">
        <v>995</v>
      </c>
    </row>
    <row r="3" spans="1:2" x14ac:dyDescent="0.25">
      <c r="B3" s="48" t="s">
        <v>996</v>
      </c>
    </row>
    <row r="4" spans="1:2" x14ac:dyDescent="0.25">
      <c r="B4" s="48" t="s">
        <v>997</v>
      </c>
    </row>
    <row r="5" spans="1:2" x14ac:dyDescent="0.25">
      <c r="B5" s="48" t="s">
        <v>998</v>
      </c>
    </row>
    <row r="6" spans="1:2" x14ac:dyDescent="0.25">
      <c r="B6" s="48" t="s">
        <v>999</v>
      </c>
    </row>
    <row r="7" spans="1:2" x14ac:dyDescent="0.25">
      <c r="B7" s="48" t="s">
        <v>1000</v>
      </c>
    </row>
    <row r="8" spans="1:2" x14ac:dyDescent="0.25">
      <c r="B8" s="48" t="s">
        <v>1001</v>
      </c>
    </row>
    <row r="9" spans="1:2" x14ac:dyDescent="0.25">
      <c r="B9" s="48" t="s">
        <v>1002</v>
      </c>
    </row>
    <row r="10" spans="1:2" x14ac:dyDescent="0.25">
      <c r="B10" t="s">
        <v>1003</v>
      </c>
    </row>
    <row r="11" spans="1:2" x14ac:dyDescent="0.25">
      <c r="B11" t="s">
        <v>1004</v>
      </c>
    </row>
    <row r="12" spans="1:2" x14ac:dyDescent="0.25">
      <c r="B12" t="s">
        <v>1005</v>
      </c>
    </row>
    <row r="13" spans="1:2" x14ac:dyDescent="0.25">
      <c r="B13" t="s">
        <v>1006</v>
      </c>
    </row>
    <row r="14" spans="1:2" x14ac:dyDescent="0.25">
      <c r="B14" t="s">
        <v>1007</v>
      </c>
    </row>
    <row r="15" spans="1:2" x14ac:dyDescent="0.25">
      <c r="B15" t="s">
        <v>1008</v>
      </c>
    </row>
    <row r="16" spans="1:2" x14ac:dyDescent="0.25">
      <c r="B16" t="s">
        <v>1005</v>
      </c>
    </row>
    <row r="17" spans="2:2" x14ac:dyDescent="0.25">
      <c r="B17" t="s">
        <v>1009</v>
      </c>
    </row>
    <row r="18" spans="2:2" x14ac:dyDescent="0.25">
      <c r="B18" t="s">
        <v>1010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Cavalcanti</cp:lastModifiedBy>
  <cp:revision/>
  <dcterms:created xsi:type="dcterms:W3CDTF">2019-10-07T13:19:08Z</dcterms:created>
  <dcterms:modified xsi:type="dcterms:W3CDTF">2019-10-07T20:29:23Z</dcterms:modified>
  <cp:category/>
  <cp:contentStatus/>
</cp:coreProperties>
</file>