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balhos Novos\Capítulo 16\"/>
    </mc:Choice>
  </mc:AlternateContent>
  <bookViews>
    <workbookView xWindow="0" yWindow="0" windowWidth="23040" windowHeight="7752"/>
  </bookViews>
  <sheets>
    <sheet name="Analises" sheetId="2" r:id="rId1"/>
    <sheet name="Plano de Vendas" sheetId="1" r:id="rId2"/>
    <sheet name="Tabela de Cliente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B11" i="2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B12" i="2" l="1"/>
  <c r="D11" i="2"/>
  <c r="C11" i="2"/>
  <c r="E11" i="2" l="1"/>
  <c r="B13" i="2"/>
  <c r="C12" i="2"/>
  <c r="D12" i="2"/>
  <c r="E12" i="2" s="1"/>
  <c r="C13" i="2" l="1"/>
  <c r="D13" i="2"/>
  <c r="E13" i="2" s="1"/>
  <c r="B14" i="2"/>
  <c r="C14" i="2" l="1"/>
  <c r="D14" i="2"/>
  <c r="E14" i="2" s="1"/>
  <c r="B15" i="2"/>
  <c r="C15" i="2" l="1"/>
  <c r="D15" i="2"/>
  <c r="E15" i="2" s="1"/>
  <c r="B16" i="2"/>
  <c r="C16" i="2" l="1"/>
  <c r="D16" i="2"/>
  <c r="E16" i="2" s="1"/>
  <c r="B17" i="2"/>
  <c r="C17" i="2" l="1"/>
  <c r="D17" i="2"/>
  <c r="E17" i="2" s="1"/>
  <c r="B18" i="2"/>
  <c r="C18" i="2" l="1"/>
  <c r="D18" i="2"/>
  <c r="E18" i="2" s="1"/>
  <c r="B19" i="2"/>
  <c r="C19" i="2" l="1"/>
  <c r="D19" i="2"/>
  <c r="E19" i="2" s="1"/>
  <c r="B20" i="2"/>
  <c r="C20" i="2" l="1"/>
  <c r="D20" i="2"/>
  <c r="E20" i="2" s="1"/>
  <c r="B21" i="2"/>
  <c r="B22" i="2" s="1"/>
  <c r="C22" i="2" l="1"/>
  <c r="D22" i="2"/>
  <c r="E22" i="2" s="1"/>
  <c r="C21" i="2"/>
  <c r="D21" i="2"/>
  <c r="E21" i="2" s="1"/>
</calcChain>
</file>

<file path=xl/sharedStrings.xml><?xml version="1.0" encoding="utf-8"?>
<sst xmlns="http://schemas.openxmlformats.org/spreadsheetml/2006/main" count="1445" uniqueCount="250">
  <si>
    <t>Plano de Vendas</t>
  </si>
  <si>
    <t>Data Venda</t>
  </si>
  <si>
    <t>CPF</t>
  </si>
  <si>
    <t>Valor da Venda</t>
  </si>
  <si>
    <t>Vencimento</t>
  </si>
  <si>
    <t>Pagamento</t>
  </si>
  <si>
    <t>Forma Pagamento</t>
  </si>
  <si>
    <t>Dinheiro</t>
  </si>
  <si>
    <t>Cartão</t>
  </si>
  <si>
    <t>Boleto</t>
  </si>
  <si>
    <t>Dias Atraso</t>
  </si>
  <si>
    <t>ANÁLISES PARA DETERMINAÇÃO DO PERFIL DO CLIENTE</t>
  </si>
  <si>
    <t>Data Base</t>
  </si>
  <si>
    <t>Mês Venda</t>
  </si>
  <si>
    <t>Ano Venda</t>
  </si>
  <si>
    <t>À Vista</t>
  </si>
  <si>
    <t>Tabela de Clientes</t>
  </si>
  <si>
    <t>NOME</t>
  </si>
  <si>
    <t>E-MAIL</t>
  </si>
  <si>
    <t>TELEFONE</t>
  </si>
  <si>
    <t>Anakin Skywalker</t>
  </si>
  <si>
    <t>skywalker@comics.com</t>
  </si>
  <si>
    <t>Wanda Django Maximoff</t>
  </si>
  <si>
    <t>womaximoff@comics.com</t>
  </si>
  <si>
    <t>Victor Von Doom</t>
  </si>
  <si>
    <t>rvondoom@comics.com</t>
  </si>
  <si>
    <t>Penny Lane</t>
  </si>
  <si>
    <t>pennylane@comics.com</t>
  </si>
  <si>
    <t>Benton Kenobi</t>
  </si>
  <si>
    <t>tonkenobi@comics.com</t>
  </si>
  <si>
    <t>James Logan Howlett</t>
  </si>
  <si>
    <t>anhowlett@comics.com</t>
  </si>
  <si>
    <t>Antony Edward Stark</t>
  </si>
  <si>
    <t>dwarstark@comics.com</t>
  </si>
  <si>
    <t>Robert Bruce Banner</t>
  </si>
  <si>
    <t>ucebanner@comics.com</t>
  </si>
  <si>
    <t>Steven Grant Rogers</t>
  </si>
  <si>
    <t>antrogers@comics.com</t>
  </si>
  <si>
    <t>Pietro Django Maximoff</t>
  </si>
  <si>
    <t>pomaximoff@comics.com</t>
  </si>
  <si>
    <t>Erik Magnus Lehnsherr</t>
  </si>
  <si>
    <t>lehnsherr@comics.com</t>
  </si>
  <si>
    <t>Charles Francis Xavier</t>
  </si>
  <si>
    <t>cisxavier@comics.com</t>
  </si>
  <si>
    <t>Leia Organa</t>
  </si>
  <si>
    <t>leiaorgana@comics.com</t>
  </si>
  <si>
    <t>Kürt Wagner</t>
  </si>
  <si>
    <t>wurtwagner@comics.com</t>
  </si>
  <si>
    <t>Raven Darkholme</t>
  </si>
  <si>
    <t>darkholme@comics.com</t>
  </si>
  <si>
    <t>Nononono249</t>
  </si>
  <si>
    <t>nononono@comics.com</t>
  </si>
  <si>
    <t>Nononono178</t>
  </si>
  <si>
    <t>Nononono252</t>
  </si>
  <si>
    <t>Nononono071</t>
  </si>
  <si>
    <t>Nononono206</t>
  </si>
  <si>
    <t>Nononono059</t>
  </si>
  <si>
    <t>Nononono141</t>
  </si>
  <si>
    <t>Nononono081</t>
  </si>
  <si>
    <t>Nononono160</t>
  </si>
  <si>
    <t>Nononono193</t>
  </si>
  <si>
    <t>Nononono116</t>
  </si>
  <si>
    <t>Nononono230</t>
  </si>
  <si>
    <t>Nononono135</t>
  </si>
  <si>
    <t>Nononono192</t>
  </si>
  <si>
    <t>Nononono168</t>
  </si>
  <si>
    <t>Nononono095</t>
  </si>
  <si>
    <t>Nononono104</t>
  </si>
  <si>
    <t>Nononono200</t>
  </si>
  <si>
    <t>Nononono112</t>
  </si>
  <si>
    <t>Nononono092</t>
  </si>
  <si>
    <t>Nononono257</t>
  </si>
  <si>
    <t>Nononono090</t>
  </si>
  <si>
    <t>Nononono239</t>
  </si>
  <si>
    <t>Nononono212</t>
  </si>
  <si>
    <t>Nononono051</t>
  </si>
  <si>
    <t>Nononono125</t>
  </si>
  <si>
    <t>Nononono122</t>
  </si>
  <si>
    <t>Nononono209</t>
  </si>
  <si>
    <t>Nononono169</t>
  </si>
  <si>
    <t>Nononono054</t>
  </si>
  <si>
    <t>Nononono236</t>
  </si>
  <si>
    <t>Nononono106</t>
  </si>
  <si>
    <t>Nononono183</t>
  </si>
  <si>
    <t>Nononono222</t>
  </si>
  <si>
    <t>Nononono148</t>
  </si>
  <si>
    <t>Nononono184</t>
  </si>
  <si>
    <t>Nononono114</t>
  </si>
  <si>
    <t>Nononono244</t>
  </si>
  <si>
    <t>Nononono256</t>
  </si>
  <si>
    <t>Nononono078</t>
  </si>
  <si>
    <t>Nononono070</t>
  </si>
  <si>
    <t>Nononono165</t>
  </si>
  <si>
    <t>Nononono076</t>
  </si>
  <si>
    <t>Nononono087</t>
  </si>
  <si>
    <t>Nononono149</t>
  </si>
  <si>
    <t>Nononono103</t>
  </si>
  <si>
    <t>Nononono130</t>
  </si>
  <si>
    <t>Nononono162</t>
  </si>
  <si>
    <t>Nononono175</t>
  </si>
  <si>
    <t>Nononono154</t>
  </si>
  <si>
    <t>Nononono107</t>
  </si>
  <si>
    <t>Nononono129</t>
  </si>
  <si>
    <t>Nononono061</t>
  </si>
  <si>
    <t>Nononono086</t>
  </si>
  <si>
    <t>Nononono068</t>
  </si>
  <si>
    <t>Nononono250</t>
  </si>
  <si>
    <t>Nononono156</t>
  </si>
  <si>
    <t>Nononono157</t>
  </si>
  <si>
    <t>Nononono153</t>
  </si>
  <si>
    <t>Nononono225</t>
  </si>
  <si>
    <t>Nononono127</t>
  </si>
  <si>
    <t>Nononono190</t>
  </si>
  <si>
    <t>Nononono058</t>
  </si>
  <si>
    <t>Nononono173</t>
  </si>
  <si>
    <t>Nononono146</t>
  </si>
  <si>
    <t>Nononono132</t>
  </si>
  <si>
    <t>Nononono091</t>
  </si>
  <si>
    <t>Nononono144</t>
  </si>
  <si>
    <t>Nononono128</t>
  </si>
  <si>
    <t>Nononono063</t>
  </si>
  <si>
    <t>Nononono167</t>
  </si>
  <si>
    <t>Nononono124</t>
  </si>
  <si>
    <t>Nononono101</t>
  </si>
  <si>
    <t>Nononono205</t>
  </si>
  <si>
    <t>Nononono126</t>
  </si>
  <si>
    <t>Nononono120</t>
  </si>
  <si>
    <t>Nononono164</t>
  </si>
  <si>
    <t>Nononono052</t>
  </si>
  <si>
    <t>Nononono237</t>
  </si>
  <si>
    <t>Nononono108</t>
  </si>
  <si>
    <t>Nononono241</t>
  </si>
  <si>
    <t>Nononono065</t>
  </si>
  <si>
    <t>Nononono055</t>
  </si>
  <si>
    <t>Nononono187</t>
  </si>
  <si>
    <t>Nononono100</t>
  </si>
  <si>
    <t>Nononono177</t>
  </si>
  <si>
    <t>Nononono073</t>
  </si>
  <si>
    <t>Nononono195</t>
  </si>
  <si>
    <t>Nononono066</t>
  </si>
  <si>
    <t>Nononono083</t>
  </si>
  <si>
    <t>Nononono067</t>
  </si>
  <si>
    <t>Nononono075</t>
  </si>
  <si>
    <t>Nononono221</t>
  </si>
  <si>
    <t>Nononono163</t>
  </si>
  <si>
    <t>Nononono228</t>
  </si>
  <si>
    <t>Nononono161</t>
  </si>
  <si>
    <t>Nononono227</t>
  </si>
  <si>
    <t>Nononono259</t>
  </si>
  <si>
    <t>Nononono240</t>
  </si>
  <si>
    <t>Nononono117</t>
  </si>
  <si>
    <t>Nononono099</t>
  </si>
  <si>
    <t>Nononono060</t>
  </si>
  <si>
    <t>Nononono251</t>
  </si>
  <si>
    <t>Nononono134</t>
  </si>
  <si>
    <t>Nononono089</t>
  </si>
  <si>
    <t>Nononono185</t>
  </si>
  <si>
    <t>Nononono133</t>
  </si>
  <si>
    <t>Nononono123</t>
  </si>
  <si>
    <t>Nononono213</t>
  </si>
  <si>
    <t>Nononono171</t>
  </si>
  <si>
    <t>Nononono220</t>
  </si>
  <si>
    <t>Nononono079</t>
  </si>
  <si>
    <t>Nononono233</t>
  </si>
  <si>
    <t>Nononono151</t>
  </si>
  <si>
    <t>Nononono231</t>
  </si>
  <si>
    <t>Nononono064</t>
  </si>
  <si>
    <t>Nononono138</t>
  </si>
  <si>
    <t>Nononono113</t>
  </si>
  <si>
    <t>Nononono238</t>
  </si>
  <si>
    <t>Nononono115</t>
  </si>
  <si>
    <t>Nononono223</t>
  </si>
  <si>
    <t>Nononono158</t>
  </si>
  <si>
    <t>Nononono062</t>
  </si>
  <si>
    <t>Nononono084</t>
  </si>
  <si>
    <t>Nononono210</t>
  </si>
  <si>
    <t>Nononono056</t>
  </si>
  <si>
    <t>Nononono118</t>
  </si>
  <si>
    <t>Nononono207</t>
  </si>
  <si>
    <t>Nononono136</t>
  </si>
  <si>
    <t>Nononono199</t>
  </si>
  <si>
    <t>Nononono119</t>
  </si>
  <si>
    <t>Nononono110</t>
  </si>
  <si>
    <t>Nononono143</t>
  </si>
  <si>
    <t>Nononono258</t>
  </si>
  <si>
    <t>Nononono074</t>
  </si>
  <si>
    <t>Nononono145</t>
  </si>
  <si>
    <t>Nononono197</t>
  </si>
  <si>
    <t>Nononono214</t>
  </si>
  <si>
    <t>Nononono234</t>
  </si>
  <si>
    <t>Nononono218</t>
  </si>
  <si>
    <t>Nononono159</t>
  </si>
  <si>
    <t>Nononono179</t>
  </si>
  <si>
    <t>Nononono242</t>
  </si>
  <si>
    <t>Nononono142</t>
  </si>
  <si>
    <t>Nononono069</t>
  </si>
  <si>
    <t>Nononono254</t>
  </si>
  <si>
    <t>Nononono053</t>
  </si>
  <si>
    <t>Nononono208</t>
  </si>
  <si>
    <t>Nononono085</t>
  </si>
  <si>
    <t>Nononono235</t>
  </si>
  <si>
    <t>Nononono102</t>
  </si>
  <si>
    <t>Nononono170</t>
  </si>
  <si>
    <t>Nononono201</t>
  </si>
  <si>
    <t>Nononono096</t>
  </si>
  <si>
    <t>Nononono174</t>
  </si>
  <si>
    <t>Nononono182</t>
  </si>
  <si>
    <t>Nononono180</t>
  </si>
  <si>
    <t>Nononono121</t>
  </si>
  <si>
    <t>Nononono150</t>
  </si>
  <si>
    <t>Nononono186</t>
  </si>
  <si>
    <t>Nononono088</t>
  </si>
  <si>
    <t>Nononono057</t>
  </si>
  <si>
    <t>Nononono181</t>
  </si>
  <si>
    <t>Nononono147</t>
  </si>
  <si>
    <t>Nononono105</t>
  </si>
  <si>
    <t>Nononono109</t>
  </si>
  <si>
    <t>Nononono176</t>
  </si>
  <si>
    <t>Nononono211</t>
  </si>
  <si>
    <t>Nononono166</t>
  </si>
  <si>
    <t>Nononono216</t>
  </si>
  <si>
    <t>Nononono198</t>
  </si>
  <si>
    <t>Nononono191</t>
  </si>
  <si>
    <t>Nononono248</t>
  </si>
  <si>
    <t>Nononono247</t>
  </si>
  <si>
    <t>Nononono172</t>
  </si>
  <si>
    <t>Nononono139</t>
  </si>
  <si>
    <t>Nononono094</t>
  </si>
  <si>
    <t>Nononono196</t>
  </si>
  <si>
    <t>Nononono229</t>
  </si>
  <si>
    <t>Nononono152</t>
  </si>
  <si>
    <t>Nononono137</t>
  </si>
  <si>
    <t>Nononono050</t>
  </si>
  <si>
    <t>Nononono155</t>
  </si>
  <si>
    <t>Nononono226</t>
  </si>
  <si>
    <t>Nononono093</t>
  </si>
  <si>
    <t>Nononono188</t>
  </si>
  <si>
    <t>Nononono140</t>
  </si>
  <si>
    <t>Nononono189</t>
  </si>
  <si>
    <t>Nononono082</t>
  </si>
  <si>
    <t>Nononono217</t>
  </si>
  <si>
    <t>Nononono077</t>
  </si>
  <si>
    <t>Nononono243</t>
  </si>
  <si>
    <t>Nononono202</t>
  </si>
  <si>
    <t>Nononono253</t>
  </si>
  <si>
    <t>EVOLUÇÃO DAS COMPRAS NOS ÚLTIMOS 12 MESES (R$)</t>
  </si>
  <si>
    <t>Mês / Ano</t>
  </si>
  <si>
    <t>Mês</t>
  </si>
  <si>
    <t>Ano</t>
  </si>
  <si>
    <t>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</si>
</sst>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R$&quot;\ #,##0.00;\-&quot;R$&quot;#,##0.00"/>
    <numFmt numFmtId="165" formatCode="###&quot;.&quot;###&quot;.&quot;###&quot;-&quot;##"/>
    <numFmt numFmtId="166" formatCode="&quot;(&quot;##&quot;)&quot;\ #&quot;.&quot;####&quot;-&quot;##&quot;-&quot;##"/>
    <numFmt numFmtId="167" formatCode="mm/yyyy"/>
  </numFmts>
  <fonts count="7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4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9"/>
      <name val="Arial"/>
      <family val="2"/>
    </font>
    <font>
      <u/>
      <sz val="12"/>
      <color theme="10"/>
      <name val="Arial"/>
      <family val="2"/>
    </font>
    <font>
      <b/>
      <sz val="12"/>
      <color theme="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/>
      <right/>
      <top style="double">
        <color theme="1"/>
      </top>
      <bottom style="double">
        <color theme="1"/>
      </bottom>
      <diagonal/>
    </border>
    <border>
      <left/>
      <right/>
      <top style="double">
        <color theme="1"/>
      </top>
      <bottom style="double">
        <color theme="3"/>
      </bottom>
      <diagonal/>
    </border>
    <border>
      <left/>
      <right/>
      <top style="thick">
        <color theme="7"/>
      </top>
      <bottom style="thick">
        <color theme="7"/>
      </bottom>
      <diagonal/>
    </border>
    <border>
      <left/>
      <right/>
      <top/>
      <bottom style="thick">
        <color theme="7"/>
      </bottom>
      <diagonal/>
    </border>
    <border>
      <left/>
      <right style="thick">
        <color theme="7"/>
      </right>
      <top style="thick">
        <color theme="7"/>
      </top>
      <bottom style="thick">
        <color theme="7"/>
      </bottom>
      <diagonal/>
    </border>
    <border>
      <left style="thick">
        <color theme="7"/>
      </left>
      <right style="thin">
        <color theme="0"/>
      </right>
      <top style="thick">
        <color theme="7"/>
      </top>
      <bottom style="thick">
        <color theme="7"/>
      </bottom>
      <diagonal/>
    </border>
    <border>
      <left style="thick">
        <color theme="7"/>
      </left>
      <right/>
      <top style="thick">
        <color theme="7"/>
      </top>
      <bottom style="thick">
        <color theme="7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14" fontId="0" fillId="0" borderId="0" xfId="0" applyNumberFormat="1"/>
    <xf numFmtId="0" fontId="0" fillId="4" borderId="0" xfId="0" applyFill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66" fontId="0" fillId="0" borderId="0" xfId="0" applyNumberFormat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5" fillId="0" borderId="0" xfId="1" applyAlignment="1">
      <alignment vertical="center"/>
    </xf>
    <xf numFmtId="167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6" fillId="0" borderId="6" xfId="0" applyNumberFormat="1" applyFont="1" applyFill="1" applyBorder="1" applyAlignment="1">
      <alignment horizontal="center" vertical="center"/>
    </xf>
    <xf numFmtId="14" fontId="6" fillId="0" borderId="7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164" fontId="0" fillId="0" borderId="4" xfId="0" applyNumberFormat="1" applyBorder="1" applyAlignment="1">
      <alignment horizontal="right" vertical="center"/>
    </xf>
    <xf numFmtId="1" fontId="0" fillId="0" borderId="0" xfId="0" applyNumberFormat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14" fontId="2" fillId="2" borderId="0" xfId="0" applyNumberFormat="1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</cellXfs>
  <cellStyles count="2">
    <cellStyle name="Hiperlink" xfId="1" builtinId="8"/>
    <cellStyle name="Normal" xfId="0" builtinId="0"/>
  </cellStyles>
  <dxfs count="20">
    <dxf>
      <numFmt numFmtId="166" formatCode="&quot;(&quot;##&quot;)&quot;\ #&quot;.&quot;####&quot;-&quot;##&quot;-&quot;##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border>
        <bottom style="double">
          <color theme="1"/>
        </bottom>
      </border>
    </dxf>
    <dxf>
      <alignment horizontal="general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64" formatCode="&quot;R$&quot;\ #,##0.00;\-&quot;R$&quot;#,##0.00"/>
      <alignment horizontal="righ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border outline="0">
        <top style="double">
          <color theme="3"/>
        </top>
      </border>
    </dxf>
    <dxf>
      <border>
        <bottom style="double">
          <color theme="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blVendas" displayName="TblVendas" ref="B2:K1005" totalsRowShown="0" headerRowDxfId="19" headerRowBorderDxfId="18" tableBorderDxfId="17">
  <autoFilter ref="B2:K1005"/>
  <tableColumns count="10">
    <tableColumn id="1" name="Data Venda" dataDxfId="16"/>
    <tableColumn id="2" name="CPF" dataDxfId="15"/>
    <tableColumn id="3" name="Valor da Venda" dataDxfId="14"/>
    <tableColumn id="4" name="Vencimento" dataDxfId="13"/>
    <tableColumn id="5" name="Pagamento" dataDxfId="12"/>
    <tableColumn id="6" name="Forma Pagamento" dataDxfId="11"/>
    <tableColumn id="7" name="Dias Atraso" dataDxfId="10">
      <calculatedColumnFormula>IF(TblVendas[[#This Row],[Vencimento]] &gt; Analises!$C$3, 0, IF(TblVendas[[#This Row],[Pagamento]] = 0, Analises!$C$3 - TblVendas[[#This Row],[Vencimento]], TblVendas[[#This Row],[Pagamento]] - TblVendas[[#This Row],[Vencimento]]))</calculatedColumnFormula>
    </tableColumn>
    <tableColumn id="8" name="Mês Venda" dataDxfId="9">
      <calculatedColumnFormula>MONTH(TblVendas[[#This Row],[Data Venda]])</calculatedColumnFormula>
    </tableColumn>
    <tableColumn id="9" name="Ano Venda" dataDxfId="8">
      <calculatedColumnFormula>YEAR(TblVendas[[#This Row],[Data Venda]])</calculatedColumnFormula>
    </tableColumn>
    <tableColumn id="10" name="À Vista" dataDxfId="7">
      <calculatedColumnFormula>IF(TblVendas[[#This Row],[Vencimento]] &gt; TblVendas[[#This Row],[Data Venda]], "À Prazo", "À Vista")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TblClientes" displayName="TblClientes" ref="B2:E211" totalsRowShown="0" headerRowDxfId="6" dataDxfId="4" headerRowBorderDxfId="5">
  <autoFilter ref="B2:E211"/>
  <tableColumns count="4">
    <tableColumn id="1" name="CPF" dataDxfId="3"/>
    <tableColumn id="2" name="NOME" dataDxfId="2"/>
    <tableColumn id="3" name="E-MAIL" dataDxfId="1" dataCellStyle="Hiperlink"/>
    <tableColumn id="4" name="TELEFONE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3"/>
  <sheetViews>
    <sheetView tabSelected="1" workbookViewId="0"/>
  </sheetViews>
  <sheetFormatPr defaultRowHeight="15" x14ac:dyDescent="0.25"/>
  <cols>
    <col min="1" max="1" width="2.7265625" customWidth="1"/>
    <col min="2" max="2" width="10.6328125" customWidth="1"/>
    <col min="3" max="3" width="14.54296875" customWidth="1"/>
    <col min="4" max="7" width="10.6328125" customWidth="1"/>
  </cols>
  <sheetData>
    <row r="1" spans="2:7" ht="19.95" customHeight="1" x14ac:dyDescent="0.25">
      <c r="B1" s="26" t="s">
        <v>11</v>
      </c>
      <c r="C1" s="26"/>
      <c r="D1" s="26"/>
      <c r="E1" s="26"/>
      <c r="F1" s="26"/>
      <c r="G1" s="26"/>
    </row>
    <row r="2" spans="2:7" ht="15.6" thickBot="1" x14ac:dyDescent="0.3"/>
    <row r="3" spans="2:7" ht="16.8" thickTop="1" thickBot="1" x14ac:dyDescent="0.3">
      <c r="B3" s="23" t="s">
        <v>12</v>
      </c>
      <c r="C3" s="22">
        <v>43962</v>
      </c>
    </row>
    <row r="4" spans="2:7" ht="16.2" thickTop="1" thickBot="1" x14ac:dyDescent="0.3">
      <c r="C4" s="5"/>
    </row>
    <row r="5" spans="2:7" ht="16.8" thickTop="1" thickBot="1" x14ac:dyDescent="0.3">
      <c r="B5" s="23" t="s">
        <v>2</v>
      </c>
      <c r="C5" s="21">
        <v>86657720182</v>
      </c>
    </row>
    <row r="6" spans="2:7" ht="15.6" thickTop="1" x14ac:dyDescent="0.25">
      <c r="C6" s="5"/>
    </row>
    <row r="8" spans="2:7" ht="15.6" x14ac:dyDescent="0.25">
      <c r="B8" s="27" t="s">
        <v>245</v>
      </c>
      <c r="C8" s="27"/>
      <c r="D8" s="27"/>
      <c r="E8" s="27"/>
      <c r="F8" s="27"/>
      <c r="G8" s="27"/>
    </row>
    <row r="9" spans="2:7" ht="15.6" thickBot="1" x14ac:dyDescent="0.3"/>
    <row r="10" spans="2:7" ht="16.2" thickTop="1" thickBot="1" x14ac:dyDescent="0.3">
      <c r="B10" s="18" t="s">
        <v>246</v>
      </c>
      <c r="C10" s="18" t="s">
        <v>247</v>
      </c>
      <c r="D10" s="18" t="s">
        <v>248</v>
      </c>
      <c r="E10" s="18" t="s">
        <v>249</v>
      </c>
    </row>
    <row r="11" spans="2:7" ht="15.6" thickTop="1" x14ac:dyDescent="0.25">
      <c r="B11" s="17">
        <f>(C3)</f>
        <v>43962</v>
      </c>
      <c r="C11" s="2">
        <f>MONTH(B11)</f>
        <v>5</v>
      </c>
      <c r="D11" s="2">
        <f>YEAR(B11)</f>
        <v>2020</v>
      </c>
      <c r="E11" s="4">
        <f>SUMIFS(TblVendas[Valor da Venda], TblVendas[Ano Venda], D11, TblVendas[Mês Venda], C11, TblVendas[CPF], $C$5)</f>
        <v>0</v>
      </c>
    </row>
    <row r="12" spans="2:7" x14ac:dyDescent="0.25">
      <c r="B12" s="17">
        <f>(B11 - 30)</f>
        <v>43932</v>
      </c>
      <c r="C12" s="2">
        <f>MONTH(B12)</f>
        <v>4</v>
      </c>
      <c r="D12" s="2">
        <f>YEAR(B12)</f>
        <v>2020</v>
      </c>
      <c r="E12" s="4">
        <f>SUMIFS(TblVendas[Valor da Venda], TblVendas[Ano Venda], D12, TblVendas[Mês Venda], C12, TblVendas[CPF], $C$5)</f>
        <v>0</v>
      </c>
    </row>
    <row r="13" spans="2:7" x14ac:dyDescent="0.25">
      <c r="B13" s="17">
        <f t="shared" ref="B13:B21" si="0">(B12 - 30)</f>
        <v>43902</v>
      </c>
      <c r="C13" s="2">
        <f t="shared" ref="C13:C22" si="1">MONTH(B13)</f>
        <v>3</v>
      </c>
      <c r="D13" s="2">
        <f t="shared" ref="D13:D21" si="2">YEAR(B13)</f>
        <v>2020</v>
      </c>
      <c r="E13" s="4">
        <f>SUMIFS(TblVendas[Valor da Venda], TblVendas[Ano Venda], D13, TblVendas[Mês Venda], C13, TblVendas[CPF], $C$5)</f>
        <v>0</v>
      </c>
    </row>
    <row r="14" spans="2:7" x14ac:dyDescent="0.25">
      <c r="B14" s="17">
        <f t="shared" si="0"/>
        <v>43872</v>
      </c>
      <c r="C14" s="2">
        <f t="shared" si="1"/>
        <v>2</v>
      </c>
      <c r="D14" s="2">
        <f t="shared" si="2"/>
        <v>2020</v>
      </c>
      <c r="E14" s="4">
        <f>SUMIFS(TblVendas[Valor da Venda], TblVendas[Ano Venda], D14, TblVendas[Mês Venda], C14, TblVendas[CPF], $C$5)</f>
        <v>0</v>
      </c>
    </row>
    <row r="15" spans="2:7" x14ac:dyDescent="0.25">
      <c r="B15" s="17">
        <f t="shared" si="0"/>
        <v>43842</v>
      </c>
      <c r="C15" s="2">
        <f t="shared" si="1"/>
        <v>1</v>
      </c>
      <c r="D15" s="2">
        <f t="shared" si="2"/>
        <v>2020</v>
      </c>
      <c r="E15" s="4">
        <f>SUMIFS(TblVendas[Valor da Venda], TblVendas[Ano Venda], D15, TblVendas[Mês Venda], C15, TblVendas[CPF], $C$5)</f>
        <v>0</v>
      </c>
    </row>
    <row r="16" spans="2:7" x14ac:dyDescent="0.25">
      <c r="B16" s="17">
        <f t="shared" si="0"/>
        <v>43812</v>
      </c>
      <c r="C16" s="2">
        <f t="shared" si="1"/>
        <v>12</v>
      </c>
      <c r="D16" s="2">
        <f t="shared" si="2"/>
        <v>2019</v>
      </c>
      <c r="E16" s="4">
        <f>SUMIFS(TblVendas[Valor da Venda], TblVendas[Ano Venda], D16, TblVendas[Mês Venda], C16, TblVendas[CPF], $C$5)</f>
        <v>0</v>
      </c>
    </row>
    <row r="17" spans="2:5" x14ac:dyDescent="0.25">
      <c r="B17" s="17">
        <f t="shared" si="0"/>
        <v>43782</v>
      </c>
      <c r="C17" s="2">
        <f t="shared" si="1"/>
        <v>11</v>
      </c>
      <c r="D17" s="2">
        <f t="shared" si="2"/>
        <v>2019</v>
      </c>
      <c r="E17" s="4">
        <f>SUMIFS(TblVendas[Valor da Venda], TblVendas[Ano Venda], D17, TblVendas[Mês Venda], C17, TblVendas[CPF], $C$5)</f>
        <v>0</v>
      </c>
    </row>
    <row r="18" spans="2:5" x14ac:dyDescent="0.25">
      <c r="B18" s="17">
        <f t="shared" si="0"/>
        <v>43752</v>
      </c>
      <c r="C18" s="2">
        <f t="shared" si="1"/>
        <v>10</v>
      </c>
      <c r="D18" s="2">
        <f t="shared" si="2"/>
        <v>2019</v>
      </c>
      <c r="E18" s="4">
        <f>SUMIFS(TblVendas[Valor da Venda], TblVendas[Ano Venda], D18, TblVendas[Mês Venda], C18, TblVendas[CPF], $C$5)</f>
        <v>0</v>
      </c>
    </row>
    <row r="19" spans="2:5" x14ac:dyDescent="0.25">
      <c r="B19" s="17">
        <f t="shared" si="0"/>
        <v>43722</v>
      </c>
      <c r="C19" s="2">
        <f t="shared" si="1"/>
        <v>9</v>
      </c>
      <c r="D19" s="2">
        <f t="shared" si="2"/>
        <v>2019</v>
      </c>
      <c r="E19" s="4">
        <f>SUMIFS(TblVendas[Valor da Venda], TblVendas[Ano Venda], D19, TblVendas[Mês Venda], C19, TblVendas[CPF], $C$5)</f>
        <v>329</v>
      </c>
    </row>
    <row r="20" spans="2:5" x14ac:dyDescent="0.25">
      <c r="B20" s="17">
        <f t="shared" si="0"/>
        <v>43692</v>
      </c>
      <c r="C20" s="2">
        <f t="shared" si="1"/>
        <v>8</v>
      </c>
      <c r="D20" s="2">
        <f t="shared" si="2"/>
        <v>2019</v>
      </c>
      <c r="E20" s="4">
        <f>SUMIFS(TblVendas[Valor da Venda], TblVendas[Ano Venda], D20, TblVendas[Mês Venda], C20, TblVendas[CPF], $C$5)</f>
        <v>1418</v>
      </c>
    </row>
    <row r="21" spans="2:5" x14ac:dyDescent="0.25">
      <c r="B21" s="17">
        <f t="shared" si="0"/>
        <v>43662</v>
      </c>
      <c r="C21" s="2">
        <f t="shared" si="1"/>
        <v>7</v>
      </c>
      <c r="D21" s="2">
        <f t="shared" si="2"/>
        <v>2019</v>
      </c>
      <c r="E21" s="4">
        <f>SUMIFS(TblVendas[Valor da Venda], TblVendas[Ano Venda], D21, TblVendas[Mês Venda], C21, TblVendas[CPF], $C$5)</f>
        <v>69</v>
      </c>
    </row>
    <row r="22" spans="2:5" ht="15.6" thickBot="1" x14ac:dyDescent="0.3">
      <c r="B22" s="19">
        <f t="shared" ref="B22" si="3">(B21 - 30)</f>
        <v>43632</v>
      </c>
      <c r="C22" s="20">
        <f t="shared" si="1"/>
        <v>6</v>
      </c>
      <c r="D22" s="20">
        <f t="shared" ref="D22" si="4">YEAR(B22)</f>
        <v>2019</v>
      </c>
      <c r="E22" s="24">
        <f>SUMIFS(TblVendas[Valor da Venda], TblVendas[Ano Venda], D22, TblVendas[Mês Venda], C22, TblVendas[CPF], $C$5)</f>
        <v>992</v>
      </c>
    </row>
    <row r="23" spans="2:5" ht="15.6" thickTop="1" x14ac:dyDescent="0.25"/>
  </sheetData>
  <mergeCells count="2">
    <mergeCell ref="B1:G1"/>
    <mergeCell ref="B8:G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05"/>
  <sheetViews>
    <sheetView showGridLines="0" workbookViewId="0"/>
  </sheetViews>
  <sheetFormatPr defaultRowHeight="15" x14ac:dyDescent="0.25"/>
  <cols>
    <col min="1" max="1" width="3.6328125" customWidth="1"/>
    <col min="2" max="2" width="16.36328125" style="1" customWidth="1"/>
    <col min="3" max="3" width="14.54296875" style="3" customWidth="1"/>
    <col min="4" max="4" width="17.1796875" style="4" customWidth="1"/>
    <col min="5" max="6" width="16.36328125" style="2" customWidth="1"/>
    <col min="7" max="7" width="20" style="2" customWidth="1"/>
    <col min="8" max="8" width="15.453125" style="2" customWidth="1"/>
    <col min="9" max="9" width="13.6328125" style="2" customWidth="1"/>
    <col min="10" max="10" width="13.453125" style="2" customWidth="1"/>
    <col min="11" max="11" width="11.1796875" style="2" customWidth="1"/>
  </cols>
  <sheetData>
    <row r="1" spans="2:11" ht="48" customHeight="1" thickBot="1" x14ac:dyDescent="0.3">
      <c r="B1" s="28" t="s">
        <v>0</v>
      </c>
      <c r="C1" s="28"/>
      <c r="D1" s="28"/>
      <c r="E1" s="28"/>
      <c r="F1" s="28"/>
      <c r="G1" s="28"/>
    </row>
    <row r="2" spans="2:11" ht="16.8" thickTop="1" thickBot="1" x14ac:dyDescent="0.3">
      <c r="B2" s="8" t="s">
        <v>1</v>
      </c>
      <c r="C2" s="9" t="s">
        <v>2</v>
      </c>
      <c r="D2" s="10" t="s">
        <v>3</v>
      </c>
      <c r="E2" s="11" t="s">
        <v>4</v>
      </c>
      <c r="F2" s="11" t="s">
        <v>5</v>
      </c>
      <c r="G2" s="11" t="s">
        <v>6</v>
      </c>
      <c r="H2" s="12" t="s">
        <v>10</v>
      </c>
      <c r="I2" s="12" t="s">
        <v>13</v>
      </c>
      <c r="J2" s="12" t="s">
        <v>14</v>
      </c>
      <c r="K2" s="12" t="s">
        <v>15</v>
      </c>
    </row>
    <row r="3" spans="2:11" ht="15.6" thickTop="1" x14ac:dyDescent="0.25">
      <c r="B3" s="1">
        <v>43466</v>
      </c>
      <c r="C3" s="25">
        <v>86657720215</v>
      </c>
      <c r="D3" s="4">
        <v>351</v>
      </c>
      <c r="E3" s="1">
        <v>43466</v>
      </c>
      <c r="F3" s="1">
        <v>43466</v>
      </c>
      <c r="G3" s="2" t="s">
        <v>7</v>
      </c>
      <c r="H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" s="6">
        <f>MONTH(TblVendas[[#This Row],[Data Venda]])</f>
        <v>1</v>
      </c>
      <c r="J3" s="6">
        <f>YEAR(TblVendas[[#This Row],[Data Venda]])</f>
        <v>2019</v>
      </c>
      <c r="K3" s="7" t="str">
        <f>IF(TblVendas[[#This Row],[Vencimento]] &gt; TblVendas[[#This Row],[Data Venda]], "À Prazo", "À Vista")</f>
        <v>À Vista</v>
      </c>
    </row>
    <row r="4" spans="2:11" x14ac:dyDescent="0.25">
      <c r="B4" s="1">
        <v>43466</v>
      </c>
      <c r="C4" s="25">
        <v>86657720255</v>
      </c>
      <c r="D4" s="4">
        <v>1208</v>
      </c>
      <c r="E4" s="1">
        <v>43496</v>
      </c>
      <c r="F4" s="1">
        <v>43496</v>
      </c>
      <c r="G4" s="2" t="s">
        <v>7</v>
      </c>
      <c r="H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" s="6">
        <f>MONTH(TblVendas[[#This Row],[Data Venda]])</f>
        <v>1</v>
      </c>
      <c r="J4" s="6">
        <f>YEAR(TblVendas[[#This Row],[Data Venda]])</f>
        <v>2019</v>
      </c>
      <c r="K4" s="7" t="str">
        <f>IF(TblVendas[[#This Row],[Vencimento]] &gt; TblVendas[[#This Row],[Data Venda]], "À Prazo", "À Vista")</f>
        <v>À Prazo</v>
      </c>
    </row>
    <row r="5" spans="2:11" x14ac:dyDescent="0.25">
      <c r="B5" s="1">
        <v>43467</v>
      </c>
      <c r="C5" s="25">
        <v>86657720194</v>
      </c>
      <c r="D5" s="4">
        <v>1148</v>
      </c>
      <c r="E5" s="1">
        <v>43497</v>
      </c>
      <c r="F5" s="1">
        <v>43497</v>
      </c>
      <c r="G5" s="2" t="s">
        <v>8</v>
      </c>
      <c r="H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" s="6">
        <f>MONTH(TblVendas[[#This Row],[Data Venda]])</f>
        <v>1</v>
      </c>
      <c r="J5" s="6">
        <f>YEAR(TblVendas[[#This Row],[Data Venda]])</f>
        <v>2019</v>
      </c>
      <c r="K5" s="7" t="str">
        <f>IF(TblVendas[[#This Row],[Vencimento]] &gt; TblVendas[[#This Row],[Data Venda]], "À Prazo", "À Vista")</f>
        <v>À Prazo</v>
      </c>
    </row>
    <row r="6" spans="2:11" x14ac:dyDescent="0.25">
      <c r="B6" s="1">
        <v>43467</v>
      </c>
      <c r="C6" s="25">
        <v>86657720203</v>
      </c>
      <c r="D6" s="4">
        <v>472</v>
      </c>
      <c r="E6" s="1">
        <v>43527</v>
      </c>
      <c r="F6" s="1">
        <v>43553</v>
      </c>
      <c r="G6" s="2" t="s">
        <v>9</v>
      </c>
      <c r="H6" s="6">
        <f>IF(TblVendas[[#This Row],[Vencimento]] &gt; Analises!$C$3, 0, IF(TblVendas[[#This Row],[Pagamento]] = 0, Analises!$C$3 - TblVendas[[#This Row],[Vencimento]], TblVendas[[#This Row],[Pagamento]] - TblVendas[[#This Row],[Vencimento]]))</f>
        <v>26</v>
      </c>
      <c r="I6" s="6">
        <f>MONTH(TblVendas[[#This Row],[Data Venda]])</f>
        <v>1</v>
      </c>
      <c r="J6" s="6">
        <f>YEAR(TblVendas[[#This Row],[Data Venda]])</f>
        <v>2019</v>
      </c>
      <c r="K6" s="7" t="str">
        <f>IF(TblVendas[[#This Row],[Vencimento]] &gt; TblVendas[[#This Row],[Data Venda]], "À Prazo", "À Vista")</f>
        <v>À Prazo</v>
      </c>
    </row>
    <row r="7" spans="2:11" x14ac:dyDescent="0.25">
      <c r="B7" s="1">
        <v>43467</v>
      </c>
      <c r="C7" s="25">
        <v>86657720232</v>
      </c>
      <c r="D7" s="4">
        <v>774</v>
      </c>
      <c r="E7" s="1">
        <v>43557</v>
      </c>
      <c r="F7" s="1">
        <v>43597</v>
      </c>
      <c r="G7" s="2" t="s">
        <v>7</v>
      </c>
      <c r="H7" s="6">
        <f>IF(TblVendas[[#This Row],[Vencimento]] &gt; Analises!$C$3, 0, IF(TblVendas[[#This Row],[Pagamento]] = 0, Analises!$C$3 - TblVendas[[#This Row],[Vencimento]], TblVendas[[#This Row],[Pagamento]] - TblVendas[[#This Row],[Vencimento]]))</f>
        <v>40</v>
      </c>
      <c r="I7" s="6">
        <f>MONTH(TblVendas[[#This Row],[Data Venda]])</f>
        <v>1</v>
      </c>
      <c r="J7" s="6">
        <f>YEAR(TblVendas[[#This Row],[Data Venda]])</f>
        <v>2019</v>
      </c>
      <c r="K7" s="7" t="str">
        <f>IF(TblVendas[[#This Row],[Vencimento]] &gt; TblVendas[[#This Row],[Data Venda]], "À Prazo", "À Vista")</f>
        <v>À Prazo</v>
      </c>
    </row>
    <row r="8" spans="2:11" x14ac:dyDescent="0.25">
      <c r="B8" s="1">
        <v>43468</v>
      </c>
      <c r="C8" s="25">
        <v>86657720080</v>
      </c>
      <c r="D8" s="4">
        <v>140</v>
      </c>
      <c r="E8" s="1">
        <v>43498</v>
      </c>
      <c r="F8" s="1">
        <v>43505</v>
      </c>
      <c r="G8" s="2" t="s">
        <v>9</v>
      </c>
      <c r="H8" s="6">
        <f>IF(TblVendas[[#This Row],[Vencimento]] &gt; Analises!$C$3, 0, IF(TblVendas[[#This Row],[Pagamento]] = 0, Analises!$C$3 - TblVendas[[#This Row],[Vencimento]], TblVendas[[#This Row],[Pagamento]] - TblVendas[[#This Row],[Vencimento]]))</f>
        <v>7</v>
      </c>
      <c r="I8" s="6">
        <f>MONTH(TblVendas[[#This Row],[Data Venda]])</f>
        <v>1</v>
      </c>
      <c r="J8" s="6">
        <f>YEAR(TblVendas[[#This Row],[Data Venda]])</f>
        <v>2019</v>
      </c>
      <c r="K8" s="7" t="str">
        <f>IF(TblVendas[[#This Row],[Vencimento]] &gt; TblVendas[[#This Row],[Data Venda]], "À Prazo", "À Vista")</f>
        <v>À Prazo</v>
      </c>
    </row>
    <row r="9" spans="2:11" x14ac:dyDescent="0.25">
      <c r="B9" s="1">
        <v>43468</v>
      </c>
      <c r="C9" s="25">
        <v>86657720246</v>
      </c>
      <c r="D9" s="4">
        <v>740</v>
      </c>
      <c r="E9" s="1">
        <v>43528</v>
      </c>
      <c r="F9" s="1">
        <v>43528</v>
      </c>
      <c r="G9" s="2" t="s">
        <v>7</v>
      </c>
      <c r="H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" s="6">
        <f>MONTH(TblVendas[[#This Row],[Data Venda]])</f>
        <v>1</v>
      </c>
      <c r="J9" s="6">
        <f>YEAR(TblVendas[[#This Row],[Data Venda]])</f>
        <v>2019</v>
      </c>
      <c r="K9" s="7" t="str">
        <f>IF(TblVendas[[#This Row],[Vencimento]] &gt; TblVendas[[#This Row],[Data Venda]], "À Prazo", "À Vista")</f>
        <v>À Prazo</v>
      </c>
    </row>
    <row r="10" spans="2:11" x14ac:dyDescent="0.25">
      <c r="B10" s="1">
        <v>43468</v>
      </c>
      <c r="C10" s="25">
        <v>86657720260</v>
      </c>
      <c r="D10" s="4">
        <v>946</v>
      </c>
      <c r="E10" s="1">
        <v>43528</v>
      </c>
      <c r="F10" s="1">
        <v>43528</v>
      </c>
      <c r="G10" s="2" t="s">
        <v>7</v>
      </c>
      <c r="H1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0" s="6">
        <f>MONTH(TblVendas[[#This Row],[Data Venda]])</f>
        <v>1</v>
      </c>
      <c r="J10" s="6">
        <f>YEAR(TblVendas[[#This Row],[Data Venda]])</f>
        <v>2019</v>
      </c>
      <c r="K10" s="7" t="str">
        <f>IF(TblVendas[[#This Row],[Vencimento]] &gt; TblVendas[[#This Row],[Data Venda]], "À Prazo", "À Vista")</f>
        <v>À Prazo</v>
      </c>
    </row>
    <row r="11" spans="2:11" x14ac:dyDescent="0.25">
      <c r="B11" s="1">
        <v>43469</v>
      </c>
      <c r="C11" s="25">
        <v>86657720097</v>
      </c>
      <c r="D11" s="4">
        <v>1031</v>
      </c>
      <c r="E11" s="1">
        <v>43499</v>
      </c>
      <c r="F11" s="1">
        <v>43499</v>
      </c>
      <c r="G11" s="2" t="s">
        <v>8</v>
      </c>
      <c r="H1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1" s="6">
        <f>MONTH(TblVendas[[#This Row],[Data Venda]])</f>
        <v>1</v>
      </c>
      <c r="J11" s="6">
        <f>YEAR(TblVendas[[#This Row],[Data Venda]])</f>
        <v>2019</v>
      </c>
      <c r="K11" s="7" t="str">
        <f>IF(TblVendas[[#This Row],[Vencimento]] &gt; TblVendas[[#This Row],[Data Venda]], "À Prazo", "À Vista")</f>
        <v>À Prazo</v>
      </c>
    </row>
    <row r="12" spans="2:11" x14ac:dyDescent="0.25">
      <c r="B12" s="1">
        <v>43469</v>
      </c>
      <c r="C12" s="25">
        <v>86657720072</v>
      </c>
      <c r="D12" s="4">
        <v>993</v>
      </c>
      <c r="E12" s="1">
        <v>43499</v>
      </c>
      <c r="F12" s="1">
        <v>43499</v>
      </c>
      <c r="G12" s="2" t="s">
        <v>9</v>
      </c>
      <c r="H1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2" s="6">
        <f>MONTH(TblVendas[[#This Row],[Data Venda]])</f>
        <v>1</v>
      </c>
      <c r="J12" s="6">
        <f>YEAR(TblVendas[[#This Row],[Data Venda]])</f>
        <v>2019</v>
      </c>
      <c r="K12" s="7" t="str">
        <f>IF(TblVendas[[#This Row],[Vencimento]] &gt; TblVendas[[#This Row],[Data Venda]], "À Prazo", "À Vista")</f>
        <v>À Prazo</v>
      </c>
    </row>
    <row r="13" spans="2:11" x14ac:dyDescent="0.25">
      <c r="B13" s="1">
        <v>43469</v>
      </c>
      <c r="C13" s="25">
        <v>86657720219</v>
      </c>
      <c r="D13" s="4">
        <v>794</v>
      </c>
      <c r="E13" s="1">
        <v>43499</v>
      </c>
      <c r="F13" s="1">
        <v>43499</v>
      </c>
      <c r="G13" s="2" t="s">
        <v>8</v>
      </c>
      <c r="H1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3" s="6">
        <f>MONTH(TblVendas[[#This Row],[Data Venda]])</f>
        <v>1</v>
      </c>
      <c r="J13" s="6">
        <f>YEAR(TblVendas[[#This Row],[Data Venda]])</f>
        <v>2019</v>
      </c>
      <c r="K13" s="7" t="str">
        <f>IF(TblVendas[[#This Row],[Vencimento]] &gt; TblVendas[[#This Row],[Data Venda]], "À Prazo", "À Vista")</f>
        <v>À Prazo</v>
      </c>
    </row>
    <row r="14" spans="2:11" x14ac:dyDescent="0.25">
      <c r="B14" s="1">
        <v>43470</v>
      </c>
      <c r="C14" s="25">
        <v>86657720204</v>
      </c>
      <c r="D14" s="4">
        <v>518</v>
      </c>
      <c r="E14" s="1">
        <v>43500</v>
      </c>
      <c r="F14" s="1">
        <v>43500</v>
      </c>
      <c r="G14" s="2" t="s">
        <v>8</v>
      </c>
      <c r="H1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4" s="6">
        <f>MONTH(TblVendas[[#This Row],[Data Venda]])</f>
        <v>1</v>
      </c>
      <c r="J14" s="6">
        <f>YEAR(TblVendas[[#This Row],[Data Venda]])</f>
        <v>2019</v>
      </c>
      <c r="K14" s="7" t="str">
        <f>IF(TblVendas[[#This Row],[Vencimento]] &gt; TblVendas[[#This Row],[Data Venda]], "À Prazo", "À Vista")</f>
        <v>À Prazo</v>
      </c>
    </row>
    <row r="15" spans="2:11" x14ac:dyDescent="0.25">
      <c r="B15" s="1">
        <v>43470</v>
      </c>
      <c r="C15" s="25">
        <v>86657720245</v>
      </c>
      <c r="D15" s="4">
        <v>700</v>
      </c>
      <c r="E15" s="1">
        <v>43530</v>
      </c>
      <c r="F15" s="1">
        <v>43530</v>
      </c>
      <c r="G15" s="2" t="s">
        <v>8</v>
      </c>
      <c r="H1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5" s="6">
        <f>MONTH(TblVendas[[#This Row],[Data Venda]])</f>
        <v>1</v>
      </c>
      <c r="J15" s="6">
        <f>YEAR(TblVendas[[#This Row],[Data Venda]])</f>
        <v>2019</v>
      </c>
      <c r="K15" s="7" t="str">
        <f>IF(TblVendas[[#This Row],[Vencimento]] &gt; TblVendas[[#This Row],[Data Venda]], "À Prazo", "À Vista")</f>
        <v>À Prazo</v>
      </c>
    </row>
    <row r="16" spans="2:11" x14ac:dyDescent="0.25">
      <c r="B16" s="1">
        <v>43470</v>
      </c>
      <c r="C16" s="25">
        <v>86657720111</v>
      </c>
      <c r="D16" s="4">
        <v>1422</v>
      </c>
      <c r="E16" s="1">
        <v>43560</v>
      </c>
      <c r="F16" s="1">
        <v>43576</v>
      </c>
      <c r="G16" s="2" t="s">
        <v>9</v>
      </c>
      <c r="H16" s="6">
        <f>IF(TblVendas[[#This Row],[Vencimento]] &gt; Analises!$C$3, 0, IF(TblVendas[[#This Row],[Pagamento]] = 0, Analises!$C$3 - TblVendas[[#This Row],[Vencimento]], TblVendas[[#This Row],[Pagamento]] - TblVendas[[#This Row],[Vencimento]]))</f>
        <v>16</v>
      </c>
      <c r="I16" s="6">
        <f>MONTH(TblVendas[[#This Row],[Data Venda]])</f>
        <v>1</v>
      </c>
      <c r="J16" s="6">
        <f>YEAR(TblVendas[[#This Row],[Data Venda]])</f>
        <v>2019</v>
      </c>
      <c r="K16" s="7" t="str">
        <f>IF(TblVendas[[#This Row],[Vencimento]] &gt; TblVendas[[#This Row],[Data Venda]], "À Prazo", "À Vista")</f>
        <v>À Prazo</v>
      </c>
    </row>
    <row r="17" spans="2:11" x14ac:dyDescent="0.25">
      <c r="B17" s="1">
        <v>43470</v>
      </c>
      <c r="C17" s="25">
        <v>86657720131</v>
      </c>
      <c r="D17" s="4">
        <v>1121</v>
      </c>
      <c r="E17" s="1">
        <v>43560</v>
      </c>
      <c r="F17" s="1">
        <v>43560</v>
      </c>
      <c r="G17" s="2" t="s">
        <v>8</v>
      </c>
      <c r="H1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7" s="6">
        <f>MONTH(TblVendas[[#This Row],[Data Venda]])</f>
        <v>1</v>
      </c>
      <c r="J17" s="6">
        <f>YEAR(TblVendas[[#This Row],[Data Venda]])</f>
        <v>2019</v>
      </c>
      <c r="K17" s="7" t="str">
        <f>IF(TblVendas[[#This Row],[Vencimento]] &gt; TblVendas[[#This Row],[Data Venda]], "À Prazo", "À Vista")</f>
        <v>À Prazo</v>
      </c>
    </row>
    <row r="18" spans="2:11" x14ac:dyDescent="0.25">
      <c r="B18" s="1">
        <v>43471</v>
      </c>
      <c r="C18" s="25">
        <v>86657720249</v>
      </c>
      <c r="D18" s="4">
        <v>1105</v>
      </c>
      <c r="E18" s="1">
        <v>43501</v>
      </c>
      <c r="F18" s="1">
        <v>43520</v>
      </c>
      <c r="G18" s="2" t="s">
        <v>8</v>
      </c>
      <c r="H18" s="6">
        <f>IF(TblVendas[[#This Row],[Vencimento]] &gt; Analises!$C$3, 0, IF(TblVendas[[#This Row],[Pagamento]] = 0, Analises!$C$3 - TblVendas[[#This Row],[Vencimento]], TblVendas[[#This Row],[Pagamento]] - TblVendas[[#This Row],[Vencimento]]))</f>
        <v>19</v>
      </c>
      <c r="I18" s="6">
        <f>MONTH(TblVendas[[#This Row],[Data Venda]])</f>
        <v>1</v>
      </c>
      <c r="J18" s="6">
        <f>YEAR(TblVendas[[#This Row],[Data Venda]])</f>
        <v>2019</v>
      </c>
      <c r="K18" s="7" t="str">
        <f>IF(TblVendas[[#This Row],[Vencimento]] &gt; TblVendas[[#This Row],[Data Venda]], "À Prazo", "À Vista")</f>
        <v>À Prazo</v>
      </c>
    </row>
    <row r="19" spans="2:11" x14ac:dyDescent="0.25">
      <c r="B19" s="1">
        <v>43471</v>
      </c>
      <c r="C19" s="25">
        <v>86657720178</v>
      </c>
      <c r="D19" s="4">
        <v>143</v>
      </c>
      <c r="E19" s="1">
        <v>43531</v>
      </c>
      <c r="F19" s="1">
        <v>43531</v>
      </c>
      <c r="G19" s="2" t="s">
        <v>9</v>
      </c>
      <c r="H1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9" s="6">
        <f>MONTH(TblVendas[[#This Row],[Data Venda]])</f>
        <v>1</v>
      </c>
      <c r="J19" s="6">
        <f>YEAR(TblVendas[[#This Row],[Data Venda]])</f>
        <v>2019</v>
      </c>
      <c r="K19" s="7" t="str">
        <f>IF(TblVendas[[#This Row],[Vencimento]] &gt; TblVendas[[#This Row],[Data Venda]], "À Prazo", "À Vista")</f>
        <v>À Prazo</v>
      </c>
    </row>
    <row r="20" spans="2:11" x14ac:dyDescent="0.25">
      <c r="B20" s="1">
        <v>43471</v>
      </c>
      <c r="C20" s="25">
        <v>86657720252</v>
      </c>
      <c r="D20" s="4">
        <v>679</v>
      </c>
      <c r="E20" s="1">
        <v>43531</v>
      </c>
      <c r="F20" s="1">
        <v>43531</v>
      </c>
      <c r="G20" s="2" t="s">
        <v>8</v>
      </c>
      <c r="H2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0" s="6">
        <f>MONTH(TblVendas[[#This Row],[Data Venda]])</f>
        <v>1</v>
      </c>
      <c r="J20" s="6">
        <f>YEAR(TblVendas[[#This Row],[Data Venda]])</f>
        <v>2019</v>
      </c>
      <c r="K20" s="7" t="str">
        <f>IF(TblVendas[[#This Row],[Vencimento]] &gt; TblVendas[[#This Row],[Data Venda]], "À Prazo", "À Vista")</f>
        <v>À Prazo</v>
      </c>
    </row>
    <row r="21" spans="2:11" x14ac:dyDescent="0.25">
      <c r="B21" s="1">
        <v>43471</v>
      </c>
      <c r="C21" s="25">
        <v>86657720071</v>
      </c>
      <c r="D21" s="4">
        <v>862</v>
      </c>
      <c r="E21" s="1">
        <v>43561</v>
      </c>
      <c r="F21" s="1">
        <v>43561</v>
      </c>
      <c r="G21" s="2" t="s">
        <v>7</v>
      </c>
      <c r="H2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1" s="6">
        <f>MONTH(TblVendas[[#This Row],[Data Venda]])</f>
        <v>1</v>
      </c>
      <c r="J21" s="6">
        <f>YEAR(TblVendas[[#This Row],[Data Venda]])</f>
        <v>2019</v>
      </c>
      <c r="K21" s="7" t="str">
        <f>IF(TblVendas[[#This Row],[Vencimento]] &gt; TblVendas[[#This Row],[Data Venda]], "À Prazo", "À Vista")</f>
        <v>À Prazo</v>
      </c>
    </row>
    <row r="22" spans="2:11" x14ac:dyDescent="0.25">
      <c r="B22" s="1">
        <v>43472</v>
      </c>
      <c r="C22" s="25">
        <v>86657720206</v>
      </c>
      <c r="D22" s="4">
        <v>1029</v>
      </c>
      <c r="E22" s="1">
        <v>43532</v>
      </c>
      <c r="F22" s="1">
        <v>43532</v>
      </c>
      <c r="G22" s="2" t="s">
        <v>8</v>
      </c>
      <c r="H2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2" s="6">
        <f>MONTH(TblVendas[[#This Row],[Data Venda]])</f>
        <v>1</v>
      </c>
      <c r="J22" s="6">
        <f>YEAR(TblVendas[[#This Row],[Data Venda]])</f>
        <v>2019</v>
      </c>
      <c r="K22" s="7" t="str">
        <f>IF(TblVendas[[#This Row],[Vencimento]] &gt; TblVendas[[#This Row],[Data Venda]], "À Prazo", "À Vista")</f>
        <v>À Prazo</v>
      </c>
    </row>
    <row r="23" spans="2:11" x14ac:dyDescent="0.25">
      <c r="B23" s="1">
        <v>43472</v>
      </c>
      <c r="C23" s="25">
        <v>86657720245</v>
      </c>
      <c r="D23" s="4">
        <v>648</v>
      </c>
      <c r="E23" s="1">
        <v>43532</v>
      </c>
      <c r="F23" s="1">
        <v>43532</v>
      </c>
      <c r="G23" s="2" t="s">
        <v>8</v>
      </c>
      <c r="H2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3" s="6">
        <f>MONTH(TblVendas[[#This Row],[Data Venda]])</f>
        <v>1</v>
      </c>
      <c r="J23" s="6">
        <f>YEAR(TblVendas[[#This Row],[Data Venda]])</f>
        <v>2019</v>
      </c>
      <c r="K23" s="7" t="str">
        <f>IF(TblVendas[[#This Row],[Vencimento]] &gt; TblVendas[[#This Row],[Data Venda]], "À Prazo", "À Vista")</f>
        <v>À Prazo</v>
      </c>
    </row>
    <row r="24" spans="2:11" x14ac:dyDescent="0.25">
      <c r="B24" s="1">
        <v>43472</v>
      </c>
      <c r="C24" s="25">
        <v>86657720059</v>
      </c>
      <c r="D24" s="4">
        <v>1133</v>
      </c>
      <c r="E24" s="1">
        <v>43562</v>
      </c>
      <c r="F24" s="1">
        <v>43562</v>
      </c>
      <c r="G24" s="2" t="s">
        <v>8</v>
      </c>
      <c r="H2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4" s="6">
        <f>MONTH(TblVendas[[#This Row],[Data Venda]])</f>
        <v>1</v>
      </c>
      <c r="J24" s="6">
        <f>YEAR(TblVendas[[#This Row],[Data Venda]])</f>
        <v>2019</v>
      </c>
      <c r="K24" s="7" t="str">
        <f>IF(TblVendas[[#This Row],[Vencimento]] &gt; TblVendas[[#This Row],[Data Venda]], "À Prazo", "À Vista")</f>
        <v>À Prazo</v>
      </c>
    </row>
    <row r="25" spans="2:11" x14ac:dyDescent="0.25">
      <c r="B25" s="1">
        <v>43473</v>
      </c>
      <c r="C25" s="25">
        <v>86657720141</v>
      </c>
      <c r="D25" s="4">
        <v>717</v>
      </c>
      <c r="E25" s="1">
        <v>43533</v>
      </c>
      <c r="F25" s="1">
        <v>43533</v>
      </c>
      <c r="G25" s="2" t="s">
        <v>9</v>
      </c>
      <c r="H2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5" s="6">
        <f>MONTH(TblVendas[[#This Row],[Data Venda]])</f>
        <v>1</v>
      </c>
      <c r="J25" s="6">
        <f>YEAR(TblVendas[[#This Row],[Data Venda]])</f>
        <v>2019</v>
      </c>
      <c r="K25" s="7" t="str">
        <f>IF(TblVendas[[#This Row],[Vencimento]] &gt; TblVendas[[#This Row],[Data Venda]], "À Prazo", "À Vista")</f>
        <v>À Prazo</v>
      </c>
    </row>
    <row r="26" spans="2:11" x14ac:dyDescent="0.25">
      <c r="B26" s="1">
        <v>43473</v>
      </c>
      <c r="C26" s="25">
        <v>86657720081</v>
      </c>
      <c r="D26" s="4">
        <v>878</v>
      </c>
      <c r="E26" s="1">
        <v>43563</v>
      </c>
      <c r="F26" s="1">
        <v>43563</v>
      </c>
      <c r="G26" s="2" t="s">
        <v>8</v>
      </c>
      <c r="H2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6" s="6">
        <f>MONTH(TblVendas[[#This Row],[Data Venda]])</f>
        <v>1</v>
      </c>
      <c r="J26" s="6">
        <f>YEAR(TblVendas[[#This Row],[Data Venda]])</f>
        <v>2019</v>
      </c>
      <c r="K26" s="7" t="str">
        <f>IF(TblVendas[[#This Row],[Vencimento]] &gt; TblVendas[[#This Row],[Data Venda]], "À Prazo", "À Vista")</f>
        <v>À Prazo</v>
      </c>
    </row>
    <row r="27" spans="2:11" x14ac:dyDescent="0.25">
      <c r="B27" s="1">
        <v>43474</v>
      </c>
      <c r="C27" s="25">
        <v>86657720160</v>
      </c>
      <c r="D27" s="4">
        <v>1434</v>
      </c>
      <c r="E27" s="1">
        <v>43474</v>
      </c>
      <c r="F27" s="1">
        <v>43474</v>
      </c>
      <c r="G27" s="2" t="s">
        <v>9</v>
      </c>
      <c r="H2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7" s="6">
        <f>MONTH(TblVendas[[#This Row],[Data Venda]])</f>
        <v>1</v>
      </c>
      <c r="J27" s="6">
        <f>YEAR(TblVendas[[#This Row],[Data Venda]])</f>
        <v>2019</v>
      </c>
      <c r="K27" s="7" t="str">
        <f>IF(TblVendas[[#This Row],[Vencimento]] &gt; TblVendas[[#This Row],[Data Venda]], "À Prazo", "À Vista")</f>
        <v>À Vista</v>
      </c>
    </row>
    <row r="28" spans="2:11" x14ac:dyDescent="0.25">
      <c r="B28" s="1">
        <v>43474</v>
      </c>
      <c r="C28" s="25">
        <v>86657720193</v>
      </c>
      <c r="D28" s="4">
        <v>841</v>
      </c>
      <c r="E28" s="1">
        <v>43534</v>
      </c>
      <c r="F28" s="1">
        <v>43534</v>
      </c>
      <c r="G28" s="2" t="s">
        <v>8</v>
      </c>
      <c r="H2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8" s="6">
        <f>MONTH(TblVendas[[#This Row],[Data Venda]])</f>
        <v>1</v>
      </c>
      <c r="J28" s="6">
        <f>YEAR(TblVendas[[#This Row],[Data Venda]])</f>
        <v>2019</v>
      </c>
      <c r="K28" s="7" t="str">
        <f>IF(TblVendas[[#This Row],[Vencimento]] &gt; TblVendas[[#This Row],[Data Venda]], "À Prazo", "À Vista")</f>
        <v>À Prazo</v>
      </c>
    </row>
    <row r="29" spans="2:11" x14ac:dyDescent="0.25">
      <c r="B29" s="1">
        <v>43475</v>
      </c>
      <c r="C29" s="25">
        <v>86657720116</v>
      </c>
      <c r="D29" s="4">
        <v>1362</v>
      </c>
      <c r="E29" s="1">
        <v>43475</v>
      </c>
      <c r="F29" s="1">
        <v>43475</v>
      </c>
      <c r="G29" s="2" t="s">
        <v>9</v>
      </c>
      <c r="H2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9" s="6">
        <f>MONTH(TblVendas[[#This Row],[Data Venda]])</f>
        <v>1</v>
      </c>
      <c r="J29" s="6">
        <f>YEAR(TblVendas[[#This Row],[Data Venda]])</f>
        <v>2019</v>
      </c>
      <c r="K29" s="7" t="str">
        <f>IF(TblVendas[[#This Row],[Vencimento]] &gt; TblVendas[[#This Row],[Data Venda]], "À Prazo", "À Vista")</f>
        <v>À Vista</v>
      </c>
    </row>
    <row r="30" spans="2:11" x14ac:dyDescent="0.25">
      <c r="B30" s="1">
        <v>43475</v>
      </c>
      <c r="C30" s="25">
        <v>86657720232</v>
      </c>
      <c r="D30" s="4">
        <v>1119</v>
      </c>
      <c r="E30" s="1">
        <v>43505</v>
      </c>
      <c r="F30" s="1">
        <v>43522</v>
      </c>
      <c r="G30" s="2" t="s">
        <v>7</v>
      </c>
      <c r="H30" s="6">
        <f>IF(TblVendas[[#This Row],[Vencimento]] &gt; Analises!$C$3, 0, IF(TblVendas[[#This Row],[Pagamento]] = 0, Analises!$C$3 - TblVendas[[#This Row],[Vencimento]], TblVendas[[#This Row],[Pagamento]] - TblVendas[[#This Row],[Vencimento]]))</f>
        <v>17</v>
      </c>
      <c r="I30" s="6">
        <f>MONTH(TblVendas[[#This Row],[Data Venda]])</f>
        <v>1</v>
      </c>
      <c r="J30" s="6">
        <f>YEAR(TblVendas[[#This Row],[Data Venda]])</f>
        <v>2019</v>
      </c>
      <c r="K30" s="7" t="str">
        <f>IF(TblVendas[[#This Row],[Vencimento]] &gt; TblVendas[[#This Row],[Data Venda]], "À Prazo", "À Vista")</f>
        <v>À Prazo</v>
      </c>
    </row>
    <row r="31" spans="2:11" x14ac:dyDescent="0.25">
      <c r="B31" s="1">
        <v>43475</v>
      </c>
      <c r="C31" s="25">
        <v>86657720206</v>
      </c>
      <c r="D31" s="4">
        <v>424</v>
      </c>
      <c r="E31" s="1">
        <v>43505</v>
      </c>
      <c r="F31" s="1">
        <v>43505</v>
      </c>
      <c r="G31" s="2" t="s">
        <v>9</v>
      </c>
      <c r="H3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1" s="6">
        <f>MONTH(TblVendas[[#This Row],[Data Venda]])</f>
        <v>1</v>
      </c>
      <c r="J31" s="6">
        <f>YEAR(TblVendas[[#This Row],[Data Venda]])</f>
        <v>2019</v>
      </c>
      <c r="K31" s="7" t="str">
        <f>IF(TblVendas[[#This Row],[Vencimento]] &gt; TblVendas[[#This Row],[Data Venda]], "À Prazo", "À Vista")</f>
        <v>À Prazo</v>
      </c>
    </row>
    <row r="32" spans="2:11" x14ac:dyDescent="0.25">
      <c r="B32" s="1">
        <v>43476</v>
      </c>
      <c r="C32" s="25">
        <v>86657720230</v>
      </c>
      <c r="D32" s="4">
        <v>1413</v>
      </c>
      <c r="E32" s="1">
        <v>43476</v>
      </c>
      <c r="F32" s="1">
        <v>43509</v>
      </c>
      <c r="G32" s="2" t="s">
        <v>7</v>
      </c>
      <c r="H32" s="6">
        <f>IF(TblVendas[[#This Row],[Vencimento]] &gt; Analises!$C$3, 0, IF(TblVendas[[#This Row],[Pagamento]] = 0, Analises!$C$3 - TblVendas[[#This Row],[Vencimento]], TblVendas[[#This Row],[Pagamento]] - TblVendas[[#This Row],[Vencimento]]))</f>
        <v>33</v>
      </c>
      <c r="I32" s="6">
        <f>MONTH(TblVendas[[#This Row],[Data Venda]])</f>
        <v>1</v>
      </c>
      <c r="J32" s="6">
        <f>YEAR(TblVendas[[#This Row],[Data Venda]])</f>
        <v>2019</v>
      </c>
      <c r="K32" s="7" t="str">
        <f>IF(TblVendas[[#This Row],[Vencimento]] &gt; TblVendas[[#This Row],[Data Venda]], "À Prazo", "À Vista")</f>
        <v>À Vista</v>
      </c>
    </row>
    <row r="33" spans="2:11" x14ac:dyDescent="0.25">
      <c r="B33" s="1">
        <v>43476</v>
      </c>
      <c r="C33" s="25">
        <v>86657720135</v>
      </c>
      <c r="D33" s="4">
        <v>642</v>
      </c>
      <c r="E33" s="1">
        <v>43506</v>
      </c>
      <c r="F33" s="1">
        <v>43506</v>
      </c>
      <c r="G33" s="2" t="s">
        <v>7</v>
      </c>
      <c r="H3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3" s="6">
        <f>MONTH(TblVendas[[#This Row],[Data Venda]])</f>
        <v>1</v>
      </c>
      <c r="J33" s="6">
        <f>YEAR(TblVendas[[#This Row],[Data Venda]])</f>
        <v>2019</v>
      </c>
      <c r="K33" s="7" t="str">
        <f>IF(TblVendas[[#This Row],[Vencimento]] &gt; TblVendas[[#This Row],[Data Venda]], "À Prazo", "À Vista")</f>
        <v>À Prazo</v>
      </c>
    </row>
    <row r="34" spans="2:11" x14ac:dyDescent="0.25">
      <c r="B34" s="1">
        <v>43476</v>
      </c>
      <c r="C34" s="25">
        <v>86657720071</v>
      </c>
      <c r="D34" s="4">
        <v>500</v>
      </c>
      <c r="E34" s="1">
        <v>43506</v>
      </c>
      <c r="F34" s="1">
        <v>43506</v>
      </c>
      <c r="G34" s="2" t="s">
        <v>8</v>
      </c>
      <c r="H3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4" s="6">
        <f>MONTH(TblVendas[[#This Row],[Data Venda]])</f>
        <v>1</v>
      </c>
      <c r="J34" s="6">
        <f>YEAR(TblVendas[[#This Row],[Data Venda]])</f>
        <v>2019</v>
      </c>
      <c r="K34" s="7" t="str">
        <f>IF(TblVendas[[#This Row],[Vencimento]] &gt; TblVendas[[#This Row],[Data Venda]], "À Prazo", "À Vista")</f>
        <v>À Prazo</v>
      </c>
    </row>
    <row r="35" spans="2:11" x14ac:dyDescent="0.25">
      <c r="B35" s="1">
        <v>43477</v>
      </c>
      <c r="C35" s="25">
        <v>86657720192</v>
      </c>
      <c r="D35" s="4">
        <v>904</v>
      </c>
      <c r="E35" s="1">
        <v>43477</v>
      </c>
      <c r="F35" s="1">
        <v>43508</v>
      </c>
      <c r="G35" s="2" t="s">
        <v>7</v>
      </c>
      <c r="H35" s="6">
        <f>IF(TblVendas[[#This Row],[Vencimento]] &gt; Analises!$C$3, 0, IF(TblVendas[[#This Row],[Pagamento]] = 0, Analises!$C$3 - TblVendas[[#This Row],[Vencimento]], TblVendas[[#This Row],[Pagamento]] - TblVendas[[#This Row],[Vencimento]]))</f>
        <v>31</v>
      </c>
      <c r="I35" s="6">
        <f>MONTH(TblVendas[[#This Row],[Data Venda]])</f>
        <v>1</v>
      </c>
      <c r="J35" s="6">
        <f>YEAR(TblVendas[[#This Row],[Data Venda]])</f>
        <v>2019</v>
      </c>
      <c r="K35" s="7" t="str">
        <f>IF(TblVendas[[#This Row],[Vencimento]] &gt; TblVendas[[#This Row],[Data Venda]], "À Prazo", "À Vista")</f>
        <v>À Vista</v>
      </c>
    </row>
    <row r="36" spans="2:11" x14ac:dyDescent="0.25">
      <c r="B36" s="1">
        <v>43478</v>
      </c>
      <c r="C36" s="25">
        <v>86657720168</v>
      </c>
      <c r="D36" s="4">
        <v>572</v>
      </c>
      <c r="E36" s="1">
        <v>43538</v>
      </c>
      <c r="F36" s="1">
        <v>43538</v>
      </c>
      <c r="G36" s="2" t="s">
        <v>8</v>
      </c>
      <c r="H3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6" s="6">
        <f>MONTH(TblVendas[[#This Row],[Data Venda]])</f>
        <v>1</v>
      </c>
      <c r="J36" s="6">
        <f>YEAR(TblVendas[[#This Row],[Data Venda]])</f>
        <v>2019</v>
      </c>
      <c r="K36" s="7" t="str">
        <f>IF(TblVendas[[#This Row],[Vencimento]] &gt; TblVendas[[#This Row],[Data Venda]], "À Prazo", "À Vista")</f>
        <v>À Prazo</v>
      </c>
    </row>
    <row r="37" spans="2:11" x14ac:dyDescent="0.25">
      <c r="B37" s="1">
        <v>43478</v>
      </c>
      <c r="C37" s="25">
        <v>86657720095</v>
      </c>
      <c r="D37" s="4">
        <v>436</v>
      </c>
      <c r="E37" s="1">
        <v>43538</v>
      </c>
      <c r="F37" s="1">
        <v>43538</v>
      </c>
      <c r="G37" s="2" t="s">
        <v>7</v>
      </c>
      <c r="H3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7" s="6">
        <f>MONTH(TblVendas[[#This Row],[Data Venda]])</f>
        <v>1</v>
      </c>
      <c r="J37" s="6">
        <f>YEAR(TblVendas[[#This Row],[Data Venda]])</f>
        <v>2019</v>
      </c>
      <c r="K37" s="7" t="str">
        <f>IF(TblVendas[[#This Row],[Vencimento]] &gt; TblVendas[[#This Row],[Data Venda]], "À Prazo", "À Vista")</f>
        <v>À Prazo</v>
      </c>
    </row>
    <row r="38" spans="2:11" x14ac:dyDescent="0.25">
      <c r="B38" s="1">
        <v>43478</v>
      </c>
      <c r="C38" s="25">
        <v>86657720104</v>
      </c>
      <c r="D38" s="4">
        <v>1187</v>
      </c>
      <c r="E38" s="1">
        <v>43538</v>
      </c>
      <c r="F38" s="1">
        <v>43538</v>
      </c>
      <c r="G38" s="2" t="s">
        <v>9</v>
      </c>
      <c r="H3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8" s="6">
        <f>MONTH(TblVendas[[#This Row],[Data Venda]])</f>
        <v>1</v>
      </c>
      <c r="J38" s="6">
        <f>YEAR(TblVendas[[#This Row],[Data Venda]])</f>
        <v>2019</v>
      </c>
      <c r="K38" s="7" t="str">
        <f>IF(TblVendas[[#This Row],[Vencimento]] &gt; TblVendas[[#This Row],[Data Venda]], "À Prazo", "À Vista")</f>
        <v>À Prazo</v>
      </c>
    </row>
    <row r="39" spans="2:11" x14ac:dyDescent="0.25">
      <c r="B39" s="1">
        <v>43479</v>
      </c>
      <c r="C39" s="25">
        <v>86657720192</v>
      </c>
      <c r="D39" s="4">
        <v>246</v>
      </c>
      <c r="E39" s="1">
        <v>43539</v>
      </c>
      <c r="F39" s="1">
        <v>43539</v>
      </c>
      <c r="G39" s="2" t="s">
        <v>7</v>
      </c>
      <c r="H3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9" s="6">
        <f>MONTH(TblVendas[[#This Row],[Data Venda]])</f>
        <v>1</v>
      </c>
      <c r="J39" s="6">
        <f>YEAR(TblVendas[[#This Row],[Data Venda]])</f>
        <v>2019</v>
      </c>
      <c r="K39" s="7" t="str">
        <f>IF(TblVendas[[#This Row],[Vencimento]] &gt; TblVendas[[#This Row],[Data Venda]], "À Prazo", "À Vista")</f>
        <v>À Prazo</v>
      </c>
    </row>
    <row r="40" spans="2:11" x14ac:dyDescent="0.25">
      <c r="B40" s="1">
        <v>43480</v>
      </c>
      <c r="C40" s="25">
        <v>86657720200</v>
      </c>
      <c r="D40" s="4">
        <v>1474</v>
      </c>
      <c r="E40" s="1">
        <v>43510</v>
      </c>
      <c r="F40" s="1">
        <v>43510</v>
      </c>
      <c r="G40" s="2" t="s">
        <v>9</v>
      </c>
      <c r="H4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0" s="6">
        <f>MONTH(TblVendas[[#This Row],[Data Venda]])</f>
        <v>1</v>
      </c>
      <c r="J40" s="6">
        <f>YEAR(TblVendas[[#This Row],[Data Venda]])</f>
        <v>2019</v>
      </c>
      <c r="K40" s="7" t="str">
        <f>IF(TblVendas[[#This Row],[Vencimento]] &gt; TblVendas[[#This Row],[Data Venda]], "À Prazo", "À Vista")</f>
        <v>À Prazo</v>
      </c>
    </row>
    <row r="41" spans="2:11" x14ac:dyDescent="0.25">
      <c r="B41" s="1">
        <v>43480</v>
      </c>
      <c r="C41" s="25">
        <v>86657720112</v>
      </c>
      <c r="D41" s="4">
        <v>1012</v>
      </c>
      <c r="E41" s="1">
        <v>43510</v>
      </c>
      <c r="F41" s="1">
        <v>43510</v>
      </c>
      <c r="G41" s="2" t="s">
        <v>8</v>
      </c>
      <c r="H4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1" s="6">
        <f>MONTH(TblVendas[[#This Row],[Data Venda]])</f>
        <v>1</v>
      </c>
      <c r="J41" s="6">
        <f>YEAR(TblVendas[[#This Row],[Data Venda]])</f>
        <v>2019</v>
      </c>
      <c r="K41" s="7" t="str">
        <f>IF(TblVendas[[#This Row],[Vencimento]] &gt; TblVendas[[#This Row],[Data Venda]], "À Prazo", "À Vista")</f>
        <v>À Prazo</v>
      </c>
    </row>
    <row r="42" spans="2:11" x14ac:dyDescent="0.25">
      <c r="B42" s="1">
        <v>43481</v>
      </c>
      <c r="C42" s="25">
        <v>86657720204</v>
      </c>
      <c r="D42" s="4">
        <v>1032</v>
      </c>
      <c r="E42" s="1">
        <v>43511</v>
      </c>
      <c r="F42" s="1">
        <v>43531</v>
      </c>
      <c r="G42" s="2" t="s">
        <v>8</v>
      </c>
      <c r="H42" s="6">
        <f>IF(TblVendas[[#This Row],[Vencimento]] &gt; Analises!$C$3, 0, IF(TblVendas[[#This Row],[Pagamento]] = 0, Analises!$C$3 - TblVendas[[#This Row],[Vencimento]], TblVendas[[#This Row],[Pagamento]] - TblVendas[[#This Row],[Vencimento]]))</f>
        <v>20</v>
      </c>
      <c r="I42" s="6">
        <f>MONTH(TblVendas[[#This Row],[Data Venda]])</f>
        <v>1</v>
      </c>
      <c r="J42" s="6">
        <f>YEAR(TblVendas[[#This Row],[Data Venda]])</f>
        <v>2019</v>
      </c>
      <c r="K42" s="7" t="str">
        <f>IF(TblVendas[[#This Row],[Vencimento]] &gt; TblVendas[[#This Row],[Data Venda]], "À Prazo", "À Vista")</f>
        <v>À Prazo</v>
      </c>
    </row>
    <row r="43" spans="2:11" x14ac:dyDescent="0.25">
      <c r="B43" s="1">
        <v>43482</v>
      </c>
      <c r="C43" s="25">
        <v>86657720160</v>
      </c>
      <c r="D43" s="4">
        <v>1041</v>
      </c>
      <c r="E43" s="1">
        <v>43542</v>
      </c>
      <c r="F43" s="1">
        <v>43542</v>
      </c>
      <c r="G43" s="2" t="s">
        <v>9</v>
      </c>
      <c r="H4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3" s="6">
        <f>MONTH(TblVendas[[#This Row],[Data Venda]])</f>
        <v>1</v>
      </c>
      <c r="J43" s="6">
        <f>YEAR(TblVendas[[#This Row],[Data Venda]])</f>
        <v>2019</v>
      </c>
      <c r="K43" s="7" t="str">
        <f>IF(TblVendas[[#This Row],[Vencimento]] &gt; TblVendas[[#This Row],[Data Venda]], "À Prazo", "À Vista")</f>
        <v>À Prazo</v>
      </c>
    </row>
    <row r="44" spans="2:11" x14ac:dyDescent="0.25">
      <c r="B44" s="1">
        <v>43483</v>
      </c>
      <c r="C44" s="25">
        <v>86657720092</v>
      </c>
      <c r="D44" s="4">
        <v>172</v>
      </c>
      <c r="E44" s="1">
        <v>43513</v>
      </c>
      <c r="F44" s="1">
        <v>43513</v>
      </c>
      <c r="G44" s="2" t="s">
        <v>9</v>
      </c>
      <c r="H4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4" s="6">
        <f>MONTH(TblVendas[[#This Row],[Data Venda]])</f>
        <v>1</v>
      </c>
      <c r="J44" s="6">
        <f>YEAR(TblVendas[[#This Row],[Data Venda]])</f>
        <v>2019</v>
      </c>
      <c r="K44" s="7" t="str">
        <f>IF(TblVendas[[#This Row],[Vencimento]] &gt; TblVendas[[#This Row],[Data Venda]], "À Prazo", "À Vista")</f>
        <v>À Prazo</v>
      </c>
    </row>
    <row r="45" spans="2:11" x14ac:dyDescent="0.25">
      <c r="B45" s="1">
        <v>43484</v>
      </c>
      <c r="C45" s="25">
        <v>86657720131</v>
      </c>
      <c r="D45" s="4">
        <v>744</v>
      </c>
      <c r="E45" s="1">
        <v>43514</v>
      </c>
      <c r="F45" s="1">
        <v>43514</v>
      </c>
      <c r="G45" s="2" t="s">
        <v>9</v>
      </c>
      <c r="H4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5" s="6">
        <f>MONTH(TblVendas[[#This Row],[Data Venda]])</f>
        <v>1</v>
      </c>
      <c r="J45" s="6">
        <f>YEAR(TblVendas[[#This Row],[Data Venda]])</f>
        <v>2019</v>
      </c>
      <c r="K45" s="7" t="str">
        <f>IF(TblVendas[[#This Row],[Vencimento]] &gt; TblVendas[[#This Row],[Data Venda]], "À Prazo", "À Vista")</f>
        <v>À Prazo</v>
      </c>
    </row>
    <row r="46" spans="2:11" x14ac:dyDescent="0.25">
      <c r="B46" s="1">
        <v>43484</v>
      </c>
      <c r="C46" s="25">
        <v>86657720257</v>
      </c>
      <c r="D46" s="4">
        <v>764</v>
      </c>
      <c r="E46" s="1">
        <v>43544</v>
      </c>
      <c r="F46" s="1">
        <v>43544</v>
      </c>
      <c r="G46" s="2" t="s">
        <v>8</v>
      </c>
      <c r="H4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6" s="6">
        <f>MONTH(TblVendas[[#This Row],[Data Venda]])</f>
        <v>1</v>
      </c>
      <c r="J46" s="6">
        <f>YEAR(TblVendas[[#This Row],[Data Venda]])</f>
        <v>2019</v>
      </c>
      <c r="K46" s="7" t="str">
        <f>IF(TblVendas[[#This Row],[Vencimento]] &gt; TblVendas[[#This Row],[Data Venda]], "À Prazo", "À Vista")</f>
        <v>À Prazo</v>
      </c>
    </row>
    <row r="47" spans="2:11" x14ac:dyDescent="0.25">
      <c r="B47" s="1">
        <v>43484</v>
      </c>
      <c r="C47" s="25">
        <v>86657720090</v>
      </c>
      <c r="D47" s="4">
        <v>354</v>
      </c>
      <c r="E47" s="1">
        <v>43544</v>
      </c>
      <c r="F47" s="1">
        <v>43544</v>
      </c>
      <c r="G47" s="2" t="s">
        <v>8</v>
      </c>
      <c r="H4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7" s="6">
        <f>MONTH(TblVendas[[#This Row],[Data Venda]])</f>
        <v>1</v>
      </c>
      <c r="J47" s="6">
        <f>YEAR(TblVendas[[#This Row],[Data Venda]])</f>
        <v>2019</v>
      </c>
      <c r="K47" s="7" t="str">
        <f>IF(TblVendas[[#This Row],[Vencimento]] &gt; TblVendas[[#This Row],[Data Venda]], "À Prazo", "À Vista")</f>
        <v>À Prazo</v>
      </c>
    </row>
    <row r="48" spans="2:11" x14ac:dyDescent="0.25">
      <c r="B48" s="1">
        <v>43485</v>
      </c>
      <c r="C48" s="25">
        <v>86657720239</v>
      </c>
      <c r="D48" s="4">
        <v>1268</v>
      </c>
      <c r="E48" s="1">
        <v>43485</v>
      </c>
      <c r="F48" s="1">
        <v>43485</v>
      </c>
      <c r="G48" s="2" t="s">
        <v>8</v>
      </c>
      <c r="H4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8" s="6">
        <f>MONTH(TblVendas[[#This Row],[Data Venda]])</f>
        <v>1</v>
      </c>
      <c r="J48" s="6">
        <f>YEAR(TblVendas[[#This Row],[Data Venda]])</f>
        <v>2019</v>
      </c>
      <c r="K48" s="7" t="str">
        <f>IF(TblVendas[[#This Row],[Vencimento]] &gt; TblVendas[[#This Row],[Data Venda]], "À Prazo", "À Vista")</f>
        <v>À Vista</v>
      </c>
    </row>
    <row r="49" spans="2:11" x14ac:dyDescent="0.25">
      <c r="B49" s="1">
        <v>43486</v>
      </c>
      <c r="C49" s="25">
        <v>86657720212</v>
      </c>
      <c r="D49" s="4">
        <v>548</v>
      </c>
      <c r="E49" s="1">
        <v>43576</v>
      </c>
      <c r="F49" s="1">
        <v>43576</v>
      </c>
      <c r="G49" s="2" t="s">
        <v>9</v>
      </c>
      <c r="H4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9" s="6">
        <f>MONTH(TblVendas[[#This Row],[Data Venda]])</f>
        <v>1</v>
      </c>
      <c r="J49" s="6">
        <f>YEAR(TblVendas[[#This Row],[Data Venda]])</f>
        <v>2019</v>
      </c>
      <c r="K49" s="7" t="str">
        <f>IF(TblVendas[[#This Row],[Vencimento]] &gt; TblVendas[[#This Row],[Data Venda]], "À Prazo", "À Vista")</f>
        <v>À Prazo</v>
      </c>
    </row>
    <row r="50" spans="2:11" x14ac:dyDescent="0.25">
      <c r="B50" s="1">
        <v>43487</v>
      </c>
      <c r="C50" s="25">
        <v>86657720051</v>
      </c>
      <c r="D50" s="4">
        <v>375</v>
      </c>
      <c r="E50" s="1">
        <v>43487</v>
      </c>
      <c r="F50" s="1">
        <v>43487</v>
      </c>
      <c r="G50" s="2" t="s">
        <v>7</v>
      </c>
      <c r="H5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0" s="6">
        <f>MONTH(TblVendas[[#This Row],[Data Venda]])</f>
        <v>1</v>
      </c>
      <c r="J50" s="6">
        <f>YEAR(TblVendas[[#This Row],[Data Venda]])</f>
        <v>2019</v>
      </c>
      <c r="K50" s="7" t="str">
        <f>IF(TblVendas[[#This Row],[Vencimento]] &gt; TblVendas[[#This Row],[Data Venda]], "À Prazo", "À Vista")</f>
        <v>À Vista</v>
      </c>
    </row>
    <row r="51" spans="2:11" x14ac:dyDescent="0.25">
      <c r="B51" s="1">
        <v>43487</v>
      </c>
      <c r="C51" s="25">
        <v>86657720125</v>
      </c>
      <c r="D51" s="4">
        <v>60</v>
      </c>
      <c r="E51" s="1">
        <v>43547</v>
      </c>
      <c r="F51" s="1">
        <v>43547</v>
      </c>
      <c r="G51" s="2" t="s">
        <v>7</v>
      </c>
      <c r="H5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1" s="6">
        <f>MONTH(TblVendas[[#This Row],[Data Venda]])</f>
        <v>1</v>
      </c>
      <c r="J51" s="6">
        <f>YEAR(TblVendas[[#This Row],[Data Venda]])</f>
        <v>2019</v>
      </c>
      <c r="K51" s="7" t="str">
        <f>IF(TblVendas[[#This Row],[Vencimento]] &gt; TblVendas[[#This Row],[Data Venda]], "À Prazo", "À Vista")</f>
        <v>À Prazo</v>
      </c>
    </row>
    <row r="52" spans="2:11" x14ac:dyDescent="0.25">
      <c r="B52" s="1">
        <v>43488</v>
      </c>
      <c r="C52" s="25">
        <v>86657720122</v>
      </c>
      <c r="D52" s="4">
        <v>114</v>
      </c>
      <c r="E52" s="1">
        <v>43488</v>
      </c>
      <c r="F52" s="1">
        <v>43522</v>
      </c>
      <c r="G52" s="2" t="s">
        <v>7</v>
      </c>
      <c r="H52" s="6">
        <f>IF(TblVendas[[#This Row],[Vencimento]] &gt; Analises!$C$3, 0, IF(TblVendas[[#This Row],[Pagamento]] = 0, Analises!$C$3 - TblVendas[[#This Row],[Vencimento]], TblVendas[[#This Row],[Pagamento]] - TblVendas[[#This Row],[Vencimento]]))</f>
        <v>34</v>
      </c>
      <c r="I52" s="6">
        <f>MONTH(TblVendas[[#This Row],[Data Venda]])</f>
        <v>1</v>
      </c>
      <c r="J52" s="6">
        <f>YEAR(TblVendas[[#This Row],[Data Venda]])</f>
        <v>2019</v>
      </c>
      <c r="K52" s="7" t="str">
        <f>IF(TblVendas[[#This Row],[Vencimento]] &gt; TblVendas[[#This Row],[Data Venda]], "À Prazo", "À Vista")</f>
        <v>À Vista</v>
      </c>
    </row>
    <row r="53" spans="2:11" x14ac:dyDescent="0.25">
      <c r="B53" s="1">
        <v>43488</v>
      </c>
      <c r="C53" s="25">
        <v>86657720209</v>
      </c>
      <c r="D53" s="4">
        <v>232</v>
      </c>
      <c r="E53" s="1">
        <v>43488</v>
      </c>
      <c r="F53" s="1">
        <v>43488</v>
      </c>
      <c r="G53" s="2" t="s">
        <v>8</v>
      </c>
      <c r="H5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3" s="6">
        <f>MONTH(TblVendas[[#This Row],[Data Venda]])</f>
        <v>1</v>
      </c>
      <c r="J53" s="6">
        <f>YEAR(TblVendas[[#This Row],[Data Venda]])</f>
        <v>2019</v>
      </c>
      <c r="K53" s="7" t="str">
        <f>IF(TblVendas[[#This Row],[Vencimento]] &gt; TblVendas[[#This Row],[Data Venda]], "À Prazo", "À Vista")</f>
        <v>À Vista</v>
      </c>
    </row>
    <row r="54" spans="2:11" x14ac:dyDescent="0.25">
      <c r="B54" s="1">
        <v>43488</v>
      </c>
      <c r="C54" s="25">
        <v>86657720169</v>
      </c>
      <c r="D54" s="4">
        <v>317</v>
      </c>
      <c r="E54" s="1">
        <v>43518</v>
      </c>
      <c r="F54" s="1">
        <v>43518</v>
      </c>
      <c r="G54" s="2" t="s">
        <v>8</v>
      </c>
      <c r="H5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4" s="6">
        <f>MONTH(TblVendas[[#This Row],[Data Venda]])</f>
        <v>1</v>
      </c>
      <c r="J54" s="6">
        <f>YEAR(TblVendas[[#This Row],[Data Venda]])</f>
        <v>2019</v>
      </c>
      <c r="K54" s="7" t="str">
        <f>IF(TblVendas[[#This Row],[Vencimento]] &gt; TblVendas[[#This Row],[Data Venda]], "À Prazo", "À Vista")</f>
        <v>À Prazo</v>
      </c>
    </row>
    <row r="55" spans="2:11" x14ac:dyDescent="0.25">
      <c r="B55" s="1">
        <v>43488</v>
      </c>
      <c r="C55" s="25">
        <v>86657720054</v>
      </c>
      <c r="D55" s="4">
        <v>349</v>
      </c>
      <c r="E55" s="1">
        <v>43578</v>
      </c>
      <c r="F55" s="1">
        <v>43578</v>
      </c>
      <c r="G55" s="2" t="s">
        <v>9</v>
      </c>
      <c r="H5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5" s="6">
        <f>MONTH(TblVendas[[#This Row],[Data Venda]])</f>
        <v>1</v>
      </c>
      <c r="J55" s="6">
        <f>YEAR(TblVendas[[#This Row],[Data Venda]])</f>
        <v>2019</v>
      </c>
      <c r="K55" s="7" t="str">
        <f>IF(TblVendas[[#This Row],[Vencimento]] &gt; TblVendas[[#This Row],[Data Venda]], "À Prazo", "À Vista")</f>
        <v>À Prazo</v>
      </c>
    </row>
    <row r="56" spans="2:11" x14ac:dyDescent="0.25">
      <c r="B56" s="1">
        <v>43490</v>
      </c>
      <c r="C56" s="25">
        <v>86657720236</v>
      </c>
      <c r="D56" s="4">
        <v>1068</v>
      </c>
      <c r="E56" s="1">
        <v>43520</v>
      </c>
      <c r="F56" s="1">
        <v>43555</v>
      </c>
      <c r="G56" s="2" t="s">
        <v>9</v>
      </c>
      <c r="H56" s="6">
        <f>IF(TblVendas[[#This Row],[Vencimento]] &gt; Analises!$C$3, 0, IF(TblVendas[[#This Row],[Pagamento]] = 0, Analises!$C$3 - TblVendas[[#This Row],[Vencimento]], TblVendas[[#This Row],[Pagamento]] - TblVendas[[#This Row],[Vencimento]]))</f>
        <v>35</v>
      </c>
      <c r="I56" s="6">
        <f>MONTH(TblVendas[[#This Row],[Data Venda]])</f>
        <v>1</v>
      </c>
      <c r="J56" s="6">
        <f>YEAR(TblVendas[[#This Row],[Data Venda]])</f>
        <v>2019</v>
      </c>
      <c r="K56" s="7" t="str">
        <f>IF(TblVendas[[#This Row],[Vencimento]] &gt; TblVendas[[#This Row],[Data Venda]], "À Prazo", "À Vista")</f>
        <v>À Prazo</v>
      </c>
    </row>
    <row r="57" spans="2:11" x14ac:dyDescent="0.25">
      <c r="B57" s="1">
        <v>43491</v>
      </c>
      <c r="C57" s="25">
        <v>86657720106</v>
      </c>
      <c r="D57" s="4">
        <v>403</v>
      </c>
      <c r="E57" s="1">
        <v>43521</v>
      </c>
      <c r="F57" s="1">
        <v>43552</v>
      </c>
      <c r="G57" s="2" t="s">
        <v>8</v>
      </c>
      <c r="H57" s="6">
        <f>IF(TblVendas[[#This Row],[Vencimento]] &gt; Analises!$C$3, 0, IF(TblVendas[[#This Row],[Pagamento]] = 0, Analises!$C$3 - TblVendas[[#This Row],[Vencimento]], TblVendas[[#This Row],[Pagamento]] - TblVendas[[#This Row],[Vencimento]]))</f>
        <v>31</v>
      </c>
      <c r="I57" s="6">
        <f>MONTH(TblVendas[[#This Row],[Data Venda]])</f>
        <v>1</v>
      </c>
      <c r="J57" s="6">
        <f>YEAR(TblVendas[[#This Row],[Data Venda]])</f>
        <v>2019</v>
      </c>
      <c r="K57" s="7" t="str">
        <f>IF(TblVendas[[#This Row],[Vencimento]] &gt; TblVendas[[#This Row],[Data Venda]], "À Prazo", "À Vista")</f>
        <v>À Prazo</v>
      </c>
    </row>
    <row r="58" spans="2:11" x14ac:dyDescent="0.25">
      <c r="B58" s="1">
        <v>43491</v>
      </c>
      <c r="C58" s="25">
        <v>86657720183</v>
      </c>
      <c r="D58" s="4">
        <v>859</v>
      </c>
      <c r="E58" s="1">
        <v>43521</v>
      </c>
      <c r="F58" s="1">
        <v>43521</v>
      </c>
      <c r="G58" s="2" t="s">
        <v>7</v>
      </c>
      <c r="H5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8" s="6">
        <f>MONTH(TblVendas[[#This Row],[Data Venda]])</f>
        <v>1</v>
      </c>
      <c r="J58" s="6">
        <f>YEAR(TblVendas[[#This Row],[Data Venda]])</f>
        <v>2019</v>
      </c>
      <c r="K58" s="7" t="str">
        <f>IF(TblVendas[[#This Row],[Vencimento]] &gt; TblVendas[[#This Row],[Data Venda]], "À Prazo", "À Vista")</f>
        <v>À Prazo</v>
      </c>
    </row>
    <row r="59" spans="2:11" x14ac:dyDescent="0.25">
      <c r="B59" s="1">
        <v>43492</v>
      </c>
      <c r="C59" s="25">
        <v>86657720222</v>
      </c>
      <c r="D59" s="4">
        <v>636</v>
      </c>
      <c r="E59" s="1">
        <v>43522</v>
      </c>
      <c r="F59" s="1">
        <v>43522</v>
      </c>
      <c r="G59" s="2" t="s">
        <v>7</v>
      </c>
      <c r="H5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9" s="6">
        <f>MONTH(TblVendas[[#This Row],[Data Venda]])</f>
        <v>1</v>
      </c>
      <c r="J59" s="6">
        <f>YEAR(TblVendas[[#This Row],[Data Venda]])</f>
        <v>2019</v>
      </c>
      <c r="K59" s="7" t="str">
        <f>IF(TblVendas[[#This Row],[Vencimento]] &gt; TblVendas[[#This Row],[Data Venda]], "À Prazo", "À Vista")</f>
        <v>À Prazo</v>
      </c>
    </row>
    <row r="60" spans="2:11" x14ac:dyDescent="0.25">
      <c r="B60" s="1">
        <v>43492</v>
      </c>
      <c r="C60" s="25">
        <v>86657720148</v>
      </c>
      <c r="D60" s="4">
        <v>768</v>
      </c>
      <c r="E60" s="1">
        <v>43552</v>
      </c>
      <c r="F60" s="1">
        <v>43569</v>
      </c>
      <c r="G60" s="2" t="s">
        <v>7</v>
      </c>
      <c r="H60" s="6">
        <f>IF(TblVendas[[#This Row],[Vencimento]] &gt; Analises!$C$3, 0, IF(TblVendas[[#This Row],[Pagamento]] = 0, Analises!$C$3 - TblVendas[[#This Row],[Vencimento]], TblVendas[[#This Row],[Pagamento]] - TblVendas[[#This Row],[Vencimento]]))</f>
        <v>17</v>
      </c>
      <c r="I60" s="6">
        <f>MONTH(TblVendas[[#This Row],[Data Venda]])</f>
        <v>1</v>
      </c>
      <c r="J60" s="6">
        <f>YEAR(TblVendas[[#This Row],[Data Venda]])</f>
        <v>2019</v>
      </c>
      <c r="K60" s="7" t="str">
        <f>IF(TblVendas[[#This Row],[Vencimento]] &gt; TblVendas[[#This Row],[Data Venda]], "À Prazo", "À Vista")</f>
        <v>À Prazo</v>
      </c>
    </row>
    <row r="61" spans="2:11" x14ac:dyDescent="0.25">
      <c r="B61" s="1">
        <v>43494</v>
      </c>
      <c r="C61" s="25">
        <v>86657720184</v>
      </c>
      <c r="D61" s="4">
        <v>222</v>
      </c>
      <c r="E61" s="1">
        <v>43554</v>
      </c>
      <c r="F61" s="1">
        <v>43579</v>
      </c>
      <c r="G61" s="2" t="s">
        <v>7</v>
      </c>
      <c r="H61" s="6">
        <f>IF(TblVendas[[#This Row],[Vencimento]] &gt; Analises!$C$3, 0, IF(TblVendas[[#This Row],[Pagamento]] = 0, Analises!$C$3 - TblVendas[[#This Row],[Vencimento]], TblVendas[[#This Row],[Pagamento]] - TblVendas[[#This Row],[Vencimento]]))</f>
        <v>25</v>
      </c>
      <c r="I61" s="6">
        <f>MONTH(TblVendas[[#This Row],[Data Venda]])</f>
        <v>1</v>
      </c>
      <c r="J61" s="6">
        <f>YEAR(TblVendas[[#This Row],[Data Venda]])</f>
        <v>2019</v>
      </c>
      <c r="K61" s="7" t="str">
        <f>IF(TblVendas[[#This Row],[Vencimento]] &gt; TblVendas[[#This Row],[Data Venda]], "À Prazo", "À Vista")</f>
        <v>À Prazo</v>
      </c>
    </row>
    <row r="62" spans="2:11" x14ac:dyDescent="0.25">
      <c r="B62" s="1">
        <v>43494</v>
      </c>
      <c r="C62" s="25">
        <v>86657720106</v>
      </c>
      <c r="D62" s="4">
        <v>979</v>
      </c>
      <c r="E62" s="1">
        <v>43554</v>
      </c>
      <c r="F62" s="1">
        <v>43592</v>
      </c>
      <c r="G62" s="2" t="s">
        <v>7</v>
      </c>
      <c r="H62" s="6">
        <f>IF(TblVendas[[#This Row],[Vencimento]] &gt; Analises!$C$3, 0, IF(TblVendas[[#This Row],[Pagamento]] = 0, Analises!$C$3 - TblVendas[[#This Row],[Vencimento]], TblVendas[[#This Row],[Pagamento]] - TblVendas[[#This Row],[Vencimento]]))</f>
        <v>38</v>
      </c>
      <c r="I62" s="6">
        <f>MONTH(TblVendas[[#This Row],[Data Venda]])</f>
        <v>1</v>
      </c>
      <c r="J62" s="6">
        <f>YEAR(TblVendas[[#This Row],[Data Venda]])</f>
        <v>2019</v>
      </c>
      <c r="K62" s="7" t="str">
        <f>IF(TblVendas[[#This Row],[Vencimento]] &gt; TblVendas[[#This Row],[Data Venda]], "À Prazo", "À Vista")</f>
        <v>À Prazo</v>
      </c>
    </row>
    <row r="63" spans="2:11" x14ac:dyDescent="0.25">
      <c r="B63" s="1">
        <v>43495</v>
      </c>
      <c r="C63" s="25">
        <v>86657720114</v>
      </c>
      <c r="D63" s="4">
        <v>971</v>
      </c>
      <c r="E63" s="1">
        <v>43495</v>
      </c>
      <c r="F63" s="1">
        <v>43530</v>
      </c>
      <c r="G63" s="2" t="s">
        <v>8</v>
      </c>
      <c r="H63" s="6">
        <f>IF(TblVendas[[#This Row],[Vencimento]] &gt; Analises!$C$3, 0, IF(TblVendas[[#This Row],[Pagamento]] = 0, Analises!$C$3 - TblVendas[[#This Row],[Vencimento]], TblVendas[[#This Row],[Pagamento]] - TblVendas[[#This Row],[Vencimento]]))</f>
        <v>35</v>
      </c>
      <c r="I63" s="6">
        <f>MONTH(TblVendas[[#This Row],[Data Venda]])</f>
        <v>1</v>
      </c>
      <c r="J63" s="6">
        <f>YEAR(TblVendas[[#This Row],[Data Venda]])</f>
        <v>2019</v>
      </c>
      <c r="K63" s="7" t="str">
        <f>IF(TblVendas[[#This Row],[Vencimento]] &gt; TblVendas[[#This Row],[Data Venda]], "À Prazo", "À Vista")</f>
        <v>À Vista</v>
      </c>
    </row>
    <row r="64" spans="2:11" x14ac:dyDescent="0.25">
      <c r="B64" s="1">
        <v>43495</v>
      </c>
      <c r="C64" s="25">
        <v>86657720245</v>
      </c>
      <c r="D64" s="4">
        <v>816</v>
      </c>
      <c r="E64" s="1">
        <v>43495</v>
      </c>
      <c r="F64" s="1">
        <v>43495</v>
      </c>
      <c r="G64" s="2" t="s">
        <v>8</v>
      </c>
      <c r="H6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4" s="6">
        <f>MONTH(TblVendas[[#This Row],[Data Venda]])</f>
        <v>1</v>
      </c>
      <c r="J64" s="6">
        <f>YEAR(TblVendas[[#This Row],[Data Venda]])</f>
        <v>2019</v>
      </c>
      <c r="K64" s="7" t="str">
        <f>IF(TblVendas[[#This Row],[Vencimento]] &gt; TblVendas[[#This Row],[Data Venda]], "À Prazo", "À Vista")</f>
        <v>À Vista</v>
      </c>
    </row>
    <row r="65" spans="2:11" x14ac:dyDescent="0.25">
      <c r="B65" s="1">
        <v>43495</v>
      </c>
      <c r="C65" s="25">
        <v>86657720244</v>
      </c>
      <c r="D65" s="4">
        <v>144</v>
      </c>
      <c r="E65" s="1">
        <v>43525</v>
      </c>
      <c r="F65" s="1">
        <v>43525</v>
      </c>
      <c r="G65" s="2" t="s">
        <v>8</v>
      </c>
      <c r="H6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5" s="6">
        <f>MONTH(TblVendas[[#This Row],[Data Venda]])</f>
        <v>1</v>
      </c>
      <c r="J65" s="6">
        <f>YEAR(TblVendas[[#This Row],[Data Venda]])</f>
        <v>2019</v>
      </c>
      <c r="K65" s="7" t="str">
        <f>IF(TblVendas[[#This Row],[Vencimento]] &gt; TblVendas[[#This Row],[Data Venda]], "À Prazo", "À Vista")</f>
        <v>À Prazo</v>
      </c>
    </row>
    <row r="66" spans="2:11" x14ac:dyDescent="0.25">
      <c r="B66" s="1">
        <v>43496</v>
      </c>
      <c r="C66" s="25">
        <v>86657720194</v>
      </c>
      <c r="D66" s="4">
        <v>1292</v>
      </c>
      <c r="E66" s="1">
        <v>43526</v>
      </c>
      <c r="F66" s="1">
        <v>43526</v>
      </c>
      <c r="G66" s="2" t="s">
        <v>9</v>
      </c>
      <c r="H6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6" s="6">
        <f>MONTH(TblVendas[[#This Row],[Data Venda]])</f>
        <v>1</v>
      </c>
      <c r="J66" s="6">
        <f>YEAR(TblVendas[[#This Row],[Data Venda]])</f>
        <v>2019</v>
      </c>
      <c r="K66" s="7" t="str">
        <f>IF(TblVendas[[#This Row],[Vencimento]] &gt; TblVendas[[#This Row],[Data Venda]], "À Prazo", "À Vista")</f>
        <v>À Prazo</v>
      </c>
    </row>
    <row r="67" spans="2:11" x14ac:dyDescent="0.25">
      <c r="B67" s="1">
        <v>43496</v>
      </c>
      <c r="C67" s="25">
        <v>86657720112</v>
      </c>
      <c r="D67" s="4">
        <v>677</v>
      </c>
      <c r="E67" s="1">
        <v>43556</v>
      </c>
      <c r="F67" s="1">
        <v>43556</v>
      </c>
      <c r="G67" s="2" t="s">
        <v>8</v>
      </c>
      <c r="H6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7" s="6">
        <f>MONTH(TblVendas[[#This Row],[Data Venda]])</f>
        <v>1</v>
      </c>
      <c r="J67" s="6">
        <f>YEAR(TblVendas[[#This Row],[Data Venda]])</f>
        <v>2019</v>
      </c>
      <c r="K67" s="7" t="str">
        <f>IF(TblVendas[[#This Row],[Vencimento]] &gt; TblVendas[[#This Row],[Data Venda]], "À Prazo", "À Vista")</f>
        <v>À Prazo</v>
      </c>
    </row>
    <row r="68" spans="2:11" x14ac:dyDescent="0.25">
      <c r="B68" s="1">
        <v>43497</v>
      </c>
      <c r="C68" s="25">
        <v>86657720256</v>
      </c>
      <c r="D68" s="4">
        <v>990</v>
      </c>
      <c r="E68" s="1">
        <v>43527</v>
      </c>
      <c r="F68" s="1">
        <v>43527</v>
      </c>
      <c r="G68" s="2" t="s">
        <v>8</v>
      </c>
      <c r="H6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8" s="6">
        <f>MONTH(TblVendas[[#This Row],[Data Venda]])</f>
        <v>2</v>
      </c>
      <c r="J68" s="6">
        <f>YEAR(TblVendas[[#This Row],[Data Venda]])</f>
        <v>2019</v>
      </c>
      <c r="K68" s="7" t="str">
        <f>IF(TblVendas[[#This Row],[Vencimento]] &gt; TblVendas[[#This Row],[Data Venda]], "À Prazo", "À Vista")</f>
        <v>À Prazo</v>
      </c>
    </row>
    <row r="69" spans="2:11" x14ac:dyDescent="0.25">
      <c r="B69" s="1">
        <v>43497</v>
      </c>
      <c r="C69" s="25">
        <v>86657720222</v>
      </c>
      <c r="D69" s="4">
        <v>1081</v>
      </c>
      <c r="E69" s="1">
        <v>43557</v>
      </c>
      <c r="F69" s="1">
        <v>43581</v>
      </c>
      <c r="G69" s="2" t="s">
        <v>8</v>
      </c>
      <c r="H69" s="6">
        <f>IF(TblVendas[[#This Row],[Vencimento]] &gt; Analises!$C$3, 0, IF(TblVendas[[#This Row],[Pagamento]] = 0, Analises!$C$3 - TblVendas[[#This Row],[Vencimento]], TblVendas[[#This Row],[Pagamento]] - TblVendas[[#This Row],[Vencimento]]))</f>
        <v>24</v>
      </c>
      <c r="I69" s="6">
        <f>MONTH(TblVendas[[#This Row],[Data Venda]])</f>
        <v>2</v>
      </c>
      <c r="J69" s="6">
        <f>YEAR(TblVendas[[#This Row],[Data Venda]])</f>
        <v>2019</v>
      </c>
      <c r="K69" s="7" t="str">
        <f>IF(TblVendas[[#This Row],[Vencimento]] &gt; TblVendas[[#This Row],[Data Venda]], "À Prazo", "À Vista")</f>
        <v>À Prazo</v>
      </c>
    </row>
    <row r="70" spans="2:11" x14ac:dyDescent="0.25">
      <c r="B70" s="1">
        <v>43498</v>
      </c>
      <c r="C70" s="25">
        <v>86657720078</v>
      </c>
      <c r="D70" s="4">
        <v>1303</v>
      </c>
      <c r="E70" s="1">
        <v>43498</v>
      </c>
      <c r="F70" s="1">
        <v>43498</v>
      </c>
      <c r="G70" s="2" t="s">
        <v>9</v>
      </c>
      <c r="H7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0" s="6">
        <f>MONTH(TblVendas[[#This Row],[Data Venda]])</f>
        <v>2</v>
      </c>
      <c r="J70" s="6">
        <f>YEAR(TblVendas[[#This Row],[Data Venda]])</f>
        <v>2019</v>
      </c>
      <c r="K70" s="7" t="str">
        <f>IF(TblVendas[[#This Row],[Vencimento]] &gt; TblVendas[[#This Row],[Data Venda]], "À Prazo", "À Vista")</f>
        <v>À Vista</v>
      </c>
    </row>
    <row r="71" spans="2:11" x14ac:dyDescent="0.25">
      <c r="B71" s="1">
        <v>43498</v>
      </c>
      <c r="C71" s="25">
        <v>86657720070</v>
      </c>
      <c r="D71" s="4">
        <v>1092</v>
      </c>
      <c r="E71" s="1">
        <v>43528</v>
      </c>
      <c r="F71" s="1">
        <v>43528</v>
      </c>
      <c r="G71" s="2" t="s">
        <v>8</v>
      </c>
      <c r="H7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1" s="6">
        <f>MONTH(TblVendas[[#This Row],[Data Venda]])</f>
        <v>2</v>
      </c>
      <c r="J71" s="6">
        <f>YEAR(TblVendas[[#This Row],[Data Venda]])</f>
        <v>2019</v>
      </c>
      <c r="K71" s="7" t="str">
        <f>IF(TblVendas[[#This Row],[Vencimento]] &gt; TblVendas[[#This Row],[Data Venda]], "À Prazo", "À Vista")</f>
        <v>À Prazo</v>
      </c>
    </row>
    <row r="72" spans="2:11" x14ac:dyDescent="0.25">
      <c r="B72" s="1">
        <v>43499</v>
      </c>
      <c r="C72" s="25">
        <v>86657720165</v>
      </c>
      <c r="D72" s="4">
        <v>1017</v>
      </c>
      <c r="E72" s="1">
        <v>43529</v>
      </c>
      <c r="F72" s="1">
        <v>43529</v>
      </c>
      <c r="G72" s="2" t="s">
        <v>8</v>
      </c>
      <c r="H7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2" s="6">
        <f>MONTH(TblVendas[[#This Row],[Data Venda]])</f>
        <v>2</v>
      </c>
      <c r="J72" s="6">
        <f>YEAR(TblVendas[[#This Row],[Data Venda]])</f>
        <v>2019</v>
      </c>
      <c r="K72" s="7" t="str">
        <f>IF(TblVendas[[#This Row],[Vencimento]] &gt; TblVendas[[#This Row],[Data Venda]], "À Prazo", "À Vista")</f>
        <v>À Prazo</v>
      </c>
    </row>
    <row r="73" spans="2:11" x14ac:dyDescent="0.25">
      <c r="B73" s="1">
        <v>43499</v>
      </c>
      <c r="C73" s="25">
        <v>86657720252</v>
      </c>
      <c r="D73" s="4">
        <v>869</v>
      </c>
      <c r="E73" s="1">
        <v>43559</v>
      </c>
      <c r="F73" s="1">
        <v>43575</v>
      </c>
      <c r="G73" s="2" t="s">
        <v>7</v>
      </c>
      <c r="H73" s="6">
        <f>IF(TblVendas[[#This Row],[Vencimento]] &gt; Analises!$C$3, 0, IF(TblVendas[[#This Row],[Pagamento]] = 0, Analises!$C$3 - TblVendas[[#This Row],[Vencimento]], TblVendas[[#This Row],[Pagamento]] - TblVendas[[#This Row],[Vencimento]]))</f>
        <v>16</v>
      </c>
      <c r="I73" s="6">
        <f>MONTH(TblVendas[[#This Row],[Data Venda]])</f>
        <v>2</v>
      </c>
      <c r="J73" s="6">
        <f>YEAR(TblVendas[[#This Row],[Data Venda]])</f>
        <v>2019</v>
      </c>
      <c r="K73" s="7" t="str">
        <f>IF(TblVendas[[#This Row],[Vencimento]] &gt; TblVendas[[#This Row],[Data Venda]], "À Prazo", "À Vista")</f>
        <v>À Prazo</v>
      </c>
    </row>
    <row r="74" spans="2:11" x14ac:dyDescent="0.25">
      <c r="B74" s="1">
        <v>43500</v>
      </c>
      <c r="C74" s="25">
        <v>86657720076</v>
      </c>
      <c r="D74" s="4">
        <v>1331</v>
      </c>
      <c r="E74" s="1">
        <v>43500</v>
      </c>
      <c r="F74" s="1">
        <v>43500</v>
      </c>
      <c r="G74" s="2" t="s">
        <v>8</v>
      </c>
      <c r="H7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4" s="6">
        <f>MONTH(TblVendas[[#This Row],[Data Venda]])</f>
        <v>2</v>
      </c>
      <c r="J74" s="6">
        <f>YEAR(TblVendas[[#This Row],[Data Venda]])</f>
        <v>2019</v>
      </c>
      <c r="K74" s="7" t="str">
        <f>IF(TblVendas[[#This Row],[Vencimento]] &gt; TblVendas[[#This Row],[Data Venda]], "À Prazo", "À Vista")</f>
        <v>À Vista</v>
      </c>
    </row>
    <row r="75" spans="2:11" x14ac:dyDescent="0.25">
      <c r="B75" s="1">
        <v>43501</v>
      </c>
      <c r="C75" s="25">
        <v>86657720087</v>
      </c>
      <c r="D75" s="4">
        <v>1486</v>
      </c>
      <c r="E75" s="1">
        <v>43501</v>
      </c>
      <c r="F75" s="1">
        <v>43501</v>
      </c>
      <c r="G75" s="2" t="s">
        <v>8</v>
      </c>
      <c r="H7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5" s="6">
        <f>MONTH(TblVendas[[#This Row],[Data Venda]])</f>
        <v>2</v>
      </c>
      <c r="J75" s="6">
        <f>YEAR(TblVendas[[#This Row],[Data Venda]])</f>
        <v>2019</v>
      </c>
      <c r="K75" s="7" t="str">
        <f>IF(TblVendas[[#This Row],[Vencimento]] &gt; TblVendas[[#This Row],[Data Venda]], "À Prazo", "À Vista")</f>
        <v>À Vista</v>
      </c>
    </row>
    <row r="76" spans="2:11" x14ac:dyDescent="0.25">
      <c r="B76" s="1">
        <v>43501</v>
      </c>
      <c r="C76" s="25">
        <v>86657720149</v>
      </c>
      <c r="D76" s="4">
        <v>612</v>
      </c>
      <c r="E76" s="1">
        <v>43501</v>
      </c>
      <c r="F76" s="1">
        <v>43501</v>
      </c>
      <c r="G76" s="2" t="s">
        <v>8</v>
      </c>
      <c r="H7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6" s="6">
        <f>MONTH(TblVendas[[#This Row],[Data Venda]])</f>
        <v>2</v>
      </c>
      <c r="J76" s="6">
        <f>YEAR(TblVendas[[#This Row],[Data Venda]])</f>
        <v>2019</v>
      </c>
      <c r="K76" s="7" t="str">
        <f>IF(TblVendas[[#This Row],[Vencimento]] &gt; TblVendas[[#This Row],[Data Venda]], "À Prazo", "À Vista")</f>
        <v>À Vista</v>
      </c>
    </row>
    <row r="77" spans="2:11" x14ac:dyDescent="0.25">
      <c r="B77" s="1">
        <v>43501</v>
      </c>
      <c r="C77" s="25">
        <v>86657720103</v>
      </c>
      <c r="D77" s="4">
        <v>1081</v>
      </c>
      <c r="E77" s="1">
        <v>43531</v>
      </c>
      <c r="F77" s="1">
        <v>43531</v>
      </c>
      <c r="G77" s="2" t="s">
        <v>9</v>
      </c>
      <c r="H7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7" s="6">
        <f>MONTH(TblVendas[[#This Row],[Data Venda]])</f>
        <v>2</v>
      </c>
      <c r="J77" s="6">
        <f>YEAR(TblVendas[[#This Row],[Data Venda]])</f>
        <v>2019</v>
      </c>
      <c r="K77" s="7" t="str">
        <f>IF(TblVendas[[#This Row],[Vencimento]] &gt; TblVendas[[#This Row],[Data Venda]], "À Prazo", "À Vista")</f>
        <v>À Prazo</v>
      </c>
    </row>
    <row r="78" spans="2:11" x14ac:dyDescent="0.25">
      <c r="B78" s="1">
        <v>43501</v>
      </c>
      <c r="C78" s="25">
        <v>86657720130</v>
      </c>
      <c r="D78" s="4">
        <v>1295</v>
      </c>
      <c r="E78" s="1">
        <v>43531</v>
      </c>
      <c r="F78" s="1">
        <v>43531</v>
      </c>
      <c r="G78" s="2" t="s">
        <v>9</v>
      </c>
      <c r="H7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8" s="6">
        <f>MONTH(TblVendas[[#This Row],[Data Venda]])</f>
        <v>2</v>
      </c>
      <c r="J78" s="6">
        <f>YEAR(TblVendas[[#This Row],[Data Venda]])</f>
        <v>2019</v>
      </c>
      <c r="K78" s="7" t="str">
        <f>IF(TblVendas[[#This Row],[Vencimento]] &gt; TblVendas[[#This Row],[Data Venda]], "À Prazo", "À Vista")</f>
        <v>À Prazo</v>
      </c>
    </row>
    <row r="79" spans="2:11" x14ac:dyDescent="0.25">
      <c r="B79" s="1">
        <v>43502</v>
      </c>
      <c r="C79" s="25">
        <v>86657720162</v>
      </c>
      <c r="D79" s="4">
        <v>812</v>
      </c>
      <c r="E79" s="1">
        <v>43502</v>
      </c>
      <c r="F79" s="1">
        <v>43502</v>
      </c>
      <c r="G79" s="2" t="s">
        <v>7</v>
      </c>
      <c r="H7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9" s="6">
        <f>MONTH(TblVendas[[#This Row],[Data Venda]])</f>
        <v>2</v>
      </c>
      <c r="J79" s="6">
        <f>YEAR(TblVendas[[#This Row],[Data Venda]])</f>
        <v>2019</v>
      </c>
      <c r="K79" s="7" t="str">
        <f>IF(TblVendas[[#This Row],[Vencimento]] &gt; TblVendas[[#This Row],[Data Venda]], "À Prazo", "À Vista")</f>
        <v>À Vista</v>
      </c>
    </row>
    <row r="80" spans="2:11" x14ac:dyDescent="0.25">
      <c r="B80" s="1">
        <v>43502</v>
      </c>
      <c r="C80" s="25">
        <v>86657720175</v>
      </c>
      <c r="D80" s="4">
        <v>657</v>
      </c>
      <c r="E80" s="1">
        <v>43502</v>
      </c>
      <c r="F80" s="1">
        <v>43502</v>
      </c>
      <c r="G80" s="2" t="s">
        <v>8</v>
      </c>
      <c r="H8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0" s="6">
        <f>MONTH(TblVendas[[#This Row],[Data Venda]])</f>
        <v>2</v>
      </c>
      <c r="J80" s="6">
        <f>YEAR(TblVendas[[#This Row],[Data Venda]])</f>
        <v>2019</v>
      </c>
      <c r="K80" s="7" t="str">
        <f>IF(TblVendas[[#This Row],[Vencimento]] &gt; TblVendas[[#This Row],[Data Venda]], "À Prazo", "À Vista")</f>
        <v>À Vista</v>
      </c>
    </row>
    <row r="81" spans="2:11" x14ac:dyDescent="0.25">
      <c r="B81" s="1">
        <v>43502</v>
      </c>
      <c r="C81" s="25">
        <v>86657720087</v>
      </c>
      <c r="D81" s="4">
        <v>719</v>
      </c>
      <c r="E81" s="1">
        <v>43502</v>
      </c>
      <c r="F81" s="1">
        <v>43533</v>
      </c>
      <c r="G81" s="2" t="s">
        <v>8</v>
      </c>
      <c r="H81" s="6">
        <f>IF(TblVendas[[#This Row],[Vencimento]] &gt; Analises!$C$3, 0, IF(TblVendas[[#This Row],[Pagamento]] = 0, Analises!$C$3 - TblVendas[[#This Row],[Vencimento]], TblVendas[[#This Row],[Pagamento]] - TblVendas[[#This Row],[Vencimento]]))</f>
        <v>31</v>
      </c>
      <c r="I81" s="6">
        <f>MONTH(TblVendas[[#This Row],[Data Venda]])</f>
        <v>2</v>
      </c>
      <c r="J81" s="6">
        <f>YEAR(TblVendas[[#This Row],[Data Venda]])</f>
        <v>2019</v>
      </c>
      <c r="K81" s="7" t="str">
        <f>IF(TblVendas[[#This Row],[Vencimento]] &gt; TblVendas[[#This Row],[Data Venda]], "À Prazo", "À Vista")</f>
        <v>À Vista</v>
      </c>
    </row>
    <row r="82" spans="2:11" x14ac:dyDescent="0.25">
      <c r="B82" s="1">
        <v>43502</v>
      </c>
      <c r="C82" s="25">
        <v>86657720154</v>
      </c>
      <c r="D82" s="4">
        <v>1465</v>
      </c>
      <c r="E82" s="1">
        <v>43532</v>
      </c>
      <c r="F82" s="1">
        <v>43532</v>
      </c>
      <c r="G82" s="2" t="s">
        <v>9</v>
      </c>
      <c r="H8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2" s="6">
        <f>MONTH(TblVendas[[#This Row],[Data Venda]])</f>
        <v>2</v>
      </c>
      <c r="J82" s="6">
        <f>YEAR(TblVendas[[#This Row],[Data Venda]])</f>
        <v>2019</v>
      </c>
      <c r="K82" s="7" t="str">
        <f>IF(TblVendas[[#This Row],[Vencimento]] &gt; TblVendas[[#This Row],[Data Venda]], "À Prazo", "À Vista")</f>
        <v>À Prazo</v>
      </c>
    </row>
    <row r="83" spans="2:11" x14ac:dyDescent="0.25">
      <c r="B83" s="1">
        <v>43502</v>
      </c>
      <c r="C83" s="25">
        <v>86657720107</v>
      </c>
      <c r="D83" s="4">
        <v>676</v>
      </c>
      <c r="E83" s="1">
        <v>43562</v>
      </c>
      <c r="F83" s="1">
        <v>43562</v>
      </c>
      <c r="G83" s="2" t="s">
        <v>9</v>
      </c>
      <c r="H8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3" s="6">
        <f>MONTH(TblVendas[[#This Row],[Data Venda]])</f>
        <v>2</v>
      </c>
      <c r="J83" s="6">
        <f>YEAR(TblVendas[[#This Row],[Data Venda]])</f>
        <v>2019</v>
      </c>
      <c r="K83" s="7" t="str">
        <f>IF(TblVendas[[#This Row],[Vencimento]] &gt; TblVendas[[#This Row],[Data Venda]], "À Prazo", "À Vista")</f>
        <v>À Prazo</v>
      </c>
    </row>
    <row r="84" spans="2:11" x14ac:dyDescent="0.25">
      <c r="B84" s="1">
        <v>43502</v>
      </c>
      <c r="C84" s="25">
        <v>86657720236</v>
      </c>
      <c r="D84" s="4">
        <v>301</v>
      </c>
      <c r="E84" s="1">
        <v>43562</v>
      </c>
      <c r="F84" s="1">
        <v>43562</v>
      </c>
      <c r="G84" s="2" t="s">
        <v>8</v>
      </c>
      <c r="H8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4" s="6">
        <f>MONTH(TblVendas[[#This Row],[Data Venda]])</f>
        <v>2</v>
      </c>
      <c r="J84" s="6">
        <f>YEAR(TblVendas[[#This Row],[Data Venda]])</f>
        <v>2019</v>
      </c>
      <c r="K84" s="7" t="str">
        <f>IF(TblVendas[[#This Row],[Vencimento]] &gt; TblVendas[[#This Row],[Data Venda]], "À Prazo", "À Vista")</f>
        <v>À Prazo</v>
      </c>
    </row>
    <row r="85" spans="2:11" x14ac:dyDescent="0.25">
      <c r="B85" s="1">
        <v>43502</v>
      </c>
      <c r="C85" s="25">
        <v>86657720129</v>
      </c>
      <c r="D85" s="4">
        <v>1334</v>
      </c>
      <c r="E85" s="1">
        <v>43562</v>
      </c>
      <c r="F85" s="1">
        <v>43562</v>
      </c>
      <c r="G85" s="2" t="s">
        <v>8</v>
      </c>
      <c r="H8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5" s="6">
        <f>MONTH(TblVendas[[#This Row],[Data Venda]])</f>
        <v>2</v>
      </c>
      <c r="J85" s="6">
        <f>YEAR(TblVendas[[#This Row],[Data Venda]])</f>
        <v>2019</v>
      </c>
      <c r="K85" s="7" t="str">
        <f>IF(TblVendas[[#This Row],[Vencimento]] &gt; TblVendas[[#This Row],[Data Venda]], "À Prazo", "À Vista")</f>
        <v>À Prazo</v>
      </c>
    </row>
    <row r="86" spans="2:11" x14ac:dyDescent="0.25">
      <c r="B86" s="1">
        <v>43503</v>
      </c>
      <c r="C86" s="25">
        <v>86657720061</v>
      </c>
      <c r="D86" s="4">
        <v>347</v>
      </c>
      <c r="E86" s="1">
        <v>43563</v>
      </c>
      <c r="F86" s="1">
        <v>43563</v>
      </c>
      <c r="G86" s="2" t="s">
        <v>9</v>
      </c>
      <c r="H8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6" s="6">
        <f>MONTH(TblVendas[[#This Row],[Data Venda]])</f>
        <v>2</v>
      </c>
      <c r="J86" s="6">
        <f>YEAR(TblVendas[[#This Row],[Data Venda]])</f>
        <v>2019</v>
      </c>
      <c r="K86" s="7" t="str">
        <f>IF(TblVendas[[#This Row],[Vencimento]] &gt; TblVendas[[#This Row],[Data Venda]], "À Prazo", "À Vista")</f>
        <v>À Prazo</v>
      </c>
    </row>
    <row r="87" spans="2:11" x14ac:dyDescent="0.25">
      <c r="B87" s="1">
        <v>43504</v>
      </c>
      <c r="C87" s="25">
        <v>86657720086</v>
      </c>
      <c r="D87" s="4">
        <v>846</v>
      </c>
      <c r="E87" s="1">
        <v>43534</v>
      </c>
      <c r="F87" s="1">
        <v>43534</v>
      </c>
      <c r="G87" s="2" t="s">
        <v>9</v>
      </c>
      <c r="H8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7" s="6">
        <f>MONTH(TblVendas[[#This Row],[Data Venda]])</f>
        <v>2</v>
      </c>
      <c r="J87" s="6">
        <f>YEAR(TblVendas[[#This Row],[Data Venda]])</f>
        <v>2019</v>
      </c>
      <c r="K87" s="7" t="str">
        <f>IF(TblVendas[[#This Row],[Vencimento]] &gt; TblVendas[[#This Row],[Data Venda]], "À Prazo", "À Vista")</f>
        <v>À Prazo</v>
      </c>
    </row>
    <row r="88" spans="2:11" x14ac:dyDescent="0.25">
      <c r="B88" s="1">
        <v>43504</v>
      </c>
      <c r="C88" s="25">
        <v>86657720068</v>
      </c>
      <c r="D88" s="4">
        <v>1426</v>
      </c>
      <c r="E88" s="1">
        <v>43564</v>
      </c>
      <c r="F88" s="1">
        <v>43564</v>
      </c>
      <c r="G88" s="2" t="s">
        <v>8</v>
      </c>
      <c r="H8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8" s="6">
        <f>MONTH(TblVendas[[#This Row],[Data Venda]])</f>
        <v>2</v>
      </c>
      <c r="J88" s="6">
        <f>YEAR(TblVendas[[#This Row],[Data Venda]])</f>
        <v>2019</v>
      </c>
      <c r="K88" s="7" t="str">
        <f>IF(TblVendas[[#This Row],[Vencimento]] &gt; TblVendas[[#This Row],[Data Venda]], "À Prazo", "À Vista")</f>
        <v>À Prazo</v>
      </c>
    </row>
    <row r="89" spans="2:11" x14ac:dyDescent="0.25">
      <c r="B89" s="1">
        <v>43504</v>
      </c>
      <c r="C89" s="25">
        <v>86657720249</v>
      </c>
      <c r="D89" s="4">
        <v>1111</v>
      </c>
      <c r="E89" s="1">
        <v>43594</v>
      </c>
      <c r="F89" s="1">
        <v>43594</v>
      </c>
      <c r="G89" s="2" t="s">
        <v>8</v>
      </c>
      <c r="H8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9" s="6">
        <f>MONTH(TblVendas[[#This Row],[Data Venda]])</f>
        <v>2</v>
      </c>
      <c r="J89" s="6">
        <f>YEAR(TblVendas[[#This Row],[Data Venda]])</f>
        <v>2019</v>
      </c>
      <c r="K89" s="7" t="str">
        <f>IF(TblVendas[[#This Row],[Vencimento]] &gt; TblVendas[[#This Row],[Data Venda]], "À Prazo", "À Vista")</f>
        <v>À Prazo</v>
      </c>
    </row>
    <row r="90" spans="2:11" x14ac:dyDescent="0.25">
      <c r="B90" s="1">
        <v>43505</v>
      </c>
      <c r="C90" s="25">
        <v>86657720250</v>
      </c>
      <c r="D90" s="4">
        <v>174</v>
      </c>
      <c r="E90" s="1">
        <v>43505</v>
      </c>
      <c r="F90" s="1">
        <v>43505</v>
      </c>
      <c r="G90" s="2" t="s">
        <v>7</v>
      </c>
      <c r="H9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0" s="6">
        <f>MONTH(TblVendas[[#This Row],[Data Venda]])</f>
        <v>2</v>
      </c>
      <c r="J90" s="6">
        <f>YEAR(TblVendas[[#This Row],[Data Venda]])</f>
        <v>2019</v>
      </c>
      <c r="K90" s="7" t="str">
        <f>IF(TblVendas[[#This Row],[Vencimento]] &gt; TblVendas[[#This Row],[Data Venda]], "À Prazo", "À Vista")</f>
        <v>À Vista</v>
      </c>
    </row>
    <row r="91" spans="2:11" x14ac:dyDescent="0.25">
      <c r="B91" s="1">
        <v>43505</v>
      </c>
      <c r="C91" s="25">
        <v>86657720156</v>
      </c>
      <c r="D91" s="4">
        <v>618</v>
      </c>
      <c r="E91" s="1">
        <v>43535</v>
      </c>
      <c r="F91" s="1">
        <v>43535</v>
      </c>
      <c r="G91" s="2" t="s">
        <v>9</v>
      </c>
      <c r="H9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1" s="6">
        <f>MONTH(TblVendas[[#This Row],[Data Venda]])</f>
        <v>2</v>
      </c>
      <c r="J91" s="6">
        <f>YEAR(TblVendas[[#This Row],[Data Venda]])</f>
        <v>2019</v>
      </c>
      <c r="K91" s="7" t="str">
        <f>IF(TblVendas[[#This Row],[Vencimento]] &gt; TblVendas[[#This Row],[Data Venda]], "À Prazo", "À Vista")</f>
        <v>À Prazo</v>
      </c>
    </row>
    <row r="92" spans="2:11" x14ac:dyDescent="0.25">
      <c r="B92" s="1">
        <v>43505</v>
      </c>
      <c r="C92" s="25">
        <v>86657720157</v>
      </c>
      <c r="D92" s="4">
        <v>1165</v>
      </c>
      <c r="E92" s="1">
        <v>43535</v>
      </c>
      <c r="F92" s="1">
        <v>43535</v>
      </c>
      <c r="G92" s="2" t="s">
        <v>8</v>
      </c>
      <c r="H9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2" s="6">
        <f>MONTH(TblVendas[[#This Row],[Data Venda]])</f>
        <v>2</v>
      </c>
      <c r="J92" s="6">
        <f>YEAR(TblVendas[[#This Row],[Data Venda]])</f>
        <v>2019</v>
      </c>
      <c r="K92" s="7" t="str">
        <f>IF(TblVendas[[#This Row],[Vencimento]] &gt; TblVendas[[#This Row],[Data Venda]], "À Prazo", "À Vista")</f>
        <v>À Prazo</v>
      </c>
    </row>
    <row r="93" spans="2:11" x14ac:dyDescent="0.25">
      <c r="B93" s="1">
        <v>43505</v>
      </c>
      <c r="C93" s="25">
        <v>86657720153</v>
      </c>
      <c r="D93" s="4">
        <v>346</v>
      </c>
      <c r="E93" s="1">
        <v>43565</v>
      </c>
      <c r="F93" s="1">
        <v>43587</v>
      </c>
      <c r="G93" s="2" t="s">
        <v>9</v>
      </c>
      <c r="H93" s="6">
        <f>IF(TblVendas[[#This Row],[Vencimento]] &gt; Analises!$C$3, 0, IF(TblVendas[[#This Row],[Pagamento]] = 0, Analises!$C$3 - TblVendas[[#This Row],[Vencimento]], TblVendas[[#This Row],[Pagamento]] - TblVendas[[#This Row],[Vencimento]]))</f>
        <v>22</v>
      </c>
      <c r="I93" s="6">
        <f>MONTH(TblVendas[[#This Row],[Data Venda]])</f>
        <v>2</v>
      </c>
      <c r="J93" s="6">
        <f>YEAR(TblVendas[[#This Row],[Data Venda]])</f>
        <v>2019</v>
      </c>
      <c r="K93" s="7" t="str">
        <f>IF(TblVendas[[#This Row],[Vencimento]] &gt; TblVendas[[#This Row],[Data Venda]], "À Prazo", "À Vista")</f>
        <v>À Prazo</v>
      </c>
    </row>
    <row r="94" spans="2:11" x14ac:dyDescent="0.25">
      <c r="B94" s="1">
        <v>43505</v>
      </c>
      <c r="C94" s="25">
        <v>86657720225</v>
      </c>
      <c r="D94" s="4">
        <v>1187</v>
      </c>
      <c r="E94" s="1">
        <v>43565</v>
      </c>
      <c r="F94" s="1">
        <v>43565</v>
      </c>
      <c r="G94" s="2" t="s">
        <v>8</v>
      </c>
      <c r="H9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4" s="6">
        <f>MONTH(TblVendas[[#This Row],[Data Venda]])</f>
        <v>2</v>
      </c>
      <c r="J94" s="6">
        <f>YEAR(TblVendas[[#This Row],[Data Venda]])</f>
        <v>2019</v>
      </c>
      <c r="K94" s="7" t="str">
        <f>IF(TblVendas[[#This Row],[Vencimento]] &gt; TblVendas[[#This Row],[Data Venda]], "À Prazo", "À Vista")</f>
        <v>À Prazo</v>
      </c>
    </row>
    <row r="95" spans="2:11" x14ac:dyDescent="0.25">
      <c r="B95" s="1">
        <v>43506</v>
      </c>
      <c r="C95" s="25">
        <v>86657720107</v>
      </c>
      <c r="D95" s="4">
        <v>661</v>
      </c>
      <c r="E95" s="1">
        <v>43566</v>
      </c>
      <c r="F95" s="1">
        <v>43566</v>
      </c>
      <c r="G95" s="2" t="s">
        <v>8</v>
      </c>
      <c r="H9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5" s="6">
        <f>MONTH(TblVendas[[#This Row],[Data Venda]])</f>
        <v>2</v>
      </c>
      <c r="J95" s="6">
        <f>YEAR(TblVendas[[#This Row],[Data Venda]])</f>
        <v>2019</v>
      </c>
      <c r="K95" s="7" t="str">
        <f>IF(TblVendas[[#This Row],[Vencimento]] &gt; TblVendas[[#This Row],[Data Venda]], "À Prazo", "À Vista")</f>
        <v>À Prazo</v>
      </c>
    </row>
    <row r="96" spans="2:11" x14ac:dyDescent="0.25">
      <c r="B96" s="1">
        <v>43506</v>
      </c>
      <c r="C96" s="25">
        <v>86657720127</v>
      </c>
      <c r="D96" s="4">
        <v>998</v>
      </c>
      <c r="E96" s="1">
        <v>43596</v>
      </c>
      <c r="F96" s="1">
        <v>43596</v>
      </c>
      <c r="G96" s="2" t="s">
        <v>8</v>
      </c>
      <c r="H9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6" s="6">
        <f>MONTH(TblVendas[[#This Row],[Data Venda]])</f>
        <v>2</v>
      </c>
      <c r="J96" s="6">
        <f>YEAR(TblVendas[[#This Row],[Data Venda]])</f>
        <v>2019</v>
      </c>
      <c r="K96" s="7" t="str">
        <f>IF(TblVendas[[#This Row],[Vencimento]] &gt; TblVendas[[#This Row],[Data Venda]], "À Prazo", "À Vista")</f>
        <v>À Prazo</v>
      </c>
    </row>
    <row r="97" spans="2:11" x14ac:dyDescent="0.25">
      <c r="B97" s="1">
        <v>43507</v>
      </c>
      <c r="C97" s="25">
        <v>86657720141</v>
      </c>
      <c r="D97" s="4">
        <v>446</v>
      </c>
      <c r="E97" s="1">
        <v>43507</v>
      </c>
      <c r="F97" s="1">
        <v>43507</v>
      </c>
      <c r="G97" s="2" t="s">
        <v>7</v>
      </c>
      <c r="H9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7" s="6">
        <f>MONTH(TblVendas[[#This Row],[Data Venda]])</f>
        <v>2</v>
      </c>
      <c r="J97" s="6">
        <f>YEAR(TblVendas[[#This Row],[Data Venda]])</f>
        <v>2019</v>
      </c>
      <c r="K97" s="7" t="str">
        <f>IF(TblVendas[[#This Row],[Vencimento]] &gt; TblVendas[[#This Row],[Data Venda]], "À Prazo", "À Vista")</f>
        <v>À Vista</v>
      </c>
    </row>
    <row r="98" spans="2:11" x14ac:dyDescent="0.25">
      <c r="B98" s="1">
        <v>43507</v>
      </c>
      <c r="C98" s="25">
        <v>86657720087</v>
      </c>
      <c r="D98" s="4">
        <v>1225</v>
      </c>
      <c r="E98" s="1">
        <v>43537</v>
      </c>
      <c r="F98" s="1">
        <v>43537</v>
      </c>
      <c r="G98" s="2" t="s">
        <v>7</v>
      </c>
      <c r="H9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8" s="6">
        <f>MONTH(TblVendas[[#This Row],[Data Venda]])</f>
        <v>2</v>
      </c>
      <c r="J98" s="6">
        <f>YEAR(TblVendas[[#This Row],[Data Venda]])</f>
        <v>2019</v>
      </c>
      <c r="K98" s="7" t="str">
        <f>IF(TblVendas[[#This Row],[Vencimento]] &gt; TblVendas[[#This Row],[Data Venda]], "À Prazo", "À Vista")</f>
        <v>À Prazo</v>
      </c>
    </row>
    <row r="99" spans="2:11" x14ac:dyDescent="0.25">
      <c r="B99" s="1">
        <v>43507</v>
      </c>
      <c r="C99" s="25">
        <v>86657720190</v>
      </c>
      <c r="D99" s="4">
        <v>663</v>
      </c>
      <c r="E99" s="1">
        <v>43537</v>
      </c>
      <c r="F99" s="1">
        <v>43537</v>
      </c>
      <c r="G99" s="2" t="s">
        <v>9</v>
      </c>
      <c r="H9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9" s="6">
        <f>MONTH(TblVendas[[#This Row],[Data Venda]])</f>
        <v>2</v>
      </c>
      <c r="J99" s="6">
        <f>YEAR(TblVendas[[#This Row],[Data Venda]])</f>
        <v>2019</v>
      </c>
      <c r="K99" s="7" t="str">
        <f>IF(TblVendas[[#This Row],[Vencimento]] &gt; TblVendas[[#This Row],[Data Venda]], "À Prazo", "À Vista")</f>
        <v>À Prazo</v>
      </c>
    </row>
    <row r="100" spans="2:11" x14ac:dyDescent="0.25">
      <c r="B100" s="1">
        <v>43507</v>
      </c>
      <c r="C100" s="25">
        <v>86657720097</v>
      </c>
      <c r="D100" s="4">
        <v>1039</v>
      </c>
      <c r="E100" s="1">
        <v>43567</v>
      </c>
      <c r="F100" s="1">
        <v>43599</v>
      </c>
      <c r="G100" s="2" t="s">
        <v>8</v>
      </c>
      <c r="H100" s="6">
        <f>IF(TblVendas[[#This Row],[Vencimento]] &gt; Analises!$C$3, 0, IF(TblVendas[[#This Row],[Pagamento]] = 0, Analises!$C$3 - TblVendas[[#This Row],[Vencimento]], TblVendas[[#This Row],[Pagamento]] - TblVendas[[#This Row],[Vencimento]]))</f>
        <v>32</v>
      </c>
      <c r="I100" s="6">
        <f>MONTH(TblVendas[[#This Row],[Data Venda]])</f>
        <v>2</v>
      </c>
      <c r="J100" s="6">
        <f>YEAR(TblVendas[[#This Row],[Data Venda]])</f>
        <v>2019</v>
      </c>
      <c r="K100" s="7" t="str">
        <f>IF(TblVendas[[#This Row],[Vencimento]] &gt; TblVendas[[#This Row],[Data Venda]], "À Prazo", "À Vista")</f>
        <v>À Prazo</v>
      </c>
    </row>
    <row r="101" spans="2:11" x14ac:dyDescent="0.25">
      <c r="B101" s="1">
        <v>43509</v>
      </c>
      <c r="C101" s="25">
        <v>86657720058</v>
      </c>
      <c r="D101" s="4">
        <v>286</v>
      </c>
      <c r="E101" s="1">
        <v>43509</v>
      </c>
      <c r="F101" s="1">
        <v>43509</v>
      </c>
      <c r="G101" s="2" t="s">
        <v>7</v>
      </c>
      <c r="H10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01" s="6">
        <f>MONTH(TblVendas[[#This Row],[Data Venda]])</f>
        <v>2</v>
      </c>
      <c r="J101" s="6">
        <f>YEAR(TblVendas[[#This Row],[Data Venda]])</f>
        <v>2019</v>
      </c>
      <c r="K101" s="7" t="str">
        <f>IF(TblVendas[[#This Row],[Vencimento]] &gt; TblVendas[[#This Row],[Data Venda]], "À Prazo", "À Vista")</f>
        <v>À Vista</v>
      </c>
    </row>
    <row r="102" spans="2:11" x14ac:dyDescent="0.25">
      <c r="B102" s="1">
        <v>43509</v>
      </c>
      <c r="C102" s="25">
        <v>86657720173</v>
      </c>
      <c r="D102" s="4">
        <v>1169</v>
      </c>
      <c r="E102" s="1">
        <v>43539</v>
      </c>
      <c r="F102" s="1">
        <v>43564</v>
      </c>
      <c r="G102" s="2" t="s">
        <v>8</v>
      </c>
      <c r="H102" s="6">
        <f>IF(TblVendas[[#This Row],[Vencimento]] &gt; Analises!$C$3, 0, IF(TblVendas[[#This Row],[Pagamento]] = 0, Analises!$C$3 - TblVendas[[#This Row],[Vencimento]], TblVendas[[#This Row],[Pagamento]] - TblVendas[[#This Row],[Vencimento]]))</f>
        <v>25</v>
      </c>
      <c r="I102" s="6">
        <f>MONTH(TblVendas[[#This Row],[Data Venda]])</f>
        <v>2</v>
      </c>
      <c r="J102" s="6">
        <f>YEAR(TblVendas[[#This Row],[Data Venda]])</f>
        <v>2019</v>
      </c>
      <c r="K102" s="7" t="str">
        <f>IF(TblVendas[[#This Row],[Vencimento]] &gt; TblVendas[[#This Row],[Data Venda]], "À Prazo", "À Vista")</f>
        <v>À Prazo</v>
      </c>
    </row>
    <row r="103" spans="2:11" x14ac:dyDescent="0.25">
      <c r="B103" s="1">
        <v>43509</v>
      </c>
      <c r="C103" s="25">
        <v>86657720146</v>
      </c>
      <c r="D103" s="4">
        <v>855</v>
      </c>
      <c r="E103" s="1">
        <v>43539</v>
      </c>
      <c r="F103" s="1">
        <v>43539</v>
      </c>
      <c r="G103" s="2" t="s">
        <v>7</v>
      </c>
      <c r="H10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03" s="6">
        <f>MONTH(TblVendas[[#This Row],[Data Venda]])</f>
        <v>2</v>
      </c>
      <c r="J103" s="6">
        <f>YEAR(TblVendas[[#This Row],[Data Venda]])</f>
        <v>2019</v>
      </c>
      <c r="K103" s="7" t="str">
        <f>IF(TblVendas[[#This Row],[Vencimento]] &gt; TblVendas[[#This Row],[Data Venda]], "À Prazo", "À Vista")</f>
        <v>À Prazo</v>
      </c>
    </row>
    <row r="104" spans="2:11" x14ac:dyDescent="0.25">
      <c r="B104" s="1">
        <v>43512</v>
      </c>
      <c r="C104" s="25">
        <v>86657720132</v>
      </c>
      <c r="D104" s="4">
        <v>1033</v>
      </c>
      <c r="E104" s="1">
        <v>43512</v>
      </c>
      <c r="F104" s="1">
        <v>43512</v>
      </c>
      <c r="G104" s="2" t="s">
        <v>8</v>
      </c>
      <c r="H10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04" s="6">
        <f>MONTH(TblVendas[[#This Row],[Data Venda]])</f>
        <v>2</v>
      </c>
      <c r="J104" s="6">
        <f>YEAR(TblVendas[[#This Row],[Data Venda]])</f>
        <v>2019</v>
      </c>
      <c r="K104" s="7" t="str">
        <f>IF(TblVendas[[#This Row],[Vencimento]] &gt; TblVendas[[#This Row],[Data Venda]], "À Prazo", "À Vista")</f>
        <v>À Vista</v>
      </c>
    </row>
    <row r="105" spans="2:11" x14ac:dyDescent="0.25">
      <c r="B105" s="1">
        <v>43512</v>
      </c>
      <c r="C105" s="25">
        <v>86657720091</v>
      </c>
      <c r="D105" s="4">
        <v>1335</v>
      </c>
      <c r="E105" s="1">
        <v>43542</v>
      </c>
      <c r="F105" s="1">
        <v>43542</v>
      </c>
      <c r="G105" s="2" t="s">
        <v>7</v>
      </c>
      <c r="H10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05" s="6">
        <f>MONTH(TblVendas[[#This Row],[Data Venda]])</f>
        <v>2</v>
      </c>
      <c r="J105" s="6">
        <f>YEAR(TblVendas[[#This Row],[Data Venda]])</f>
        <v>2019</v>
      </c>
      <c r="K105" s="7" t="str">
        <f>IF(TblVendas[[#This Row],[Vencimento]] &gt; TblVendas[[#This Row],[Data Venda]], "À Prazo", "À Vista")</f>
        <v>À Prazo</v>
      </c>
    </row>
    <row r="106" spans="2:11" x14ac:dyDescent="0.25">
      <c r="B106" s="1">
        <v>43512</v>
      </c>
      <c r="C106" s="25">
        <v>86657720071</v>
      </c>
      <c r="D106" s="4">
        <v>120</v>
      </c>
      <c r="E106" s="1">
        <v>43572</v>
      </c>
      <c r="F106" s="1">
        <v>43572</v>
      </c>
      <c r="G106" s="2" t="s">
        <v>8</v>
      </c>
      <c r="H10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06" s="6">
        <f>MONTH(TblVendas[[#This Row],[Data Venda]])</f>
        <v>2</v>
      </c>
      <c r="J106" s="6">
        <f>YEAR(TblVendas[[#This Row],[Data Venda]])</f>
        <v>2019</v>
      </c>
      <c r="K106" s="7" t="str">
        <f>IF(TblVendas[[#This Row],[Vencimento]] &gt; TblVendas[[#This Row],[Data Venda]], "À Prazo", "À Vista")</f>
        <v>À Prazo</v>
      </c>
    </row>
    <row r="107" spans="2:11" x14ac:dyDescent="0.25">
      <c r="B107" s="1">
        <v>43514</v>
      </c>
      <c r="C107" s="25">
        <v>86657720144</v>
      </c>
      <c r="D107" s="4">
        <v>884</v>
      </c>
      <c r="E107" s="1">
        <v>43514</v>
      </c>
      <c r="F107" s="1">
        <v>43514</v>
      </c>
      <c r="G107" s="2" t="s">
        <v>9</v>
      </c>
      <c r="H10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07" s="6">
        <f>MONTH(TblVendas[[#This Row],[Data Venda]])</f>
        <v>2</v>
      </c>
      <c r="J107" s="6">
        <f>YEAR(TblVendas[[#This Row],[Data Venda]])</f>
        <v>2019</v>
      </c>
      <c r="K107" s="7" t="str">
        <f>IF(TblVendas[[#This Row],[Vencimento]] &gt; TblVendas[[#This Row],[Data Venda]], "À Prazo", "À Vista")</f>
        <v>À Vista</v>
      </c>
    </row>
    <row r="108" spans="2:11" x14ac:dyDescent="0.25">
      <c r="B108" s="1">
        <v>43514</v>
      </c>
      <c r="C108" s="25">
        <v>86657720128</v>
      </c>
      <c r="D108" s="4">
        <v>1006</v>
      </c>
      <c r="E108" s="1">
        <v>43514</v>
      </c>
      <c r="F108" s="1">
        <v>43514</v>
      </c>
      <c r="G108" s="2" t="s">
        <v>8</v>
      </c>
      <c r="H10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08" s="6">
        <f>MONTH(TblVendas[[#This Row],[Data Venda]])</f>
        <v>2</v>
      </c>
      <c r="J108" s="6">
        <f>YEAR(TblVendas[[#This Row],[Data Venda]])</f>
        <v>2019</v>
      </c>
      <c r="K108" s="7" t="str">
        <f>IF(TblVendas[[#This Row],[Vencimento]] &gt; TblVendas[[#This Row],[Data Venda]], "À Prazo", "À Vista")</f>
        <v>À Vista</v>
      </c>
    </row>
    <row r="109" spans="2:11" x14ac:dyDescent="0.25">
      <c r="B109" s="1">
        <v>43514</v>
      </c>
      <c r="C109" s="25">
        <v>86657720236</v>
      </c>
      <c r="D109" s="4">
        <v>719</v>
      </c>
      <c r="E109" s="1">
        <v>43544</v>
      </c>
      <c r="F109" s="1">
        <v>43544</v>
      </c>
      <c r="G109" s="2" t="s">
        <v>9</v>
      </c>
      <c r="H10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09" s="6">
        <f>MONTH(TblVendas[[#This Row],[Data Venda]])</f>
        <v>2</v>
      </c>
      <c r="J109" s="6">
        <f>YEAR(TblVendas[[#This Row],[Data Venda]])</f>
        <v>2019</v>
      </c>
      <c r="K109" s="7" t="str">
        <f>IF(TblVendas[[#This Row],[Vencimento]] &gt; TblVendas[[#This Row],[Data Venda]], "À Prazo", "À Vista")</f>
        <v>À Prazo</v>
      </c>
    </row>
    <row r="110" spans="2:11" x14ac:dyDescent="0.25">
      <c r="B110" s="1">
        <v>43515</v>
      </c>
      <c r="C110" s="25">
        <v>86657720063</v>
      </c>
      <c r="D110" s="4">
        <v>776</v>
      </c>
      <c r="E110" s="1">
        <v>43575</v>
      </c>
      <c r="F110" s="1">
        <v>43575</v>
      </c>
      <c r="G110" s="2" t="s">
        <v>9</v>
      </c>
      <c r="H11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10" s="6">
        <f>MONTH(TblVendas[[#This Row],[Data Venda]])</f>
        <v>2</v>
      </c>
      <c r="J110" s="6">
        <f>YEAR(TblVendas[[#This Row],[Data Venda]])</f>
        <v>2019</v>
      </c>
      <c r="K110" s="7" t="str">
        <f>IF(TblVendas[[#This Row],[Vencimento]] &gt; TblVendas[[#This Row],[Data Venda]], "À Prazo", "À Vista")</f>
        <v>À Prazo</v>
      </c>
    </row>
    <row r="111" spans="2:11" x14ac:dyDescent="0.25">
      <c r="B111" s="1">
        <v>43515</v>
      </c>
      <c r="C111" s="25">
        <v>86657720125</v>
      </c>
      <c r="D111" s="4">
        <v>218</v>
      </c>
      <c r="E111" s="1">
        <v>43605</v>
      </c>
      <c r="F111" s="1">
        <v>43633</v>
      </c>
      <c r="G111" s="2" t="s">
        <v>8</v>
      </c>
      <c r="H111" s="6">
        <f>IF(TblVendas[[#This Row],[Vencimento]] &gt; Analises!$C$3, 0, IF(TblVendas[[#This Row],[Pagamento]] = 0, Analises!$C$3 - TblVendas[[#This Row],[Vencimento]], TblVendas[[#This Row],[Pagamento]] - TblVendas[[#This Row],[Vencimento]]))</f>
        <v>28</v>
      </c>
      <c r="I111" s="6">
        <f>MONTH(TblVendas[[#This Row],[Data Venda]])</f>
        <v>2</v>
      </c>
      <c r="J111" s="6">
        <f>YEAR(TblVendas[[#This Row],[Data Venda]])</f>
        <v>2019</v>
      </c>
      <c r="K111" s="7" t="str">
        <f>IF(TblVendas[[#This Row],[Vencimento]] &gt; TblVendas[[#This Row],[Data Venda]], "À Prazo", "À Vista")</f>
        <v>À Prazo</v>
      </c>
    </row>
    <row r="112" spans="2:11" x14ac:dyDescent="0.25">
      <c r="B112" s="1">
        <v>43516</v>
      </c>
      <c r="C112" s="25">
        <v>86657720167</v>
      </c>
      <c r="D112" s="4">
        <v>404</v>
      </c>
      <c r="E112" s="1">
        <v>43546</v>
      </c>
      <c r="F112" s="1">
        <v>43558</v>
      </c>
      <c r="G112" s="2" t="s">
        <v>9</v>
      </c>
      <c r="H112" s="6">
        <f>IF(TblVendas[[#This Row],[Vencimento]] &gt; Analises!$C$3, 0, IF(TblVendas[[#This Row],[Pagamento]] = 0, Analises!$C$3 - TblVendas[[#This Row],[Vencimento]], TblVendas[[#This Row],[Pagamento]] - TblVendas[[#This Row],[Vencimento]]))</f>
        <v>12</v>
      </c>
      <c r="I112" s="6">
        <f>MONTH(TblVendas[[#This Row],[Data Venda]])</f>
        <v>2</v>
      </c>
      <c r="J112" s="6">
        <f>YEAR(TblVendas[[#This Row],[Data Venda]])</f>
        <v>2019</v>
      </c>
      <c r="K112" s="7" t="str">
        <f>IF(TblVendas[[#This Row],[Vencimento]] &gt; TblVendas[[#This Row],[Data Venda]], "À Prazo", "À Vista")</f>
        <v>À Prazo</v>
      </c>
    </row>
    <row r="113" spans="2:11" x14ac:dyDescent="0.25">
      <c r="B113" s="1">
        <v>43516</v>
      </c>
      <c r="C113" s="25">
        <v>86657720257</v>
      </c>
      <c r="D113" s="4">
        <v>693</v>
      </c>
      <c r="E113" s="1">
        <v>43576</v>
      </c>
      <c r="F113" s="1">
        <v>43576</v>
      </c>
      <c r="G113" s="2" t="s">
        <v>7</v>
      </c>
      <c r="H11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13" s="6">
        <f>MONTH(TblVendas[[#This Row],[Data Venda]])</f>
        <v>2</v>
      </c>
      <c r="J113" s="6">
        <f>YEAR(TblVendas[[#This Row],[Data Venda]])</f>
        <v>2019</v>
      </c>
      <c r="K113" s="7" t="str">
        <f>IF(TblVendas[[#This Row],[Vencimento]] &gt; TblVendas[[#This Row],[Data Venda]], "À Prazo", "À Vista")</f>
        <v>À Prazo</v>
      </c>
    </row>
    <row r="114" spans="2:11" x14ac:dyDescent="0.25">
      <c r="B114" s="1">
        <v>43516</v>
      </c>
      <c r="C114" s="25">
        <v>86657720236</v>
      </c>
      <c r="D114" s="4">
        <v>1439</v>
      </c>
      <c r="E114" s="1">
        <v>43576</v>
      </c>
      <c r="F114" s="1">
        <v>43576</v>
      </c>
      <c r="G114" s="2" t="s">
        <v>7</v>
      </c>
      <c r="H11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14" s="6">
        <f>MONTH(TblVendas[[#This Row],[Data Venda]])</f>
        <v>2</v>
      </c>
      <c r="J114" s="6">
        <f>YEAR(TblVendas[[#This Row],[Data Venda]])</f>
        <v>2019</v>
      </c>
      <c r="K114" s="7" t="str">
        <f>IF(TblVendas[[#This Row],[Vencimento]] &gt; TblVendas[[#This Row],[Data Venda]], "À Prazo", "À Vista")</f>
        <v>À Prazo</v>
      </c>
    </row>
    <row r="115" spans="2:11" x14ac:dyDescent="0.25">
      <c r="B115" s="1">
        <v>43517</v>
      </c>
      <c r="C115" s="25">
        <v>86657720149</v>
      </c>
      <c r="D115" s="4">
        <v>98</v>
      </c>
      <c r="E115" s="1">
        <v>43517</v>
      </c>
      <c r="F115" s="1">
        <v>43556</v>
      </c>
      <c r="G115" s="2" t="s">
        <v>8</v>
      </c>
      <c r="H115" s="6">
        <f>IF(TblVendas[[#This Row],[Vencimento]] &gt; Analises!$C$3, 0, IF(TblVendas[[#This Row],[Pagamento]] = 0, Analises!$C$3 - TblVendas[[#This Row],[Vencimento]], TblVendas[[#This Row],[Pagamento]] - TblVendas[[#This Row],[Vencimento]]))</f>
        <v>39</v>
      </c>
      <c r="I115" s="6">
        <f>MONTH(TblVendas[[#This Row],[Data Venda]])</f>
        <v>2</v>
      </c>
      <c r="J115" s="6">
        <f>YEAR(TblVendas[[#This Row],[Data Venda]])</f>
        <v>2019</v>
      </c>
      <c r="K115" s="7" t="str">
        <f>IF(TblVendas[[#This Row],[Vencimento]] &gt; TblVendas[[#This Row],[Data Venda]], "À Prazo", "À Vista")</f>
        <v>À Vista</v>
      </c>
    </row>
    <row r="116" spans="2:11" x14ac:dyDescent="0.25">
      <c r="B116" s="1">
        <v>43517</v>
      </c>
      <c r="C116" s="25">
        <v>86657720097</v>
      </c>
      <c r="D116" s="4">
        <v>1131</v>
      </c>
      <c r="E116" s="1">
        <v>43547</v>
      </c>
      <c r="F116" s="1">
        <v>43547</v>
      </c>
      <c r="G116" s="2" t="s">
        <v>8</v>
      </c>
      <c r="H11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16" s="6">
        <f>MONTH(TblVendas[[#This Row],[Data Venda]])</f>
        <v>2</v>
      </c>
      <c r="J116" s="6">
        <f>YEAR(TblVendas[[#This Row],[Data Venda]])</f>
        <v>2019</v>
      </c>
      <c r="K116" s="7" t="str">
        <f>IF(TblVendas[[#This Row],[Vencimento]] &gt; TblVendas[[#This Row],[Data Venda]], "À Prazo", "À Vista")</f>
        <v>À Prazo</v>
      </c>
    </row>
    <row r="117" spans="2:11" x14ac:dyDescent="0.25">
      <c r="B117" s="1">
        <v>43517</v>
      </c>
      <c r="C117" s="25">
        <v>86657720124</v>
      </c>
      <c r="D117" s="4">
        <v>67</v>
      </c>
      <c r="E117" s="1">
        <v>43547</v>
      </c>
      <c r="F117" s="1">
        <v>43586</v>
      </c>
      <c r="G117" s="2" t="s">
        <v>7</v>
      </c>
      <c r="H117" s="6">
        <f>IF(TblVendas[[#This Row],[Vencimento]] &gt; Analises!$C$3, 0, IF(TblVendas[[#This Row],[Pagamento]] = 0, Analises!$C$3 - TblVendas[[#This Row],[Vencimento]], TblVendas[[#This Row],[Pagamento]] - TblVendas[[#This Row],[Vencimento]]))</f>
        <v>39</v>
      </c>
      <c r="I117" s="6">
        <f>MONTH(TblVendas[[#This Row],[Data Venda]])</f>
        <v>2</v>
      </c>
      <c r="J117" s="6">
        <f>YEAR(TblVendas[[#This Row],[Data Venda]])</f>
        <v>2019</v>
      </c>
      <c r="K117" s="7" t="str">
        <f>IF(TblVendas[[#This Row],[Vencimento]] &gt; TblVendas[[#This Row],[Data Venda]], "À Prazo", "À Vista")</f>
        <v>À Prazo</v>
      </c>
    </row>
    <row r="118" spans="2:11" x14ac:dyDescent="0.25">
      <c r="B118" s="1">
        <v>43517</v>
      </c>
      <c r="C118" s="25">
        <v>86657720101</v>
      </c>
      <c r="D118" s="4">
        <v>844</v>
      </c>
      <c r="E118" s="1">
        <v>43577</v>
      </c>
      <c r="F118" s="1">
        <v>43577</v>
      </c>
      <c r="G118" s="2" t="s">
        <v>9</v>
      </c>
      <c r="H11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18" s="6">
        <f>MONTH(TblVendas[[#This Row],[Data Venda]])</f>
        <v>2</v>
      </c>
      <c r="J118" s="6">
        <f>YEAR(TblVendas[[#This Row],[Data Venda]])</f>
        <v>2019</v>
      </c>
      <c r="K118" s="7" t="str">
        <f>IF(TblVendas[[#This Row],[Vencimento]] &gt; TblVendas[[#This Row],[Data Venda]], "À Prazo", "À Vista")</f>
        <v>À Prazo</v>
      </c>
    </row>
    <row r="119" spans="2:11" x14ac:dyDescent="0.25">
      <c r="B119" s="1">
        <v>43518</v>
      </c>
      <c r="C119" s="25">
        <v>86657720205</v>
      </c>
      <c r="D119" s="4">
        <v>396</v>
      </c>
      <c r="E119" s="1">
        <v>43578</v>
      </c>
      <c r="F119" s="1">
        <v>43592</v>
      </c>
      <c r="G119" s="2" t="s">
        <v>7</v>
      </c>
      <c r="H119" s="6">
        <f>IF(TblVendas[[#This Row],[Vencimento]] &gt; Analises!$C$3, 0, IF(TblVendas[[#This Row],[Pagamento]] = 0, Analises!$C$3 - TblVendas[[#This Row],[Vencimento]], TblVendas[[#This Row],[Pagamento]] - TblVendas[[#This Row],[Vencimento]]))</f>
        <v>14</v>
      </c>
      <c r="I119" s="6">
        <f>MONTH(TblVendas[[#This Row],[Data Venda]])</f>
        <v>2</v>
      </c>
      <c r="J119" s="6">
        <f>YEAR(TblVendas[[#This Row],[Data Venda]])</f>
        <v>2019</v>
      </c>
      <c r="K119" s="7" t="str">
        <f>IF(TblVendas[[#This Row],[Vencimento]] &gt; TblVendas[[#This Row],[Data Venda]], "À Prazo", "À Vista")</f>
        <v>À Prazo</v>
      </c>
    </row>
    <row r="120" spans="2:11" x14ac:dyDescent="0.25">
      <c r="B120" s="1">
        <v>43519</v>
      </c>
      <c r="C120" s="25">
        <v>86657720126</v>
      </c>
      <c r="D120" s="4">
        <v>860</v>
      </c>
      <c r="E120" s="1">
        <v>43519</v>
      </c>
      <c r="F120" s="1">
        <v>43519</v>
      </c>
      <c r="G120" s="2" t="s">
        <v>7</v>
      </c>
      <c r="H12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20" s="6">
        <f>MONTH(TblVendas[[#This Row],[Data Venda]])</f>
        <v>2</v>
      </c>
      <c r="J120" s="6">
        <f>YEAR(TblVendas[[#This Row],[Data Venda]])</f>
        <v>2019</v>
      </c>
      <c r="K120" s="7" t="str">
        <f>IF(TblVendas[[#This Row],[Vencimento]] &gt; TblVendas[[#This Row],[Data Venda]], "À Prazo", "À Vista")</f>
        <v>À Vista</v>
      </c>
    </row>
    <row r="121" spans="2:11" x14ac:dyDescent="0.25">
      <c r="B121" s="1">
        <v>43520</v>
      </c>
      <c r="C121" s="25">
        <v>86657720120</v>
      </c>
      <c r="D121" s="4">
        <v>741</v>
      </c>
      <c r="E121" s="1">
        <v>43520</v>
      </c>
      <c r="F121" s="1">
        <v>43520</v>
      </c>
      <c r="G121" s="2" t="s">
        <v>9</v>
      </c>
      <c r="H12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21" s="6">
        <f>MONTH(TblVendas[[#This Row],[Data Venda]])</f>
        <v>2</v>
      </c>
      <c r="J121" s="6">
        <f>YEAR(TblVendas[[#This Row],[Data Venda]])</f>
        <v>2019</v>
      </c>
      <c r="K121" s="7" t="str">
        <f>IF(TblVendas[[#This Row],[Vencimento]] &gt; TblVendas[[#This Row],[Data Venda]], "À Prazo", "À Vista")</f>
        <v>À Vista</v>
      </c>
    </row>
    <row r="122" spans="2:11" x14ac:dyDescent="0.25">
      <c r="B122" s="1">
        <v>43520</v>
      </c>
      <c r="C122" s="25">
        <v>86657720132</v>
      </c>
      <c r="D122" s="4">
        <v>601</v>
      </c>
      <c r="E122" s="1">
        <v>43580</v>
      </c>
      <c r="F122" s="1">
        <v>43580</v>
      </c>
      <c r="G122" s="2" t="s">
        <v>8</v>
      </c>
      <c r="H12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22" s="6">
        <f>MONTH(TblVendas[[#This Row],[Data Venda]])</f>
        <v>2</v>
      </c>
      <c r="J122" s="6">
        <f>YEAR(TblVendas[[#This Row],[Data Venda]])</f>
        <v>2019</v>
      </c>
      <c r="K122" s="7" t="str">
        <f>IF(TblVendas[[#This Row],[Vencimento]] &gt; TblVendas[[#This Row],[Data Venda]], "À Prazo", "À Vista")</f>
        <v>À Prazo</v>
      </c>
    </row>
    <row r="123" spans="2:11" x14ac:dyDescent="0.25">
      <c r="B123" s="1">
        <v>43520</v>
      </c>
      <c r="C123" s="25">
        <v>86657720164</v>
      </c>
      <c r="D123" s="4">
        <v>869</v>
      </c>
      <c r="E123" s="1">
        <v>43580</v>
      </c>
      <c r="F123" s="1">
        <v>43580</v>
      </c>
      <c r="G123" s="2" t="s">
        <v>7</v>
      </c>
      <c r="H12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23" s="6">
        <f>MONTH(TblVendas[[#This Row],[Data Venda]])</f>
        <v>2</v>
      </c>
      <c r="J123" s="6">
        <f>YEAR(TblVendas[[#This Row],[Data Venda]])</f>
        <v>2019</v>
      </c>
      <c r="K123" s="7" t="str">
        <f>IF(TblVendas[[#This Row],[Vencimento]] &gt; TblVendas[[#This Row],[Data Venda]], "À Prazo", "À Vista")</f>
        <v>À Prazo</v>
      </c>
    </row>
    <row r="124" spans="2:11" x14ac:dyDescent="0.25">
      <c r="B124" s="1">
        <v>43520</v>
      </c>
      <c r="C124" s="25">
        <v>86657720052</v>
      </c>
      <c r="D124" s="4">
        <v>594</v>
      </c>
      <c r="E124" s="1">
        <v>43610</v>
      </c>
      <c r="F124" s="1">
        <v>43627</v>
      </c>
      <c r="G124" s="2" t="s">
        <v>8</v>
      </c>
      <c r="H124" s="6">
        <f>IF(TblVendas[[#This Row],[Vencimento]] &gt; Analises!$C$3, 0, IF(TblVendas[[#This Row],[Pagamento]] = 0, Analises!$C$3 - TblVendas[[#This Row],[Vencimento]], TblVendas[[#This Row],[Pagamento]] - TblVendas[[#This Row],[Vencimento]]))</f>
        <v>17</v>
      </c>
      <c r="I124" s="6">
        <f>MONTH(TblVendas[[#This Row],[Data Venda]])</f>
        <v>2</v>
      </c>
      <c r="J124" s="6">
        <f>YEAR(TblVendas[[#This Row],[Data Venda]])</f>
        <v>2019</v>
      </c>
      <c r="K124" s="7" t="str">
        <f>IF(TblVendas[[#This Row],[Vencimento]] &gt; TblVendas[[#This Row],[Data Venda]], "À Prazo", "À Vista")</f>
        <v>À Prazo</v>
      </c>
    </row>
    <row r="125" spans="2:11" x14ac:dyDescent="0.25">
      <c r="B125" s="1">
        <v>43520</v>
      </c>
      <c r="C125" s="25">
        <v>86657720237</v>
      </c>
      <c r="D125" s="4">
        <v>1300</v>
      </c>
      <c r="E125" s="1">
        <v>43610</v>
      </c>
      <c r="F125" s="1">
        <v>43630</v>
      </c>
      <c r="G125" s="2" t="s">
        <v>9</v>
      </c>
      <c r="H125" s="6">
        <f>IF(TblVendas[[#This Row],[Vencimento]] &gt; Analises!$C$3, 0, IF(TblVendas[[#This Row],[Pagamento]] = 0, Analises!$C$3 - TblVendas[[#This Row],[Vencimento]], TblVendas[[#This Row],[Pagamento]] - TblVendas[[#This Row],[Vencimento]]))</f>
        <v>20</v>
      </c>
      <c r="I125" s="6">
        <f>MONTH(TblVendas[[#This Row],[Data Venda]])</f>
        <v>2</v>
      </c>
      <c r="J125" s="6">
        <f>YEAR(TblVendas[[#This Row],[Data Venda]])</f>
        <v>2019</v>
      </c>
      <c r="K125" s="7" t="str">
        <f>IF(TblVendas[[#This Row],[Vencimento]] &gt; TblVendas[[#This Row],[Data Venda]], "À Prazo", "À Vista")</f>
        <v>À Prazo</v>
      </c>
    </row>
    <row r="126" spans="2:11" x14ac:dyDescent="0.25">
      <c r="B126" s="1">
        <v>43521</v>
      </c>
      <c r="C126" s="25">
        <v>86657720153</v>
      </c>
      <c r="D126" s="4">
        <v>612</v>
      </c>
      <c r="E126" s="1">
        <v>43551</v>
      </c>
      <c r="F126" s="1">
        <v>43551</v>
      </c>
      <c r="G126" s="2" t="s">
        <v>8</v>
      </c>
      <c r="H12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26" s="6">
        <f>MONTH(TblVendas[[#This Row],[Data Venda]])</f>
        <v>2</v>
      </c>
      <c r="J126" s="6">
        <f>YEAR(TblVendas[[#This Row],[Data Venda]])</f>
        <v>2019</v>
      </c>
      <c r="K126" s="7" t="str">
        <f>IF(TblVendas[[#This Row],[Vencimento]] &gt; TblVendas[[#This Row],[Data Venda]], "À Prazo", "À Vista")</f>
        <v>À Prazo</v>
      </c>
    </row>
    <row r="127" spans="2:11" x14ac:dyDescent="0.25">
      <c r="B127" s="1">
        <v>43522</v>
      </c>
      <c r="C127" s="25">
        <v>86657720108</v>
      </c>
      <c r="D127" s="4">
        <v>130</v>
      </c>
      <c r="E127" s="1">
        <v>43522</v>
      </c>
      <c r="F127" s="1">
        <v>43522</v>
      </c>
      <c r="G127" s="2" t="s">
        <v>7</v>
      </c>
      <c r="H12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27" s="6">
        <f>MONTH(TblVendas[[#This Row],[Data Venda]])</f>
        <v>2</v>
      </c>
      <c r="J127" s="6">
        <f>YEAR(TblVendas[[#This Row],[Data Venda]])</f>
        <v>2019</v>
      </c>
      <c r="K127" s="7" t="str">
        <f>IF(TblVendas[[#This Row],[Vencimento]] &gt; TblVendas[[#This Row],[Data Venda]], "À Prazo", "À Vista")</f>
        <v>À Vista</v>
      </c>
    </row>
    <row r="128" spans="2:11" x14ac:dyDescent="0.25">
      <c r="B128" s="1">
        <v>43522</v>
      </c>
      <c r="C128" s="25">
        <v>86657720241</v>
      </c>
      <c r="D128" s="4">
        <v>328</v>
      </c>
      <c r="E128" s="1">
        <v>43552</v>
      </c>
      <c r="F128" s="1">
        <v>43557</v>
      </c>
      <c r="G128" s="2" t="s">
        <v>9</v>
      </c>
      <c r="H128" s="6">
        <f>IF(TblVendas[[#This Row],[Vencimento]] &gt; Analises!$C$3, 0, IF(TblVendas[[#This Row],[Pagamento]] = 0, Analises!$C$3 - TblVendas[[#This Row],[Vencimento]], TblVendas[[#This Row],[Pagamento]] - TblVendas[[#This Row],[Vencimento]]))</f>
        <v>5</v>
      </c>
      <c r="I128" s="6">
        <f>MONTH(TblVendas[[#This Row],[Data Venda]])</f>
        <v>2</v>
      </c>
      <c r="J128" s="6">
        <f>YEAR(TblVendas[[#This Row],[Data Venda]])</f>
        <v>2019</v>
      </c>
      <c r="K128" s="7" t="str">
        <f>IF(TblVendas[[#This Row],[Vencimento]] &gt; TblVendas[[#This Row],[Data Venda]], "À Prazo", "À Vista")</f>
        <v>À Prazo</v>
      </c>
    </row>
    <row r="129" spans="2:11" x14ac:dyDescent="0.25">
      <c r="B129" s="1">
        <v>43522</v>
      </c>
      <c r="C129" s="25">
        <v>86657720065</v>
      </c>
      <c r="D129" s="4">
        <v>1055</v>
      </c>
      <c r="E129" s="1">
        <v>43582</v>
      </c>
      <c r="F129" s="1">
        <v>43607</v>
      </c>
      <c r="G129" s="2" t="s">
        <v>9</v>
      </c>
      <c r="H129" s="6">
        <f>IF(TblVendas[[#This Row],[Vencimento]] &gt; Analises!$C$3, 0, IF(TblVendas[[#This Row],[Pagamento]] = 0, Analises!$C$3 - TblVendas[[#This Row],[Vencimento]], TblVendas[[#This Row],[Pagamento]] - TblVendas[[#This Row],[Vencimento]]))</f>
        <v>25</v>
      </c>
      <c r="I129" s="6">
        <f>MONTH(TblVendas[[#This Row],[Data Venda]])</f>
        <v>2</v>
      </c>
      <c r="J129" s="6">
        <f>YEAR(TblVendas[[#This Row],[Data Venda]])</f>
        <v>2019</v>
      </c>
      <c r="K129" s="7" t="str">
        <f>IF(TblVendas[[#This Row],[Vencimento]] &gt; TblVendas[[#This Row],[Data Venda]], "À Prazo", "À Vista")</f>
        <v>À Prazo</v>
      </c>
    </row>
    <row r="130" spans="2:11" x14ac:dyDescent="0.25">
      <c r="B130" s="1">
        <v>43524</v>
      </c>
      <c r="C130" s="25">
        <v>86657720052</v>
      </c>
      <c r="D130" s="4">
        <v>720</v>
      </c>
      <c r="E130" s="1">
        <v>43524</v>
      </c>
      <c r="F130" s="1">
        <v>43524</v>
      </c>
      <c r="G130" s="2" t="s">
        <v>8</v>
      </c>
      <c r="H13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30" s="6">
        <f>MONTH(TblVendas[[#This Row],[Data Venda]])</f>
        <v>2</v>
      </c>
      <c r="J130" s="6">
        <f>YEAR(TblVendas[[#This Row],[Data Venda]])</f>
        <v>2019</v>
      </c>
      <c r="K130" s="7" t="str">
        <f>IF(TblVendas[[#This Row],[Vencimento]] &gt; TblVendas[[#This Row],[Data Venda]], "À Prazo", "À Vista")</f>
        <v>À Vista</v>
      </c>
    </row>
    <row r="131" spans="2:11" x14ac:dyDescent="0.25">
      <c r="B131" s="1">
        <v>43524</v>
      </c>
      <c r="C131" s="25">
        <v>86657720192</v>
      </c>
      <c r="D131" s="4">
        <v>128</v>
      </c>
      <c r="E131" s="1">
        <v>43554</v>
      </c>
      <c r="F131" s="1">
        <v>43554</v>
      </c>
      <c r="G131" s="2" t="s">
        <v>8</v>
      </c>
      <c r="H13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31" s="6">
        <f>MONTH(TblVendas[[#This Row],[Data Venda]])</f>
        <v>2</v>
      </c>
      <c r="J131" s="6">
        <f>YEAR(TblVendas[[#This Row],[Data Venda]])</f>
        <v>2019</v>
      </c>
      <c r="K131" s="7" t="str">
        <f>IF(TblVendas[[#This Row],[Vencimento]] &gt; TblVendas[[#This Row],[Data Venda]], "À Prazo", "À Vista")</f>
        <v>À Prazo</v>
      </c>
    </row>
    <row r="132" spans="2:11" x14ac:dyDescent="0.25">
      <c r="B132" s="1">
        <v>43524</v>
      </c>
      <c r="C132" s="25">
        <v>86657720055</v>
      </c>
      <c r="D132" s="4">
        <v>664</v>
      </c>
      <c r="E132" s="1">
        <v>43584</v>
      </c>
      <c r="F132" s="1">
        <v>43601</v>
      </c>
      <c r="G132" s="2" t="s">
        <v>8</v>
      </c>
      <c r="H132" s="6">
        <f>IF(TblVendas[[#This Row],[Vencimento]] &gt; Analises!$C$3, 0, IF(TblVendas[[#This Row],[Pagamento]] = 0, Analises!$C$3 - TblVendas[[#This Row],[Vencimento]], TblVendas[[#This Row],[Pagamento]] - TblVendas[[#This Row],[Vencimento]]))</f>
        <v>17</v>
      </c>
      <c r="I132" s="6">
        <f>MONTH(TblVendas[[#This Row],[Data Venda]])</f>
        <v>2</v>
      </c>
      <c r="J132" s="6">
        <f>YEAR(TblVendas[[#This Row],[Data Venda]])</f>
        <v>2019</v>
      </c>
      <c r="K132" s="7" t="str">
        <f>IF(TblVendas[[#This Row],[Vencimento]] &gt; TblVendas[[#This Row],[Data Venda]], "À Prazo", "À Vista")</f>
        <v>À Prazo</v>
      </c>
    </row>
    <row r="133" spans="2:11" x14ac:dyDescent="0.25">
      <c r="B133" s="1">
        <v>43524</v>
      </c>
      <c r="C133" s="25">
        <v>86657720239</v>
      </c>
      <c r="D133" s="4">
        <v>719</v>
      </c>
      <c r="E133" s="1">
        <v>43584</v>
      </c>
      <c r="F133" s="1">
        <v>43584</v>
      </c>
      <c r="G133" s="2" t="s">
        <v>9</v>
      </c>
      <c r="H13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33" s="6">
        <f>MONTH(TblVendas[[#This Row],[Data Venda]])</f>
        <v>2</v>
      </c>
      <c r="J133" s="6">
        <f>YEAR(TblVendas[[#This Row],[Data Venda]])</f>
        <v>2019</v>
      </c>
      <c r="K133" s="7" t="str">
        <f>IF(TblVendas[[#This Row],[Vencimento]] &gt; TblVendas[[#This Row],[Data Venda]], "À Prazo", "À Vista")</f>
        <v>À Prazo</v>
      </c>
    </row>
    <row r="134" spans="2:11" x14ac:dyDescent="0.25">
      <c r="B134" s="1">
        <v>43525</v>
      </c>
      <c r="C134" s="25">
        <v>86657720187</v>
      </c>
      <c r="D134" s="4">
        <v>350</v>
      </c>
      <c r="E134" s="1">
        <v>43525</v>
      </c>
      <c r="F134" s="1">
        <v>43525</v>
      </c>
      <c r="G134" s="2" t="s">
        <v>7</v>
      </c>
      <c r="H13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34" s="6">
        <f>MONTH(TblVendas[[#This Row],[Data Venda]])</f>
        <v>3</v>
      </c>
      <c r="J134" s="6">
        <f>YEAR(TblVendas[[#This Row],[Data Venda]])</f>
        <v>2019</v>
      </c>
      <c r="K134" s="7" t="str">
        <f>IF(TblVendas[[#This Row],[Vencimento]] &gt; TblVendas[[#This Row],[Data Venda]], "À Prazo", "À Vista")</f>
        <v>À Vista</v>
      </c>
    </row>
    <row r="135" spans="2:11" x14ac:dyDescent="0.25">
      <c r="B135" s="1">
        <v>43525</v>
      </c>
      <c r="C135" s="25">
        <v>86657720100</v>
      </c>
      <c r="D135" s="4">
        <v>266</v>
      </c>
      <c r="E135" s="1">
        <v>43525</v>
      </c>
      <c r="F135" s="1">
        <v>43525</v>
      </c>
      <c r="G135" s="2" t="s">
        <v>8</v>
      </c>
      <c r="H13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35" s="6">
        <f>MONTH(TblVendas[[#This Row],[Data Venda]])</f>
        <v>3</v>
      </c>
      <c r="J135" s="6">
        <f>YEAR(TblVendas[[#This Row],[Data Venda]])</f>
        <v>2019</v>
      </c>
      <c r="K135" s="7" t="str">
        <f>IF(TblVendas[[#This Row],[Vencimento]] &gt; TblVendas[[#This Row],[Data Venda]], "À Prazo", "À Vista")</f>
        <v>À Vista</v>
      </c>
    </row>
    <row r="136" spans="2:11" x14ac:dyDescent="0.25">
      <c r="B136" s="1">
        <v>43525</v>
      </c>
      <c r="C136" s="25">
        <v>86657720177</v>
      </c>
      <c r="D136" s="4">
        <v>748</v>
      </c>
      <c r="E136" s="1">
        <v>43555</v>
      </c>
      <c r="F136" s="1">
        <v>43555</v>
      </c>
      <c r="G136" s="2" t="s">
        <v>8</v>
      </c>
      <c r="H13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36" s="6">
        <f>MONTH(TblVendas[[#This Row],[Data Venda]])</f>
        <v>3</v>
      </c>
      <c r="J136" s="6">
        <f>YEAR(TblVendas[[#This Row],[Data Venda]])</f>
        <v>2019</v>
      </c>
      <c r="K136" s="7" t="str">
        <f>IF(TblVendas[[#This Row],[Vencimento]] &gt; TblVendas[[#This Row],[Data Venda]], "À Prazo", "À Vista")</f>
        <v>À Prazo</v>
      </c>
    </row>
    <row r="137" spans="2:11" x14ac:dyDescent="0.25">
      <c r="B137" s="1">
        <v>43525</v>
      </c>
      <c r="C137" s="25">
        <v>86657720073</v>
      </c>
      <c r="D137" s="4">
        <v>454</v>
      </c>
      <c r="E137" s="1">
        <v>43585</v>
      </c>
      <c r="F137" s="1">
        <v>43585</v>
      </c>
      <c r="G137" s="2" t="s">
        <v>9</v>
      </c>
      <c r="H13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37" s="6">
        <f>MONTH(TblVendas[[#This Row],[Data Venda]])</f>
        <v>3</v>
      </c>
      <c r="J137" s="6">
        <f>YEAR(TblVendas[[#This Row],[Data Venda]])</f>
        <v>2019</v>
      </c>
      <c r="K137" s="7" t="str">
        <f>IF(TblVendas[[#This Row],[Vencimento]] &gt; TblVendas[[#This Row],[Data Venda]], "À Prazo", "À Vista")</f>
        <v>À Prazo</v>
      </c>
    </row>
    <row r="138" spans="2:11" x14ac:dyDescent="0.25">
      <c r="B138" s="1">
        <v>43525</v>
      </c>
      <c r="C138" s="25">
        <v>86657720195</v>
      </c>
      <c r="D138" s="4">
        <v>1299</v>
      </c>
      <c r="E138" s="1">
        <v>43585</v>
      </c>
      <c r="F138" s="1">
        <v>43616</v>
      </c>
      <c r="G138" s="2" t="s">
        <v>8</v>
      </c>
      <c r="H138" s="6">
        <f>IF(TblVendas[[#This Row],[Vencimento]] &gt; Analises!$C$3, 0, IF(TblVendas[[#This Row],[Pagamento]] = 0, Analises!$C$3 - TblVendas[[#This Row],[Vencimento]], TblVendas[[#This Row],[Pagamento]] - TblVendas[[#This Row],[Vencimento]]))</f>
        <v>31</v>
      </c>
      <c r="I138" s="6">
        <f>MONTH(TblVendas[[#This Row],[Data Venda]])</f>
        <v>3</v>
      </c>
      <c r="J138" s="6">
        <f>YEAR(TblVendas[[#This Row],[Data Venda]])</f>
        <v>2019</v>
      </c>
      <c r="K138" s="7" t="str">
        <f>IF(TblVendas[[#This Row],[Vencimento]] &gt; TblVendas[[#This Row],[Data Venda]], "À Prazo", "À Vista")</f>
        <v>À Prazo</v>
      </c>
    </row>
    <row r="139" spans="2:11" x14ac:dyDescent="0.25">
      <c r="B139" s="1">
        <v>43525</v>
      </c>
      <c r="C139" s="25">
        <v>86657720071</v>
      </c>
      <c r="D139" s="4">
        <v>1174</v>
      </c>
      <c r="E139" s="1">
        <v>43615</v>
      </c>
      <c r="F139" s="1">
        <v>43637</v>
      </c>
      <c r="G139" s="2" t="s">
        <v>8</v>
      </c>
      <c r="H139" s="6">
        <f>IF(TblVendas[[#This Row],[Vencimento]] &gt; Analises!$C$3, 0, IF(TblVendas[[#This Row],[Pagamento]] = 0, Analises!$C$3 - TblVendas[[#This Row],[Vencimento]], TblVendas[[#This Row],[Pagamento]] - TblVendas[[#This Row],[Vencimento]]))</f>
        <v>22</v>
      </c>
      <c r="I139" s="6">
        <f>MONTH(TblVendas[[#This Row],[Data Venda]])</f>
        <v>3</v>
      </c>
      <c r="J139" s="6">
        <f>YEAR(TblVendas[[#This Row],[Data Venda]])</f>
        <v>2019</v>
      </c>
      <c r="K139" s="7" t="str">
        <f>IF(TblVendas[[#This Row],[Vencimento]] &gt; TblVendas[[#This Row],[Data Venda]], "À Prazo", "À Vista")</f>
        <v>À Prazo</v>
      </c>
    </row>
    <row r="140" spans="2:11" x14ac:dyDescent="0.25">
      <c r="B140" s="1">
        <v>43525</v>
      </c>
      <c r="C140" s="25">
        <v>86657720070</v>
      </c>
      <c r="D140" s="4">
        <v>614</v>
      </c>
      <c r="E140" s="1">
        <v>43615</v>
      </c>
      <c r="F140" s="1">
        <v>43615</v>
      </c>
      <c r="G140" s="2" t="s">
        <v>7</v>
      </c>
      <c r="H14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40" s="6">
        <f>MONTH(TblVendas[[#This Row],[Data Venda]])</f>
        <v>3</v>
      </c>
      <c r="J140" s="6">
        <f>YEAR(TblVendas[[#This Row],[Data Venda]])</f>
        <v>2019</v>
      </c>
      <c r="K140" s="7" t="str">
        <f>IF(TblVendas[[#This Row],[Vencimento]] &gt; TblVendas[[#This Row],[Data Venda]], "À Prazo", "À Vista")</f>
        <v>À Prazo</v>
      </c>
    </row>
    <row r="141" spans="2:11" x14ac:dyDescent="0.25">
      <c r="B141" s="1">
        <v>43526</v>
      </c>
      <c r="C141" s="25">
        <v>86657720192</v>
      </c>
      <c r="D141" s="4">
        <v>1368</v>
      </c>
      <c r="E141" s="1">
        <v>43556</v>
      </c>
      <c r="F141" s="1">
        <v>43556</v>
      </c>
      <c r="G141" s="2" t="s">
        <v>7</v>
      </c>
      <c r="H14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41" s="6">
        <f>MONTH(TblVendas[[#This Row],[Data Venda]])</f>
        <v>3</v>
      </c>
      <c r="J141" s="6">
        <f>YEAR(TblVendas[[#This Row],[Data Venda]])</f>
        <v>2019</v>
      </c>
      <c r="K141" s="7" t="str">
        <f>IF(TblVendas[[#This Row],[Vencimento]] &gt; TblVendas[[#This Row],[Data Venda]], "À Prazo", "À Vista")</f>
        <v>À Prazo</v>
      </c>
    </row>
    <row r="142" spans="2:11" x14ac:dyDescent="0.25">
      <c r="B142" s="1">
        <v>43527</v>
      </c>
      <c r="C142" s="25">
        <v>86657720066</v>
      </c>
      <c r="D142" s="4">
        <v>1340</v>
      </c>
      <c r="E142" s="1">
        <v>43557</v>
      </c>
      <c r="F142" s="1">
        <v>43557</v>
      </c>
      <c r="G142" s="2" t="s">
        <v>9</v>
      </c>
      <c r="H14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42" s="6">
        <f>MONTH(TblVendas[[#This Row],[Data Venda]])</f>
        <v>3</v>
      </c>
      <c r="J142" s="6">
        <f>YEAR(TblVendas[[#This Row],[Data Venda]])</f>
        <v>2019</v>
      </c>
      <c r="K142" s="7" t="str">
        <f>IF(TblVendas[[#This Row],[Vencimento]] &gt; TblVendas[[#This Row],[Data Venda]], "À Prazo", "À Vista")</f>
        <v>À Prazo</v>
      </c>
    </row>
    <row r="143" spans="2:11" x14ac:dyDescent="0.25">
      <c r="B143" s="1">
        <v>43527</v>
      </c>
      <c r="C143" s="25">
        <v>86657720092</v>
      </c>
      <c r="D143" s="4">
        <v>419</v>
      </c>
      <c r="E143" s="1">
        <v>43557</v>
      </c>
      <c r="F143" s="1">
        <v>43557</v>
      </c>
      <c r="G143" s="2" t="s">
        <v>8</v>
      </c>
      <c r="H14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43" s="6">
        <f>MONTH(TblVendas[[#This Row],[Data Venda]])</f>
        <v>3</v>
      </c>
      <c r="J143" s="6">
        <f>YEAR(TblVendas[[#This Row],[Data Venda]])</f>
        <v>2019</v>
      </c>
      <c r="K143" s="7" t="str">
        <f>IF(TblVendas[[#This Row],[Vencimento]] &gt; TblVendas[[#This Row],[Data Venda]], "À Prazo", "À Vista")</f>
        <v>À Prazo</v>
      </c>
    </row>
    <row r="144" spans="2:11" x14ac:dyDescent="0.25">
      <c r="B144" s="1">
        <v>43527</v>
      </c>
      <c r="C144" s="25">
        <v>86657720083</v>
      </c>
      <c r="D144" s="4">
        <v>1151</v>
      </c>
      <c r="E144" s="1">
        <v>43557</v>
      </c>
      <c r="F144" s="1">
        <v>43574</v>
      </c>
      <c r="G144" s="2" t="s">
        <v>9</v>
      </c>
      <c r="H144" s="6">
        <f>IF(TblVendas[[#This Row],[Vencimento]] &gt; Analises!$C$3, 0, IF(TblVendas[[#This Row],[Pagamento]] = 0, Analises!$C$3 - TblVendas[[#This Row],[Vencimento]], TblVendas[[#This Row],[Pagamento]] - TblVendas[[#This Row],[Vencimento]]))</f>
        <v>17</v>
      </c>
      <c r="I144" s="6">
        <f>MONTH(TblVendas[[#This Row],[Data Venda]])</f>
        <v>3</v>
      </c>
      <c r="J144" s="6">
        <f>YEAR(TblVendas[[#This Row],[Data Venda]])</f>
        <v>2019</v>
      </c>
      <c r="K144" s="7" t="str">
        <f>IF(TblVendas[[#This Row],[Vencimento]] &gt; TblVendas[[#This Row],[Data Venda]], "À Prazo", "À Vista")</f>
        <v>À Prazo</v>
      </c>
    </row>
    <row r="145" spans="2:11" x14ac:dyDescent="0.25">
      <c r="B145" s="1">
        <v>43527</v>
      </c>
      <c r="C145" s="25">
        <v>86657720067</v>
      </c>
      <c r="D145" s="4">
        <v>802</v>
      </c>
      <c r="E145" s="1">
        <v>43617</v>
      </c>
      <c r="F145" s="1">
        <v>43617</v>
      </c>
      <c r="G145" s="2" t="s">
        <v>8</v>
      </c>
      <c r="H14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45" s="6">
        <f>MONTH(TblVendas[[#This Row],[Data Venda]])</f>
        <v>3</v>
      </c>
      <c r="J145" s="6">
        <f>YEAR(TblVendas[[#This Row],[Data Venda]])</f>
        <v>2019</v>
      </c>
      <c r="K145" s="7" t="str">
        <f>IF(TblVendas[[#This Row],[Vencimento]] &gt; TblVendas[[#This Row],[Data Venda]], "À Prazo", "À Vista")</f>
        <v>À Prazo</v>
      </c>
    </row>
    <row r="146" spans="2:11" x14ac:dyDescent="0.25">
      <c r="B146" s="1">
        <v>43528</v>
      </c>
      <c r="C146" s="25">
        <v>86657720101</v>
      </c>
      <c r="D146" s="4">
        <v>723</v>
      </c>
      <c r="E146" s="1">
        <v>43528</v>
      </c>
      <c r="F146" s="1">
        <v>43528</v>
      </c>
      <c r="G146" s="2" t="s">
        <v>9</v>
      </c>
      <c r="H14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46" s="6">
        <f>MONTH(TblVendas[[#This Row],[Data Venda]])</f>
        <v>3</v>
      </c>
      <c r="J146" s="6">
        <f>YEAR(TblVendas[[#This Row],[Data Venda]])</f>
        <v>2019</v>
      </c>
      <c r="K146" s="7" t="str">
        <f>IF(TblVendas[[#This Row],[Vencimento]] &gt; TblVendas[[#This Row],[Data Venda]], "À Prazo", "À Vista")</f>
        <v>À Vista</v>
      </c>
    </row>
    <row r="147" spans="2:11" x14ac:dyDescent="0.25">
      <c r="B147" s="1">
        <v>43528</v>
      </c>
      <c r="C147" s="25">
        <v>86657720080</v>
      </c>
      <c r="D147" s="4">
        <v>140</v>
      </c>
      <c r="E147" s="1">
        <v>43558</v>
      </c>
      <c r="F147" s="1">
        <v>43558</v>
      </c>
      <c r="G147" s="2" t="s">
        <v>9</v>
      </c>
      <c r="H14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47" s="6">
        <f>MONTH(TblVendas[[#This Row],[Data Venda]])</f>
        <v>3</v>
      </c>
      <c r="J147" s="6">
        <f>YEAR(TblVendas[[#This Row],[Data Venda]])</f>
        <v>2019</v>
      </c>
      <c r="K147" s="7" t="str">
        <f>IF(TblVendas[[#This Row],[Vencimento]] &gt; TblVendas[[#This Row],[Data Venda]], "À Prazo", "À Vista")</f>
        <v>À Prazo</v>
      </c>
    </row>
    <row r="148" spans="2:11" x14ac:dyDescent="0.25">
      <c r="B148" s="1">
        <v>43529</v>
      </c>
      <c r="C148" s="25">
        <v>86657720075</v>
      </c>
      <c r="D148" s="4">
        <v>1063</v>
      </c>
      <c r="E148" s="1">
        <v>43559</v>
      </c>
      <c r="F148" s="1">
        <v>43596</v>
      </c>
      <c r="G148" s="2" t="s">
        <v>7</v>
      </c>
      <c r="H148" s="6">
        <f>IF(TblVendas[[#This Row],[Vencimento]] &gt; Analises!$C$3, 0, IF(TblVendas[[#This Row],[Pagamento]] = 0, Analises!$C$3 - TblVendas[[#This Row],[Vencimento]], TblVendas[[#This Row],[Pagamento]] - TblVendas[[#This Row],[Vencimento]]))</f>
        <v>37</v>
      </c>
      <c r="I148" s="6">
        <f>MONTH(TblVendas[[#This Row],[Data Venda]])</f>
        <v>3</v>
      </c>
      <c r="J148" s="6">
        <f>YEAR(TblVendas[[#This Row],[Data Venda]])</f>
        <v>2019</v>
      </c>
      <c r="K148" s="7" t="str">
        <f>IF(TblVendas[[#This Row],[Vencimento]] &gt; TblVendas[[#This Row],[Data Venda]], "À Prazo", "À Vista")</f>
        <v>À Prazo</v>
      </c>
    </row>
    <row r="149" spans="2:11" x14ac:dyDescent="0.25">
      <c r="B149" s="1">
        <v>43529</v>
      </c>
      <c r="C149" s="25">
        <v>86657720221</v>
      </c>
      <c r="D149" s="4">
        <v>181</v>
      </c>
      <c r="E149" s="1">
        <v>43589</v>
      </c>
      <c r="F149" s="1">
        <v>43621</v>
      </c>
      <c r="G149" s="2" t="s">
        <v>9</v>
      </c>
      <c r="H149" s="6">
        <f>IF(TblVendas[[#This Row],[Vencimento]] &gt; Analises!$C$3, 0, IF(TblVendas[[#This Row],[Pagamento]] = 0, Analises!$C$3 - TblVendas[[#This Row],[Vencimento]], TblVendas[[#This Row],[Pagamento]] - TblVendas[[#This Row],[Vencimento]]))</f>
        <v>32</v>
      </c>
      <c r="I149" s="6">
        <f>MONTH(TblVendas[[#This Row],[Data Venda]])</f>
        <v>3</v>
      </c>
      <c r="J149" s="6">
        <f>YEAR(TblVendas[[#This Row],[Data Venda]])</f>
        <v>2019</v>
      </c>
      <c r="K149" s="7" t="str">
        <f>IF(TblVendas[[#This Row],[Vencimento]] &gt; TblVendas[[#This Row],[Data Venda]], "À Prazo", "À Vista")</f>
        <v>À Prazo</v>
      </c>
    </row>
    <row r="150" spans="2:11" x14ac:dyDescent="0.25">
      <c r="B150" s="1">
        <v>43529</v>
      </c>
      <c r="C150" s="25">
        <v>86657720100</v>
      </c>
      <c r="D150" s="4">
        <v>321</v>
      </c>
      <c r="E150" s="1">
        <v>43589</v>
      </c>
      <c r="F150" s="1">
        <v>43589</v>
      </c>
      <c r="G150" s="2" t="s">
        <v>8</v>
      </c>
      <c r="H15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50" s="6">
        <f>MONTH(TblVendas[[#This Row],[Data Venda]])</f>
        <v>3</v>
      </c>
      <c r="J150" s="6">
        <f>YEAR(TblVendas[[#This Row],[Data Venda]])</f>
        <v>2019</v>
      </c>
      <c r="K150" s="7" t="str">
        <f>IF(TblVendas[[#This Row],[Vencimento]] &gt; TblVendas[[#This Row],[Data Venda]], "À Prazo", "À Vista")</f>
        <v>À Prazo</v>
      </c>
    </row>
    <row r="151" spans="2:11" x14ac:dyDescent="0.25">
      <c r="B151" s="1">
        <v>43529</v>
      </c>
      <c r="C151" s="25">
        <v>86657720225</v>
      </c>
      <c r="D151" s="4">
        <v>1353</v>
      </c>
      <c r="E151" s="1">
        <v>43619</v>
      </c>
      <c r="F151" s="1">
        <v>43644</v>
      </c>
      <c r="G151" s="2" t="s">
        <v>7</v>
      </c>
      <c r="H151" s="6">
        <f>IF(TblVendas[[#This Row],[Vencimento]] &gt; Analises!$C$3, 0, IF(TblVendas[[#This Row],[Pagamento]] = 0, Analises!$C$3 - TblVendas[[#This Row],[Vencimento]], TblVendas[[#This Row],[Pagamento]] - TblVendas[[#This Row],[Vencimento]]))</f>
        <v>25</v>
      </c>
      <c r="I151" s="6">
        <f>MONTH(TblVendas[[#This Row],[Data Venda]])</f>
        <v>3</v>
      </c>
      <c r="J151" s="6">
        <f>YEAR(TblVendas[[#This Row],[Data Venda]])</f>
        <v>2019</v>
      </c>
      <c r="K151" s="7" t="str">
        <f>IF(TblVendas[[#This Row],[Vencimento]] &gt; TblVendas[[#This Row],[Data Venda]], "À Prazo", "À Vista")</f>
        <v>À Prazo</v>
      </c>
    </row>
    <row r="152" spans="2:11" x14ac:dyDescent="0.25">
      <c r="B152" s="1">
        <v>43530</v>
      </c>
      <c r="C152" s="25">
        <v>86657720163</v>
      </c>
      <c r="D152" s="4">
        <v>644</v>
      </c>
      <c r="E152" s="1">
        <v>43560</v>
      </c>
      <c r="F152" s="1">
        <v>43560</v>
      </c>
      <c r="G152" s="2" t="s">
        <v>9</v>
      </c>
      <c r="H15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52" s="6">
        <f>MONTH(TblVendas[[#This Row],[Data Venda]])</f>
        <v>3</v>
      </c>
      <c r="J152" s="6">
        <f>YEAR(TblVendas[[#This Row],[Data Venda]])</f>
        <v>2019</v>
      </c>
      <c r="K152" s="7" t="str">
        <f>IF(TblVendas[[#This Row],[Vencimento]] &gt; TblVendas[[#This Row],[Data Venda]], "À Prazo", "À Vista")</f>
        <v>À Prazo</v>
      </c>
    </row>
    <row r="153" spans="2:11" x14ac:dyDescent="0.25">
      <c r="B153" s="1">
        <v>43530</v>
      </c>
      <c r="C153" s="25">
        <v>86657720228</v>
      </c>
      <c r="D153" s="4">
        <v>682</v>
      </c>
      <c r="E153" s="1">
        <v>43620</v>
      </c>
      <c r="F153" s="1">
        <v>43620</v>
      </c>
      <c r="G153" s="2" t="s">
        <v>7</v>
      </c>
      <c r="H15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53" s="6">
        <f>MONTH(TblVendas[[#This Row],[Data Venda]])</f>
        <v>3</v>
      </c>
      <c r="J153" s="6">
        <f>YEAR(TblVendas[[#This Row],[Data Venda]])</f>
        <v>2019</v>
      </c>
      <c r="K153" s="7" t="str">
        <f>IF(TblVendas[[#This Row],[Vencimento]] &gt; TblVendas[[#This Row],[Data Venda]], "À Prazo", "À Vista")</f>
        <v>À Prazo</v>
      </c>
    </row>
    <row r="154" spans="2:11" x14ac:dyDescent="0.25">
      <c r="B154" s="1">
        <v>43531</v>
      </c>
      <c r="C154" s="25">
        <v>86657720193</v>
      </c>
      <c r="D154" s="4">
        <v>1373</v>
      </c>
      <c r="E154" s="1">
        <v>43561</v>
      </c>
      <c r="F154" s="1">
        <v>43561</v>
      </c>
      <c r="G154" s="2" t="s">
        <v>8</v>
      </c>
      <c r="H15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54" s="6">
        <f>MONTH(TblVendas[[#This Row],[Data Venda]])</f>
        <v>3</v>
      </c>
      <c r="J154" s="6">
        <f>YEAR(TblVendas[[#This Row],[Data Venda]])</f>
        <v>2019</v>
      </c>
      <c r="K154" s="7" t="str">
        <f>IF(TblVendas[[#This Row],[Vencimento]] &gt; TblVendas[[#This Row],[Data Venda]], "À Prazo", "À Vista")</f>
        <v>À Prazo</v>
      </c>
    </row>
    <row r="155" spans="2:11" x14ac:dyDescent="0.25">
      <c r="B155" s="1">
        <v>43531</v>
      </c>
      <c r="C155" s="25">
        <v>86657720161</v>
      </c>
      <c r="D155" s="4">
        <v>468</v>
      </c>
      <c r="E155" s="1">
        <v>43561</v>
      </c>
      <c r="F155" s="1">
        <v>43561</v>
      </c>
      <c r="G155" s="2" t="s">
        <v>8</v>
      </c>
      <c r="H15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55" s="6">
        <f>MONTH(TblVendas[[#This Row],[Data Venda]])</f>
        <v>3</v>
      </c>
      <c r="J155" s="6">
        <f>YEAR(TblVendas[[#This Row],[Data Venda]])</f>
        <v>2019</v>
      </c>
      <c r="K155" s="7" t="str">
        <f>IF(TblVendas[[#This Row],[Vencimento]] &gt; TblVendas[[#This Row],[Data Venda]], "À Prazo", "À Vista")</f>
        <v>À Prazo</v>
      </c>
    </row>
    <row r="156" spans="2:11" x14ac:dyDescent="0.25">
      <c r="B156" s="1">
        <v>43531</v>
      </c>
      <c r="C156" s="25">
        <v>86657720227</v>
      </c>
      <c r="D156" s="4">
        <v>129</v>
      </c>
      <c r="E156" s="1">
        <v>43621</v>
      </c>
      <c r="F156" s="1">
        <v>43653</v>
      </c>
      <c r="G156" s="2" t="s">
        <v>8</v>
      </c>
      <c r="H156" s="6">
        <f>IF(TblVendas[[#This Row],[Vencimento]] &gt; Analises!$C$3, 0, IF(TblVendas[[#This Row],[Pagamento]] = 0, Analises!$C$3 - TblVendas[[#This Row],[Vencimento]], TblVendas[[#This Row],[Pagamento]] - TblVendas[[#This Row],[Vencimento]]))</f>
        <v>32</v>
      </c>
      <c r="I156" s="6">
        <f>MONTH(TblVendas[[#This Row],[Data Venda]])</f>
        <v>3</v>
      </c>
      <c r="J156" s="6">
        <f>YEAR(TblVendas[[#This Row],[Data Venda]])</f>
        <v>2019</v>
      </c>
      <c r="K156" s="7" t="str">
        <f>IF(TblVendas[[#This Row],[Vencimento]] &gt; TblVendas[[#This Row],[Data Venda]], "À Prazo", "À Vista")</f>
        <v>À Prazo</v>
      </c>
    </row>
    <row r="157" spans="2:11" x14ac:dyDescent="0.25">
      <c r="B157" s="1">
        <v>43532</v>
      </c>
      <c r="C157" s="25">
        <v>86657720259</v>
      </c>
      <c r="D157" s="4">
        <v>809</v>
      </c>
      <c r="E157" s="1">
        <v>43592</v>
      </c>
      <c r="F157" s="1">
        <v>43592</v>
      </c>
      <c r="G157" s="2" t="s">
        <v>9</v>
      </c>
      <c r="H15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57" s="6">
        <f>MONTH(TblVendas[[#This Row],[Data Venda]])</f>
        <v>3</v>
      </c>
      <c r="J157" s="6">
        <f>YEAR(TblVendas[[#This Row],[Data Venda]])</f>
        <v>2019</v>
      </c>
      <c r="K157" s="7" t="str">
        <f>IF(TblVendas[[#This Row],[Vencimento]] &gt; TblVendas[[#This Row],[Data Venda]], "À Prazo", "À Vista")</f>
        <v>À Prazo</v>
      </c>
    </row>
    <row r="158" spans="2:11" x14ac:dyDescent="0.25">
      <c r="B158" s="1">
        <v>43532</v>
      </c>
      <c r="C158" s="25">
        <v>86657720240</v>
      </c>
      <c r="D158" s="4">
        <v>1236</v>
      </c>
      <c r="E158" s="1">
        <v>43592</v>
      </c>
      <c r="F158" s="1">
        <v>43592</v>
      </c>
      <c r="G158" s="2" t="s">
        <v>9</v>
      </c>
      <c r="H15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58" s="6">
        <f>MONTH(TblVendas[[#This Row],[Data Venda]])</f>
        <v>3</v>
      </c>
      <c r="J158" s="6">
        <f>YEAR(TblVendas[[#This Row],[Data Venda]])</f>
        <v>2019</v>
      </c>
      <c r="K158" s="7" t="str">
        <f>IF(TblVendas[[#This Row],[Vencimento]] &gt; TblVendas[[#This Row],[Data Venda]], "À Prazo", "À Vista")</f>
        <v>À Prazo</v>
      </c>
    </row>
    <row r="159" spans="2:11" x14ac:dyDescent="0.25">
      <c r="B159" s="1">
        <v>43532</v>
      </c>
      <c r="C159" s="25">
        <v>86657720117</v>
      </c>
      <c r="D159" s="4">
        <v>1032</v>
      </c>
      <c r="E159" s="1">
        <v>43622</v>
      </c>
      <c r="F159" s="1">
        <v>43648</v>
      </c>
      <c r="G159" s="2" t="s">
        <v>8</v>
      </c>
      <c r="H159" s="6">
        <f>IF(TblVendas[[#This Row],[Vencimento]] &gt; Analises!$C$3, 0, IF(TblVendas[[#This Row],[Pagamento]] = 0, Analises!$C$3 - TblVendas[[#This Row],[Vencimento]], TblVendas[[#This Row],[Pagamento]] - TblVendas[[#This Row],[Vencimento]]))</f>
        <v>26</v>
      </c>
      <c r="I159" s="6">
        <f>MONTH(TblVendas[[#This Row],[Data Venda]])</f>
        <v>3</v>
      </c>
      <c r="J159" s="6">
        <f>YEAR(TblVendas[[#This Row],[Data Venda]])</f>
        <v>2019</v>
      </c>
      <c r="K159" s="7" t="str">
        <f>IF(TblVendas[[#This Row],[Vencimento]] &gt; TblVendas[[#This Row],[Data Venda]], "À Prazo", "À Vista")</f>
        <v>À Prazo</v>
      </c>
    </row>
    <row r="160" spans="2:11" x14ac:dyDescent="0.25">
      <c r="B160" s="1">
        <v>43533</v>
      </c>
      <c r="C160" s="25">
        <v>86657720190</v>
      </c>
      <c r="D160" s="4">
        <v>641</v>
      </c>
      <c r="E160" s="1">
        <v>43593</v>
      </c>
      <c r="F160" s="1">
        <v>43593</v>
      </c>
      <c r="G160" s="2" t="s">
        <v>8</v>
      </c>
      <c r="H16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60" s="6">
        <f>MONTH(TblVendas[[#This Row],[Data Venda]])</f>
        <v>3</v>
      </c>
      <c r="J160" s="6">
        <f>YEAR(TblVendas[[#This Row],[Data Venda]])</f>
        <v>2019</v>
      </c>
      <c r="K160" s="7" t="str">
        <f>IF(TblVendas[[#This Row],[Vencimento]] &gt; TblVendas[[#This Row],[Data Venda]], "À Prazo", "À Vista")</f>
        <v>À Prazo</v>
      </c>
    </row>
    <row r="161" spans="2:11" x14ac:dyDescent="0.25">
      <c r="B161" s="1">
        <v>43534</v>
      </c>
      <c r="C161" s="25">
        <v>86657720071</v>
      </c>
      <c r="D161" s="4">
        <v>1407</v>
      </c>
      <c r="E161" s="1">
        <v>43564</v>
      </c>
      <c r="F161" s="1">
        <v>43564</v>
      </c>
      <c r="G161" s="2" t="s">
        <v>8</v>
      </c>
      <c r="H16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61" s="6">
        <f>MONTH(TblVendas[[#This Row],[Data Venda]])</f>
        <v>3</v>
      </c>
      <c r="J161" s="6">
        <f>YEAR(TblVendas[[#This Row],[Data Venda]])</f>
        <v>2019</v>
      </c>
      <c r="K161" s="7" t="str">
        <f>IF(TblVendas[[#This Row],[Vencimento]] &gt; TblVendas[[#This Row],[Data Venda]], "À Prazo", "À Vista")</f>
        <v>À Prazo</v>
      </c>
    </row>
    <row r="162" spans="2:11" x14ac:dyDescent="0.25">
      <c r="B162" s="1">
        <v>43534</v>
      </c>
      <c r="C162" s="25">
        <v>86657720165</v>
      </c>
      <c r="D162" s="4">
        <v>612</v>
      </c>
      <c r="E162" s="1">
        <v>43594</v>
      </c>
      <c r="F162" s="1">
        <v>43629</v>
      </c>
      <c r="G162" s="2" t="s">
        <v>8</v>
      </c>
      <c r="H162" s="6">
        <f>IF(TblVendas[[#This Row],[Vencimento]] &gt; Analises!$C$3, 0, IF(TblVendas[[#This Row],[Pagamento]] = 0, Analises!$C$3 - TblVendas[[#This Row],[Vencimento]], TblVendas[[#This Row],[Pagamento]] - TblVendas[[#This Row],[Vencimento]]))</f>
        <v>35</v>
      </c>
      <c r="I162" s="6">
        <f>MONTH(TblVendas[[#This Row],[Data Venda]])</f>
        <v>3</v>
      </c>
      <c r="J162" s="6">
        <f>YEAR(TblVendas[[#This Row],[Data Venda]])</f>
        <v>2019</v>
      </c>
      <c r="K162" s="7" t="str">
        <f>IF(TblVendas[[#This Row],[Vencimento]] &gt; TblVendas[[#This Row],[Data Venda]], "À Prazo", "À Vista")</f>
        <v>À Prazo</v>
      </c>
    </row>
    <row r="163" spans="2:11" x14ac:dyDescent="0.25">
      <c r="B163" s="1">
        <v>43534</v>
      </c>
      <c r="C163" s="25">
        <v>86657720153</v>
      </c>
      <c r="D163" s="4">
        <v>419</v>
      </c>
      <c r="E163" s="1">
        <v>43594</v>
      </c>
      <c r="F163" s="1">
        <v>43594</v>
      </c>
      <c r="G163" s="2" t="s">
        <v>7</v>
      </c>
      <c r="H16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63" s="6">
        <f>MONTH(TblVendas[[#This Row],[Data Venda]])</f>
        <v>3</v>
      </c>
      <c r="J163" s="6">
        <f>YEAR(TblVendas[[#This Row],[Data Venda]])</f>
        <v>2019</v>
      </c>
      <c r="K163" s="7" t="str">
        <f>IF(TblVendas[[#This Row],[Vencimento]] &gt; TblVendas[[#This Row],[Data Venda]], "À Prazo", "À Vista")</f>
        <v>À Prazo</v>
      </c>
    </row>
    <row r="164" spans="2:11" x14ac:dyDescent="0.25">
      <c r="B164" s="1">
        <v>43535</v>
      </c>
      <c r="C164" s="25">
        <v>86657720099</v>
      </c>
      <c r="D164" s="4">
        <v>513</v>
      </c>
      <c r="E164" s="1">
        <v>43565</v>
      </c>
      <c r="F164" s="1">
        <v>43565</v>
      </c>
      <c r="G164" s="2" t="s">
        <v>8</v>
      </c>
      <c r="H16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64" s="6">
        <f>MONTH(TblVendas[[#This Row],[Data Venda]])</f>
        <v>3</v>
      </c>
      <c r="J164" s="6">
        <f>YEAR(TblVendas[[#This Row],[Data Venda]])</f>
        <v>2019</v>
      </c>
      <c r="K164" s="7" t="str">
        <f>IF(TblVendas[[#This Row],[Vencimento]] &gt; TblVendas[[#This Row],[Data Venda]], "À Prazo", "À Vista")</f>
        <v>À Prazo</v>
      </c>
    </row>
    <row r="165" spans="2:11" x14ac:dyDescent="0.25">
      <c r="B165" s="1">
        <v>43535</v>
      </c>
      <c r="C165" s="25">
        <v>86657720060</v>
      </c>
      <c r="D165" s="4">
        <v>1229</v>
      </c>
      <c r="E165" s="1">
        <v>43565</v>
      </c>
      <c r="F165" s="1">
        <v>43565</v>
      </c>
      <c r="G165" s="2" t="s">
        <v>9</v>
      </c>
      <c r="H16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65" s="6">
        <f>MONTH(TblVendas[[#This Row],[Data Venda]])</f>
        <v>3</v>
      </c>
      <c r="J165" s="6">
        <f>YEAR(TblVendas[[#This Row],[Data Venda]])</f>
        <v>2019</v>
      </c>
      <c r="K165" s="7" t="str">
        <f>IF(TblVendas[[#This Row],[Vencimento]] &gt; TblVendas[[#This Row],[Data Venda]], "À Prazo", "À Vista")</f>
        <v>À Prazo</v>
      </c>
    </row>
    <row r="166" spans="2:11" x14ac:dyDescent="0.25">
      <c r="B166" s="1">
        <v>43535</v>
      </c>
      <c r="C166" s="25">
        <v>86657720251</v>
      </c>
      <c r="D166" s="4">
        <v>1462</v>
      </c>
      <c r="E166" s="1">
        <v>43595</v>
      </c>
      <c r="F166" s="1">
        <v>43600</v>
      </c>
      <c r="G166" s="2" t="s">
        <v>8</v>
      </c>
      <c r="H166" s="6">
        <f>IF(TblVendas[[#This Row],[Vencimento]] &gt; Analises!$C$3, 0, IF(TblVendas[[#This Row],[Pagamento]] = 0, Analises!$C$3 - TblVendas[[#This Row],[Vencimento]], TblVendas[[#This Row],[Pagamento]] - TblVendas[[#This Row],[Vencimento]]))</f>
        <v>5</v>
      </c>
      <c r="I166" s="6">
        <f>MONTH(TblVendas[[#This Row],[Data Venda]])</f>
        <v>3</v>
      </c>
      <c r="J166" s="6">
        <f>YEAR(TblVendas[[#This Row],[Data Venda]])</f>
        <v>2019</v>
      </c>
      <c r="K166" s="7" t="str">
        <f>IF(TblVendas[[#This Row],[Vencimento]] &gt; TblVendas[[#This Row],[Data Venda]], "À Prazo", "À Vista")</f>
        <v>À Prazo</v>
      </c>
    </row>
    <row r="167" spans="2:11" x14ac:dyDescent="0.25">
      <c r="B167" s="1">
        <v>43535</v>
      </c>
      <c r="C167" s="25">
        <v>86657720246</v>
      </c>
      <c r="D167" s="4">
        <v>1500</v>
      </c>
      <c r="E167" s="1">
        <v>43595</v>
      </c>
      <c r="F167" s="1">
        <v>43595</v>
      </c>
      <c r="G167" s="2" t="s">
        <v>8</v>
      </c>
      <c r="H16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67" s="6">
        <f>MONTH(TblVendas[[#This Row],[Data Venda]])</f>
        <v>3</v>
      </c>
      <c r="J167" s="6">
        <f>YEAR(TblVendas[[#This Row],[Data Venda]])</f>
        <v>2019</v>
      </c>
      <c r="K167" s="7" t="str">
        <f>IF(TblVendas[[#This Row],[Vencimento]] &gt; TblVendas[[#This Row],[Data Venda]], "À Prazo", "À Vista")</f>
        <v>À Prazo</v>
      </c>
    </row>
    <row r="168" spans="2:11" x14ac:dyDescent="0.25">
      <c r="B168" s="1">
        <v>43536</v>
      </c>
      <c r="C168" s="25">
        <v>86657720228</v>
      </c>
      <c r="D168" s="4">
        <v>612</v>
      </c>
      <c r="E168" s="1">
        <v>43566</v>
      </c>
      <c r="F168" s="1">
        <v>43566</v>
      </c>
      <c r="G168" s="2" t="s">
        <v>8</v>
      </c>
      <c r="H16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68" s="6">
        <f>MONTH(TblVendas[[#This Row],[Data Venda]])</f>
        <v>3</v>
      </c>
      <c r="J168" s="6">
        <f>YEAR(TblVendas[[#This Row],[Data Venda]])</f>
        <v>2019</v>
      </c>
      <c r="K168" s="7" t="str">
        <f>IF(TblVendas[[#This Row],[Vencimento]] &gt; TblVendas[[#This Row],[Data Venda]], "À Prazo", "À Vista")</f>
        <v>À Prazo</v>
      </c>
    </row>
    <row r="169" spans="2:11" x14ac:dyDescent="0.25">
      <c r="B169" s="1">
        <v>43537</v>
      </c>
      <c r="C169" s="25">
        <v>86657720130</v>
      </c>
      <c r="D169" s="4">
        <v>449</v>
      </c>
      <c r="E169" s="1">
        <v>43567</v>
      </c>
      <c r="F169" s="1">
        <v>43567</v>
      </c>
      <c r="G169" s="2" t="s">
        <v>9</v>
      </c>
      <c r="H16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69" s="6">
        <f>MONTH(TblVendas[[#This Row],[Data Venda]])</f>
        <v>3</v>
      </c>
      <c r="J169" s="6">
        <f>YEAR(TblVendas[[#This Row],[Data Venda]])</f>
        <v>2019</v>
      </c>
      <c r="K169" s="7" t="str">
        <f>IF(TblVendas[[#This Row],[Vencimento]] &gt; TblVendas[[#This Row],[Data Venda]], "À Prazo", "À Vista")</f>
        <v>À Prazo</v>
      </c>
    </row>
    <row r="170" spans="2:11" x14ac:dyDescent="0.25">
      <c r="B170" s="1">
        <v>43538</v>
      </c>
      <c r="C170" s="25">
        <v>86657720135</v>
      </c>
      <c r="D170" s="4">
        <v>560</v>
      </c>
      <c r="E170" s="1">
        <v>43538</v>
      </c>
      <c r="F170" s="1">
        <v>43538</v>
      </c>
      <c r="G170" s="2" t="s">
        <v>7</v>
      </c>
      <c r="H17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70" s="6">
        <f>MONTH(TblVendas[[#This Row],[Data Venda]])</f>
        <v>3</v>
      </c>
      <c r="J170" s="6">
        <f>YEAR(TblVendas[[#This Row],[Data Venda]])</f>
        <v>2019</v>
      </c>
      <c r="K170" s="7" t="str">
        <f>IF(TblVendas[[#This Row],[Vencimento]] &gt; TblVendas[[#This Row],[Data Venda]], "À Prazo", "À Vista")</f>
        <v>À Vista</v>
      </c>
    </row>
    <row r="171" spans="2:11" x14ac:dyDescent="0.25">
      <c r="B171" s="1">
        <v>43538</v>
      </c>
      <c r="C171" s="25">
        <v>86657720134</v>
      </c>
      <c r="D171" s="4">
        <v>1355</v>
      </c>
      <c r="E171" s="1">
        <v>43538</v>
      </c>
      <c r="F171" s="1">
        <v>43538</v>
      </c>
      <c r="G171" s="2" t="s">
        <v>8</v>
      </c>
      <c r="H17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71" s="6">
        <f>MONTH(TblVendas[[#This Row],[Data Venda]])</f>
        <v>3</v>
      </c>
      <c r="J171" s="6">
        <f>YEAR(TblVendas[[#This Row],[Data Venda]])</f>
        <v>2019</v>
      </c>
      <c r="K171" s="7" t="str">
        <f>IF(TblVendas[[#This Row],[Vencimento]] &gt; TblVendas[[#This Row],[Data Venda]], "À Prazo", "À Vista")</f>
        <v>À Vista</v>
      </c>
    </row>
    <row r="172" spans="2:11" x14ac:dyDescent="0.25">
      <c r="B172" s="1">
        <v>43538</v>
      </c>
      <c r="C172" s="25">
        <v>86657720067</v>
      </c>
      <c r="D172" s="4">
        <v>1377</v>
      </c>
      <c r="E172" s="1">
        <v>43628</v>
      </c>
      <c r="F172" s="1">
        <v>43628</v>
      </c>
      <c r="G172" s="2" t="s">
        <v>7</v>
      </c>
      <c r="H17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72" s="6">
        <f>MONTH(TblVendas[[#This Row],[Data Venda]])</f>
        <v>3</v>
      </c>
      <c r="J172" s="6">
        <f>YEAR(TblVendas[[#This Row],[Data Venda]])</f>
        <v>2019</v>
      </c>
      <c r="K172" s="7" t="str">
        <f>IF(TblVendas[[#This Row],[Vencimento]] &gt; TblVendas[[#This Row],[Data Venda]], "À Prazo", "À Vista")</f>
        <v>À Prazo</v>
      </c>
    </row>
    <row r="173" spans="2:11" x14ac:dyDescent="0.25">
      <c r="B173" s="1">
        <v>43539</v>
      </c>
      <c r="C173" s="25">
        <v>86657720206</v>
      </c>
      <c r="D173" s="4">
        <v>748</v>
      </c>
      <c r="E173" s="1">
        <v>43599</v>
      </c>
      <c r="F173" s="1">
        <v>43599</v>
      </c>
      <c r="G173" s="2" t="s">
        <v>9</v>
      </c>
      <c r="H17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73" s="6">
        <f>MONTH(TblVendas[[#This Row],[Data Venda]])</f>
        <v>3</v>
      </c>
      <c r="J173" s="6">
        <f>YEAR(TblVendas[[#This Row],[Data Venda]])</f>
        <v>2019</v>
      </c>
      <c r="K173" s="7" t="str">
        <f>IF(TblVendas[[#This Row],[Vencimento]] &gt; TblVendas[[#This Row],[Data Venda]], "À Prazo", "À Vista")</f>
        <v>À Prazo</v>
      </c>
    </row>
    <row r="174" spans="2:11" x14ac:dyDescent="0.25">
      <c r="B174" s="1">
        <v>43540</v>
      </c>
      <c r="C174" s="25">
        <v>86657720089</v>
      </c>
      <c r="D174" s="4">
        <v>382</v>
      </c>
      <c r="E174" s="1">
        <v>43540</v>
      </c>
      <c r="F174" s="1">
        <v>43540</v>
      </c>
      <c r="G174" s="2" t="s">
        <v>7</v>
      </c>
      <c r="H17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74" s="6">
        <f>MONTH(TblVendas[[#This Row],[Data Venda]])</f>
        <v>3</v>
      </c>
      <c r="J174" s="6">
        <f>YEAR(TblVendas[[#This Row],[Data Venda]])</f>
        <v>2019</v>
      </c>
      <c r="K174" s="7" t="str">
        <f>IF(TblVendas[[#This Row],[Vencimento]] &gt; TblVendas[[#This Row],[Data Venda]], "À Prazo", "À Vista")</f>
        <v>À Vista</v>
      </c>
    </row>
    <row r="175" spans="2:11" x14ac:dyDescent="0.25">
      <c r="B175" s="1">
        <v>43540</v>
      </c>
      <c r="C175" s="25">
        <v>86657720157</v>
      </c>
      <c r="D175" s="4">
        <v>797</v>
      </c>
      <c r="E175" s="1">
        <v>43570</v>
      </c>
      <c r="F175" s="1">
        <v>43595</v>
      </c>
      <c r="G175" s="2" t="s">
        <v>9</v>
      </c>
      <c r="H175" s="6">
        <f>IF(TblVendas[[#This Row],[Vencimento]] &gt; Analises!$C$3, 0, IF(TblVendas[[#This Row],[Pagamento]] = 0, Analises!$C$3 - TblVendas[[#This Row],[Vencimento]], TblVendas[[#This Row],[Pagamento]] - TblVendas[[#This Row],[Vencimento]]))</f>
        <v>25</v>
      </c>
      <c r="I175" s="6">
        <f>MONTH(TblVendas[[#This Row],[Data Venda]])</f>
        <v>3</v>
      </c>
      <c r="J175" s="6">
        <f>YEAR(TblVendas[[#This Row],[Data Venda]])</f>
        <v>2019</v>
      </c>
      <c r="K175" s="7" t="str">
        <f>IF(TblVendas[[#This Row],[Vencimento]] &gt; TblVendas[[#This Row],[Data Venda]], "À Prazo", "À Vista")</f>
        <v>À Prazo</v>
      </c>
    </row>
    <row r="176" spans="2:11" x14ac:dyDescent="0.25">
      <c r="B176" s="1">
        <v>43540</v>
      </c>
      <c r="C176" s="25">
        <v>86657720239</v>
      </c>
      <c r="D176" s="4">
        <v>1281</v>
      </c>
      <c r="E176" s="1">
        <v>43630</v>
      </c>
      <c r="F176" s="1">
        <v>43630</v>
      </c>
      <c r="G176" s="2" t="s">
        <v>9</v>
      </c>
      <c r="H17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76" s="6">
        <f>MONTH(TblVendas[[#This Row],[Data Venda]])</f>
        <v>3</v>
      </c>
      <c r="J176" s="6">
        <f>YEAR(TblVendas[[#This Row],[Data Venda]])</f>
        <v>2019</v>
      </c>
      <c r="K176" s="7" t="str">
        <f>IF(TblVendas[[#This Row],[Vencimento]] &gt; TblVendas[[#This Row],[Data Venda]], "À Prazo", "À Vista")</f>
        <v>À Prazo</v>
      </c>
    </row>
    <row r="177" spans="2:11" x14ac:dyDescent="0.25">
      <c r="B177" s="1">
        <v>43541</v>
      </c>
      <c r="C177" s="25">
        <v>86657720230</v>
      </c>
      <c r="D177" s="4">
        <v>860</v>
      </c>
      <c r="E177" s="1">
        <v>43571</v>
      </c>
      <c r="F177" s="1">
        <v>43571</v>
      </c>
      <c r="G177" s="2" t="s">
        <v>7</v>
      </c>
      <c r="H17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77" s="6">
        <f>MONTH(TblVendas[[#This Row],[Data Venda]])</f>
        <v>3</v>
      </c>
      <c r="J177" s="6">
        <f>YEAR(TblVendas[[#This Row],[Data Venda]])</f>
        <v>2019</v>
      </c>
      <c r="K177" s="7" t="str">
        <f>IF(TblVendas[[#This Row],[Vencimento]] &gt; TblVendas[[#This Row],[Data Venda]], "À Prazo", "À Vista")</f>
        <v>À Prazo</v>
      </c>
    </row>
    <row r="178" spans="2:11" x14ac:dyDescent="0.25">
      <c r="B178" s="1">
        <v>43541</v>
      </c>
      <c r="C178" s="25">
        <v>86657720060</v>
      </c>
      <c r="D178" s="4">
        <v>397</v>
      </c>
      <c r="E178" s="1">
        <v>43601</v>
      </c>
      <c r="F178" s="1">
        <v>43601</v>
      </c>
      <c r="G178" s="2" t="s">
        <v>8</v>
      </c>
      <c r="H17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78" s="6">
        <f>MONTH(TblVendas[[#This Row],[Data Venda]])</f>
        <v>3</v>
      </c>
      <c r="J178" s="6">
        <f>YEAR(TblVendas[[#This Row],[Data Venda]])</f>
        <v>2019</v>
      </c>
      <c r="K178" s="7" t="str">
        <f>IF(TblVendas[[#This Row],[Vencimento]] &gt; TblVendas[[#This Row],[Data Venda]], "À Prazo", "À Vista")</f>
        <v>À Prazo</v>
      </c>
    </row>
    <row r="179" spans="2:11" x14ac:dyDescent="0.25">
      <c r="B179" s="1">
        <v>43542</v>
      </c>
      <c r="C179" s="25">
        <v>86657720078</v>
      </c>
      <c r="D179" s="4">
        <v>638</v>
      </c>
      <c r="E179" s="1">
        <v>43572</v>
      </c>
      <c r="F179" s="1">
        <v>43572</v>
      </c>
      <c r="G179" s="2" t="s">
        <v>7</v>
      </c>
      <c r="H17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79" s="6">
        <f>MONTH(TblVendas[[#This Row],[Data Venda]])</f>
        <v>3</v>
      </c>
      <c r="J179" s="6">
        <f>YEAR(TblVendas[[#This Row],[Data Venda]])</f>
        <v>2019</v>
      </c>
      <c r="K179" s="7" t="str">
        <f>IF(TblVendas[[#This Row],[Vencimento]] &gt; TblVendas[[#This Row],[Data Venda]], "À Prazo", "À Vista")</f>
        <v>À Prazo</v>
      </c>
    </row>
    <row r="180" spans="2:11" x14ac:dyDescent="0.25">
      <c r="B180" s="1">
        <v>43542</v>
      </c>
      <c r="C180" s="25">
        <v>86657720061</v>
      </c>
      <c r="D180" s="4">
        <v>92</v>
      </c>
      <c r="E180" s="1">
        <v>43572</v>
      </c>
      <c r="F180" s="1">
        <v>43602</v>
      </c>
      <c r="G180" s="2" t="s">
        <v>8</v>
      </c>
      <c r="H180" s="6">
        <f>IF(TblVendas[[#This Row],[Vencimento]] &gt; Analises!$C$3, 0, IF(TblVendas[[#This Row],[Pagamento]] = 0, Analises!$C$3 - TblVendas[[#This Row],[Vencimento]], TblVendas[[#This Row],[Pagamento]] - TblVendas[[#This Row],[Vencimento]]))</f>
        <v>30</v>
      </c>
      <c r="I180" s="6">
        <f>MONTH(TblVendas[[#This Row],[Data Venda]])</f>
        <v>3</v>
      </c>
      <c r="J180" s="6">
        <f>YEAR(TblVendas[[#This Row],[Data Venda]])</f>
        <v>2019</v>
      </c>
      <c r="K180" s="7" t="str">
        <f>IF(TblVendas[[#This Row],[Vencimento]] &gt; TblVendas[[#This Row],[Data Venda]], "À Prazo", "À Vista")</f>
        <v>À Prazo</v>
      </c>
    </row>
    <row r="181" spans="2:11" x14ac:dyDescent="0.25">
      <c r="B181" s="1">
        <v>43542</v>
      </c>
      <c r="C181" s="25">
        <v>86657720185</v>
      </c>
      <c r="D181" s="4">
        <v>828</v>
      </c>
      <c r="E181" s="1">
        <v>43572</v>
      </c>
      <c r="F181" s="1">
        <v>43572</v>
      </c>
      <c r="G181" s="2" t="s">
        <v>9</v>
      </c>
      <c r="H18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81" s="6">
        <f>MONTH(TblVendas[[#This Row],[Data Venda]])</f>
        <v>3</v>
      </c>
      <c r="J181" s="6">
        <f>YEAR(TblVendas[[#This Row],[Data Venda]])</f>
        <v>2019</v>
      </c>
      <c r="K181" s="7" t="str">
        <f>IF(TblVendas[[#This Row],[Vencimento]] &gt; TblVendas[[#This Row],[Data Venda]], "À Prazo", "À Vista")</f>
        <v>À Prazo</v>
      </c>
    </row>
    <row r="182" spans="2:11" x14ac:dyDescent="0.25">
      <c r="B182" s="1">
        <v>43542</v>
      </c>
      <c r="C182" s="25">
        <v>86657720203</v>
      </c>
      <c r="D182" s="4">
        <v>498</v>
      </c>
      <c r="E182" s="1">
        <v>43602</v>
      </c>
      <c r="F182" s="1">
        <v>43602</v>
      </c>
      <c r="G182" s="2" t="s">
        <v>7</v>
      </c>
      <c r="H18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82" s="6">
        <f>MONTH(TblVendas[[#This Row],[Data Venda]])</f>
        <v>3</v>
      </c>
      <c r="J182" s="6">
        <f>YEAR(TblVendas[[#This Row],[Data Venda]])</f>
        <v>2019</v>
      </c>
      <c r="K182" s="7" t="str">
        <f>IF(TblVendas[[#This Row],[Vencimento]] &gt; TblVendas[[#This Row],[Data Venda]], "À Prazo", "À Vista")</f>
        <v>À Prazo</v>
      </c>
    </row>
    <row r="183" spans="2:11" x14ac:dyDescent="0.25">
      <c r="B183" s="1">
        <v>43542</v>
      </c>
      <c r="C183" s="25">
        <v>86657720146</v>
      </c>
      <c r="D183" s="4">
        <v>1490</v>
      </c>
      <c r="E183" s="1">
        <v>43602</v>
      </c>
      <c r="F183" s="1">
        <v>43602</v>
      </c>
      <c r="G183" s="2" t="s">
        <v>7</v>
      </c>
      <c r="H18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83" s="6">
        <f>MONTH(TblVendas[[#This Row],[Data Venda]])</f>
        <v>3</v>
      </c>
      <c r="J183" s="6">
        <f>YEAR(TblVendas[[#This Row],[Data Venda]])</f>
        <v>2019</v>
      </c>
      <c r="K183" s="7" t="str">
        <f>IF(TblVendas[[#This Row],[Vencimento]] &gt; TblVendas[[#This Row],[Data Venda]], "À Prazo", "À Vista")</f>
        <v>À Prazo</v>
      </c>
    </row>
    <row r="184" spans="2:11" x14ac:dyDescent="0.25">
      <c r="B184" s="1">
        <v>43543</v>
      </c>
      <c r="C184" s="25">
        <v>86657720133</v>
      </c>
      <c r="D184" s="4">
        <v>544</v>
      </c>
      <c r="E184" s="1">
        <v>43573</v>
      </c>
      <c r="F184" s="1">
        <v>43600</v>
      </c>
      <c r="G184" s="2" t="s">
        <v>8</v>
      </c>
      <c r="H184" s="6">
        <f>IF(TblVendas[[#This Row],[Vencimento]] &gt; Analises!$C$3, 0, IF(TblVendas[[#This Row],[Pagamento]] = 0, Analises!$C$3 - TblVendas[[#This Row],[Vencimento]], TblVendas[[#This Row],[Pagamento]] - TblVendas[[#This Row],[Vencimento]]))</f>
        <v>27</v>
      </c>
      <c r="I184" s="6">
        <f>MONTH(TblVendas[[#This Row],[Data Venda]])</f>
        <v>3</v>
      </c>
      <c r="J184" s="6">
        <f>YEAR(TblVendas[[#This Row],[Data Venda]])</f>
        <v>2019</v>
      </c>
      <c r="K184" s="7" t="str">
        <f>IF(TblVendas[[#This Row],[Vencimento]] &gt; TblVendas[[#This Row],[Data Venda]], "À Prazo", "À Vista")</f>
        <v>À Prazo</v>
      </c>
    </row>
    <row r="185" spans="2:11" x14ac:dyDescent="0.25">
      <c r="B185" s="1">
        <v>43543</v>
      </c>
      <c r="C185" s="25">
        <v>86657720107</v>
      </c>
      <c r="D185" s="4">
        <v>959</v>
      </c>
      <c r="E185" s="1">
        <v>43573</v>
      </c>
      <c r="F185" s="1">
        <v>43573</v>
      </c>
      <c r="G185" s="2" t="s">
        <v>9</v>
      </c>
      <c r="H18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85" s="6">
        <f>MONTH(TblVendas[[#This Row],[Data Venda]])</f>
        <v>3</v>
      </c>
      <c r="J185" s="6">
        <f>YEAR(TblVendas[[#This Row],[Data Venda]])</f>
        <v>2019</v>
      </c>
      <c r="K185" s="7" t="str">
        <f>IF(TblVendas[[#This Row],[Vencimento]] &gt; TblVendas[[#This Row],[Data Venda]], "À Prazo", "À Vista")</f>
        <v>À Prazo</v>
      </c>
    </row>
    <row r="186" spans="2:11" x14ac:dyDescent="0.25">
      <c r="B186" s="1">
        <v>43546</v>
      </c>
      <c r="C186" s="25">
        <v>86657720157</v>
      </c>
      <c r="D186" s="4">
        <v>1208</v>
      </c>
      <c r="E186" s="1">
        <v>43546</v>
      </c>
      <c r="F186" s="1">
        <v>43546</v>
      </c>
      <c r="G186" s="2" t="s">
        <v>9</v>
      </c>
      <c r="H18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86" s="6">
        <f>MONTH(TblVendas[[#This Row],[Data Venda]])</f>
        <v>3</v>
      </c>
      <c r="J186" s="6">
        <f>YEAR(TblVendas[[#This Row],[Data Venda]])</f>
        <v>2019</v>
      </c>
      <c r="K186" s="7" t="str">
        <f>IF(TblVendas[[#This Row],[Vencimento]] &gt; TblVendas[[#This Row],[Data Venda]], "À Prazo", "À Vista")</f>
        <v>À Vista</v>
      </c>
    </row>
    <row r="187" spans="2:11" x14ac:dyDescent="0.25">
      <c r="B187" s="1">
        <v>43547</v>
      </c>
      <c r="C187" s="25">
        <v>86657720123</v>
      </c>
      <c r="D187" s="4">
        <v>326</v>
      </c>
      <c r="E187" s="1">
        <v>43607</v>
      </c>
      <c r="F187" s="1">
        <v>43607</v>
      </c>
      <c r="G187" s="2" t="s">
        <v>8</v>
      </c>
      <c r="H18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87" s="6">
        <f>MONTH(TblVendas[[#This Row],[Data Venda]])</f>
        <v>3</v>
      </c>
      <c r="J187" s="6">
        <f>YEAR(TblVendas[[#This Row],[Data Venda]])</f>
        <v>2019</v>
      </c>
      <c r="K187" s="7" t="str">
        <f>IF(TblVendas[[#This Row],[Vencimento]] &gt; TblVendas[[#This Row],[Data Venda]], "À Prazo", "À Vista")</f>
        <v>À Prazo</v>
      </c>
    </row>
    <row r="188" spans="2:11" x14ac:dyDescent="0.25">
      <c r="B188" s="1">
        <v>43547</v>
      </c>
      <c r="C188" s="25">
        <v>86657720213</v>
      </c>
      <c r="D188" s="4">
        <v>846</v>
      </c>
      <c r="E188" s="1">
        <v>43607</v>
      </c>
      <c r="F188" s="1">
        <v>43625</v>
      </c>
      <c r="G188" s="2" t="s">
        <v>9</v>
      </c>
      <c r="H188" s="6">
        <f>IF(TblVendas[[#This Row],[Vencimento]] &gt; Analises!$C$3, 0, IF(TblVendas[[#This Row],[Pagamento]] = 0, Analises!$C$3 - TblVendas[[#This Row],[Vencimento]], TblVendas[[#This Row],[Pagamento]] - TblVendas[[#This Row],[Vencimento]]))</f>
        <v>18</v>
      </c>
      <c r="I188" s="6">
        <f>MONTH(TblVendas[[#This Row],[Data Venda]])</f>
        <v>3</v>
      </c>
      <c r="J188" s="6">
        <f>YEAR(TblVendas[[#This Row],[Data Venda]])</f>
        <v>2019</v>
      </c>
      <c r="K188" s="7" t="str">
        <f>IF(TblVendas[[#This Row],[Vencimento]] &gt; TblVendas[[#This Row],[Data Venda]], "À Prazo", "À Vista")</f>
        <v>À Prazo</v>
      </c>
    </row>
    <row r="189" spans="2:11" x14ac:dyDescent="0.25">
      <c r="B189" s="1">
        <v>43547</v>
      </c>
      <c r="C189" s="25">
        <v>86657720259</v>
      </c>
      <c r="D189" s="4">
        <v>545</v>
      </c>
      <c r="E189" s="1">
        <v>43637</v>
      </c>
      <c r="F189" s="1">
        <v>43671</v>
      </c>
      <c r="G189" s="2" t="s">
        <v>8</v>
      </c>
      <c r="H189" s="6">
        <f>IF(TblVendas[[#This Row],[Vencimento]] &gt; Analises!$C$3, 0, IF(TblVendas[[#This Row],[Pagamento]] = 0, Analises!$C$3 - TblVendas[[#This Row],[Vencimento]], TblVendas[[#This Row],[Pagamento]] - TblVendas[[#This Row],[Vencimento]]))</f>
        <v>34</v>
      </c>
      <c r="I189" s="6">
        <f>MONTH(TblVendas[[#This Row],[Data Venda]])</f>
        <v>3</v>
      </c>
      <c r="J189" s="6">
        <f>YEAR(TblVendas[[#This Row],[Data Venda]])</f>
        <v>2019</v>
      </c>
      <c r="K189" s="7" t="str">
        <f>IF(TblVendas[[#This Row],[Vencimento]] &gt; TblVendas[[#This Row],[Data Venda]], "À Prazo", "À Vista")</f>
        <v>À Prazo</v>
      </c>
    </row>
    <row r="190" spans="2:11" x14ac:dyDescent="0.25">
      <c r="B190" s="1">
        <v>43548</v>
      </c>
      <c r="C190" s="25">
        <v>86657720068</v>
      </c>
      <c r="D190" s="4">
        <v>1463</v>
      </c>
      <c r="E190" s="1">
        <v>43548</v>
      </c>
      <c r="F190" s="1">
        <v>43548</v>
      </c>
      <c r="G190" s="2" t="s">
        <v>9</v>
      </c>
      <c r="H19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90" s="6">
        <f>MONTH(TblVendas[[#This Row],[Data Venda]])</f>
        <v>3</v>
      </c>
      <c r="J190" s="6">
        <f>YEAR(TblVendas[[#This Row],[Data Venda]])</f>
        <v>2019</v>
      </c>
      <c r="K190" s="7" t="str">
        <f>IF(TblVendas[[#This Row],[Vencimento]] &gt; TblVendas[[#This Row],[Data Venda]], "À Prazo", "À Vista")</f>
        <v>À Vista</v>
      </c>
    </row>
    <row r="191" spans="2:11" x14ac:dyDescent="0.25">
      <c r="B191" s="1">
        <v>43548</v>
      </c>
      <c r="C191" s="25">
        <v>86657720090</v>
      </c>
      <c r="D191" s="4">
        <v>1194</v>
      </c>
      <c r="E191" s="1">
        <v>43578</v>
      </c>
      <c r="F191" s="1">
        <v>43578</v>
      </c>
      <c r="G191" s="2" t="s">
        <v>7</v>
      </c>
      <c r="H19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91" s="6">
        <f>MONTH(TblVendas[[#This Row],[Data Venda]])</f>
        <v>3</v>
      </c>
      <c r="J191" s="6">
        <f>YEAR(TblVendas[[#This Row],[Data Venda]])</f>
        <v>2019</v>
      </c>
      <c r="K191" s="7" t="str">
        <f>IF(TblVendas[[#This Row],[Vencimento]] &gt; TblVendas[[#This Row],[Data Venda]], "À Prazo", "À Vista")</f>
        <v>À Prazo</v>
      </c>
    </row>
    <row r="192" spans="2:11" x14ac:dyDescent="0.25">
      <c r="B192" s="1">
        <v>43549</v>
      </c>
      <c r="C192" s="25">
        <v>86657720171</v>
      </c>
      <c r="D192" s="4">
        <v>264</v>
      </c>
      <c r="E192" s="1">
        <v>43549</v>
      </c>
      <c r="F192" s="1">
        <v>43549</v>
      </c>
      <c r="G192" s="2" t="s">
        <v>7</v>
      </c>
      <c r="H19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92" s="6">
        <f>MONTH(TblVendas[[#This Row],[Data Venda]])</f>
        <v>3</v>
      </c>
      <c r="J192" s="6">
        <f>YEAR(TblVendas[[#This Row],[Data Venda]])</f>
        <v>2019</v>
      </c>
      <c r="K192" s="7" t="str">
        <f>IF(TblVendas[[#This Row],[Vencimento]] &gt; TblVendas[[#This Row],[Data Venda]], "À Prazo", "À Vista")</f>
        <v>À Vista</v>
      </c>
    </row>
    <row r="193" spans="2:11" x14ac:dyDescent="0.25">
      <c r="B193" s="1">
        <v>43549</v>
      </c>
      <c r="C193" s="25">
        <v>86657720220</v>
      </c>
      <c r="D193" s="4">
        <v>1454</v>
      </c>
      <c r="E193" s="1">
        <v>43609</v>
      </c>
      <c r="F193" s="1">
        <v>43636</v>
      </c>
      <c r="G193" s="2" t="s">
        <v>8</v>
      </c>
      <c r="H193" s="6">
        <f>IF(TblVendas[[#This Row],[Vencimento]] &gt; Analises!$C$3, 0, IF(TblVendas[[#This Row],[Pagamento]] = 0, Analises!$C$3 - TblVendas[[#This Row],[Vencimento]], TblVendas[[#This Row],[Pagamento]] - TblVendas[[#This Row],[Vencimento]]))</f>
        <v>27</v>
      </c>
      <c r="I193" s="6">
        <f>MONTH(TblVendas[[#This Row],[Data Venda]])</f>
        <v>3</v>
      </c>
      <c r="J193" s="6">
        <f>YEAR(TblVendas[[#This Row],[Data Venda]])</f>
        <v>2019</v>
      </c>
      <c r="K193" s="7" t="str">
        <f>IF(TblVendas[[#This Row],[Vencimento]] &gt; TblVendas[[#This Row],[Data Venda]], "À Prazo", "À Vista")</f>
        <v>À Prazo</v>
      </c>
    </row>
    <row r="194" spans="2:11" x14ac:dyDescent="0.25">
      <c r="B194" s="1">
        <v>43549</v>
      </c>
      <c r="C194" s="25">
        <v>86657720079</v>
      </c>
      <c r="D194" s="4">
        <v>554</v>
      </c>
      <c r="E194" s="1">
        <v>43609</v>
      </c>
      <c r="F194" s="1">
        <v>43634</v>
      </c>
      <c r="G194" s="2" t="s">
        <v>9</v>
      </c>
      <c r="H194" s="6">
        <f>IF(TblVendas[[#This Row],[Vencimento]] &gt; Analises!$C$3, 0, IF(TblVendas[[#This Row],[Pagamento]] = 0, Analises!$C$3 - TblVendas[[#This Row],[Vencimento]], TblVendas[[#This Row],[Pagamento]] - TblVendas[[#This Row],[Vencimento]]))</f>
        <v>25</v>
      </c>
      <c r="I194" s="6">
        <f>MONTH(TblVendas[[#This Row],[Data Venda]])</f>
        <v>3</v>
      </c>
      <c r="J194" s="6">
        <f>YEAR(TblVendas[[#This Row],[Data Venda]])</f>
        <v>2019</v>
      </c>
      <c r="K194" s="7" t="str">
        <f>IF(TblVendas[[#This Row],[Vencimento]] &gt; TblVendas[[#This Row],[Data Venda]], "À Prazo", "À Vista")</f>
        <v>À Prazo</v>
      </c>
    </row>
    <row r="195" spans="2:11" x14ac:dyDescent="0.25">
      <c r="B195" s="1">
        <v>43549</v>
      </c>
      <c r="C195" s="25">
        <v>86657720061</v>
      </c>
      <c r="D195" s="4">
        <v>726</v>
      </c>
      <c r="E195" s="1">
        <v>43609</v>
      </c>
      <c r="F195" s="1">
        <v>43628</v>
      </c>
      <c r="G195" s="2" t="s">
        <v>7</v>
      </c>
      <c r="H195" s="6">
        <f>IF(TblVendas[[#This Row],[Vencimento]] &gt; Analises!$C$3, 0, IF(TblVendas[[#This Row],[Pagamento]] = 0, Analises!$C$3 - TblVendas[[#This Row],[Vencimento]], TblVendas[[#This Row],[Pagamento]] - TblVendas[[#This Row],[Vencimento]]))</f>
        <v>19</v>
      </c>
      <c r="I195" s="6">
        <f>MONTH(TblVendas[[#This Row],[Data Venda]])</f>
        <v>3</v>
      </c>
      <c r="J195" s="6">
        <f>YEAR(TblVendas[[#This Row],[Data Venda]])</f>
        <v>2019</v>
      </c>
      <c r="K195" s="7" t="str">
        <f>IF(TblVendas[[#This Row],[Vencimento]] &gt; TblVendas[[#This Row],[Data Venda]], "À Prazo", "À Vista")</f>
        <v>À Prazo</v>
      </c>
    </row>
    <row r="196" spans="2:11" x14ac:dyDescent="0.25">
      <c r="B196" s="1">
        <v>43550</v>
      </c>
      <c r="C196" s="25">
        <v>86657720233</v>
      </c>
      <c r="D196" s="4">
        <v>299</v>
      </c>
      <c r="E196" s="1">
        <v>43550</v>
      </c>
      <c r="F196" s="1">
        <v>43550</v>
      </c>
      <c r="G196" s="2" t="s">
        <v>8</v>
      </c>
      <c r="H19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96" s="6">
        <f>MONTH(TblVendas[[#This Row],[Data Venda]])</f>
        <v>3</v>
      </c>
      <c r="J196" s="6">
        <f>YEAR(TblVendas[[#This Row],[Data Venda]])</f>
        <v>2019</v>
      </c>
      <c r="K196" s="7" t="str">
        <f>IF(TblVendas[[#This Row],[Vencimento]] &gt; TblVendas[[#This Row],[Data Venda]], "À Prazo", "À Vista")</f>
        <v>À Vista</v>
      </c>
    </row>
    <row r="197" spans="2:11" x14ac:dyDescent="0.25">
      <c r="B197" s="1">
        <v>43550</v>
      </c>
      <c r="C197" s="25">
        <v>86657720151</v>
      </c>
      <c r="D197" s="4">
        <v>1328</v>
      </c>
      <c r="E197" s="1">
        <v>43550</v>
      </c>
      <c r="F197" s="1">
        <v>43584</v>
      </c>
      <c r="G197" s="2" t="s">
        <v>9</v>
      </c>
      <c r="H197" s="6">
        <f>IF(TblVendas[[#This Row],[Vencimento]] &gt; Analises!$C$3, 0, IF(TblVendas[[#This Row],[Pagamento]] = 0, Analises!$C$3 - TblVendas[[#This Row],[Vencimento]], TblVendas[[#This Row],[Pagamento]] - TblVendas[[#This Row],[Vencimento]]))</f>
        <v>34</v>
      </c>
      <c r="I197" s="6">
        <f>MONTH(TblVendas[[#This Row],[Data Venda]])</f>
        <v>3</v>
      </c>
      <c r="J197" s="6">
        <f>YEAR(TblVendas[[#This Row],[Data Venda]])</f>
        <v>2019</v>
      </c>
      <c r="K197" s="7" t="str">
        <f>IF(TblVendas[[#This Row],[Vencimento]] &gt; TblVendas[[#This Row],[Data Venda]], "À Prazo", "À Vista")</f>
        <v>À Vista</v>
      </c>
    </row>
    <row r="198" spans="2:11" x14ac:dyDescent="0.25">
      <c r="B198" s="1">
        <v>43550</v>
      </c>
      <c r="C198" s="25">
        <v>86657720073</v>
      </c>
      <c r="D198" s="4">
        <v>137</v>
      </c>
      <c r="E198" s="1">
        <v>43610</v>
      </c>
      <c r="F198" s="1">
        <v>43621</v>
      </c>
      <c r="G198" s="2" t="s">
        <v>9</v>
      </c>
      <c r="H198" s="6">
        <f>IF(TblVendas[[#This Row],[Vencimento]] &gt; Analises!$C$3, 0, IF(TblVendas[[#This Row],[Pagamento]] = 0, Analises!$C$3 - TblVendas[[#This Row],[Vencimento]], TblVendas[[#This Row],[Pagamento]] - TblVendas[[#This Row],[Vencimento]]))</f>
        <v>11</v>
      </c>
      <c r="I198" s="6">
        <f>MONTH(TblVendas[[#This Row],[Data Venda]])</f>
        <v>3</v>
      </c>
      <c r="J198" s="6">
        <f>YEAR(TblVendas[[#This Row],[Data Venda]])</f>
        <v>2019</v>
      </c>
      <c r="K198" s="7" t="str">
        <f>IF(TblVendas[[#This Row],[Vencimento]] &gt; TblVendas[[#This Row],[Data Venda]], "À Prazo", "À Vista")</f>
        <v>À Prazo</v>
      </c>
    </row>
    <row r="199" spans="2:11" x14ac:dyDescent="0.25">
      <c r="B199" s="1">
        <v>43550</v>
      </c>
      <c r="C199" s="25">
        <v>86657720107</v>
      </c>
      <c r="D199" s="4">
        <v>1000</v>
      </c>
      <c r="E199" s="1">
        <v>43610</v>
      </c>
      <c r="F199" s="1">
        <v>43610</v>
      </c>
      <c r="G199" s="2" t="s">
        <v>8</v>
      </c>
      <c r="H19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99" s="6">
        <f>MONTH(TblVendas[[#This Row],[Data Venda]])</f>
        <v>3</v>
      </c>
      <c r="J199" s="6">
        <f>YEAR(TblVendas[[#This Row],[Data Venda]])</f>
        <v>2019</v>
      </c>
      <c r="K199" s="7" t="str">
        <f>IF(TblVendas[[#This Row],[Vencimento]] &gt; TblVendas[[#This Row],[Data Venda]], "À Prazo", "À Vista")</f>
        <v>À Prazo</v>
      </c>
    </row>
    <row r="200" spans="2:11" x14ac:dyDescent="0.25">
      <c r="B200" s="1">
        <v>43551</v>
      </c>
      <c r="C200" s="25">
        <v>86657720232</v>
      </c>
      <c r="D200" s="4">
        <v>816</v>
      </c>
      <c r="E200" s="1">
        <v>43551</v>
      </c>
      <c r="F200" s="1">
        <v>43574</v>
      </c>
      <c r="G200" s="2" t="s">
        <v>8</v>
      </c>
      <c r="H200" s="6">
        <f>IF(TblVendas[[#This Row],[Vencimento]] &gt; Analises!$C$3, 0, IF(TblVendas[[#This Row],[Pagamento]] = 0, Analises!$C$3 - TblVendas[[#This Row],[Vencimento]], TblVendas[[#This Row],[Pagamento]] - TblVendas[[#This Row],[Vencimento]]))</f>
        <v>23</v>
      </c>
      <c r="I200" s="6">
        <f>MONTH(TblVendas[[#This Row],[Data Venda]])</f>
        <v>3</v>
      </c>
      <c r="J200" s="6">
        <f>YEAR(TblVendas[[#This Row],[Data Venda]])</f>
        <v>2019</v>
      </c>
      <c r="K200" s="7" t="str">
        <f>IF(TblVendas[[#This Row],[Vencimento]] &gt; TblVendas[[#This Row],[Data Venda]], "À Prazo", "À Vista")</f>
        <v>À Vista</v>
      </c>
    </row>
    <row r="201" spans="2:11" x14ac:dyDescent="0.25">
      <c r="B201" s="1">
        <v>43551</v>
      </c>
      <c r="C201" s="25">
        <v>86657720112</v>
      </c>
      <c r="D201" s="4">
        <v>443</v>
      </c>
      <c r="E201" s="1">
        <v>43581</v>
      </c>
      <c r="F201" s="1">
        <v>43581</v>
      </c>
      <c r="G201" s="2" t="s">
        <v>9</v>
      </c>
      <c r="H20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01" s="6">
        <f>MONTH(TblVendas[[#This Row],[Data Venda]])</f>
        <v>3</v>
      </c>
      <c r="J201" s="6">
        <f>YEAR(TblVendas[[#This Row],[Data Venda]])</f>
        <v>2019</v>
      </c>
      <c r="K201" s="7" t="str">
        <f>IF(TblVendas[[#This Row],[Vencimento]] &gt; TblVendas[[#This Row],[Data Venda]], "À Prazo", "À Vista")</f>
        <v>À Prazo</v>
      </c>
    </row>
    <row r="202" spans="2:11" x14ac:dyDescent="0.25">
      <c r="B202" s="1">
        <v>43551</v>
      </c>
      <c r="C202" s="25">
        <v>86657720070</v>
      </c>
      <c r="D202" s="4">
        <v>672</v>
      </c>
      <c r="E202" s="1">
        <v>43641</v>
      </c>
      <c r="F202" s="1">
        <v>43641</v>
      </c>
      <c r="G202" s="2" t="s">
        <v>8</v>
      </c>
      <c r="H20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02" s="6">
        <f>MONTH(TblVendas[[#This Row],[Data Venda]])</f>
        <v>3</v>
      </c>
      <c r="J202" s="6">
        <f>YEAR(TblVendas[[#This Row],[Data Venda]])</f>
        <v>2019</v>
      </c>
      <c r="K202" s="7" t="str">
        <f>IF(TblVendas[[#This Row],[Vencimento]] &gt; TblVendas[[#This Row],[Data Venda]], "À Prazo", "À Vista")</f>
        <v>À Prazo</v>
      </c>
    </row>
    <row r="203" spans="2:11" x14ac:dyDescent="0.25">
      <c r="B203" s="1">
        <v>43551</v>
      </c>
      <c r="C203" s="25">
        <v>86657720231</v>
      </c>
      <c r="D203" s="4">
        <v>516</v>
      </c>
      <c r="E203" s="1">
        <v>43641</v>
      </c>
      <c r="F203" s="1">
        <v>43649</v>
      </c>
      <c r="G203" s="2" t="s">
        <v>7</v>
      </c>
      <c r="H203" s="6">
        <f>IF(TblVendas[[#This Row],[Vencimento]] &gt; Analises!$C$3, 0, IF(TblVendas[[#This Row],[Pagamento]] = 0, Analises!$C$3 - TblVendas[[#This Row],[Vencimento]], TblVendas[[#This Row],[Pagamento]] - TblVendas[[#This Row],[Vencimento]]))</f>
        <v>8</v>
      </c>
      <c r="I203" s="6">
        <f>MONTH(TblVendas[[#This Row],[Data Venda]])</f>
        <v>3</v>
      </c>
      <c r="J203" s="6">
        <f>YEAR(TblVendas[[#This Row],[Data Venda]])</f>
        <v>2019</v>
      </c>
      <c r="K203" s="7" t="str">
        <f>IF(TblVendas[[#This Row],[Vencimento]] &gt; TblVendas[[#This Row],[Data Venda]], "À Prazo", "À Vista")</f>
        <v>À Prazo</v>
      </c>
    </row>
    <row r="204" spans="2:11" x14ac:dyDescent="0.25">
      <c r="B204" s="1">
        <v>43552</v>
      </c>
      <c r="C204" s="25">
        <v>86657720064</v>
      </c>
      <c r="D204" s="4">
        <v>1407</v>
      </c>
      <c r="E204" s="1">
        <v>43612</v>
      </c>
      <c r="F204" s="1">
        <v>43612</v>
      </c>
      <c r="G204" s="2" t="s">
        <v>8</v>
      </c>
      <c r="H20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04" s="6">
        <f>MONTH(TblVendas[[#This Row],[Data Venda]])</f>
        <v>3</v>
      </c>
      <c r="J204" s="6">
        <f>YEAR(TblVendas[[#This Row],[Data Venda]])</f>
        <v>2019</v>
      </c>
      <c r="K204" s="7" t="str">
        <f>IF(TblVendas[[#This Row],[Vencimento]] &gt; TblVendas[[#This Row],[Data Venda]], "À Prazo", "À Vista")</f>
        <v>À Prazo</v>
      </c>
    </row>
    <row r="205" spans="2:11" x14ac:dyDescent="0.25">
      <c r="B205" s="1">
        <v>43552</v>
      </c>
      <c r="C205" s="25">
        <v>86657720151</v>
      </c>
      <c r="D205" s="4">
        <v>906</v>
      </c>
      <c r="E205" s="1">
        <v>43612</v>
      </c>
      <c r="F205" s="1">
        <v>43612</v>
      </c>
      <c r="G205" s="2" t="s">
        <v>9</v>
      </c>
      <c r="H20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05" s="6">
        <f>MONTH(TblVendas[[#This Row],[Data Venda]])</f>
        <v>3</v>
      </c>
      <c r="J205" s="6">
        <f>YEAR(TblVendas[[#This Row],[Data Venda]])</f>
        <v>2019</v>
      </c>
      <c r="K205" s="7" t="str">
        <f>IF(TblVendas[[#This Row],[Vencimento]] &gt; TblVendas[[#This Row],[Data Venda]], "À Prazo", "À Vista")</f>
        <v>À Prazo</v>
      </c>
    </row>
    <row r="206" spans="2:11" x14ac:dyDescent="0.25">
      <c r="B206" s="1">
        <v>43553</v>
      </c>
      <c r="C206" s="25">
        <v>86657720138</v>
      </c>
      <c r="D206" s="4">
        <v>1309</v>
      </c>
      <c r="E206" s="1">
        <v>43583</v>
      </c>
      <c r="F206" s="1">
        <v>43583</v>
      </c>
      <c r="G206" s="2" t="s">
        <v>7</v>
      </c>
      <c r="H20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06" s="6">
        <f>MONTH(TblVendas[[#This Row],[Data Venda]])</f>
        <v>3</v>
      </c>
      <c r="J206" s="6">
        <f>YEAR(TblVendas[[#This Row],[Data Venda]])</f>
        <v>2019</v>
      </c>
      <c r="K206" s="7" t="str">
        <f>IF(TblVendas[[#This Row],[Vencimento]] &gt; TblVendas[[#This Row],[Data Venda]], "À Prazo", "À Vista")</f>
        <v>À Prazo</v>
      </c>
    </row>
    <row r="207" spans="2:11" x14ac:dyDescent="0.25">
      <c r="B207" s="1">
        <v>43553</v>
      </c>
      <c r="C207" s="25">
        <v>86657720237</v>
      </c>
      <c r="D207" s="4">
        <v>943</v>
      </c>
      <c r="E207" s="1">
        <v>43583</v>
      </c>
      <c r="F207" s="1">
        <v>43583</v>
      </c>
      <c r="G207" s="2" t="s">
        <v>8</v>
      </c>
      <c r="H20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07" s="6">
        <f>MONTH(TblVendas[[#This Row],[Data Venda]])</f>
        <v>3</v>
      </c>
      <c r="J207" s="6">
        <f>YEAR(TblVendas[[#This Row],[Data Venda]])</f>
        <v>2019</v>
      </c>
      <c r="K207" s="7" t="str">
        <f>IF(TblVendas[[#This Row],[Vencimento]] &gt; TblVendas[[#This Row],[Data Venda]], "À Prazo", "À Vista")</f>
        <v>À Prazo</v>
      </c>
    </row>
    <row r="208" spans="2:11" x14ac:dyDescent="0.25">
      <c r="B208" s="1">
        <v>43554</v>
      </c>
      <c r="C208" s="25">
        <v>86657720113</v>
      </c>
      <c r="D208" s="4">
        <v>251</v>
      </c>
      <c r="E208" s="1">
        <v>43584</v>
      </c>
      <c r="F208" s="1">
        <v>43584</v>
      </c>
      <c r="G208" s="2" t="s">
        <v>8</v>
      </c>
      <c r="H20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08" s="6">
        <f>MONTH(TblVendas[[#This Row],[Data Venda]])</f>
        <v>3</v>
      </c>
      <c r="J208" s="6">
        <f>YEAR(TblVendas[[#This Row],[Data Venda]])</f>
        <v>2019</v>
      </c>
      <c r="K208" s="7" t="str">
        <f>IF(TblVendas[[#This Row],[Vencimento]] &gt; TblVendas[[#This Row],[Data Venda]], "À Prazo", "À Vista")</f>
        <v>À Prazo</v>
      </c>
    </row>
    <row r="209" spans="2:11" x14ac:dyDescent="0.25">
      <c r="B209" s="1">
        <v>43554</v>
      </c>
      <c r="C209" s="25">
        <v>86657720238</v>
      </c>
      <c r="D209" s="4">
        <v>1271</v>
      </c>
      <c r="E209" s="1">
        <v>43584</v>
      </c>
      <c r="F209" s="1">
        <v>43584</v>
      </c>
      <c r="G209" s="2" t="s">
        <v>9</v>
      </c>
      <c r="H20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09" s="6">
        <f>MONTH(TblVendas[[#This Row],[Data Venda]])</f>
        <v>3</v>
      </c>
      <c r="J209" s="6">
        <f>YEAR(TblVendas[[#This Row],[Data Venda]])</f>
        <v>2019</v>
      </c>
      <c r="K209" s="7" t="str">
        <f>IF(TblVendas[[#This Row],[Vencimento]] &gt; TblVendas[[#This Row],[Data Venda]], "À Prazo", "À Vista")</f>
        <v>À Prazo</v>
      </c>
    </row>
    <row r="210" spans="2:11" x14ac:dyDescent="0.25">
      <c r="B210" s="1">
        <v>43555</v>
      </c>
      <c r="C210" s="25">
        <v>86657720195</v>
      </c>
      <c r="D210" s="4">
        <v>135</v>
      </c>
      <c r="E210" s="1">
        <v>43645</v>
      </c>
      <c r="F210" s="1">
        <v>43645</v>
      </c>
      <c r="G210" s="2" t="s">
        <v>8</v>
      </c>
      <c r="H21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10" s="6">
        <f>MONTH(TblVendas[[#This Row],[Data Venda]])</f>
        <v>3</v>
      </c>
      <c r="J210" s="6">
        <f>YEAR(TblVendas[[#This Row],[Data Venda]])</f>
        <v>2019</v>
      </c>
      <c r="K210" s="7" t="str">
        <f>IF(TblVendas[[#This Row],[Vencimento]] &gt; TblVendas[[#This Row],[Data Venda]], "À Prazo", "À Vista")</f>
        <v>À Prazo</v>
      </c>
    </row>
    <row r="211" spans="2:11" x14ac:dyDescent="0.25">
      <c r="B211" s="1">
        <v>43556</v>
      </c>
      <c r="C211" s="25">
        <v>86657720190</v>
      </c>
      <c r="D211" s="4">
        <v>159</v>
      </c>
      <c r="E211" s="1">
        <v>43556</v>
      </c>
      <c r="F211" s="1">
        <v>43556</v>
      </c>
      <c r="G211" s="2" t="s">
        <v>9</v>
      </c>
      <c r="H21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11" s="6">
        <f>MONTH(TblVendas[[#This Row],[Data Venda]])</f>
        <v>4</v>
      </c>
      <c r="J211" s="6">
        <f>YEAR(TblVendas[[#This Row],[Data Venda]])</f>
        <v>2019</v>
      </c>
      <c r="K211" s="7" t="str">
        <f>IF(TblVendas[[#This Row],[Vencimento]] &gt; TblVendas[[#This Row],[Data Venda]], "À Prazo", "À Vista")</f>
        <v>À Vista</v>
      </c>
    </row>
    <row r="212" spans="2:11" x14ac:dyDescent="0.25">
      <c r="B212" s="1">
        <v>43557</v>
      </c>
      <c r="C212" s="25">
        <v>86657720113</v>
      </c>
      <c r="D212" s="4">
        <v>1356</v>
      </c>
      <c r="E212" s="1">
        <v>43557</v>
      </c>
      <c r="F212" s="1">
        <v>43557</v>
      </c>
      <c r="G212" s="2" t="s">
        <v>8</v>
      </c>
      <c r="H21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12" s="6">
        <f>MONTH(TblVendas[[#This Row],[Data Venda]])</f>
        <v>4</v>
      </c>
      <c r="J212" s="6">
        <f>YEAR(TblVendas[[#This Row],[Data Venda]])</f>
        <v>2019</v>
      </c>
      <c r="K212" s="7" t="str">
        <f>IF(TblVendas[[#This Row],[Vencimento]] &gt; TblVendas[[#This Row],[Data Venda]], "À Prazo", "À Vista")</f>
        <v>À Vista</v>
      </c>
    </row>
    <row r="213" spans="2:11" x14ac:dyDescent="0.25">
      <c r="B213" s="1">
        <v>43557</v>
      </c>
      <c r="C213" s="25">
        <v>86657720144</v>
      </c>
      <c r="D213" s="4">
        <v>1108</v>
      </c>
      <c r="E213" s="1">
        <v>43587</v>
      </c>
      <c r="F213" s="1">
        <v>43587</v>
      </c>
      <c r="G213" s="2" t="s">
        <v>8</v>
      </c>
      <c r="H21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13" s="6">
        <f>MONTH(TblVendas[[#This Row],[Data Venda]])</f>
        <v>4</v>
      </c>
      <c r="J213" s="6">
        <f>YEAR(TblVendas[[#This Row],[Data Venda]])</f>
        <v>2019</v>
      </c>
      <c r="K213" s="7" t="str">
        <f>IF(TblVendas[[#This Row],[Vencimento]] &gt; TblVendas[[#This Row],[Data Venda]], "À Prazo", "À Vista")</f>
        <v>À Prazo</v>
      </c>
    </row>
    <row r="214" spans="2:11" x14ac:dyDescent="0.25">
      <c r="B214" s="1">
        <v>43558</v>
      </c>
      <c r="C214" s="25">
        <v>86657720153</v>
      </c>
      <c r="D214" s="4">
        <v>492</v>
      </c>
      <c r="E214" s="1">
        <v>43588</v>
      </c>
      <c r="F214" s="1">
        <v>43588</v>
      </c>
      <c r="G214" s="2" t="s">
        <v>9</v>
      </c>
      <c r="H21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14" s="6">
        <f>MONTH(TblVendas[[#This Row],[Data Venda]])</f>
        <v>4</v>
      </c>
      <c r="J214" s="6">
        <f>YEAR(TblVendas[[#This Row],[Data Venda]])</f>
        <v>2019</v>
      </c>
      <c r="K214" s="7" t="str">
        <f>IF(TblVendas[[#This Row],[Vencimento]] &gt; TblVendas[[#This Row],[Data Venda]], "À Prazo", "À Vista")</f>
        <v>À Prazo</v>
      </c>
    </row>
    <row r="215" spans="2:11" x14ac:dyDescent="0.25">
      <c r="B215" s="1">
        <v>43558</v>
      </c>
      <c r="C215" s="25">
        <v>86657720163</v>
      </c>
      <c r="D215" s="4">
        <v>688</v>
      </c>
      <c r="E215" s="1">
        <v>43618</v>
      </c>
      <c r="F215" s="1">
        <v>43618</v>
      </c>
      <c r="G215" s="2" t="s">
        <v>9</v>
      </c>
      <c r="H21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15" s="6">
        <f>MONTH(TblVendas[[#This Row],[Data Venda]])</f>
        <v>4</v>
      </c>
      <c r="J215" s="6">
        <f>YEAR(TblVendas[[#This Row],[Data Venda]])</f>
        <v>2019</v>
      </c>
      <c r="K215" s="7" t="str">
        <f>IF(TblVendas[[#This Row],[Vencimento]] &gt; TblVendas[[#This Row],[Data Venda]], "À Prazo", "À Vista")</f>
        <v>À Prazo</v>
      </c>
    </row>
    <row r="216" spans="2:11" x14ac:dyDescent="0.25">
      <c r="B216" s="1">
        <v>43559</v>
      </c>
      <c r="C216" s="25">
        <v>86657720215</v>
      </c>
      <c r="D216" s="4">
        <v>417</v>
      </c>
      <c r="E216" s="1">
        <v>43619</v>
      </c>
      <c r="F216" s="1">
        <v>43619</v>
      </c>
      <c r="G216" s="2" t="s">
        <v>8</v>
      </c>
      <c r="H21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16" s="6">
        <f>MONTH(TblVendas[[#This Row],[Data Venda]])</f>
        <v>4</v>
      </c>
      <c r="J216" s="6">
        <f>YEAR(TblVendas[[#This Row],[Data Venda]])</f>
        <v>2019</v>
      </c>
      <c r="K216" s="7" t="str">
        <f>IF(TblVendas[[#This Row],[Vencimento]] &gt; TblVendas[[#This Row],[Data Venda]], "À Prazo", "À Vista")</f>
        <v>À Prazo</v>
      </c>
    </row>
    <row r="217" spans="2:11" x14ac:dyDescent="0.25">
      <c r="B217" s="1">
        <v>43560</v>
      </c>
      <c r="C217" s="25">
        <v>86657720141</v>
      </c>
      <c r="D217" s="4">
        <v>116</v>
      </c>
      <c r="E217" s="1">
        <v>43560</v>
      </c>
      <c r="F217" s="1">
        <v>43560</v>
      </c>
      <c r="G217" s="2" t="s">
        <v>9</v>
      </c>
      <c r="H21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17" s="6">
        <f>MONTH(TblVendas[[#This Row],[Data Venda]])</f>
        <v>4</v>
      </c>
      <c r="J217" s="6">
        <f>YEAR(TblVendas[[#This Row],[Data Venda]])</f>
        <v>2019</v>
      </c>
      <c r="K217" s="7" t="str">
        <f>IF(TblVendas[[#This Row],[Vencimento]] &gt; TblVendas[[#This Row],[Data Venda]], "À Prazo", "À Vista")</f>
        <v>À Vista</v>
      </c>
    </row>
    <row r="218" spans="2:11" x14ac:dyDescent="0.25">
      <c r="B218" s="1">
        <v>43560</v>
      </c>
      <c r="C218" s="25">
        <v>86657720117</v>
      </c>
      <c r="D218" s="4">
        <v>362</v>
      </c>
      <c r="E218" s="1">
        <v>43590</v>
      </c>
      <c r="F218" s="1">
        <v>43590</v>
      </c>
      <c r="G218" s="2" t="s">
        <v>7</v>
      </c>
      <c r="H21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18" s="6">
        <f>MONTH(TblVendas[[#This Row],[Data Venda]])</f>
        <v>4</v>
      </c>
      <c r="J218" s="6">
        <f>YEAR(TblVendas[[#This Row],[Data Venda]])</f>
        <v>2019</v>
      </c>
      <c r="K218" s="7" t="str">
        <f>IF(TblVendas[[#This Row],[Vencimento]] &gt; TblVendas[[#This Row],[Data Venda]], "À Prazo", "À Vista")</f>
        <v>À Prazo</v>
      </c>
    </row>
    <row r="219" spans="2:11" x14ac:dyDescent="0.25">
      <c r="B219" s="1">
        <v>43560</v>
      </c>
      <c r="C219" s="25">
        <v>86657720091</v>
      </c>
      <c r="D219" s="4">
        <v>349</v>
      </c>
      <c r="E219" s="1">
        <v>43590</v>
      </c>
      <c r="F219" s="1">
        <v>43590</v>
      </c>
      <c r="G219" s="2" t="s">
        <v>8</v>
      </c>
      <c r="H21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19" s="6">
        <f>MONTH(TblVendas[[#This Row],[Data Venda]])</f>
        <v>4</v>
      </c>
      <c r="J219" s="6">
        <f>YEAR(TblVendas[[#This Row],[Data Venda]])</f>
        <v>2019</v>
      </c>
      <c r="K219" s="7" t="str">
        <f>IF(TblVendas[[#This Row],[Vencimento]] &gt; TblVendas[[#This Row],[Data Venda]], "À Prazo", "À Vista")</f>
        <v>À Prazo</v>
      </c>
    </row>
    <row r="220" spans="2:11" x14ac:dyDescent="0.25">
      <c r="B220" s="1">
        <v>43561</v>
      </c>
      <c r="C220" s="25">
        <v>86657720178</v>
      </c>
      <c r="D220" s="4">
        <v>236</v>
      </c>
      <c r="E220" s="1">
        <v>43591</v>
      </c>
      <c r="F220" s="1">
        <v>43629</v>
      </c>
      <c r="G220" s="2" t="s">
        <v>7</v>
      </c>
      <c r="H220" s="6">
        <f>IF(TblVendas[[#This Row],[Vencimento]] &gt; Analises!$C$3, 0, IF(TblVendas[[#This Row],[Pagamento]] = 0, Analises!$C$3 - TblVendas[[#This Row],[Vencimento]], TblVendas[[#This Row],[Pagamento]] - TblVendas[[#This Row],[Vencimento]]))</f>
        <v>38</v>
      </c>
      <c r="I220" s="6">
        <f>MONTH(TblVendas[[#This Row],[Data Venda]])</f>
        <v>4</v>
      </c>
      <c r="J220" s="6">
        <f>YEAR(TblVendas[[#This Row],[Data Venda]])</f>
        <v>2019</v>
      </c>
      <c r="K220" s="7" t="str">
        <f>IF(TblVendas[[#This Row],[Vencimento]] &gt; TblVendas[[#This Row],[Data Venda]], "À Prazo", "À Vista")</f>
        <v>À Prazo</v>
      </c>
    </row>
    <row r="221" spans="2:11" x14ac:dyDescent="0.25">
      <c r="B221" s="1">
        <v>43561</v>
      </c>
      <c r="C221" s="25">
        <v>86657720187</v>
      </c>
      <c r="D221" s="4">
        <v>1407</v>
      </c>
      <c r="E221" s="1">
        <v>43651</v>
      </c>
      <c r="F221" s="1">
        <v>43673</v>
      </c>
      <c r="G221" s="2" t="s">
        <v>9</v>
      </c>
      <c r="H221" s="6">
        <f>IF(TblVendas[[#This Row],[Vencimento]] &gt; Analises!$C$3, 0, IF(TblVendas[[#This Row],[Pagamento]] = 0, Analises!$C$3 - TblVendas[[#This Row],[Vencimento]], TblVendas[[#This Row],[Pagamento]] - TblVendas[[#This Row],[Vencimento]]))</f>
        <v>22</v>
      </c>
      <c r="I221" s="6">
        <f>MONTH(TblVendas[[#This Row],[Data Venda]])</f>
        <v>4</v>
      </c>
      <c r="J221" s="6">
        <f>YEAR(TblVendas[[#This Row],[Data Venda]])</f>
        <v>2019</v>
      </c>
      <c r="K221" s="7" t="str">
        <f>IF(TblVendas[[#This Row],[Vencimento]] &gt; TblVendas[[#This Row],[Data Venda]], "À Prazo", "À Vista")</f>
        <v>À Prazo</v>
      </c>
    </row>
    <row r="222" spans="2:11" x14ac:dyDescent="0.25">
      <c r="B222" s="1">
        <v>43562</v>
      </c>
      <c r="C222" s="25">
        <v>86657720115</v>
      </c>
      <c r="D222" s="4">
        <v>1095</v>
      </c>
      <c r="E222" s="1">
        <v>43622</v>
      </c>
      <c r="F222" s="1">
        <v>43622</v>
      </c>
      <c r="G222" s="2" t="s">
        <v>8</v>
      </c>
      <c r="H22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22" s="6">
        <f>MONTH(TblVendas[[#This Row],[Data Venda]])</f>
        <v>4</v>
      </c>
      <c r="J222" s="6">
        <f>YEAR(TblVendas[[#This Row],[Data Venda]])</f>
        <v>2019</v>
      </c>
      <c r="K222" s="7" t="str">
        <f>IF(TblVendas[[#This Row],[Vencimento]] &gt; TblVendas[[#This Row],[Data Venda]], "À Prazo", "À Vista")</f>
        <v>À Prazo</v>
      </c>
    </row>
    <row r="223" spans="2:11" x14ac:dyDescent="0.25">
      <c r="B223" s="1">
        <v>43563</v>
      </c>
      <c r="C223" s="25">
        <v>86657720061</v>
      </c>
      <c r="D223" s="4">
        <v>329</v>
      </c>
      <c r="E223" s="1">
        <v>43563</v>
      </c>
      <c r="F223" s="1">
        <v>43563</v>
      </c>
      <c r="G223" s="2" t="s">
        <v>7</v>
      </c>
      <c r="H22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23" s="6">
        <f>MONTH(TblVendas[[#This Row],[Data Venda]])</f>
        <v>4</v>
      </c>
      <c r="J223" s="6">
        <f>YEAR(TblVendas[[#This Row],[Data Venda]])</f>
        <v>2019</v>
      </c>
      <c r="K223" s="7" t="str">
        <f>IF(TblVendas[[#This Row],[Vencimento]] &gt; TblVendas[[#This Row],[Data Venda]], "À Prazo", "À Vista")</f>
        <v>À Vista</v>
      </c>
    </row>
    <row r="224" spans="2:11" x14ac:dyDescent="0.25">
      <c r="B224" s="1">
        <v>43563</v>
      </c>
      <c r="C224" s="25">
        <v>86657720223</v>
      </c>
      <c r="D224" s="4">
        <v>190</v>
      </c>
      <c r="E224" s="1">
        <v>43563</v>
      </c>
      <c r="F224" s="1">
        <v>43601</v>
      </c>
      <c r="G224" s="2" t="s">
        <v>8</v>
      </c>
      <c r="H224" s="6">
        <f>IF(TblVendas[[#This Row],[Vencimento]] &gt; Analises!$C$3, 0, IF(TblVendas[[#This Row],[Pagamento]] = 0, Analises!$C$3 - TblVendas[[#This Row],[Vencimento]], TblVendas[[#This Row],[Pagamento]] - TblVendas[[#This Row],[Vencimento]]))</f>
        <v>38</v>
      </c>
      <c r="I224" s="6">
        <f>MONTH(TblVendas[[#This Row],[Data Venda]])</f>
        <v>4</v>
      </c>
      <c r="J224" s="6">
        <f>YEAR(TblVendas[[#This Row],[Data Venda]])</f>
        <v>2019</v>
      </c>
      <c r="K224" s="7" t="str">
        <f>IF(TblVendas[[#This Row],[Vencimento]] &gt; TblVendas[[#This Row],[Data Venda]], "À Prazo", "À Vista")</f>
        <v>À Vista</v>
      </c>
    </row>
    <row r="225" spans="2:11" x14ac:dyDescent="0.25">
      <c r="B225" s="1">
        <v>43564</v>
      </c>
      <c r="C225" s="25">
        <v>86657720158</v>
      </c>
      <c r="D225" s="4">
        <v>1011</v>
      </c>
      <c r="E225" s="1">
        <v>43564</v>
      </c>
      <c r="F225" s="1">
        <v>43564</v>
      </c>
      <c r="G225" s="2" t="s">
        <v>8</v>
      </c>
      <c r="H22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25" s="6">
        <f>MONTH(TblVendas[[#This Row],[Data Venda]])</f>
        <v>4</v>
      </c>
      <c r="J225" s="6">
        <f>YEAR(TblVendas[[#This Row],[Data Venda]])</f>
        <v>2019</v>
      </c>
      <c r="K225" s="7" t="str">
        <f>IF(TblVendas[[#This Row],[Vencimento]] &gt; TblVendas[[#This Row],[Data Venda]], "À Prazo", "À Vista")</f>
        <v>À Vista</v>
      </c>
    </row>
    <row r="226" spans="2:11" x14ac:dyDescent="0.25">
      <c r="B226" s="1">
        <v>43564</v>
      </c>
      <c r="C226" s="25">
        <v>86657720163</v>
      </c>
      <c r="D226" s="4">
        <v>287</v>
      </c>
      <c r="E226" s="1">
        <v>43594</v>
      </c>
      <c r="F226" s="1">
        <v>43594</v>
      </c>
      <c r="G226" s="2" t="s">
        <v>8</v>
      </c>
      <c r="H22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26" s="6">
        <f>MONTH(TblVendas[[#This Row],[Data Venda]])</f>
        <v>4</v>
      </c>
      <c r="J226" s="6">
        <f>YEAR(TblVendas[[#This Row],[Data Venda]])</f>
        <v>2019</v>
      </c>
      <c r="K226" s="7" t="str">
        <f>IF(TblVendas[[#This Row],[Vencimento]] &gt; TblVendas[[#This Row],[Data Venda]], "À Prazo", "À Vista")</f>
        <v>À Prazo</v>
      </c>
    </row>
    <row r="227" spans="2:11" x14ac:dyDescent="0.25">
      <c r="B227" s="1">
        <v>43564</v>
      </c>
      <c r="C227" s="25">
        <v>86657720222</v>
      </c>
      <c r="D227" s="4">
        <v>783</v>
      </c>
      <c r="E227" s="1">
        <v>43594</v>
      </c>
      <c r="F227" s="1">
        <v>43630</v>
      </c>
      <c r="G227" s="2" t="s">
        <v>9</v>
      </c>
      <c r="H227" s="6">
        <f>IF(TblVendas[[#This Row],[Vencimento]] &gt; Analises!$C$3, 0, IF(TblVendas[[#This Row],[Pagamento]] = 0, Analises!$C$3 - TblVendas[[#This Row],[Vencimento]], TblVendas[[#This Row],[Pagamento]] - TblVendas[[#This Row],[Vencimento]]))</f>
        <v>36</v>
      </c>
      <c r="I227" s="6">
        <f>MONTH(TblVendas[[#This Row],[Data Venda]])</f>
        <v>4</v>
      </c>
      <c r="J227" s="6">
        <f>YEAR(TblVendas[[#This Row],[Data Venda]])</f>
        <v>2019</v>
      </c>
      <c r="K227" s="7" t="str">
        <f>IF(TblVendas[[#This Row],[Vencimento]] &gt; TblVendas[[#This Row],[Data Venda]], "À Prazo", "À Vista")</f>
        <v>À Prazo</v>
      </c>
    </row>
    <row r="228" spans="2:11" x14ac:dyDescent="0.25">
      <c r="B228" s="1">
        <v>43564</v>
      </c>
      <c r="C228" s="25">
        <v>86657720075</v>
      </c>
      <c r="D228" s="4">
        <v>737</v>
      </c>
      <c r="E228" s="1">
        <v>43654</v>
      </c>
      <c r="F228" s="1">
        <v>43654</v>
      </c>
      <c r="G228" s="2" t="s">
        <v>8</v>
      </c>
      <c r="H22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28" s="6">
        <f>MONTH(TblVendas[[#This Row],[Data Venda]])</f>
        <v>4</v>
      </c>
      <c r="J228" s="6">
        <f>YEAR(TblVendas[[#This Row],[Data Venda]])</f>
        <v>2019</v>
      </c>
      <c r="K228" s="7" t="str">
        <f>IF(TblVendas[[#This Row],[Vencimento]] &gt; TblVendas[[#This Row],[Data Venda]], "À Prazo", "À Vista")</f>
        <v>À Prazo</v>
      </c>
    </row>
    <row r="229" spans="2:11" x14ac:dyDescent="0.25">
      <c r="B229" s="1">
        <v>43565</v>
      </c>
      <c r="C229" s="25">
        <v>86657720081</v>
      </c>
      <c r="D229" s="4">
        <v>1301</v>
      </c>
      <c r="E229" s="1">
        <v>43565</v>
      </c>
      <c r="F229" s="1">
        <v>43565</v>
      </c>
      <c r="G229" s="2" t="s">
        <v>7</v>
      </c>
      <c r="H22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29" s="6">
        <f>MONTH(TblVendas[[#This Row],[Data Venda]])</f>
        <v>4</v>
      </c>
      <c r="J229" s="6">
        <f>YEAR(TblVendas[[#This Row],[Data Venda]])</f>
        <v>2019</v>
      </c>
      <c r="K229" s="7" t="str">
        <f>IF(TblVendas[[#This Row],[Vencimento]] &gt; TblVendas[[#This Row],[Data Venda]], "À Prazo", "À Vista")</f>
        <v>À Vista</v>
      </c>
    </row>
    <row r="230" spans="2:11" x14ac:dyDescent="0.25">
      <c r="B230" s="1">
        <v>43565</v>
      </c>
      <c r="C230" s="25">
        <v>86657720134</v>
      </c>
      <c r="D230" s="4">
        <v>640</v>
      </c>
      <c r="E230" s="1">
        <v>43565</v>
      </c>
      <c r="F230" s="1">
        <v>43601</v>
      </c>
      <c r="G230" s="2" t="s">
        <v>9</v>
      </c>
      <c r="H230" s="6">
        <f>IF(TblVendas[[#This Row],[Vencimento]] &gt; Analises!$C$3, 0, IF(TblVendas[[#This Row],[Pagamento]] = 0, Analises!$C$3 - TblVendas[[#This Row],[Vencimento]], TblVendas[[#This Row],[Pagamento]] - TblVendas[[#This Row],[Vencimento]]))</f>
        <v>36</v>
      </c>
      <c r="I230" s="6">
        <f>MONTH(TblVendas[[#This Row],[Data Venda]])</f>
        <v>4</v>
      </c>
      <c r="J230" s="6">
        <f>YEAR(TblVendas[[#This Row],[Data Venda]])</f>
        <v>2019</v>
      </c>
      <c r="K230" s="7" t="str">
        <f>IF(TblVendas[[#This Row],[Vencimento]] &gt; TblVendas[[#This Row],[Data Venda]], "À Prazo", "À Vista")</f>
        <v>À Vista</v>
      </c>
    </row>
    <row r="231" spans="2:11" x14ac:dyDescent="0.25">
      <c r="B231" s="1">
        <v>43565</v>
      </c>
      <c r="C231" s="25">
        <v>86657720127</v>
      </c>
      <c r="D231" s="4">
        <v>873</v>
      </c>
      <c r="E231" s="1">
        <v>43595</v>
      </c>
      <c r="F231" s="1">
        <v>43595</v>
      </c>
      <c r="G231" s="2" t="s">
        <v>8</v>
      </c>
      <c r="H23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31" s="6">
        <f>MONTH(TblVendas[[#This Row],[Data Venda]])</f>
        <v>4</v>
      </c>
      <c r="J231" s="6">
        <f>YEAR(TblVendas[[#This Row],[Data Venda]])</f>
        <v>2019</v>
      </c>
      <c r="K231" s="7" t="str">
        <f>IF(TblVendas[[#This Row],[Vencimento]] &gt; TblVendas[[#This Row],[Data Venda]], "À Prazo", "À Vista")</f>
        <v>À Prazo</v>
      </c>
    </row>
    <row r="232" spans="2:11" x14ac:dyDescent="0.25">
      <c r="B232" s="1">
        <v>43565</v>
      </c>
      <c r="C232" s="25">
        <v>86657720148</v>
      </c>
      <c r="D232" s="4">
        <v>266</v>
      </c>
      <c r="E232" s="1">
        <v>43655</v>
      </c>
      <c r="F232" s="1">
        <v>43655</v>
      </c>
      <c r="G232" s="2" t="s">
        <v>8</v>
      </c>
      <c r="H23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32" s="6">
        <f>MONTH(TblVendas[[#This Row],[Data Venda]])</f>
        <v>4</v>
      </c>
      <c r="J232" s="6">
        <f>YEAR(TblVendas[[#This Row],[Data Venda]])</f>
        <v>2019</v>
      </c>
      <c r="K232" s="7" t="str">
        <f>IF(TblVendas[[#This Row],[Vencimento]] &gt; TblVendas[[#This Row],[Data Venda]], "À Prazo", "À Vista")</f>
        <v>À Prazo</v>
      </c>
    </row>
    <row r="233" spans="2:11" x14ac:dyDescent="0.25">
      <c r="B233" s="1">
        <v>43566</v>
      </c>
      <c r="C233" s="25">
        <v>86657720185</v>
      </c>
      <c r="D233" s="4">
        <v>808</v>
      </c>
      <c r="E233" s="1">
        <v>43566</v>
      </c>
      <c r="F233" s="1">
        <v>43599</v>
      </c>
      <c r="G233" s="2" t="s">
        <v>8</v>
      </c>
      <c r="H233" s="6">
        <f>IF(TblVendas[[#This Row],[Vencimento]] &gt; Analises!$C$3, 0, IF(TblVendas[[#This Row],[Pagamento]] = 0, Analises!$C$3 - TblVendas[[#This Row],[Vencimento]], TblVendas[[#This Row],[Pagamento]] - TblVendas[[#This Row],[Vencimento]]))</f>
        <v>33</v>
      </c>
      <c r="I233" s="6">
        <f>MONTH(TblVendas[[#This Row],[Data Venda]])</f>
        <v>4</v>
      </c>
      <c r="J233" s="6">
        <f>YEAR(TblVendas[[#This Row],[Data Venda]])</f>
        <v>2019</v>
      </c>
      <c r="K233" s="7" t="str">
        <f>IF(TblVendas[[#This Row],[Vencimento]] &gt; TblVendas[[#This Row],[Data Venda]], "À Prazo", "À Vista")</f>
        <v>À Vista</v>
      </c>
    </row>
    <row r="234" spans="2:11" x14ac:dyDescent="0.25">
      <c r="B234" s="1">
        <v>43567</v>
      </c>
      <c r="C234" s="25">
        <v>86657720062</v>
      </c>
      <c r="D234" s="4">
        <v>251</v>
      </c>
      <c r="E234" s="1">
        <v>43597</v>
      </c>
      <c r="F234" s="1">
        <v>43597</v>
      </c>
      <c r="G234" s="2" t="s">
        <v>8</v>
      </c>
      <c r="H23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34" s="6">
        <f>MONTH(TblVendas[[#This Row],[Data Venda]])</f>
        <v>4</v>
      </c>
      <c r="J234" s="6">
        <f>YEAR(TblVendas[[#This Row],[Data Venda]])</f>
        <v>2019</v>
      </c>
      <c r="K234" s="7" t="str">
        <f>IF(TblVendas[[#This Row],[Vencimento]] &gt; TblVendas[[#This Row],[Data Venda]], "À Prazo", "À Vista")</f>
        <v>À Prazo</v>
      </c>
    </row>
    <row r="235" spans="2:11" x14ac:dyDescent="0.25">
      <c r="B235" s="1">
        <v>43567</v>
      </c>
      <c r="C235" s="25">
        <v>86657720192</v>
      </c>
      <c r="D235" s="4">
        <v>682</v>
      </c>
      <c r="E235" s="1">
        <v>43597</v>
      </c>
      <c r="F235" s="1">
        <v>43626</v>
      </c>
      <c r="G235" s="2" t="s">
        <v>8</v>
      </c>
      <c r="H235" s="6">
        <f>IF(TblVendas[[#This Row],[Vencimento]] &gt; Analises!$C$3, 0, IF(TblVendas[[#This Row],[Pagamento]] = 0, Analises!$C$3 - TblVendas[[#This Row],[Vencimento]], TblVendas[[#This Row],[Pagamento]] - TblVendas[[#This Row],[Vencimento]]))</f>
        <v>29</v>
      </c>
      <c r="I235" s="6">
        <f>MONTH(TblVendas[[#This Row],[Data Venda]])</f>
        <v>4</v>
      </c>
      <c r="J235" s="6">
        <f>YEAR(TblVendas[[#This Row],[Data Venda]])</f>
        <v>2019</v>
      </c>
      <c r="K235" s="7" t="str">
        <f>IF(TblVendas[[#This Row],[Vencimento]] &gt; TblVendas[[#This Row],[Data Venda]], "À Prazo", "À Vista")</f>
        <v>À Prazo</v>
      </c>
    </row>
    <row r="236" spans="2:11" x14ac:dyDescent="0.25">
      <c r="B236" s="1">
        <v>43567</v>
      </c>
      <c r="C236" s="25">
        <v>86657720084</v>
      </c>
      <c r="D236" s="4">
        <v>1337</v>
      </c>
      <c r="E236" s="1">
        <v>43657</v>
      </c>
      <c r="F236" s="1">
        <v>43657</v>
      </c>
      <c r="G236" s="2" t="s">
        <v>9</v>
      </c>
      <c r="H23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36" s="6">
        <f>MONTH(TblVendas[[#This Row],[Data Venda]])</f>
        <v>4</v>
      </c>
      <c r="J236" s="6">
        <f>YEAR(TblVendas[[#This Row],[Data Venda]])</f>
        <v>2019</v>
      </c>
      <c r="K236" s="7" t="str">
        <f>IF(TblVendas[[#This Row],[Vencimento]] &gt; TblVendas[[#This Row],[Data Venda]], "À Prazo", "À Vista")</f>
        <v>À Prazo</v>
      </c>
    </row>
    <row r="237" spans="2:11" x14ac:dyDescent="0.25">
      <c r="B237" s="1">
        <v>43569</v>
      </c>
      <c r="C237" s="25">
        <v>86657720164</v>
      </c>
      <c r="D237" s="4">
        <v>484</v>
      </c>
      <c r="E237" s="1">
        <v>43569</v>
      </c>
      <c r="F237" s="1">
        <v>43569</v>
      </c>
      <c r="G237" s="2" t="s">
        <v>8</v>
      </c>
      <c r="H23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37" s="6">
        <f>MONTH(TblVendas[[#This Row],[Data Venda]])</f>
        <v>4</v>
      </c>
      <c r="J237" s="6">
        <f>YEAR(TblVendas[[#This Row],[Data Venda]])</f>
        <v>2019</v>
      </c>
      <c r="K237" s="7" t="str">
        <f>IF(TblVendas[[#This Row],[Vencimento]] &gt; TblVendas[[#This Row],[Data Venda]], "À Prazo", "À Vista")</f>
        <v>À Vista</v>
      </c>
    </row>
    <row r="238" spans="2:11" x14ac:dyDescent="0.25">
      <c r="B238" s="1">
        <v>43569</v>
      </c>
      <c r="C238" s="25">
        <v>86657720210</v>
      </c>
      <c r="D238" s="4">
        <v>568</v>
      </c>
      <c r="E238" s="1">
        <v>43599</v>
      </c>
      <c r="F238" s="1">
        <v>43599</v>
      </c>
      <c r="G238" s="2" t="s">
        <v>9</v>
      </c>
      <c r="H23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38" s="6">
        <f>MONTH(TblVendas[[#This Row],[Data Venda]])</f>
        <v>4</v>
      </c>
      <c r="J238" s="6">
        <f>YEAR(TblVendas[[#This Row],[Data Venda]])</f>
        <v>2019</v>
      </c>
      <c r="K238" s="7" t="str">
        <f>IF(TblVendas[[#This Row],[Vencimento]] &gt; TblVendas[[#This Row],[Data Venda]], "À Prazo", "À Vista")</f>
        <v>À Prazo</v>
      </c>
    </row>
    <row r="239" spans="2:11" x14ac:dyDescent="0.25">
      <c r="B239" s="1">
        <v>43569</v>
      </c>
      <c r="C239" s="25">
        <v>86657720071</v>
      </c>
      <c r="D239" s="4">
        <v>354</v>
      </c>
      <c r="E239" s="1">
        <v>43599</v>
      </c>
      <c r="F239" s="1">
        <v>43626</v>
      </c>
      <c r="G239" s="2" t="s">
        <v>9</v>
      </c>
      <c r="H239" s="6">
        <f>IF(TblVendas[[#This Row],[Vencimento]] &gt; Analises!$C$3, 0, IF(TblVendas[[#This Row],[Pagamento]] = 0, Analises!$C$3 - TblVendas[[#This Row],[Vencimento]], TblVendas[[#This Row],[Pagamento]] - TblVendas[[#This Row],[Vencimento]]))</f>
        <v>27</v>
      </c>
      <c r="I239" s="6">
        <f>MONTH(TblVendas[[#This Row],[Data Venda]])</f>
        <v>4</v>
      </c>
      <c r="J239" s="6">
        <f>YEAR(TblVendas[[#This Row],[Data Venda]])</f>
        <v>2019</v>
      </c>
      <c r="K239" s="7" t="str">
        <f>IF(TblVendas[[#This Row],[Vencimento]] &gt; TblVendas[[#This Row],[Data Venda]], "À Prazo", "À Vista")</f>
        <v>À Prazo</v>
      </c>
    </row>
    <row r="240" spans="2:11" x14ac:dyDescent="0.25">
      <c r="B240" s="1">
        <v>43570</v>
      </c>
      <c r="C240" s="25">
        <v>86657720108</v>
      </c>
      <c r="D240" s="4">
        <v>1230</v>
      </c>
      <c r="E240" s="1">
        <v>43570</v>
      </c>
      <c r="F240" s="1">
        <v>43608</v>
      </c>
      <c r="G240" s="2" t="s">
        <v>7</v>
      </c>
      <c r="H240" s="6">
        <f>IF(TblVendas[[#This Row],[Vencimento]] &gt; Analises!$C$3, 0, IF(TblVendas[[#This Row],[Pagamento]] = 0, Analises!$C$3 - TblVendas[[#This Row],[Vencimento]], TblVendas[[#This Row],[Pagamento]] - TblVendas[[#This Row],[Vencimento]]))</f>
        <v>38</v>
      </c>
      <c r="I240" s="6">
        <f>MONTH(TblVendas[[#This Row],[Data Venda]])</f>
        <v>4</v>
      </c>
      <c r="J240" s="6">
        <f>YEAR(TblVendas[[#This Row],[Data Venda]])</f>
        <v>2019</v>
      </c>
      <c r="K240" s="7" t="str">
        <f>IF(TblVendas[[#This Row],[Vencimento]] &gt; TblVendas[[#This Row],[Data Venda]], "À Prazo", "À Vista")</f>
        <v>À Vista</v>
      </c>
    </row>
    <row r="241" spans="2:11" x14ac:dyDescent="0.25">
      <c r="B241" s="1">
        <v>43570</v>
      </c>
      <c r="C241" s="25">
        <v>86657720249</v>
      </c>
      <c r="D241" s="4">
        <v>315</v>
      </c>
      <c r="E241" s="1">
        <v>43630</v>
      </c>
      <c r="F241" s="1">
        <v>43630</v>
      </c>
      <c r="G241" s="2" t="s">
        <v>9</v>
      </c>
      <c r="H24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41" s="6">
        <f>MONTH(TblVendas[[#This Row],[Data Venda]])</f>
        <v>4</v>
      </c>
      <c r="J241" s="6">
        <f>YEAR(TblVendas[[#This Row],[Data Venda]])</f>
        <v>2019</v>
      </c>
      <c r="K241" s="7" t="str">
        <f>IF(TblVendas[[#This Row],[Vencimento]] &gt; TblVendas[[#This Row],[Data Venda]], "À Prazo", "À Vista")</f>
        <v>À Prazo</v>
      </c>
    </row>
    <row r="242" spans="2:11" x14ac:dyDescent="0.25">
      <c r="B242" s="1">
        <v>43571</v>
      </c>
      <c r="C242" s="25">
        <v>86657720157</v>
      </c>
      <c r="D242" s="4">
        <v>146</v>
      </c>
      <c r="E242" s="1">
        <v>43661</v>
      </c>
      <c r="F242" s="1">
        <v>43661</v>
      </c>
      <c r="G242" s="2" t="s">
        <v>9</v>
      </c>
      <c r="H24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42" s="6">
        <f>MONTH(TblVendas[[#This Row],[Data Venda]])</f>
        <v>4</v>
      </c>
      <c r="J242" s="6">
        <f>YEAR(TblVendas[[#This Row],[Data Venda]])</f>
        <v>2019</v>
      </c>
      <c r="K242" s="7" t="str">
        <f>IF(TblVendas[[#This Row],[Vencimento]] &gt; TblVendas[[#This Row],[Data Venda]], "À Prazo", "À Vista")</f>
        <v>À Prazo</v>
      </c>
    </row>
    <row r="243" spans="2:11" x14ac:dyDescent="0.25">
      <c r="B243" s="1">
        <v>43572</v>
      </c>
      <c r="C243" s="25">
        <v>86657720132</v>
      </c>
      <c r="D243" s="4">
        <v>184</v>
      </c>
      <c r="E243" s="1">
        <v>43572</v>
      </c>
      <c r="F243" s="1">
        <v>43611</v>
      </c>
      <c r="G243" s="2" t="s">
        <v>8</v>
      </c>
      <c r="H243" s="6">
        <f>IF(TblVendas[[#This Row],[Vencimento]] &gt; Analises!$C$3, 0, IF(TblVendas[[#This Row],[Pagamento]] = 0, Analises!$C$3 - TblVendas[[#This Row],[Vencimento]], TblVendas[[#This Row],[Pagamento]] - TblVendas[[#This Row],[Vencimento]]))</f>
        <v>39</v>
      </c>
      <c r="I243" s="6">
        <f>MONTH(TblVendas[[#This Row],[Data Venda]])</f>
        <v>4</v>
      </c>
      <c r="J243" s="6">
        <f>YEAR(TblVendas[[#This Row],[Data Venda]])</f>
        <v>2019</v>
      </c>
      <c r="K243" s="7" t="str">
        <f>IF(TblVendas[[#This Row],[Vencimento]] &gt; TblVendas[[#This Row],[Data Venda]], "À Prazo", "À Vista")</f>
        <v>À Vista</v>
      </c>
    </row>
    <row r="244" spans="2:11" x14ac:dyDescent="0.25">
      <c r="B244" s="1">
        <v>43572</v>
      </c>
      <c r="C244" s="25">
        <v>86657720239</v>
      </c>
      <c r="D244" s="4">
        <v>1420</v>
      </c>
      <c r="E244" s="1">
        <v>43602</v>
      </c>
      <c r="F244" s="1">
        <v>43602</v>
      </c>
      <c r="G244" s="2" t="s">
        <v>8</v>
      </c>
      <c r="H24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44" s="6">
        <f>MONTH(TblVendas[[#This Row],[Data Venda]])</f>
        <v>4</v>
      </c>
      <c r="J244" s="6">
        <f>YEAR(TblVendas[[#This Row],[Data Venda]])</f>
        <v>2019</v>
      </c>
      <c r="K244" s="7" t="str">
        <f>IF(TblVendas[[#This Row],[Vencimento]] &gt; TblVendas[[#This Row],[Data Venda]], "À Prazo", "À Vista")</f>
        <v>À Prazo</v>
      </c>
    </row>
    <row r="245" spans="2:11" x14ac:dyDescent="0.25">
      <c r="B245" s="1">
        <v>43573</v>
      </c>
      <c r="C245" s="25">
        <v>86657720250</v>
      </c>
      <c r="D245" s="4">
        <v>1138</v>
      </c>
      <c r="E245" s="1">
        <v>43573</v>
      </c>
      <c r="F245" s="1">
        <v>43602</v>
      </c>
      <c r="G245" s="2" t="s">
        <v>8</v>
      </c>
      <c r="H245" s="6">
        <f>IF(TblVendas[[#This Row],[Vencimento]] &gt; Analises!$C$3, 0, IF(TblVendas[[#This Row],[Pagamento]] = 0, Analises!$C$3 - TblVendas[[#This Row],[Vencimento]], TblVendas[[#This Row],[Pagamento]] - TblVendas[[#This Row],[Vencimento]]))</f>
        <v>29</v>
      </c>
      <c r="I245" s="6">
        <f>MONTH(TblVendas[[#This Row],[Data Venda]])</f>
        <v>4</v>
      </c>
      <c r="J245" s="6">
        <f>YEAR(TblVendas[[#This Row],[Data Venda]])</f>
        <v>2019</v>
      </c>
      <c r="K245" s="7" t="str">
        <f>IF(TblVendas[[#This Row],[Vencimento]] &gt; TblVendas[[#This Row],[Data Venda]], "À Prazo", "À Vista")</f>
        <v>À Vista</v>
      </c>
    </row>
    <row r="246" spans="2:11" x14ac:dyDescent="0.25">
      <c r="B246" s="1">
        <v>43573</v>
      </c>
      <c r="C246" s="25">
        <v>86657720056</v>
      </c>
      <c r="D246" s="4">
        <v>1361</v>
      </c>
      <c r="E246" s="1">
        <v>43603</v>
      </c>
      <c r="F246" s="1">
        <v>43603</v>
      </c>
      <c r="G246" s="2" t="s">
        <v>9</v>
      </c>
      <c r="H24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46" s="6">
        <f>MONTH(TblVendas[[#This Row],[Data Venda]])</f>
        <v>4</v>
      </c>
      <c r="J246" s="6">
        <f>YEAR(TblVendas[[#This Row],[Data Venda]])</f>
        <v>2019</v>
      </c>
      <c r="K246" s="7" t="str">
        <f>IF(TblVendas[[#This Row],[Vencimento]] &gt; TblVendas[[#This Row],[Data Venda]], "À Prazo", "À Vista")</f>
        <v>À Prazo</v>
      </c>
    </row>
    <row r="247" spans="2:11" x14ac:dyDescent="0.25">
      <c r="B247" s="1">
        <v>43573</v>
      </c>
      <c r="C247" s="25">
        <v>86657720118</v>
      </c>
      <c r="D247" s="4">
        <v>970</v>
      </c>
      <c r="E247" s="1">
        <v>43633</v>
      </c>
      <c r="F247" s="1">
        <v>43633</v>
      </c>
      <c r="G247" s="2" t="s">
        <v>9</v>
      </c>
      <c r="H24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47" s="6">
        <f>MONTH(TblVendas[[#This Row],[Data Venda]])</f>
        <v>4</v>
      </c>
      <c r="J247" s="6">
        <f>YEAR(TblVendas[[#This Row],[Data Venda]])</f>
        <v>2019</v>
      </c>
      <c r="K247" s="7" t="str">
        <f>IF(TblVendas[[#This Row],[Vencimento]] &gt; TblVendas[[#This Row],[Data Venda]], "À Prazo", "À Vista")</f>
        <v>À Prazo</v>
      </c>
    </row>
    <row r="248" spans="2:11" x14ac:dyDescent="0.25">
      <c r="B248" s="1">
        <v>43574</v>
      </c>
      <c r="C248" s="25">
        <v>86657720063</v>
      </c>
      <c r="D248" s="4">
        <v>927</v>
      </c>
      <c r="E248" s="1">
        <v>43634</v>
      </c>
      <c r="F248" s="1">
        <v>43634</v>
      </c>
      <c r="G248" s="2" t="s">
        <v>7</v>
      </c>
      <c r="H24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48" s="6">
        <f>MONTH(TblVendas[[#This Row],[Data Venda]])</f>
        <v>4</v>
      </c>
      <c r="J248" s="6">
        <f>YEAR(TblVendas[[#This Row],[Data Venda]])</f>
        <v>2019</v>
      </c>
      <c r="K248" s="7" t="str">
        <f>IF(TblVendas[[#This Row],[Vencimento]] &gt; TblVendas[[#This Row],[Data Venda]], "À Prazo", "À Vista")</f>
        <v>À Prazo</v>
      </c>
    </row>
    <row r="249" spans="2:11" x14ac:dyDescent="0.25">
      <c r="B249" s="1">
        <v>43574</v>
      </c>
      <c r="C249" s="25">
        <v>86657720134</v>
      </c>
      <c r="D249" s="4">
        <v>798</v>
      </c>
      <c r="E249" s="1">
        <v>43664</v>
      </c>
      <c r="F249" s="1">
        <v>43664</v>
      </c>
      <c r="G249" s="2" t="s">
        <v>8</v>
      </c>
      <c r="H24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49" s="6">
        <f>MONTH(TblVendas[[#This Row],[Data Venda]])</f>
        <v>4</v>
      </c>
      <c r="J249" s="6">
        <f>YEAR(TblVendas[[#This Row],[Data Venda]])</f>
        <v>2019</v>
      </c>
      <c r="K249" s="7" t="str">
        <f>IF(TblVendas[[#This Row],[Vencimento]] &gt; TblVendas[[#This Row],[Data Venda]], "À Prazo", "À Vista")</f>
        <v>À Prazo</v>
      </c>
    </row>
    <row r="250" spans="2:11" x14ac:dyDescent="0.25">
      <c r="B250" s="1">
        <v>43577</v>
      </c>
      <c r="C250" s="25">
        <v>86657720209</v>
      </c>
      <c r="D250" s="4">
        <v>1313</v>
      </c>
      <c r="E250" s="1">
        <v>43607</v>
      </c>
      <c r="F250" s="1">
        <v>43607</v>
      </c>
      <c r="G250" s="2" t="s">
        <v>9</v>
      </c>
      <c r="H25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50" s="6">
        <f>MONTH(TblVendas[[#This Row],[Data Venda]])</f>
        <v>4</v>
      </c>
      <c r="J250" s="6">
        <f>YEAR(TblVendas[[#This Row],[Data Venda]])</f>
        <v>2019</v>
      </c>
      <c r="K250" s="7" t="str">
        <f>IF(TblVendas[[#This Row],[Vencimento]] &gt; TblVendas[[#This Row],[Data Venda]], "À Prazo", "À Vista")</f>
        <v>À Prazo</v>
      </c>
    </row>
    <row r="251" spans="2:11" x14ac:dyDescent="0.25">
      <c r="B251" s="1">
        <v>43577</v>
      </c>
      <c r="C251" s="25">
        <v>86657720232</v>
      </c>
      <c r="D251" s="4">
        <v>1469</v>
      </c>
      <c r="E251" s="1">
        <v>43607</v>
      </c>
      <c r="F251" s="1">
        <v>43607</v>
      </c>
      <c r="G251" s="2" t="s">
        <v>8</v>
      </c>
      <c r="H25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51" s="6">
        <f>MONTH(TblVendas[[#This Row],[Data Venda]])</f>
        <v>4</v>
      </c>
      <c r="J251" s="6">
        <f>YEAR(TblVendas[[#This Row],[Data Venda]])</f>
        <v>2019</v>
      </c>
      <c r="K251" s="7" t="str">
        <f>IF(TblVendas[[#This Row],[Vencimento]] &gt; TblVendas[[#This Row],[Data Venda]], "À Prazo", "À Vista")</f>
        <v>À Prazo</v>
      </c>
    </row>
    <row r="252" spans="2:11" x14ac:dyDescent="0.25">
      <c r="B252" s="1">
        <v>43577</v>
      </c>
      <c r="C252" s="25">
        <v>86657720207</v>
      </c>
      <c r="D252" s="4">
        <v>852</v>
      </c>
      <c r="E252" s="1">
        <v>43667</v>
      </c>
      <c r="F252" s="1">
        <v>43667</v>
      </c>
      <c r="G252" s="2" t="s">
        <v>9</v>
      </c>
      <c r="H25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52" s="6">
        <f>MONTH(TblVendas[[#This Row],[Data Venda]])</f>
        <v>4</v>
      </c>
      <c r="J252" s="6">
        <f>YEAR(TblVendas[[#This Row],[Data Venda]])</f>
        <v>2019</v>
      </c>
      <c r="K252" s="7" t="str">
        <f>IF(TblVendas[[#This Row],[Vencimento]] &gt; TblVendas[[#This Row],[Data Venda]], "À Prazo", "À Vista")</f>
        <v>À Prazo</v>
      </c>
    </row>
    <row r="253" spans="2:11" x14ac:dyDescent="0.25">
      <c r="B253" s="1">
        <v>43578</v>
      </c>
      <c r="C253" s="25">
        <v>86657720090</v>
      </c>
      <c r="D253" s="4">
        <v>539</v>
      </c>
      <c r="E253" s="1">
        <v>43608</v>
      </c>
      <c r="F253" s="1">
        <v>43608</v>
      </c>
      <c r="G253" s="2" t="s">
        <v>9</v>
      </c>
      <c r="H25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53" s="6">
        <f>MONTH(TblVendas[[#This Row],[Data Venda]])</f>
        <v>4</v>
      </c>
      <c r="J253" s="6">
        <f>YEAR(TblVendas[[#This Row],[Data Venda]])</f>
        <v>2019</v>
      </c>
      <c r="K253" s="7" t="str">
        <f>IF(TblVendas[[#This Row],[Vencimento]] &gt; TblVendas[[#This Row],[Data Venda]], "À Prazo", "À Vista")</f>
        <v>À Prazo</v>
      </c>
    </row>
    <row r="254" spans="2:11" x14ac:dyDescent="0.25">
      <c r="B254" s="1">
        <v>43578</v>
      </c>
      <c r="C254" s="25">
        <v>86657720210</v>
      </c>
      <c r="D254" s="4">
        <v>1040</v>
      </c>
      <c r="E254" s="1">
        <v>43608</v>
      </c>
      <c r="F254" s="1">
        <v>43608</v>
      </c>
      <c r="G254" s="2" t="s">
        <v>7</v>
      </c>
      <c r="H25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54" s="6">
        <f>MONTH(TblVendas[[#This Row],[Data Venda]])</f>
        <v>4</v>
      </c>
      <c r="J254" s="6">
        <f>YEAR(TblVendas[[#This Row],[Data Venda]])</f>
        <v>2019</v>
      </c>
      <c r="K254" s="7" t="str">
        <f>IF(TblVendas[[#This Row],[Vencimento]] &gt; TblVendas[[#This Row],[Data Venda]], "À Prazo", "À Vista")</f>
        <v>À Prazo</v>
      </c>
    </row>
    <row r="255" spans="2:11" x14ac:dyDescent="0.25">
      <c r="B255" s="1">
        <v>43578</v>
      </c>
      <c r="C255" s="25">
        <v>86657720183</v>
      </c>
      <c r="D255" s="4">
        <v>1200</v>
      </c>
      <c r="E255" s="1">
        <v>43638</v>
      </c>
      <c r="F255" s="1">
        <v>43638</v>
      </c>
      <c r="G255" s="2" t="s">
        <v>8</v>
      </c>
      <c r="H25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55" s="6">
        <f>MONTH(TblVendas[[#This Row],[Data Venda]])</f>
        <v>4</v>
      </c>
      <c r="J255" s="6">
        <f>YEAR(TblVendas[[#This Row],[Data Venda]])</f>
        <v>2019</v>
      </c>
      <c r="K255" s="7" t="str">
        <f>IF(TblVendas[[#This Row],[Vencimento]] &gt; TblVendas[[#This Row],[Data Venda]], "À Prazo", "À Vista")</f>
        <v>À Prazo</v>
      </c>
    </row>
    <row r="256" spans="2:11" x14ac:dyDescent="0.25">
      <c r="B256" s="1">
        <v>43579</v>
      </c>
      <c r="C256" s="25">
        <v>86657720209</v>
      </c>
      <c r="D256" s="4">
        <v>374</v>
      </c>
      <c r="E256" s="1">
        <v>43609</v>
      </c>
      <c r="F256" s="1">
        <v>43609</v>
      </c>
      <c r="G256" s="2" t="s">
        <v>9</v>
      </c>
      <c r="H25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56" s="6">
        <f>MONTH(TblVendas[[#This Row],[Data Venda]])</f>
        <v>4</v>
      </c>
      <c r="J256" s="6">
        <f>YEAR(TblVendas[[#This Row],[Data Venda]])</f>
        <v>2019</v>
      </c>
      <c r="K256" s="7" t="str">
        <f>IF(TblVendas[[#This Row],[Vencimento]] &gt; TblVendas[[#This Row],[Data Venda]], "À Prazo", "À Vista")</f>
        <v>À Prazo</v>
      </c>
    </row>
    <row r="257" spans="2:11" x14ac:dyDescent="0.25">
      <c r="B257" s="1">
        <v>43580</v>
      </c>
      <c r="C257" s="25">
        <v>86657720104</v>
      </c>
      <c r="D257" s="4">
        <v>208</v>
      </c>
      <c r="E257" s="1">
        <v>43580</v>
      </c>
      <c r="F257" s="1">
        <v>43580</v>
      </c>
      <c r="G257" s="2" t="s">
        <v>8</v>
      </c>
      <c r="H25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57" s="6">
        <f>MONTH(TblVendas[[#This Row],[Data Venda]])</f>
        <v>4</v>
      </c>
      <c r="J257" s="6">
        <f>YEAR(TblVendas[[#This Row],[Data Venda]])</f>
        <v>2019</v>
      </c>
      <c r="K257" s="7" t="str">
        <f>IF(TblVendas[[#This Row],[Vencimento]] &gt; TblVendas[[#This Row],[Data Venda]], "À Prazo", "À Vista")</f>
        <v>À Vista</v>
      </c>
    </row>
    <row r="258" spans="2:11" x14ac:dyDescent="0.25">
      <c r="B258" s="1">
        <v>43580</v>
      </c>
      <c r="C258" s="25">
        <v>86657720101</v>
      </c>
      <c r="D258" s="4">
        <v>1245</v>
      </c>
      <c r="E258" s="1">
        <v>43580</v>
      </c>
      <c r="F258" s="1">
        <v>43617</v>
      </c>
      <c r="G258" s="2" t="s">
        <v>8</v>
      </c>
      <c r="H258" s="6">
        <f>IF(TblVendas[[#This Row],[Vencimento]] &gt; Analises!$C$3, 0, IF(TblVendas[[#This Row],[Pagamento]] = 0, Analises!$C$3 - TblVendas[[#This Row],[Vencimento]], TblVendas[[#This Row],[Pagamento]] - TblVendas[[#This Row],[Vencimento]]))</f>
        <v>37</v>
      </c>
      <c r="I258" s="6">
        <f>MONTH(TblVendas[[#This Row],[Data Venda]])</f>
        <v>4</v>
      </c>
      <c r="J258" s="6">
        <f>YEAR(TblVendas[[#This Row],[Data Venda]])</f>
        <v>2019</v>
      </c>
      <c r="K258" s="7" t="str">
        <f>IF(TblVendas[[#This Row],[Vencimento]] &gt; TblVendas[[#This Row],[Data Venda]], "À Prazo", "À Vista")</f>
        <v>À Vista</v>
      </c>
    </row>
    <row r="259" spans="2:11" x14ac:dyDescent="0.25">
      <c r="B259" s="1">
        <v>43580</v>
      </c>
      <c r="C259" s="25">
        <v>86657720136</v>
      </c>
      <c r="D259" s="4">
        <v>1180</v>
      </c>
      <c r="E259" s="1">
        <v>43610</v>
      </c>
      <c r="F259" s="1">
        <v>43610</v>
      </c>
      <c r="G259" s="2" t="s">
        <v>7</v>
      </c>
      <c r="H25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59" s="6">
        <f>MONTH(TblVendas[[#This Row],[Data Venda]])</f>
        <v>4</v>
      </c>
      <c r="J259" s="6">
        <f>YEAR(TblVendas[[#This Row],[Data Venda]])</f>
        <v>2019</v>
      </c>
      <c r="K259" s="7" t="str">
        <f>IF(TblVendas[[#This Row],[Vencimento]] &gt; TblVendas[[#This Row],[Data Venda]], "À Prazo", "À Vista")</f>
        <v>À Prazo</v>
      </c>
    </row>
    <row r="260" spans="2:11" x14ac:dyDescent="0.25">
      <c r="B260" s="1">
        <v>43581</v>
      </c>
      <c r="C260" s="25">
        <v>86657720209</v>
      </c>
      <c r="D260" s="4">
        <v>1044</v>
      </c>
      <c r="E260" s="1">
        <v>43641</v>
      </c>
      <c r="F260" s="1">
        <v>43681</v>
      </c>
      <c r="G260" s="2" t="s">
        <v>8</v>
      </c>
      <c r="H260" s="6">
        <f>IF(TblVendas[[#This Row],[Vencimento]] &gt; Analises!$C$3, 0, IF(TblVendas[[#This Row],[Pagamento]] = 0, Analises!$C$3 - TblVendas[[#This Row],[Vencimento]], TblVendas[[#This Row],[Pagamento]] - TblVendas[[#This Row],[Vencimento]]))</f>
        <v>40</v>
      </c>
      <c r="I260" s="6">
        <f>MONTH(TblVendas[[#This Row],[Data Venda]])</f>
        <v>4</v>
      </c>
      <c r="J260" s="6">
        <f>YEAR(TblVendas[[#This Row],[Data Venda]])</f>
        <v>2019</v>
      </c>
      <c r="K260" s="7" t="str">
        <f>IF(TblVendas[[#This Row],[Vencimento]] &gt; TblVendas[[#This Row],[Data Venda]], "À Prazo", "À Vista")</f>
        <v>À Prazo</v>
      </c>
    </row>
    <row r="261" spans="2:11" x14ac:dyDescent="0.25">
      <c r="B261" s="1">
        <v>43583</v>
      </c>
      <c r="C261" s="25">
        <v>86657720059</v>
      </c>
      <c r="D261" s="4">
        <v>631</v>
      </c>
      <c r="E261" s="1">
        <v>43613</v>
      </c>
      <c r="F261" s="1">
        <v>43618</v>
      </c>
      <c r="G261" s="2" t="s">
        <v>9</v>
      </c>
      <c r="H261" s="6">
        <f>IF(TblVendas[[#This Row],[Vencimento]] &gt; Analises!$C$3, 0, IF(TblVendas[[#This Row],[Pagamento]] = 0, Analises!$C$3 - TblVendas[[#This Row],[Vencimento]], TblVendas[[#This Row],[Pagamento]] - TblVendas[[#This Row],[Vencimento]]))</f>
        <v>5</v>
      </c>
      <c r="I261" s="6">
        <f>MONTH(TblVendas[[#This Row],[Data Venda]])</f>
        <v>4</v>
      </c>
      <c r="J261" s="6">
        <f>YEAR(TblVendas[[#This Row],[Data Venda]])</f>
        <v>2019</v>
      </c>
      <c r="K261" s="7" t="str">
        <f>IF(TblVendas[[#This Row],[Vencimento]] &gt; TblVendas[[#This Row],[Data Venda]], "À Prazo", "À Vista")</f>
        <v>À Prazo</v>
      </c>
    </row>
    <row r="262" spans="2:11" x14ac:dyDescent="0.25">
      <c r="B262" s="1">
        <v>43583</v>
      </c>
      <c r="C262" s="25">
        <v>86657720097</v>
      </c>
      <c r="D262" s="4">
        <v>831</v>
      </c>
      <c r="E262" s="1">
        <v>43643</v>
      </c>
      <c r="F262" s="1">
        <v>43659</v>
      </c>
      <c r="G262" s="2" t="s">
        <v>8</v>
      </c>
      <c r="H262" s="6">
        <f>IF(TblVendas[[#This Row],[Vencimento]] &gt; Analises!$C$3, 0, IF(TblVendas[[#This Row],[Pagamento]] = 0, Analises!$C$3 - TblVendas[[#This Row],[Vencimento]], TblVendas[[#This Row],[Pagamento]] - TblVendas[[#This Row],[Vencimento]]))</f>
        <v>16</v>
      </c>
      <c r="I262" s="6">
        <f>MONTH(TblVendas[[#This Row],[Data Venda]])</f>
        <v>4</v>
      </c>
      <c r="J262" s="6">
        <f>YEAR(TblVendas[[#This Row],[Data Venda]])</f>
        <v>2019</v>
      </c>
      <c r="K262" s="7" t="str">
        <f>IF(TblVendas[[#This Row],[Vencimento]] &gt; TblVendas[[#This Row],[Data Venda]], "À Prazo", "À Vista")</f>
        <v>À Prazo</v>
      </c>
    </row>
    <row r="263" spans="2:11" x14ac:dyDescent="0.25">
      <c r="B263" s="1">
        <v>43583</v>
      </c>
      <c r="C263" s="25">
        <v>86657720199</v>
      </c>
      <c r="D263" s="4">
        <v>1238</v>
      </c>
      <c r="E263" s="1">
        <v>43673</v>
      </c>
      <c r="F263" s="1">
        <v>43708</v>
      </c>
      <c r="G263" s="2" t="s">
        <v>7</v>
      </c>
      <c r="H263" s="6">
        <f>IF(TblVendas[[#This Row],[Vencimento]] &gt; Analises!$C$3, 0, IF(TblVendas[[#This Row],[Pagamento]] = 0, Analises!$C$3 - TblVendas[[#This Row],[Vencimento]], TblVendas[[#This Row],[Pagamento]] - TblVendas[[#This Row],[Vencimento]]))</f>
        <v>35</v>
      </c>
      <c r="I263" s="6">
        <f>MONTH(TblVendas[[#This Row],[Data Venda]])</f>
        <v>4</v>
      </c>
      <c r="J263" s="6">
        <f>YEAR(TblVendas[[#This Row],[Data Venda]])</f>
        <v>2019</v>
      </c>
      <c r="K263" s="7" t="str">
        <f>IF(TblVendas[[#This Row],[Vencimento]] &gt; TblVendas[[#This Row],[Data Venda]], "À Prazo", "À Vista")</f>
        <v>À Prazo</v>
      </c>
    </row>
    <row r="264" spans="2:11" x14ac:dyDescent="0.25">
      <c r="B264" s="1">
        <v>43584</v>
      </c>
      <c r="C264" s="25">
        <v>86657720054</v>
      </c>
      <c r="D264" s="4">
        <v>532</v>
      </c>
      <c r="E264" s="1">
        <v>43584</v>
      </c>
      <c r="F264" s="1">
        <v>43584</v>
      </c>
      <c r="G264" s="2" t="s">
        <v>8</v>
      </c>
      <c r="H26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64" s="6">
        <f>MONTH(TblVendas[[#This Row],[Data Venda]])</f>
        <v>4</v>
      </c>
      <c r="J264" s="6">
        <f>YEAR(TblVendas[[#This Row],[Data Venda]])</f>
        <v>2019</v>
      </c>
      <c r="K264" s="7" t="str">
        <f>IF(TblVendas[[#This Row],[Vencimento]] &gt; TblVendas[[#This Row],[Data Venda]], "À Prazo", "À Vista")</f>
        <v>À Vista</v>
      </c>
    </row>
    <row r="265" spans="2:11" x14ac:dyDescent="0.25">
      <c r="B265" s="1">
        <v>43585</v>
      </c>
      <c r="C265" s="25">
        <v>86657720132</v>
      </c>
      <c r="D265" s="4">
        <v>721</v>
      </c>
      <c r="E265" s="1">
        <v>43645</v>
      </c>
      <c r="F265" s="1">
        <v>43645</v>
      </c>
      <c r="G265" s="2" t="s">
        <v>9</v>
      </c>
      <c r="H26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65" s="6">
        <f>MONTH(TblVendas[[#This Row],[Data Venda]])</f>
        <v>4</v>
      </c>
      <c r="J265" s="6">
        <f>YEAR(TblVendas[[#This Row],[Data Venda]])</f>
        <v>2019</v>
      </c>
      <c r="K265" s="7" t="str">
        <f>IF(TblVendas[[#This Row],[Vencimento]] &gt; TblVendas[[#This Row],[Data Venda]], "À Prazo", "À Vista")</f>
        <v>À Prazo</v>
      </c>
    </row>
    <row r="266" spans="2:11" x14ac:dyDescent="0.25">
      <c r="B266" s="1">
        <v>43586</v>
      </c>
      <c r="C266" s="25">
        <v>86657720119</v>
      </c>
      <c r="D266" s="4">
        <v>112</v>
      </c>
      <c r="E266" s="1">
        <v>43646</v>
      </c>
      <c r="F266" s="1">
        <v>43646</v>
      </c>
      <c r="G266" s="2" t="s">
        <v>8</v>
      </c>
      <c r="H26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66" s="6">
        <f>MONTH(TblVendas[[#This Row],[Data Venda]])</f>
        <v>5</v>
      </c>
      <c r="J266" s="6">
        <f>YEAR(TblVendas[[#This Row],[Data Venda]])</f>
        <v>2019</v>
      </c>
      <c r="K266" s="7" t="str">
        <f>IF(TblVendas[[#This Row],[Vencimento]] &gt; TblVendas[[#This Row],[Data Venda]], "À Prazo", "À Vista")</f>
        <v>À Prazo</v>
      </c>
    </row>
    <row r="267" spans="2:11" x14ac:dyDescent="0.25">
      <c r="B267" s="1">
        <v>43586</v>
      </c>
      <c r="C267" s="25">
        <v>86657720054</v>
      </c>
      <c r="D267" s="4">
        <v>1083</v>
      </c>
      <c r="E267" s="1">
        <v>43676</v>
      </c>
      <c r="F267" s="1">
        <v>43676</v>
      </c>
      <c r="G267" s="2" t="s">
        <v>8</v>
      </c>
      <c r="H26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67" s="6">
        <f>MONTH(TblVendas[[#This Row],[Data Venda]])</f>
        <v>5</v>
      </c>
      <c r="J267" s="6">
        <f>YEAR(TblVendas[[#This Row],[Data Venda]])</f>
        <v>2019</v>
      </c>
      <c r="K267" s="7" t="str">
        <f>IF(TblVendas[[#This Row],[Vencimento]] &gt; TblVendas[[#This Row],[Data Venda]], "À Prazo", "À Vista")</f>
        <v>À Prazo</v>
      </c>
    </row>
    <row r="268" spans="2:11" x14ac:dyDescent="0.25">
      <c r="B268" s="1">
        <v>43587</v>
      </c>
      <c r="C268" s="25">
        <v>86657720092</v>
      </c>
      <c r="D268" s="4">
        <v>78</v>
      </c>
      <c r="E268" s="1">
        <v>43587</v>
      </c>
      <c r="F268" s="1">
        <v>43605</v>
      </c>
      <c r="G268" s="2" t="s">
        <v>8</v>
      </c>
      <c r="H268" s="6">
        <f>IF(TblVendas[[#This Row],[Vencimento]] &gt; Analises!$C$3, 0, IF(TblVendas[[#This Row],[Pagamento]] = 0, Analises!$C$3 - TblVendas[[#This Row],[Vencimento]], TblVendas[[#This Row],[Pagamento]] - TblVendas[[#This Row],[Vencimento]]))</f>
        <v>18</v>
      </c>
      <c r="I268" s="6">
        <f>MONTH(TblVendas[[#This Row],[Data Venda]])</f>
        <v>5</v>
      </c>
      <c r="J268" s="6">
        <f>YEAR(TblVendas[[#This Row],[Data Venda]])</f>
        <v>2019</v>
      </c>
      <c r="K268" s="7" t="str">
        <f>IF(TblVendas[[#This Row],[Vencimento]] &gt; TblVendas[[#This Row],[Data Venda]], "À Prazo", "À Vista")</f>
        <v>À Vista</v>
      </c>
    </row>
    <row r="269" spans="2:11" x14ac:dyDescent="0.25">
      <c r="B269" s="1">
        <v>43587</v>
      </c>
      <c r="C269" s="25">
        <v>86657720205</v>
      </c>
      <c r="D269" s="4">
        <v>1029</v>
      </c>
      <c r="E269" s="1">
        <v>43587</v>
      </c>
      <c r="F269" s="1">
        <v>43587</v>
      </c>
      <c r="G269" s="2" t="s">
        <v>9</v>
      </c>
      <c r="H26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69" s="6">
        <f>MONTH(TblVendas[[#This Row],[Data Venda]])</f>
        <v>5</v>
      </c>
      <c r="J269" s="6">
        <f>YEAR(TblVendas[[#This Row],[Data Venda]])</f>
        <v>2019</v>
      </c>
      <c r="K269" s="7" t="str">
        <f>IF(TblVendas[[#This Row],[Vencimento]] &gt; TblVendas[[#This Row],[Data Venda]], "À Prazo", "À Vista")</f>
        <v>À Vista</v>
      </c>
    </row>
    <row r="270" spans="2:11" x14ac:dyDescent="0.25">
      <c r="B270" s="1">
        <v>43587</v>
      </c>
      <c r="C270" s="25">
        <v>86657720110</v>
      </c>
      <c r="D270" s="4">
        <v>1076</v>
      </c>
      <c r="E270" s="1">
        <v>43647</v>
      </c>
      <c r="F270" s="1">
        <v>43647</v>
      </c>
      <c r="G270" s="2" t="s">
        <v>9</v>
      </c>
      <c r="H27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70" s="6">
        <f>MONTH(TblVendas[[#This Row],[Data Venda]])</f>
        <v>5</v>
      </c>
      <c r="J270" s="6">
        <f>YEAR(TblVendas[[#This Row],[Data Venda]])</f>
        <v>2019</v>
      </c>
      <c r="K270" s="7" t="str">
        <f>IF(TblVendas[[#This Row],[Vencimento]] &gt; TblVendas[[#This Row],[Data Venda]], "À Prazo", "À Vista")</f>
        <v>À Prazo</v>
      </c>
    </row>
    <row r="271" spans="2:11" x14ac:dyDescent="0.25">
      <c r="B271" s="1">
        <v>43588</v>
      </c>
      <c r="C271" s="25">
        <v>86657720124</v>
      </c>
      <c r="D271" s="4">
        <v>131</v>
      </c>
      <c r="E271" s="1">
        <v>43588</v>
      </c>
      <c r="F271" s="1">
        <v>43605</v>
      </c>
      <c r="G271" s="2" t="s">
        <v>8</v>
      </c>
      <c r="H271" s="6">
        <f>IF(TblVendas[[#This Row],[Vencimento]] &gt; Analises!$C$3, 0, IF(TblVendas[[#This Row],[Pagamento]] = 0, Analises!$C$3 - TblVendas[[#This Row],[Vencimento]], TblVendas[[#This Row],[Pagamento]] - TblVendas[[#This Row],[Vencimento]]))</f>
        <v>17</v>
      </c>
      <c r="I271" s="6">
        <f>MONTH(TblVendas[[#This Row],[Data Venda]])</f>
        <v>5</v>
      </c>
      <c r="J271" s="6">
        <f>YEAR(TblVendas[[#This Row],[Data Venda]])</f>
        <v>2019</v>
      </c>
      <c r="K271" s="7" t="str">
        <f>IF(TblVendas[[#This Row],[Vencimento]] &gt; TblVendas[[#This Row],[Data Venda]], "À Prazo", "À Vista")</f>
        <v>À Vista</v>
      </c>
    </row>
    <row r="272" spans="2:11" x14ac:dyDescent="0.25">
      <c r="B272" s="1">
        <v>43588</v>
      </c>
      <c r="C272" s="25">
        <v>86657720143</v>
      </c>
      <c r="D272" s="4">
        <v>274</v>
      </c>
      <c r="E272" s="1">
        <v>43618</v>
      </c>
      <c r="F272" s="1">
        <v>43635</v>
      </c>
      <c r="G272" s="2" t="s">
        <v>9</v>
      </c>
      <c r="H272" s="6">
        <f>IF(TblVendas[[#This Row],[Vencimento]] &gt; Analises!$C$3, 0, IF(TblVendas[[#This Row],[Pagamento]] = 0, Analises!$C$3 - TblVendas[[#This Row],[Vencimento]], TblVendas[[#This Row],[Pagamento]] - TblVendas[[#This Row],[Vencimento]]))</f>
        <v>17</v>
      </c>
      <c r="I272" s="6">
        <f>MONTH(TblVendas[[#This Row],[Data Venda]])</f>
        <v>5</v>
      </c>
      <c r="J272" s="6">
        <f>YEAR(TblVendas[[#This Row],[Data Venda]])</f>
        <v>2019</v>
      </c>
      <c r="K272" s="7" t="str">
        <f>IF(TblVendas[[#This Row],[Vencimento]] &gt; TblVendas[[#This Row],[Data Venda]], "À Prazo", "À Vista")</f>
        <v>À Prazo</v>
      </c>
    </row>
    <row r="273" spans="2:11" x14ac:dyDescent="0.25">
      <c r="B273" s="1">
        <v>43589</v>
      </c>
      <c r="C273" s="25">
        <v>86657720258</v>
      </c>
      <c r="D273" s="4">
        <v>835</v>
      </c>
      <c r="E273" s="1">
        <v>43649</v>
      </c>
      <c r="F273" s="1">
        <v>43649</v>
      </c>
      <c r="G273" s="2" t="s">
        <v>8</v>
      </c>
      <c r="H27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73" s="6">
        <f>MONTH(TblVendas[[#This Row],[Data Venda]])</f>
        <v>5</v>
      </c>
      <c r="J273" s="6">
        <f>YEAR(TblVendas[[#This Row],[Data Venda]])</f>
        <v>2019</v>
      </c>
      <c r="K273" s="7" t="str">
        <f>IF(TblVendas[[#This Row],[Vencimento]] &gt; TblVendas[[#This Row],[Data Venda]], "À Prazo", "À Vista")</f>
        <v>À Prazo</v>
      </c>
    </row>
    <row r="274" spans="2:11" x14ac:dyDescent="0.25">
      <c r="B274" s="1">
        <v>43590</v>
      </c>
      <c r="C274" s="25">
        <v>86657720215</v>
      </c>
      <c r="D274" s="4">
        <v>741</v>
      </c>
      <c r="E274" s="1">
        <v>43590</v>
      </c>
      <c r="F274" s="1">
        <v>43590</v>
      </c>
      <c r="G274" s="2" t="s">
        <v>8</v>
      </c>
      <c r="H27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74" s="6">
        <f>MONTH(TblVendas[[#This Row],[Data Venda]])</f>
        <v>5</v>
      </c>
      <c r="J274" s="6">
        <f>YEAR(TblVendas[[#This Row],[Data Venda]])</f>
        <v>2019</v>
      </c>
      <c r="K274" s="7" t="str">
        <f>IF(TblVendas[[#This Row],[Vencimento]] &gt; TblVendas[[#This Row],[Data Venda]], "À Prazo", "À Vista")</f>
        <v>À Vista</v>
      </c>
    </row>
    <row r="275" spans="2:11" x14ac:dyDescent="0.25">
      <c r="B275" s="1">
        <v>43590</v>
      </c>
      <c r="C275" s="25">
        <v>86657720220</v>
      </c>
      <c r="D275" s="4">
        <v>771</v>
      </c>
      <c r="E275" s="1">
        <v>43650</v>
      </c>
      <c r="F275" s="1">
        <v>43674</v>
      </c>
      <c r="G275" s="2" t="s">
        <v>8</v>
      </c>
      <c r="H275" s="6">
        <f>IF(TblVendas[[#This Row],[Vencimento]] &gt; Analises!$C$3, 0, IF(TblVendas[[#This Row],[Pagamento]] = 0, Analises!$C$3 - TblVendas[[#This Row],[Vencimento]], TblVendas[[#This Row],[Pagamento]] - TblVendas[[#This Row],[Vencimento]]))</f>
        <v>24</v>
      </c>
      <c r="I275" s="6">
        <f>MONTH(TblVendas[[#This Row],[Data Venda]])</f>
        <v>5</v>
      </c>
      <c r="J275" s="6">
        <f>YEAR(TblVendas[[#This Row],[Data Venda]])</f>
        <v>2019</v>
      </c>
      <c r="K275" s="7" t="str">
        <f>IF(TblVendas[[#This Row],[Vencimento]] &gt; TblVendas[[#This Row],[Data Venda]], "À Prazo", "À Vista")</f>
        <v>À Prazo</v>
      </c>
    </row>
    <row r="276" spans="2:11" x14ac:dyDescent="0.25">
      <c r="B276" s="1">
        <v>43590</v>
      </c>
      <c r="C276" s="25">
        <v>86657720061</v>
      </c>
      <c r="D276" s="4">
        <v>461</v>
      </c>
      <c r="E276" s="1">
        <v>43650</v>
      </c>
      <c r="F276" s="1">
        <v>43650</v>
      </c>
      <c r="G276" s="2" t="s">
        <v>8</v>
      </c>
      <c r="H27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76" s="6">
        <f>MONTH(TblVendas[[#This Row],[Data Venda]])</f>
        <v>5</v>
      </c>
      <c r="J276" s="6">
        <f>YEAR(TblVendas[[#This Row],[Data Venda]])</f>
        <v>2019</v>
      </c>
      <c r="K276" s="7" t="str">
        <f>IF(TblVendas[[#This Row],[Vencimento]] &gt; TblVendas[[#This Row],[Data Venda]], "À Prazo", "À Vista")</f>
        <v>À Prazo</v>
      </c>
    </row>
    <row r="277" spans="2:11" x14ac:dyDescent="0.25">
      <c r="B277" s="1">
        <v>43590</v>
      </c>
      <c r="C277" s="25">
        <v>86657720249</v>
      </c>
      <c r="D277" s="4">
        <v>401</v>
      </c>
      <c r="E277" s="1">
        <v>43680</v>
      </c>
      <c r="F277" s="1">
        <v>43680</v>
      </c>
      <c r="G277" s="2" t="s">
        <v>9</v>
      </c>
      <c r="H27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77" s="6">
        <f>MONTH(TblVendas[[#This Row],[Data Venda]])</f>
        <v>5</v>
      </c>
      <c r="J277" s="6">
        <f>YEAR(TblVendas[[#This Row],[Data Venda]])</f>
        <v>2019</v>
      </c>
      <c r="K277" s="7" t="str">
        <f>IF(TblVendas[[#This Row],[Vencimento]] &gt; TblVendas[[#This Row],[Data Venda]], "À Prazo", "À Vista")</f>
        <v>À Prazo</v>
      </c>
    </row>
    <row r="278" spans="2:11" x14ac:dyDescent="0.25">
      <c r="B278" s="1">
        <v>43591</v>
      </c>
      <c r="C278" s="25">
        <v>86657720074</v>
      </c>
      <c r="D278" s="4">
        <v>525</v>
      </c>
      <c r="E278" s="1">
        <v>43651</v>
      </c>
      <c r="F278" s="1">
        <v>43651</v>
      </c>
      <c r="G278" s="2" t="s">
        <v>9</v>
      </c>
      <c r="H27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78" s="6">
        <f>MONTH(TblVendas[[#This Row],[Data Venda]])</f>
        <v>5</v>
      </c>
      <c r="J278" s="6">
        <f>YEAR(TblVendas[[#This Row],[Data Venda]])</f>
        <v>2019</v>
      </c>
      <c r="K278" s="7" t="str">
        <f>IF(TblVendas[[#This Row],[Vencimento]] &gt; TblVendas[[#This Row],[Data Venda]], "À Prazo", "À Vista")</f>
        <v>À Prazo</v>
      </c>
    </row>
    <row r="279" spans="2:11" x14ac:dyDescent="0.25">
      <c r="B279" s="1">
        <v>43591</v>
      </c>
      <c r="C279" s="25">
        <v>86657720065</v>
      </c>
      <c r="D279" s="4">
        <v>128</v>
      </c>
      <c r="E279" s="1">
        <v>43681</v>
      </c>
      <c r="F279" s="1">
        <v>43681</v>
      </c>
      <c r="G279" s="2" t="s">
        <v>8</v>
      </c>
      <c r="H27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79" s="6">
        <f>MONTH(TblVendas[[#This Row],[Data Venda]])</f>
        <v>5</v>
      </c>
      <c r="J279" s="6">
        <f>YEAR(TblVendas[[#This Row],[Data Venda]])</f>
        <v>2019</v>
      </c>
      <c r="K279" s="7" t="str">
        <f>IF(TblVendas[[#This Row],[Vencimento]] &gt; TblVendas[[#This Row],[Data Venda]], "À Prazo", "À Vista")</f>
        <v>À Prazo</v>
      </c>
    </row>
    <row r="280" spans="2:11" x14ac:dyDescent="0.25">
      <c r="B280" s="1">
        <v>43592</v>
      </c>
      <c r="C280" s="25">
        <v>86657720107</v>
      </c>
      <c r="D280" s="4">
        <v>414</v>
      </c>
      <c r="E280" s="1">
        <v>43592</v>
      </c>
      <c r="F280" s="1">
        <v>43592</v>
      </c>
      <c r="G280" s="2" t="s">
        <v>8</v>
      </c>
      <c r="H28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80" s="6">
        <f>MONTH(TblVendas[[#This Row],[Data Venda]])</f>
        <v>5</v>
      </c>
      <c r="J280" s="6">
        <f>YEAR(TblVendas[[#This Row],[Data Venda]])</f>
        <v>2019</v>
      </c>
      <c r="K280" s="7" t="str">
        <f>IF(TblVendas[[#This Row],[Vencimento]] &gt; TblVendas[[#This Row],[Data Venda]], "À Prazo", "À Vista")</f>
        <v>À Vista</v>
      </c>
    </row>
    <row r="281" spans="2:11" x14ac:dyDescent="0.25">
      <c r="B281" s="1">
        <v>43592</v>
      </c>
      <c r="C281" s="25">
        <v>86657720210</v>
      </c>
      <c r="D281" s="4">
        <v>503</v>
      </c>
      <c r="E281" s="1">
        <v>43622</v>
      </c>
      <c r="F281" s="1">
        <v>43629</v>
      </c>
      <c r="G281" s="2" t="s">
        <v>9</v>
      </c>
      <c r="H281" s="6">
        <f>IF(TblVendas[[#This Row],[Vencimento]] &gt; Analises!$C$3, 0, IF(TblVendas[[#This Row],[Pagamento]] = 0, Analises!$C$3 - TblVendas[[#This Row],[Vencimento]], TblVendas[[#This Row],[Pagamento]] - TblVendas[[#This Row],[Vencimento]]))</f>
        <v>7</v>
      </c>
      <c r="I281" s="6">
        <f>MONTH(TblVendas[[#This Row],[Data Venda]])</f>
        <v>5</v>
      </c>
      <c r="J281" s="6">
        <f>YEAR(TblVendas[[#This Row],[Data Venda]])</f>
        <v>2019</v>
      </c>
      <c r="K281" s="7" t="str">
        <f>IF(TblVendas[[#This Row],[Vencimento]] &gt; TblVendas[[#This Row],[Data Venda]], "À Prazo", "À Vista")</f>
        <v>À Prazo</v>
      </c>
    </row>
    <row r="282" spans="2:11" x14ac:dyDescent="0.25">
      <c r="B282" s="1">
        <v>43593</v>
      </c>
      <c r="C282" s="25">
        <v>86657720114</v>
      </c>
      <c r="D282" s="4">
        <v>103</v>
      </c>
      <c r="E282" s="1">
        <v>43593</v>
      </c>
      <c r="F282" s="1">
        <v>43593</v>
      </c>
      <c r="G282" s="2" t="s">
        <v>7</v>
      </c>
      <c r="H28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82" s="6">
        <f>MONTH(TblVendas[[#This Row],[Data Venda]])</f>
        <v>5</v>
      </c>
      <c r="J282" s="6">
        <f>YEAR(TblVendas[[#This Row],[Data Venda]])</f>
        <v>2019</v>
      </c>
      <c r="K282" s="7" t="str">
        <f>IF(TblVendas[[#This Row],[Vencimento]] &gt; TblVendas[[#This Row],[Data Venda]], "À Prazo", "À Vista")</f>
        <v>À Vista</v>
      </c>
    </row>
    <row r="283" spans="2:11" x14ac:dyDescent="0.25">
      <c r="B283" s="1">
        <v>43593</v>
      </c>
      <c r="C283" s="25">
        <v>86657720066</v>
      </c>
      <c r="D283" s="4">
        <v>146</v>
      </c>
      <c r="E283" s="1">
        <v>43653</v>
      </c>
      <c r="F283" s="1">
        <v>43672</v>
      </c>
      <c r="G283" s="2" t="s">
        <v>9</v>
      </c>
      <c r="H283" s="6">
        <f>IF(TblVendas[[#This Row],[Vencimento]] &gt; Analises!$C$3, 0, IF(TblVendas[[#This Row],[Pagamento]] = 0, Analises!$C$3 - TblVendas[[#This Row],[Vencimento]], TblVendas[[#This Row],[Pagamento]] - TblVendas[[#This Row],[Vencimento]]))</f>
        <v>19</v>
      </c>
      <c r="I283" s="6">
        <f>MONTH(TblVendas[[#This Row],[Data Venda]])</f>
        <v>5</v>
      </c>
      <c r="J283" s="6">
        <f>YEAR(TblVendas[[#This Row],[Data Venda]])</f>
        <v>2019</v>
      </c>
      <c r="K283" s="7" t="str">
        <f>IF(TblVendas[[#This Row],[Vencimento]] &gt; TblVendas[[#This Row],[Data Venda]], "À Prazo", "À Vista")</f>
        <v>À Prazo</v>
      </c>
    </row>
    <row r="284" spans="2:11" x14ac:dyDescent="0.25">
      <c r="B284" s="1">
        <v>43593</v>
      </c>
      <c r="C284" s="25">
        <v>86657720087</v>
      </c>
      <c r="D284" s="4">
        <v>1269</v>
      </c>
      <c r="E284" s="1">
        <v>43653</v>
      </c>
      <c r="F284" s="1">
        <v>43653</v>
      </c>
      <c r="G284" s="2" t="s">
        <v>7</v>
      </c>
      <c r="H28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84" s="6">
        <f>MONTH(TblVendas[[#This Row],[Data Venda]])</f>
        <v>5</v>
      </c>
      <c r="J284" s="6">
        <f>YEAR(TblVendas[[#This Row],[Data Venda]])</f>
        <v>2019</v>
      </c>
      <c r="K284" s="7" t="str">
        <f>IF(TblVendas[[#This Row],[Vencimento]] &gt; TblVendas[[#This Row],[Data Venda]], "À Prazo", "À Vista")</f>
        <v>À Prazo</v>
      </c>
    </row>
    <row r="285" spans="2:11" x14ac:dyDescent="0.25">
      <c r="B285" s="1">
        <v>43594</v>
      </c>
      <c r="C285" s="25">
        <v>86657720100</v>
      </c>
      <c r="D285" s="4">
        <v>430</v>
      </c>
      <c r="E285" s="1">
        <v>43624</v>
      </c>
      <c r="F285" s="1">
        <v>43624</v>
      </c>
      <c r="G285" s="2" t="s">
        <v>9</v>
      </c>
      <c r="H28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85" s="6">
        <f>MONTH(TblVendas[[#This Row],[Data Venda]])</f>
        <v>5</v>
      </c>
      <c r="J285" s="6">
        <f>YEAR(TblVendas[[#This Row],[Data Venda]])</f>
        <v>2019</v>
      </c>
      <c r="K285" s="7" t="str">
        <f>IF(TblVendas[[#This Row],[Vencimento]] &gt; TblVendas[[#This Row],[Data Venda]], "À Prazo", "À Vista")</f>
        <v>À Prazo</v>
      </c>
    </row>
    <row r="286" spans="2:11" x14ac:dyDescent="0.25">
      <c r="B286" s="1">
        <v>43594</v>
      </c>
      <c r="C286" s="25">
        <v>86657720055</v>
      </c>
      <c r="D286" s="4">
        <v>1215</v>
      </c>
      <c r="E286" s="1">
        <v>43624</v>
      </c>
      <c r="F286" s="1">
        <v>43624</v>
      </c>
      <c r="G286" s="2" t="s">
        <v>8</v>
      </c>
      <c r="H28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86" s="6">
        <f>MONTH(TblVendas[[#This Row],[Data Venda]])</f>
        <v>5</v>
      </c>
      <c r="J286" s="6">
        <f>YEAR(TblVendas[[#This Row],[Data Venda]])</f>
        <v>2019</v>
      </c>
      <c r="K286" s="7" t="str">
        <f>IF(TblVendas[[#This Row],[Vencimento]] &gt; TblVendas[[#This Row],[Data Venda]], "À Prazo", "À Vista")</f>
        <v>À Prazo</v>
      </c>
    </row>
    <row r="287" spans="2:11" x14ac:dyDescent="0.25">
      <c r="B287" s="1">
        <v>43594</v>
      </c>
      <c r="C287" s="25">
        <v>86657720145</v>
      </c>
      <c r="D287" s="4">
        <v>453</v>
      </c>
      <c r="E287" s="1">
        <v>43654</v>
      </c>
      <c r="F287" s="1">
        <v>43670</v>
      </c>
      <c r="G287" s="2" t="s">
        <v>8</v>
      </c>
      <c r="H287" s="6">
        <f>IF(TblVendas[[#This Row],[Vencimento]] &gt; Analises!$C$3, 0, IF(TblVendas[[#This Row],[Pagamento]] = 0, Analises!$C$3 - TblVendas[[#This Row],[Vencimento]], TblVendas[[#This Row],[Pagamento]] - TblVendas[[#This Row],[Vencimento]]))</f>
        <v>16</v>
      </c>
      <c r="I287" s="6">
        <f>MONTH(TblVendas[[#This Row],[Data Venda]])</f>
        <v>5</v>
      </c>
      <c r="J287" s="6">
        <f>YEAR(TblVendas[[#This Row],[Data Venda]])</f>
        <v>2019</v>
      </c>
      <c r="K287" s="7" t="str">
        <f>IF(TblVendas[[#This Row],[Vencimento]] &gt; TblVendas[[#This Row],[Data Venda]], "À Prazo", "À Vista")</f>
        <v>À Prazo</v>
      </c>
    </row>
    <row r="288" spans="2:11" x14ac:dyDescent="0.25">
      <c r="B288" s="1">
        <v>43595</v>
      </c>
      <c r="C288" s="25">
        <v>86657720097</v>
      </c>
      <c r="D288" s="4">
        <v>428</v>
      </c>
      <c r="E288" s="1">
        <v>43625</v>
      </c>
      <c r="F288" s="1">
        <v>43625</v>
      </c>
      <c r="G288" s="2" t="s">
        <v>8</v>
      </c>
      <c r="H28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88" s="6">
        <f>MONTH(TblVendas[[#This Row],[Data Venda]])</f>
        <v>5</v>
      </c>
      <c r="J288" s="6">
        <f>YEAR(TblVendas[[#This Row],[Data Venda]])</f>
        <v>2019</v>
      </c>
      <c r="K288" s="7" t="str">
        <f>IF(TblVendas[[#This Row],[Vencimento]] &gt; TblVendas[[#This Row],[Data Venda]], "À Prazo", "À Vista")</f>
        <v>À Prazo</v>
      </c>
    </row>
    <row r="289" spans="2:11" x14ac:dyDescent="0.25">
      <c r="B289" s="1">
        <v>43596</v>
      </c>
      <c r="C289" s="25">
        <v>86657720187</v>
      </c>
      <c r="D289" s="4">
        <v>334</v>
      </c>
      <c r="E289" s="1">
        <v>43596</v>
      </c>
      <c r="F289" s="1">
        <v>43596</v>
      </c>
      <c r="G289" s="2" t="s">
        <v>8</v>
      </c>
      <c r="H28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89" s="6">
        <f>MONTH(TblVendas[[#This Row],[Data Venda]])</f>
        <v>5</v>
      </c>
      <c r="J289" s="6">
        <f>YEAR(TblVendas[[#This Row],[Data Venda]])</f>
        <v>2019</v>
      </c>
      <c r="K289" s="7" t="str">
        <f>IF(TblVendas[[#This Row],[Vencimento]] &gt; TblVendas[[#This Row],[Data Venda]], "À Prazo", "À Vista")</f>
        <v>À Vista</v>
      </c>
    </row>
    <row r="290" spans="2:11" x14ac:dyDescent="0.25">
      <c r="B290" s="1">
        <v>43597</v>
      </c>
      <c r="C290" s="25">
        <v>86657720103</v>
      </c>
      <c r="D290" s="4">
        <v>446</v>
      </c>
      <c r="E290" s="1">
        <v>43597</v>
      </c>
      <c r="F290" s="1">
        <v>43620</v>
      </c>
      <c r="G290" s="2" t="s">
        <v>9</v>
      </c>
      <c r="H290" s="6">
        <f>IF(TblVendas[[#This Row],[Vencimento]] &gt; Analises!$C$3, 0, IF(TblVendas[[#This Row],[Pagamento]] = 0, Analises!$C$3 - TblVendas[[#This Row],[Vencimento]], TblVendas[[#This Row],[Pagamento]] - TblVendas[[#This Row],[Vencimento]]))</f>
        <v>23</v>
      </c>
      <c r="I290" s="6">
        <f>MONTH(TblVendas[[#This Row],[Data Venda]])</f>
        <v>5</v>
      </c>
      <c r="J290" s="6">
        <f>YEAR(TblVendas[[#This Row],[Data Venda]])</f>
        <v>2019</v>
      </c>
      <c r="K290" s="7" t="str">
        <f>IF(TblVendas[[#This Row],[Vencimento]] &gt; TblVendas[[#This Row],[Data Venda]], "À Prazo", "À Vista")</f>
        <v>À Vista</v>
      </c>
    </row>
    <row r="291" spans="2:11" x14ac:dyDescent="0.25">
      <c r="B291" s="1">
        <v>43597</v>
      </c>
      <c r="C291" s="25">
        <v>86657720197</v>
      </c>
      <c r="D291" s="4">
        <v>180</v>
      </c>
      <c r="E291" s="1">
        <v>43627</v>
      </c>
      <c r="F291" s="1">
        <v>43627</v>
      </c>
      <c r="G291" s="2" t="s">
        <v>7</v>
      </c>
      <c r="H29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91" s="6">
        <f>MONTH(TblVendas[[#This Row],[Data Venda]])</f>
        <v>5</v>
      </c>
      <c r="J291" s="6">
        <f>YEAR(TblVendas[[#This Row],[Data Venda]])</f>
        <v>2019</v>
      </c>
      <c r="K291" s="7" t="str">
        <f>IF(TblVendas[[#This Row],[Vencimento]] &gt; TblVendas[[#This Row],[Data Venda]], "À Prazo", "À Vista")</f>
        <v>À Prazo</v>
      </c>
    </row>
    <row r="292" spans="2:11" x14ac:dyDescent="0.25">
      <c r="B292" s="1">
        <v>43597</v>
      </c>
      <c r="C292" s="25">
        <v>86657720249</v>
      </c>
      <c r="D292" s="4">
        <v>130</v>
      </c>
      <c r="E292" s="1">
        <v>43687</v>
      </c>
      <c r="F292" s="1">
        <v>43687</v>
      </c>
      <c r="G292" s="2" t="s">
        <v>9</v>
      </c>
      <c r="H29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92" s="6">
        <f>MONTH(TblVendas[[#This Row],[Data Venda]])</f>
        <v>5</v>
      </c>
      <c r="J292" s="6">
        <f>YEAR(TblVendas[[#This Row],[Data Venda]])</f>
        <v>2019</v>
      </c>
      <c r="K292" s="7" t="str">
        <f>IF(TblVendas[[#This Row],[Vencimento]] &gt; TblVendas[[#This Row],[Data Venda]], "À Prazo", "À Vista")</f>
        <v>À Prazo</v>
      </c>
    </row>
    <row r="293" spans="2:11" x14ac:dyDescent="0.25">
      <c r="B293" s="1">
        <v>43598</v>
      </c>
      <c r="C293" s="25">
        <v>86657720214</v>
      </c>
      <c r="D293" s="4">
        <v>1147</v>
      </c>
      <c r="E293" s="1">
        <v>43628</v>
      </c>
      <c r="F293" s="1">
        <v>43649</v>
      </c>
      <c r="G293" s="2" t="s">
        <v>8</v>
      </c>
      <c r="H293" s="6">
        <f>IF(TblVendas[[#This Row],[Vencimento]] &gt; Analises!$C$3, 0, IF(TblVendas[[#This Row],[Pagamento]] = 0, Analises!$C$3 - TblVendas[[#This Row],[Vencimento]], TblVendas[[#This Row],[Pagamento]] - TblVendas[[#This Row],[Vencimento]]))</f>
        <v>21</v>
      </c>
      <c r="I293" s="6">
        <f>MONTH(TblVendas[[#This Row],[Data Venda]])</f>
        <v>5</v>
      </c>
      <c r="J293" s="6">
        <f>YEAR(TblVendas[[#This Row],[Data Venda]])</f>
        <v>2019</v>
      </c>
      <c r="K293" s="7" t="str">
        <f>IF(TblVendas[[#This Row],[Vencimento]] &gt; TblVendas[[#This Row],[Data Venda]], "À Prazo", "À Vista")</f>
        <v>À Prazo</v>
      </c>
    </row>
    <row r="294" spans="2:11" x14ac:dyDescent="0.25">
      <c r="B294" s="1">
        <v>43598</v>
      </c>
      <c r="C294" s="25">
        <v>86657720117</v>
      </c>
      <c r="D294" s="4">
        <v>1080</v>
      </c>
      <c r="E294" s="1">
        <v>43628</v>
      </c>
      <c r="F294" s="1">
        <v>43628</v>
      </c>
      <c r="G294" s="2" t="s">
        <v>7</v>
      </c>
      <c r="H29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94" s="6">
        <f>MONTH(TblVendas[[#This Row],[Data Venda]])</f>
        <v>5</v>
      </c>
      <c r="J294" s="6">
        <f>YEAR(TblVendas[[#This Row],[Data Venda]])</f>
        <v>2019</v>
      </c>
      <c r="K294" s="7" t="str">
        <f>IF(TblVendas[[#This Row],[Vencimento]] &gt; TblVendas[[#This Row],[Data Venda]], "À Prazo", "À Vista")</f>
        <v>À Prazo</v>
      </c>
    </row>
    <row r="295" spans="2:11" x14ac:dyDescent="0.25">
      <c r="B295" s="1">
        <v>43598</v>
      </c>
      <c r="C295" s="25">
        <v>86657720165</v>
      </c>
      <c r="D295" s="4">
        <v>1400</v>
      </c>
      <c r="E295" s="1">
        <v>43628</v>
      </c>
      <c r="F295" s="1">
        <v>43628</v>
      </c>
      <c r="G295" s="2" t="s">
        <v>9</v>
      </c>
      <c r="H29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95" s="6">
        <f>MONTH(TblVendas[[#This Row],[Data Venda]])</f>
        <v>5</v>
      </c>
      <c r="J295" s="6">
        <f>YEAR(TblVendas[[#This Row],[Data Venda]])</f>
        <v>2019</v>
      </c>
      <c r="K295" s="7" t="str">
        <f>IF(TblVendas[[#This Row],[Vencimento]] &gt; TblVendas[[#This Row],[Data Venda]], "À Prazo", "À Vista")</f>
        <v>À Prazo</v>
      </c>
    </row>
    <row r="296" spans="2:11" x14ac:dyDescent="0.25">
      <c r="B296" s="1">
        <v>43598</v>
      </c>
      <c r="C296" s="25">
        <v>86657720234</v>
      </c>
      <c r="D296" s="4">
        <v>809</v>
      </c>
      <c r="E296" s="1">
        <v>43658</v>
      </c>
      <c r="F296" s="1">
        <v>43658</v>
      </c>
      <c r="G296" s="2" t="s">
        <v>9</v>
      </c>
      <c r="H29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96" s="6">
        <f>MONTH(TblVendas[[#This Row],[Data Venda]])</f>
        <v>5</v>
      </c>
      <c r="J296" s="6">
        <f>YEAR(TblVendas[[#This Row],[Data Venda]])</f>
        <v>2019</v>
      </c>
      <c r="K296" s="7" t="str">
        <f>IF(TblVendas[[#This Row],[Vencimento]] &gt; TblVendas[[#This Row],[Data Venda]], "À Prazo", "À Vista")</f>
        <v>À Prazo</v>
      </c>
    </row>
    <row r="297" spans="2:11" x14ac:dyDescent="0.25">
      <c r="B297" s="1">
        <v>43599</v>
      </c>
      <c r="C297" s="25">
        <v>86657720148</v>
      </c>
      <c r="D297" s="4">
        <v>369</v>
      </c>
      <c r="E297" s="1">
        <v>43599</v>
      </c>
      <c r="F297" s="1">
        <v>43599</v>
      </c>
      <c r="G297" s="2" t="s">
        <v>7</v>
      </c>
      <c r="H29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97" s="6">
        <f>MONTH(TblVendas[[#This Row],[Data Venda]])</f>
        <v>5</v>
      </c>
      <c r="J297" s="6">
        <f>YEAR(TblVendas[[#This Row],[Data Venda]])</f>
        <v>2019</v>
      </c>
      <c r="K297" s="7" t="str">
        <f>IF(TblVendas[[#This Row],[Vencimento]] &gt; TblVendas[[#This Row],[Data Venda]], "À Prazo", "À Vista")</f>
        <v>À Vista</v>
      </c>
    </row>
    <row r="298" spans="2:11" x14ac:dyDescent="0.25">
      <c r="B298" s="1">
        <v>43599</v>
      </c>
      <c r="C298" s="25">
        <v>86657720210</v>
      </c>
      <c r="D298" s="4">
        <v>995</v>
      </c>
      <c r="E298" s="1">
        <v>43629</v>
      </c>
      <c r="F298" s="1">
        <v>43667</v>
      </c>
      <c r="G298" s="2" t="s">
        <v>9</v>
      </c>
      <c r="H298" s="6">
        <f>IF(TblVendas[[#This Row],[Vencimento]] &gt; Analises!$C$3, 0, IF(TblVendas[[#This Row],[Pagamento]] = 0, Analises!$C$3 - TblVendas[[#This Row],[Vencimento]], TblVendas[[#This Row],[Pagamento]] - TblVendas[[#This Row],[Vencimento]]))</f>
        <v>38</v>
      </c>
      <c r="I298" s="6">
        <f>MONTH(TblVendas[[#This Row],[Data Venda]])</f>
        <v>5</v>
      </c>
      <c r="J298" s="6">
        <f>YEAR(TblVendas[[#This Row],[Data Venda]])</f>
        <v>2019</v>
      </c>
      <c r="K298" s="7" t="str">
        <f>IF(TblVendas[[#This Row],[Vencimento]] &gt; TblVendas[[#This Row],[Data Venda]], "À Prazo", "À Vista")</f>
        <v>À Prazo</v>
      </c>
    </row>
    <row r="299" spans="2:11" x14ac:dyDescent="0.25">
      <c r="B299" s="1">
        <v>43599</v>
      </c>
      <c r="C299" s="25">
        <v>86657720187</v>
      </c>
      <c r="D299" s="4">
        <v>503</v>
      </c>
      <c r="E299" s="1">
        <v>43659</v>
      </c>
      <c r="F299" s="1">
        <v>43659</v>
      </c>
      <c r="G299" s="2" t="s">
        <v>7</v>
      </c>
      <c r="H29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99" s="6">
        <f>MONTH(TblVendas[[#This Row],[Data Venda]])</f>
        <v>5</v>
      </c>
      <c r="J299" s="6">
        <f>YEAR(TblVendas[[#This Row],[Data Venda]])</f>
        <v>2019</v>
      </c>
      <c r="K299" s="7" t="str">
        <f>IF(TblVendas[[#This Row],[Vencimento]] &gt; TblVendas[[#This Row],[Data Venda]], "À Prazo", "À Vista")</f>
        <v>À Prazo</v>
      </c>
    </row>
    <row r="300" spans="2:11" x14ac:dyDescent="0.25">
      <c r="B300" s="1">
        <v>43600</v>
      </c>
      <c r="C300" s="25">
        <v>86657720209</v>
      </c>
      <c r="D300" s="4">
        <v>458</v>
      </c>
      <c r="E300" s="1">
        <v>43600</v>
      </c>
      <c r="F300" s="1">
        <v>43636</v>
      </c>
      <c r="G300" s="2" t="s">
        <v>8</v>
      </c>
      <c r="H300" s="6">
        <f>IF(TblVendas[[#This Row],[Vencimento]] &gt; Analises!$C$3, 0, IF(TblVendas[[#This Row],[Pagamento]] = 0, Analises!$C$3 - TblVendas[[#This Row],[Vencimento]], TblVendas[[#This Row],[Pagamento]] - TblVendas[[#This Row],[Vencimento]]))</f>
        <v>36</v>
      </c>
      <c r="I300" s="6">
        <f>MONTH(TblVendas[[#This Row],[Data Venda]])</f>
        <v>5</v>
      </c>
      <c r="J300" s="6">
        <f>YEAR(TblVendas[[#This Row],[Data Venda]])</f>
        <v>2019</v>
      </c>
      <c r="K300" s="7" t="str">
        <f>IF(TblVendas[[#This Row],[Vencimento]] &gt; TblVendas[[#This Row],[Data Venda]], "À Prazo", "À Vista")</f>
        <v>À Vista</v>
      </c>
    </row>
    <row r="301" spans="2:11" x14ac:dyDescent="0.25">
      <c r="B301" s="1">
        <v>43600</v>
      </c>
      <c r="C301" s="25">
        <v>86657720073</v>
      </c>
      <c r="D301" s="4">
        <v>455</v>
      </c>
      <c r="E301" s="1">
        <v>43660</v>
      </c>
      <c r="F301" s="1">
        <v>43660</v>
      </c>
      <c r="G301" s="2" t="s">
        <v>9</v>
      </c>
      <c r="H30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01" s="6">
        <f>MONTH(TblVendas[[#This Row],[Data Venda]])</f>
        <v>5</v>
      </c>
      <c r="J301" s="6">
        <f>YEAR(TblVendas[[#This Row],[Data Venda]])</f>
        <v>2019</v>
      </c>
      <c r="K301" s="7" t="str">
        <f>IF(TblVendas[[#This Row],[Vencimento]] &gt; TblVendas[[#This Row],[Data Venda]], "À Prazo", "À Vista")</f>
        <v>À Prazo</v>
      </c>
    </row>
    <row r="302" spans="2:11" x14ac:dyDescent="0.25">
      <c r="B302" s="1">
        <v>43601</v>
      </c>
      <c r="C302" s="25">
        <v>86657720061</v>
      </c>
      <c r="D302" s="4">
        <v>682</v>
      </c>
      <c r="E302" s="1">
        <v>43601</v>
      </c>
      <c r="F302" s="1">
        <v>43601</v>
      </c>
      <c r="G302" s="2" t="s">
        <v>9</v>
      </c>
      <c r="H30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02" s="6">
        <f>MONTH(TblVendas[[#This Row],[Data Venda]])</f>
        <v>5</v>
      </c>
      <c r="J302" s="6">
        <f>YEAR(TblVendas[[#This Row],[Data Venda]])</f>
        <v>2019</v>
      </c>
      <c r="K302" s="7" t="str">
        <f>IF(TblVendas[[#This Row],[Vencimento]] &gt; TblVendas[[#This Row],[Data Venda]], "À Prazo", "À Vista")</f>
        <v>À Vista</v>
      </c>
    </row>
    <row r="303" spans="2:11" x14ac:dyDescent="0.25">
      <c r="B303" s="1">
        <v>43601</v>
      </c>
      <c r="C303" s="25">
        <v>86657720118</v>
      </c>
      <c r="D303" s="4">
        <v>433</v>
      </c>
      <c r="E303" s="1">
        <v>43601</v>
      </c>
      <c r="F303" s="1">
        <v>43641</v>
      </c>
      <c r="G303" s="2" t="s">
        <v>8</v>
      </c>
      <c r="H303" s="6">
        <f>IF(TblVendas[[#This Row],[Vencimento]] &gt; Analises!$C$3, 0, IF(TblVendas[[#This Row],[Pagamento]] = 0, Analises!$C$3 - TblVendas[[#This Row],[Vencimento]], TblVendas[[#This Row],[Pagamento]] - TblVendas[[#This Row],[Vencimento]]))</f>
        <v>40</v>
      </c>
      <c r="I303" s="6">
        <f>MONTH(TblVendas[[#This Row],[Data Venda]])</f>
        <v>5</v>
      </c>
      <c r="J303" s="6">
        <f>YEAR(TblVendas[[#This Row],[Data Venda]])</f>
        <v>2019</v>
      </c>
      <c r="K303" s="7" t="str">
        <f>IF(TblVendas[[#This Row],[Vencimento]] &gt; TblVendas[[#This Row],[Data Venda]], "À Prazo", "À Vista")</f>
        <v>À Vista</v>
      </c>
    </row>
    <row r="304" spans="2:11" x14ac:dyDescent="0.25">
      <c r="B304" s="1">
        <v>43601</v>
      </c>
      <c r="C304" s="25">
        <v>86657720210</v>
      </c>
      <c r="D304" s="4">
        <v>1345</v>
      </c>
      <c r="E304" s="1">
        <v>43661</v>
      </c>
      <c r="F304" s="1">
        <v>43693</v>
      </c>
      <c r="G304" s="2" t="s">
        <v>7</v>
      </c>
      <c r="H304" s="6">
        <f>IF(TblVendas[[#This Row],[Vencimento]] &gt; Analises!$C$3, 0, IF(TblVendas[[#This Row],[Pagamento]] = 0, Analises!$C$3 - TblVendas[[#This Row],[Vencimento]], TblVendas[[#This Row],[Pagamento]] - TblVendas[[#This Row],[Vencimento]]))</f>
        <v>32</v>
      </c>
      <c r="I304" s="6">
        <f>MONTH(TblVendas[[#This Row],[Data Venda]])</f>
        <v>5</v>
      </c>
      <c r="J304" s="6">
        <f>YEAR(TblVendas[[#This Row],[Data Venda]])</f>
        <v>2019</v>
      </c>
      <c r="K304" s="7" t="str">
        <f>IF(TblVendas[[#This Row],[Vencimento]] &gt; TblVendas[[#This Row],[Data Venda]], "À Prazo", "À Vista")</f>
        <v>À Prazo</v>
      </c>
    </row>
    <row r="305" spans="2:11" x14ac:dyDescent="0.25">
      <c r="B305" s="1">
        <v>43602</v>
      </c>
      <c r="C305" s="25">
        <v>86657720185</v>
      </c>
      <c r="D305" s="4">
        <v>301</v>
      </c>
      <c r="E305" s="1">
        <v>43662</v>
      </c>
      <c r="F305" s="1">
        <v>43668</v>
      </c>
      <c r="G305" s="2" t="s">
        <v>8</v>
      </c>
      <c r="H305" s="6">
        <f>IF(TblVendas[[#This Row],[Vencimento]] &gt; Analises!$C$3, 0, IF(TblVendas[[#This Row],[Pagamento]] = 0, Analises!$C$3 - TblVendas[[#This Row],[Vencimento]], TblVendas[[#This Row],[Pagamento]] - TblVendas[[#This Row],[Vencimento]]))</f>
        <v>6</v>
      </c>
      <c r="I305" s="6">
        <f>MONTH(TblVendas[[#This Row],[Data Venda]])</f>
        <v>5</v>
      </c>
      <c r="J305" s="6">
        <f>YEAR(TblVendas[[#This Row],[Data Venda]])</f>
        <v>2019</v>
      </c>
      <c r="K305" s="7" t="str">
        <f>IF(TblVendas[[#This Row],[Vencimento]] &gt; TblVendas[[#This Row],[Data Venda]], "À Prazo", "À Vista")</f>
        <v>À Prazo</v>
      </c>
    </row>
    <row r="306" spans="2:11" x14ac:dyDescent="0.25">
      <c r="B306" s="1">
        <v>43603</v>
      </c>
      <c r="C306" s="25">
        <v>86657720130</v>
      </c>
      <c r="D306" s="4">
        <v>931</v>
      </c>
      <c r="E306" s="1">
        <v>43603</v>
      </c>
      <c r="F306" s="1">
        <v>43603</v>
      </c>
      <c r="G306" s="2" t="s">
        <v>9</v>
      </c>
      <c r="H30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06" s="6">
        <f>MONTH(TblVendas[[#This Row],[Data Venda]])</f>
        <v>5</v>
      </c>
      <c r="J306" s="6">
        <f>YEAR(TblVendas[[#This Row],[Data Venda]])</f>
        <v>2019</v>
      </c>
      <c r="K306" s="7" t="str">
        <f>IF(TblVendas[[#This Row],[Vencimento]] &gt; TblVendas[[#This Row],[Data Venda]], "À Prazo", "À Vista")</f>
        <v>À Vista</v>
      </c>
    </row>
    <row r="307" spans="2:11" x14ac:dyDescent="0.25">
      <c r="B307" s="1">
        <v>43603</v>
      </c>
      <c r="C307" s="25">
        <v>86657720087</v>
      </c>
      <c r="D307" s="4">
        <v>1297</v>
      </c>
      <c r="E307" s="1">
        <v>43663</v>
      </c>
      <c r="F307" s="1">
        <v>43663</v>
      </c>
      <c r="G307" s="2" t="s">
        <v>9</v>
      </c>
      <c r="H30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07" s="6">
        <f>MONTH(TblVendas[[#This Row],[Data Venda]])</f>
        <v>5</v>
      </c>
      <c r="J307" s="6">
        <f>YEAR(TblVendas[[#This Row],[Data Venda]])</f>
        <v>2019</v>
      </c>
      <c r="K307" s="7" t="str">
        <f>IF(TblVendas[[#This Row],[Vencimento]] &gt; TblVendas[[#This Row],[Data Venda]], "À Prazo", "À Vista")</f>
        <v>À Prazo</v>
      </c>
    </row>
    <row r="308" spans="2:11" x14ac:dyDescent="0.25">
      <c r="B308" s="1">
        <v>43604</v>
      </c>
      <c r="C308" s="25">
        <v>86657720095</v>
      </c>
      <c r="D308" s="4">
        <v>1114</v>
      </c>
      <c r="E308" s="1">
        <v>43634</v>
      </c>
      <c r="F308" s="1">
        <v>43651</v>
      </c>
      <c r="G308" s="2" t="s">
        <v>8</v>
      </c>
      <c r="H308" s="6">
        <f>IF(TblVendas[[#This Row],[Vencimento]] &gt; Analises!$C$3, 0, IF(TblVendas[[#This Row],[Pagamento]] = 0, Analises!$C$3 - TblVendas[[#This Row],[Vencimento]], TblVendas[[#This Row],[Pagamento]] - TblVendas[[#This Row],[Vencimento]]))</f>
        <v>17</v>
      </c>
      <c r="I308" s="6">
        <f>MONTH(TblVendas[[#This Row],[Data Venda]])</f>
        <v>5</v>
      </c>
      <c r="J308" s="6">
        <f>YEAR(TblVendas[[#This Row],[Data Venda]])</f>
        <v>2019</v>
      </c>
      <c r="K308" s="7" t="str">
        <f>IF(TblVendas[[#This Row],[Vencimento]] &gt; TblVendas[[#This Row],[Data Venda]], "À Prazo", "À Vista")</f>
        <v>À Prazo</v>
      </c>
    </row>
    <row r="309" spans="2:11" x14ac:dyDescent="0.25">
      <c r="B309" s="1">
        <v>43604</v>
      </c>
      <c r="C309" s="25">
        <v>86657720218</v>
      </c>
      <c r="D309" s="4">
        <v>1116</v>
      </c>
      <c r="E309" s="1">
        <v>43634</v>
      </c>
      <c r="F309" s="1">
        <v>43634</v>
      </c>
      <c r="G309" s="2" t="s">
        <v>9</v>
      </c>
      <c r="H30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09" s="6">
        <f>MONTH(TblVendas[[#This Row],[Data Venda]])</f>
        <v>5</v>
      </c>
      <c r="J309" s="6">
        <f>YEAR(TblVendas[[#This Row],[Data Venda]])</f>
        <v>2019</v>
      </c>
      <c r="K309" s="7" t="str">
        <f>IF(TblVendas[[#This Row],[Vencimento]] &gt; TblVendas[[#This Row],[Data Venda]], "À Prazo", "À Vista")</f>
        <v>À Prazo</v>
      </c>
    </row>
    <row r="310" spans="2:11" x14ac:dyDescent="0.25">
      <c r="B310" s="1">
        <v>43604</v>
      </c>
      <c r="C310" s="25">
        <v>86657720159</v>
      </c>
      <c r="D310" s="4">
        <v>179</v>
      </c>
      <c r="E310" s="1">
        <v>43664</v>
      </c>
      <c r="F310" s="1">
        <v>43664</v>
      </c>
      <c r="G310" s="2" t="s">
        <v>8</v>
      </c>
      <c r="H31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10" s="6">
        <f>MONTH(TblVendas[[#This Row],[Data Venda]])</f>
        <v>5</v>
      </c>
      <c r="J310" s="6">
        <f>YEAR(TblVendas[[#This Row],[Data Venda]])</f>
        <v>2019</v>
      </c>
      <c r="K310" s="7" t="str">
        <f>IF(TblVendas[[#This Row],[Vencimento]] &gt; TblVendas[[#This Row],[Data Venda]], "À Prazo", "À Vista")</f>
        <v>À Prazo</v>
      </c>
    </row>
    <row r="311" spans="2:11" x14ac:dyDescent="0.25">
      <c r="B311" s="1">
        <v>43605</v>
      </c>
      <c r="C311" s="25">
        <v>86657720058</v>
      </c>
      <c r="D311" s="4">
        <v>1464</v>
      </c>
      <c r="E311" s="1">
        <v>43605</v>
      </c>
      <c r="F311" s="1">
        <v>43605</v>
      </c>
      <c r="G311" s="2" t="s">
        <v>8</v>
      </c>
      <c r="H31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11" s="6">
        <f>MONTH(TblVendas[[#This Row],[Data Venda]])</f>
        <v>5</v>
      </c>
      <c r="J311" s="6">
        <f>YEAR(TblVendas[[#This Row],[Data Venda]])</f>
        <v>2019</v>
      </c>
      <c r="K311" s="7" t="str">
        <f>IF(TblVendas[[#This Row],[Vencimento]] &gt; TblVendas[[#This Row],[Data Venda]], "À Prazo", "À Vista")</f>
        <v>À Vista</v>
      </c>
    </row>
    <row r="312" spans="2:11" x14ac:dyDescent="0.25">
      <c r="B312" s="1">
        <v>43605</v>
      </c>
      <c r="C312" s="25">
        <v>86657720156</v>
      </c>
      <c r="D312" s="4">
        <v>841</v>
      </c>
      <c r="E312" s="1">
        <v>43635</v>
      </c>
      <c r="F312" s="1">
        <v>43651</v>
      </c>
      <c r="G312" s="2" t="s">
        <v>8</v>
      </c>
      <c r="H312" s="6">
        <f>IF(TblVendas[[#This Row],[Vencimento]] &gt; Analises!$C$3, 0, IF(TblVendas[[#This Row],[Pagamento]] = 0, Analises!$C$3 - TblVendas[[#This Row],[Vencimento]], TblVendas[[#This Row],[Pagamento]] - TblVendas[[#This Row],[Vencimento]]))</f>
        <v>16</v>
      </c>
      <c r="I312" s="6">
        <f>MONTH(TblVendas[[#This Row],[Data Venda]])</f>
        <v>5</v>
      </c>
      <c r="J312" s="6">
        <f>YEAR(TblVendas[[#This Row],[Data Venda]])</f>
        <v>2019</v>
      </c>
      <c r="K312" s="7" t="str">
        <f>IF(TblVendas[[#This Row],[Vencimento]] &gt; TblVendas[[#This Row],[Data Venda]], "À Prazo", "À Vista")</f>
        <v>À Prazo</v>
      </c>
    </row>
    <row r="313" spans="2:11" x14ac:dyDescent="0.25">
      <c r="B313" s="1">
        <v>43605</v>
      </c>
      <c r="C313" s="25">
        <v>86657720179</v>
      </c>
      <c r="D313" s="4">
        <v>1073</v>
      </c>
      <c r="E313" s="1">
        <v>43635</v>
      </c>
      <c r="F313" s="1">
        <v>43655</v>
      </c>
      <c r="G313" s="2" t="s">
        <v>7</v>
      </c>
      <c r="H313" s="6">
        <f>IF(TblVendas[[#This Row],[Vencimento]] &gt; Analises!$C$3, 0, IF(TblVendas[[#This Row],[Pagamento]] = 0, Analises!$C$3 - TblVendas[[#This Row],[Vencimento]], TblVendas[[#This Row],[Pagamento]] - TblVendas[[#This Row],[Vencimento]]))</f>
        <v>20</v>
      </c>
      <c r="I313" s="6">
        <f>MONTH(TblVendas[[#This Row],[Data Venda]])</f>
        <v>5</v>
      </c>
      <c r="J313" s="6">
        <f>YEAR(TblVendas[[#This Row],[Data Venda]])</f>
        <v>2019</v>
      </c>
      <c r="K313" s="7" t="str">
        <f>IF(TblVendas[[#This Row],[Vencimento]] &gt; TblVendas[[#This Row],[Data Venda]], "À Prazo", "À Vista")</f>
        <v>À Prazo</v>
      </c>
    </row>
    <row r="314" spans="2:11" x14ac:dyDescent="0.25">
      <c r="B314" s="1">
        <v>43605</v>
      </c>
      <c r="C314" s="25">
        <v>86657720087</v>
      </c>
      <c r="D314" s="4">
        <v>410</v>
      </c>
      <c r="E314" s="1">
        <v>43635</v>
      </c>
      <c r="F314" s="1">
        <v>43635</v>
      </c>
      <c r="G314" s="2" t="s">
        <v>9</v>
      </c>
      <c r="H31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14" s="6">
        <f>MONTH(TblVendas[[#This Row],[Data Venda]])</f>
        <v>5</v>
      </c>
      <c r="J314" s="6">
        <f>YEAR(TblVendas[[#This Row],[Data Venda]])</f>
        <v>2019</v>
      </c>
      <c r="K314" s="7" t="str">
        <f>IF(TblVendas[[#This Row],[Vencimento]] &gt; TblVendas[[#This Row],[Data Venda]], "À Prazo", "À Vista")</f>
        <v>À Prazo</v>
      </c>
    </row>
    <row r="315" spans="2:11" x14ac:dyDescent="0.25">
      <c r="B315" s="1">
        <v>43605</v>
      </c>
      <c r="C315" s="25">
        <v>86657720157</v>
      </c>
      <c r="D315" s="4">
        <v>1056</v>
      </c>
      <c r="E315" s="1">
        <v>43635</v>
      </c>
      <c r="F315" s="1">
        <v>43635</v>
      </c>
      <c r="G315" s="2" t="s">
        <v>7</v>
      </c>
      <c r="H31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15" s="6">
        <f>MONTH(TblVendas[[#This Row],[Data Venda]])</f>
        <v>5</v>
      </c>
      <c r="J315" s="6">
        <f>YEAR(TblVendas[[#This Row],[Data Venda]])</f>
        <v>2019</v>
      </c>
      <c r="K315" s="7" t="str">
        <f>IF(TblVendas[[#This Row],[Vencimento]] &gt; TblVendas[[#This Row],[Data Venda]], "À Prazo", "À Vista")</f>
        <v>À Prazo</v>
      </c>
    </row>
    <row r="316" spans="2:11" x14ac:dyDescent="0.25">
      <c r="B316" s="1">
        <v>43605</v>
      </c>
      <c r="C316" s="25">
        <v>86657720066</v>
      </c>
      <c r="D316" s="4">
        <v>1454</v>
      </c>
      <c r="E316" s="1">
        <v>43635</v>
      </c>
      <c r="F316" s="1">
        <v>43635</v>
      </c>
      <c r="G316" s="2" t="s">
        <v>8</v>
      </c>
      <c r="H31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16" s="6">
        <f>MONTH(TblVendas[[#This Row],[Data Venda]])</f>
        <v>5</v>
      </c>
      <c r="J316" s="6">
        <f>YEAR(TblVendas[[#This Row],[Data Venda]])</f>
        <v>2019</v>
      </c>
      <c r="K316" s="7" t="str">
        <f>IF(TblVendas[[#This Row],[Vencimento]] &gt; TblVendas[[#This Row],[Data Venda]], "À Prazo", "À Vista")</f>
        <v>À Prazo</v>
      </c>
    </row>
    <row r="317" spans="2:11" x14ac:dyDescent="0.25">
      <c r="B317" s="1">
        <v>43605</v>
      </c>
      <c r="C317" s="25">
        <v>86657720163</v>
      </c>
      <c r="D317" s="4">
        <v>399</v>
      </c>
      <c r="E317" s="1">
        <v>43695</v>
      </c>
      <c r="F317" s="1">
        <v>43695</v>
      </c>
      <c r="G317" s="2" t="s">
        <v>9</v>
      </c>
      <c r="H31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17" s="6">
        <f>MONTH(TblVendas[[#This Row],[Data Venda]])</f>
        <v>5</v>
      </c>
      <c r="J317" s="6">
        <f>YEAR(TblVendas[[#This Row],[Data Venda]])</f>
        <v>2019</v>
      </c>
      <c r="K317" s="7" t="str">
        <f>IF(TblVendas[[#This Row],[Vencimento]] &gt; TblVendas[[#This Row],[Data Venda]], "À Prazo", "À Vista")</f>
        <v>À Prazo</v>
      </c>
    </row>
    <row r="318" spans="2:11" x14ac:dyDescent="0.25">
      <c r="B318" s="1">
        <v>43606</v>
      </c>
      <c r="C318" s="25">
        <v>86657720065</v>
      </c>
      <c r="D318" s="4">
        <v>114</v>
      </c>
      <c r="E318" s="1">
        <v>43636</v>
      </c>
      <c r="F318" s="1">
        <v>43636</v>
      </c>
      <c r="G318" s="2" t="s">
        <v>9</v>
      </c>
      <c r="H31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18" s="6">
        <f>MONTH(TblVendas[[#This Row],[Data Venda]])</f>
        <v>5</v>
      </c>
      <c r="J318" s="6">
        <f>YEAR(TblVendas[[#This Row],[Data Venda]])</f>
        <v>2019</v>
      </c>
      <c r="K318" s="7" t="str">
        <f>IF(TblVendas[[#This Row],[Vencimento]] &gt; TblVendas[[#This Row],[Data Venda]], "À Prazo", "À Vista")</f>
        <v>À Prazo</v>
      </c>
    </row>
    <row r="319" spans="2:11" x14ac:dyDescent="0.25">
      <c r="B319" s="1">
        <v>43606</v>
      </c>
      <c r="C319" s="25">
        <v>86657720257</v>
      </c>
      <c r="D319" s="4">
        <v>1468</v>
      </c>
      <c r="E319" s="1">
        <v>43636</v>
      </c>
      <c r="F319" s="1">
        <v>43636</v>
      </c>
      <c r="G319" s="2" t="s">
        <v>8</v>
      </c>
      <c r="H31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19" s="6">
        <f>MONTH(TblVendas[[#This Row],[Data Venda]])</f>
        <v>5</v>
      </c>
      <c r="J319" s="6">
        <f>YEAR(TblVendas[[#This Row],[Data Venda]])</f>
        <v>2019</v>
      </c>
      <c r="K319" s="7" t="str">
        <f>IF(TblVendas[[#This Row],[Vencimento]] &gt; TblVendas[[#This Row],[Data Venda]], "À Prazo", "À Vista")</f>
        <v>À Prazo</v>
      </c>
    </row>
    <row r="320" spans="2:11" x14ac:dyDescent="0.25">
      <c r="B320" s="1">
        <v>43606</v>
      </c>
      <c r="C320" s="25">
        <v>86657720062</v>
      </c>
      <c r="D320" s="4">
        <v>631</v>
      </c>
      <c r="E320" s="1">
        <v>43666</v>
      </c>
      <c r="F320" s="1">
        <v>43666</v>
      </c>
      <c r="G320" s="2" t="s">
        <v>8</v>
      </c>
      <c r="H32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20" s="6">
        <f>MONTH(TblVendas[[#This Row],[Data Venda]])</f>
        <v>5</v>
      </c>
      <c r="J320" s="6">
        <f>YEAR(TblVendas[[#This Row],[Data Venda]])</f>
        <v>2019</v>
      </c>
      <c r="K320" s="7" t="str">
        <f>IF(TblVendas[[#This Row],[Vencimento]] &gt; TblVendas[[#This Row],[Data Venda]], "À Prazo", "À Vista")</f>
        <v>À Prazo</v>
      </c>
    </row>
    <row r="321" spans="2:11" x14ac:dyDescent="0.25">
      <c r="B321" s="1">
        <v>43606</v>
      </c>
      <c r="C321" s="25">
        <v>86657720190</v>
      </c>
      <c r="D321" s="4">
        <v>491</v>
      </c>
      <c r="E321" s="1">
        <v>43666</v>
      </c>
      <c r="F321" s="1">
        <v>43666</v>
      </c>
      <c r="G321" s="2" t="s">
        <v>7</v>
      </c>
      <c r="H32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21" s="6">
        <f>MONTH(TblVendas[[#This Row],[Data Venda]])</f>
        <v>5</v>
      </c>
      <c r="J321" s="6">
        <f>YEAR(TblVendas[[#This Row],[Data Venda]])</f>
        <v>2019</v>
      </c>
      <c r="K321" s="7" t="str">
        <f>IF(TblVendas[[#This Row],[Vencimento]] &gt; TblVendas[[#This Row],[Data Venda]], "À Prazo", "À Vista")</f>
        <v>À Prazo</v>
      </c>
    </row>
    <row r="322" spans="2:11" x14ac:dyDescent="0.25">
      <c r="B322" s="1">
        <v>43607</v>
      </c>
      <c r="C322" s="25">
        <v>86657720233</v>
      </c>
      <c r="D322" s="4">
        <v>420</v>
      </c>
      <c r="E322" s="1">
        <v>43667</v>
      </c>
      <c r="F322" s="1">
        <v>43679</v>
      </c>
      <c r="G322" s="2" t="s">
        <v>9</v>
      </c>
      <c r="H322" s="6">
        <f>IF(TblVendas[[#This Row],[Vencimento]] &gt; Analises!$C$3, 0, IF(TblVendas[[#This Row],[Pagamento]] = 0, Analises!$C$3 - TblVendas[[#This Row],[Vencimento]], TblVendas[[#This Row],[Pagamento]] - TblVendas[[#This Row],[Vencimento]]))</f>
        <v>12</v>
      </c>
      <c r="I322" s="6">
        <f>MONTH(TblVendas[[#This Row],[Data Venda]])</f>
        <v>5</v>
      </c>
      <c r="J322" s="6">
        <f>YEAR(TblVendas[[#This Row],[Data Venda]])</f>
        <v>2019</v>
      </c>
      <c r="K322" s="7" t="str">
        <f>IF(TblVendas[[#This Row],[Vencimento]] &gt; TblVendas[[#This Row],[Data Venda]], "À Prazo", "À Vista")</f>
        <v>À Prazo</v>
      </c>
    </row>
    <row r="323" spans="2:11" x14ac:dyDescent="0.25">
      <c r="B323" s="1">
        <v>43610</v>
      </c>
      <c r="C323" s="25">
        <v>86657720236</v>
      </c>
      <c r="D323" s="4">
        <v>1456</v>
      </c>
      <c r="E323" s="1">
        <v>43610</v>
      </c>
      <c r="F323" s="1">
        <v>43639</v>
      </c>
      <c r="G323" s="2" t="s">
        <v>9</v>
      </c>
      <c r="H323" s="6">
        <f>IF(TblVendas[[#This Row],[Vencimento]] &gt; Analises!$C$3, 0, IF(TblVendas[[#This Row],[Pagamento]] = 0, Analises!$C$3 - TblVendas[[#This Row],[Vencimento]], TblVendas[[#This Row],[Pagamento]] - TblVendas[[#This Row],[Vencimento]]))</f>
        <v>29</v>
      </c>
      <c r="I323" s="6">
        <f>MONTH(TblVendas[[#This Row],[Data Venda]])</f>
        <v>5</v>
      </c>
      <c r="J323" s="6">
        <f>YEAR(TblVendas[[#This Row],[Data Venda]])</f>
        <v>2019</v>
      </c>
      <c r="K323" s="7" t="str">
        <f>IF(TblVendas[[#This Row],[Vencimento]] &gt; TblVendas[[#This Row],[Data Venda]], "À Prazo", "À Vista")</f>
        <v>À Vista</v>
      </c>
    </row>
    <row r="324" spans="2:11" x14ac:dyDescent="0.25">
      <c r="B324" s="1">
        <v>43610</v>
      </c>
      <c r="C324" s="25">
        <v>86657720242</v>
      </c>
      <c r="D324" s="4">
        <v>353</v>
      </c>
      <c r="E324" s="1">
        <v>43640</v>
      </c>
      <c r="F324" s="1">
        <v>43646</v>
      </c>
      <c r="G324" s="2" t="s">
        <v>8</v>
      </c>
      <c r="H324" s="6">
        <f>IF(TblVendas[[#This Row],[Vencimento]] &gt; Analises!$C$3, 0, IF(TblVendas[[#This Row],[Pagamento]] = 0, Analises!$C$3 - TblVendas[[#This Row],[Vencimento]], TblVendas[[#This Row],[Pagamento]] - TblVendas[[#This Row],[Vencimento]]))</f>
        <v>6</v>
      </c>
      <c r="I324" s="6">
        <f>MONTH(TblVendas[[#This Row],[Data Venda]])</f>
        <v>5</v>
      </c>
      <c r="J324" s="6">
        <f>YEAR(TblVendas[[#This Row],[Data Venda]])</f>
        <v>2019</v>
      </c>
      <c r="K324" s="7" t="str">
        <f>IF(TblVendas[[#This Row],[Vencimento]] &gt; TblVendas[[#This Row],[Data Venda]], "À Prazo", "À Vista")</f>
        <v>À Prazo</v>
      </c>
    </row>
    <row r="325" spans="2:11" x14ac:dyDescent="0.25">
      <c r="B325" s="1">
        <v>43611</v>
      </c>
      <c r="C325" s="25">
        <v>86657720153</v>
      </c>
      <c r="D325" s="4">
        <v>1028</v>
      </c>
      <c r="E325" s="1">
        <v>43641</v>
      </c>
      <c r="F325" s="1">
        <v>43671</v>
      </c>
      <c r="G325" s="2" t="s">
        <v>8</v>
      </c>
      <c r="H325" s="6">
        <f>IF(TblVendas[[#This Row],[Vencimento]] &gt; Analises!$C$3, 0, IF(TblVendas[[#This Row],[Pagamento]] = 0, Analises!$C$3 - TblVendas[[#This Row],[Vencimento]], TblVendas[[#This Row],[Pagamento]] - TblVendas[[#This Row],[Vencimento]]))</f>
        <v>30</v>
      </c>
      <c r="I325" s="6">
        <f>MONTH(TblVendas[[#This Row],[Data Venda]])</f>
        <v>5</v>
      </c>
      <c r="J325" s="6">
        <f>YEAR(TblVendas[[#This Row],[Data Venda]])</f>
        <v>2019</v>
      </c>
      <c r="K325" s="7" t="str">
        <f>IF(TblVendas[[#This Row],[Vencimento]] &gt; TblVendas[[#This Row],[Data Venda]], "À Prazo", "À Vista")</f>
        <v>À Prazo</v>
      </c>
    </row>
    <row r="326" spans="2:11" x14ac:dyDescent="0.25">
      <c r="B326" s="1">
        <v>43611</v>
      </c>
      <c r="C326" s="25">
        <v>86657720075</v>
      </c>
      <c r="D326" s="4">
        <v>1383</v>
      </c>
      <c r="E326" s="1">
        <v>43671</v>
      </c>
      <c r="F326" s="1">
        <v>43671</v>
      </c>
      <c r="G326" s="2" t="s">
        <v>9</v>
      </c>
      <c r="H32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26" s="6">
        <f>MONTH(TblVendas[[#This Row],[Data Venda]])</f>
        <v>5</v>
      </c>
      <c r="J326" s="6">
        <f>YEAR(TblVendas[[#This Row],[Data Venda]])</f>
        <v>2019</v>
      </c>
      <c r="K326" s="7" t="str">
        <f>IF(TblVendas[[#This Row],[Vencimento]] &gt; TblVendas[[#This Row],[Data Venda]], "À Prazo", "À Vista")</f>
        <v>À Prazo</v>
      </c>
    </row>
    <row r="327" spans="2:11" x14ac:dyDescent="0.25">
      <c r="B327" s="1">
        <v>43612</v>
      </c>
      <c r="C327" s="25">
        <v>86657720197</v>
      </c>
      <c r="D327" s="4">
        <v>601</v>
      </c>
      <c r="E327" s="1">
        <v>43612</v>
      </c>
      <c r="F327" s="1">
        <v>43612</v>
      </c>
      <c r="G327" s="2" t="s">
        <v>7</v>
      </c>
      <c r="H32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27" s="6">
        <f>MONTH(TblVendas[[#This Row],[Data Venda]])</f>
        <v>5</v>
      </c>
      <c r="J327" s="6">
        <f>YEAR(TblVendas[[#This Row],[Data Venda]])</f>
        <v>2019</v>
      </c>
      <c r="K327" s="7" t="str">
        <f>IF(TblVendas[[#This Row],[Vencimento]] &gt; TblVendas[[#This Row],[Data Venda]], "À Prazo", "À Vista")</f>
        <v>À Vista</v>
      </c>
    </row>
    <row r="328" spans="2:11" x14ac:dyDescent="0.25">
      <c r="B328" s="1">
        <v>43612</v>
      </c>
      <c r="C328" s="25">
        <v>86657720110</v>
      </c>
      <c r="D328" s="4">
        <v>977</v>
      </c>
      <c r="E328" s="1">
        <v>43642</v>
      </c>
      <c r="F328" s="1">
        <v>43642</v>
      </c>
      <c r="G328" s="2" t="s">
        <v>8</v>
      </c>
      <c r="H32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28" s="6">
        <f>MONTH(TblVendas[[#This Row],[Data Venda]])</f>
        <v>5</v>
      </c>
      <c r="J328" s="6">
        <f>YEAR(TblVendas[[#This Row],[Data Venda]])</f>
        <v>2019</v>
      </c>
      <c r="K328" s="7" t="str">
        <f>IF(TblVendas[[#This Row],[Vencimento]] &gt; TblVendas[[#This Row],[Data Venda]], "À Prazo", "À Vista")</f>
        <v>À Prazo</v>
      </c>
    </row>
    <row r="329" spans="2:11" x14ac:dyDescent="0.25">
      <c r="B329" s="1">
        <v>43612</v>
      </c>
      <c r="C329" s="25">
        <v>86657720132</v>
      </c>
      <c r="D329" s="4">
        <v>894</v>
      </c>
      <c r="E329" s="1">
        <v>43672</v>
      </c>
      <c r="F329" s="1">
        <v>43672</v>
      </c>
      <c r="G329" s="2" t="s">
        <v>7</v>
      </c>
      <c r="H32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29" s="6">
        <f>MONTH(TblVendas[[#This Row],[Data Venda]])</f>
        <v>5</v>
      </c>
      <c r="J329" s="6">
        <f>YEAR(TblVendas[[#This Row],[Data Venda]])</f>
        <v>2019</v>
      </c>
      <c r="K329" s="7" t="str">
        <f>IF(TblVendas[[#This Row],[Vencimento]] &gt; TblVendas[[#This Row],[Data Venda]], "À Prazo", "À Vista")</f>
        <v>À Prazo</v>
      </c>
    </row>
    <row r="330" spans="2:11" x14ac:dyDescent="0.25">
      <c r="B330" s="1">
        <v>43612</v>
      </c>
      <c r="C330" s="25">
        <v>86657720124</v>
      </c>
      <c r="D330" s="4">
        <v>1455</v>
      </c>
      <c r="E330" s="1">
        <v>43702</v>
      </c>
      <c r="F330" s="1">
        <v>43702</v>
      </c>
      <c r="G330" s="2" t="s">
        <v>9</v>
      </c>
      <c r="H33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30" s="6">
        <f>MONTH(TblVendas[[#This Row],[Data Venda]])</f>
        <v>5</v>
      </c>
      <c r="J330" s="6">
        <f>YEAR(TblVendas[[#This Row],[Data Venda]])</f>
        <v>2019</v>
      </c>
      <c r="K330" s="7" t="str">
        <f>IF(TblVendas[[#This Row],[Vencimento]] &gt; TblVendas[[#This Row],[Data Venda]], "À Prazo", "À Vista")</f>
        <v>À Prazo</v>
      </c>
    </row>
    <row r="331" spans="2:11" x14ac:dyDescent="0.25">
      <c r="B331" s="1">
        <v>43612</v>
      </c>
      <c r="C331" s="25">
        <v>86657720244</v>
      </c>
      <c r="D331" s="4">
        <v>335</v>
      </c>
      <c r="E331" s="1">
        <v>43702</v>
      </c>
      <c r="F331" s="1">
        <v>43702</v>
      </c>
      <c r="G331" s="2" t="s">
        <v>9</v>
      </c>
      <c r="H33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31" s="6">
        <f>MONTH(TblVendas[[#This Row],[Data Venda]])</f>
        <v>5</v>
      </c>
      <c r="J331" s="6">
        <f>YEAR(TblVendas[[#This Row],[Data Venda]])</f>
        <v>2019</v>
      </c>
      <c r="K331" s="7" t="str">
        <f>IF(TblVendas[[#This Row],[Vencimento]] &gt; TblVendas[[#This Row],[Data Venda]], "À Prazo", "À Vista")</f>
        <v>À Prazo</v>
      </c>
    </row>
    <row r="332" spans="2:11" x14ac:dyDescent="0.25">
      <c r="B332" s="1">
        <v>43614</v>
      </c>
      <c r="C332" s="25">
        <v>86657720120</v>
      </c>
      <c r="D332" s="4">
        <v>197</v>
      </c>
      <c r="E332" s="1">
        <v>43644</v>
      </c>
      <c r="F332" s="1">
        <v>43644</v>
      </c>
      <c r="G332" s="2" t="s">
        <v>9</v>
      </c>
      <c r="H33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32" s="6">
        <f>MONTH(TblVendas[[#This Row],[Data Venda]])</f>
        <v>5</v>
      </c>
      <c r="J332" s="6">
        <f>YEAR(TblVendas[[#This Row],[Data Venda]])</f>
        <v>2019</v>
      </c>
      <c r="K332" s="7" t="str">
        <f>IF(TblVendas[[#This Row],[Vencimento]] &gt; TblVendas[[#This Row],[Data Venda]], "À Prazo", "À Vista")</f>
        <v>À Prazo</v>
      </c>
    </row>
    <row r="333" spans="2:11" x14ac:dyDescent="0.25">
      <c r="B333" s="1">
        <v>43614</v>
      </c>
      <c r="C333" s="25">
        <v>86657720156</v>
      </c>
      <c r="D333" s="4">
        <v>971</v>
      </c>
      <c r="E333" s="1">
        <v>43644</v>
      </c>
      <c r="F333" s="1">
        <v>43644</v>
      </c>
      <c r="G333" s="2" t="s">
        <v>8</v>
      </c>
      <c r="H33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33" s="6">
        <f>MONTH(TblVendas[[#This Row],[Data Venda]])</f>
        <v>5</v>
      </c>
      <c r="J333" s="6">
        <f>YEAR(TblVendas[[#This Row],[Data Venda]])</f>
        <v>2019</v>
      </c>
      <c r="K333" s="7" t="str">
        <f>IF(TblVendas[[#This Row],[Vencimento]] &gt; TblVendas[[#This Row],[Data Venda]], "À Prazo", "À Vista")</f>
        <v>À Prazo</v>
      </c>
    </row>
    <row r="334" spans="2:11" x14ac:dyDescent="0.25">
      <c r="B334" s="1">
        <v>43614</v>
      </c>
      <c r="C334" s="25">
        <v>86657720142</v>
      </c>
      <c r="D334" s="4">
        <v>1493</v>
      </c>
      <c r="E334" s="1">
        <v>43674</v>
      </c>
      <c r="F334" s="1">
        <v>43674</v>
      </c>
      <c r="G334" s="2" t="s">
        <v>8</v>
      </c>
      <c r="H33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34" s="6">
        <f>MONTH(TblVendas[[#This Row],[Data Venda]])</f>
        <v>5</v>
      </c>
      <c r="J334" s="6">
        <f>YEAR(TblVendas[[#This Row],[Data Venda]])</f>
        <v>2019</v>
      </c>
      <c r="K334" s="7" t="str">
        <f>IF(TblVendas[[#This Row],[Vencimento]] &gt; TblVendas[[#This Row],[Data Venda]], "À Prazo", "À Vista")</f>
        <v>À Prazo</v>
      </c>
    </row>
    <row r="335" spans="2:11" x14ac:dyDescent="0.25">
      <c r="B335" s="1">
        <v>43615</v>
      </c>
      <c r="C335" s="25">
        <v>86657720069</v>
      </c>
      <c r="D335" s="4">
        <v>355</v>
      </c>
      <c r="E335" s="1">
        <v>43615</v>
      </c>
      <c r="F335" s="1">
        <v>43615</v>
      </c>
      <c r="G335" s="2" t="s">
        <v>9</v>
      </c>
      <c r="H33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35" s="6">
        <f>MONTH(TblVendas[[#This Row],[Data Venda]])</f>
        <v>5</v>
      </c>
      <c r="J335" s="6">
        <f>YEAR(TblVendas[[#This Row],[Data Venda]])</f>
        <v>2019</v>
      </c>
      <c r="K335" s="7" t="str">
        <f>IF(TblVendas[[#This Row],[Vencimento]] &gt; TblVendas[[#This Row],[Data Venda]], "À Prazo", "À Vista")</f>
        <v>À Vista</v>
      </c>
    </row>
    <row r="336" spans="2:11" x14ac:dyDescent="0.25">
      <c r="B336" s="1">
        <v>43615</v>
      </c>
      <c r="C336" s="25">
        <v>86657720254</v>
      </c>
      <c r="D336" s="4">
        <v>1027</v>
      </c>
      <c r="E336" s="1">
        <v>43645</v>
      </c>
      <c r="F336" s="1">
        <v>43680</v>
      </c>
      <c r="G336" s="2" t="s">
        <v>7</v>
      </c>
      <c r="H336" s="6">
        <f>IF(TblVendas[[#This Row],[Vencimento]] &gt; Analises!$C$3, 0, IF(TblVendas[[#This Row],[Pagamento]] = 0, Analises!$C$3 - TblVendas[[#This Row],[Vencimento]], TblVendas[[#This Row],[Pagamento]] - TblVendas[[#This Row],[Vencimento]]))</f>
        <v>35</v>
      </c>
      <c r="I336" s="6">
        <f>MONTH(TblVendas[[#This Row],[Data Venda]])</f>
        <v>5</v>
      </c>
      <c r="J336" s="6">
        <f>YEAR(TblVendas[[#This Row],[Data Venda]])</f>
        <v>2019</v>
      </c>
      <c r="K336" s="7" t="str">
        <f>IF(TblVendas[[#This Row],[Vencimento]] &gt; TblVendas[[#This Row],[Data Venda]], "À Prazo", "À Vista")</f>
        <v>À Prazo</v>
      </c>
    </row>
    <row r="337" spans="2:11" x14ac:dyDescent="0.25">
      <c r="B337" s="1">
        <v>43616</v>
      </c>
      <c r="C337" s="25">
        <v>86657720160</v>
      </c>
      <c r="D337" s="4">
        <v>304</v>
      </c>
      <c r="E337" s="1">
        <v>43616</v>
      </c>
      <c r="F337" s="1">
        <v>43616</v>
      </c>
      <c r="G337" s="2" t="s">
        <v>9</v>
      </c>
      <c r="H33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37" s="6">
        <f>MONTH(TblVendas[[#This Row],[Data Venda]])</f>
        <v>5</v>
      </c>
      <c r="J337" s="6">
        <f>YEAR(TblVendas[[#This Row],[Data Venda]])</f>
        <v>2019</v>
      </c>
      <c r="K337" s="7" t="str">
        <f>IF(TblVendas[[#This Row],[Vencimento]] &gt; TblVendas[[#This Row],[Data Venda]], "À Prazo", "À Vista")</f>
        <v>À Vista</v>
      </c>
    </row>
    <row r="338" spans="2:11" x14ac:dyDescent="0.25">
      <c r="B338" s="1">
        <v>43617</v>
      </c>
      <c r="C338" s="25">
        <v>86657720087</v>
      </c>
      <c r="D338" s="4">
        <v>262</v>
      </c>
      <c r="E338" s="1">
        <v>43617</v>
      </c>
      <c r="F338" s="1">
        <v>43631</v>
      </c>
      <c r="G338" s="2" t="s">
        <v>9</v>
      </c>
      <c r="H338" s="6">
        <f>IF(TblVendas[[#This Row],[Vencimento]] &gt; Analises!$C$3, 0, IF(TblVendas[[#This Row],[Pagamento]] = 0, Analises!$C$3 - TblVendas[[#This Row],[Vencimento]], TblVendas[[#This Row],[Pagamento]] - TblVendas[[#This Row],[Vencimento]]))</f>
        <v>14</v>
      </c>
      <c r="I338" s="6">
        <f>MONTH(TblVendas[[#This Row],[Data Venda]])</f>
        <v>6</v>
      </c>
      <c r="J338" s="6">
        <f>YEAR(TblVendas[[#This Row],[Data Venda]])</f>
        <v>2019</v>
      </c>
      <c r="K338" s="7" t="str">
        <f>IF(TblVendas[[#This Row],[Vencimento]] &gt; TblVendas[[#This Row],[Data Venda]], "À Prazo", "À Vista")</f>
        <v>À Vista</v>
      </c>
    </row>
    <row r="339" spans="2:11" x14ac:dyDescent="0.25">
      <c r="B339" s="1">
        <v>43617</v>
      </c>
      <c r="C339" s="25">
        <v>86657720054</v>
      </c>
      <c r="D339" s="4">
        <v>1459</v>
      </c>
      <c r="E339" s="1">
        <v>43617</v>
      </c>
      <c r="F339" s="1">
        <v>43617</v>
      </c>
      <c r="G339" s="2" t="s">
        <v>9</v>
      </c>
      <c r="H33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39" s="6">
        <f>MONTH(TblVendas[[#This Row],[Data Venda]])</f>
        <v>6</v>
      </c>
      <c r="J339" s="6">
        <f>YEAR(TblVendas[[#This Row],[Data Venda]])</f>
        <v>2019</v>
      </c>
      <c r="K339" s="7" t="str">
        <f>IF(TblVendas[[#This Row],[Vencimento]] &gt; TblVendas[[#This Row],[Data Venda]], "À Prazo", "À Vista")</f>
        <v>À Vista</v>
      </c>
    </row>
    <row r="340" spans="2:11" x14ac:dyDescent="0.25">
      <c r="B340" s="1">
        <v>43617</v>
      </c>
      <c r="C340" s="25">
        <v>86657720053</v>
      </c>
      <c r="D340" s="4">
        <v>397</v>
      </c>
      <c r="E340" s="1">
        <v>43647</v>
      </c>
      <c r="F340" s="1">
        <v>43647</v>
      </c>
      <c r="G340" s="2" t="s">
        <v>7</v>
      </c>
      <c r="H34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40" s="6">
        <f>MONTH(TblVendas[[#This Row],[Data Venda]])</f>
        <v>6</v>
      </c>
      <c r="J340" s="6">
        <f>YEAR(TblVendas[[#This Row],[Data Venda]])</f>
        <v>2019</v>
      </c>
      <c r="K340" s="7" t="str">
        <f>IF(TblVendas[[#This Row],[Vencimento]] &gt; TblVendas[[#This Row],[Data Venda]], "À Prazo", "À Vista")</f>
        <v>À Prazo</v>
      </c>
    </row>
    <row r="341" spans="2:11" x14ac:dyDescent="0.25">
      <c r="B341" s="1">
        <v>43617</v>
      </c>
      <c r="C341" s="25">
        <v>86657720209</v>
      </c>
      <c r="D341" s="4">
        <v>942</v>
      </c>
      <c r="E341" s="1">
        <v>43677</v>
      </c>
      <c r="F341" s="1">
        <v>43677</v>
      </c>
      <c r="G341" s="2" t="s">
        <v>7</v>
      </c>
      <c r="H34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41" s="6">
        <f>MONTH(TblVendas[[#This Row],[Data Venda]])</f>
        <v>6</v>
      </c>
      <c r="J341" s="6">
        <f>YEAR(TblVendas[[#This Row],[Data Venda]])</f>
        <v>2019</v>
      </c>
      <c r="K341" s="7" t="str">
        <f>IF(TblVendas[[#This Row],[Vencimento]] &gt; TblVendas[[#This Row],[Data Venda]], "À Prazo", "À Vista")</f>
        <v>À Prazo</v>
      </c>
    </row>
    <row r="342" spans="2:11" x14ac:dyDescent="0.25">
      <c r="B342" s="1">
        <v>43617</v>
      </c>
      <c r="C342" s="25">
        <v>86657720145</v>
      </c>
      <c r="D342" s="4">
        <v>1122</v>
      </c>
      <c r="E342" s="1">
        <v>43677</v>
      </c>
      <c r="F342" s="1">
        <v>43677</v>
      </c>
      <c r="G342" s="2" t="s">
        <v>8</v>
      </c>
      <c r="H34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42" s="6">
        <f>MONTH(TblVendas[[#This Row],[Data Venda]])</f>
        <v>6</v>
      </c>
      <c r="J342" s="6">
        <f>YEAR(TblVendas[[#This Row],[Data Venda]])</f>
        <v>2019</v>
      </c>
      <c r="K342" s="7" t="str">
        <f>IF(TblVendas[[#This Row],[Vencimento]] &gt; TblVendas[[#This Row],[Data Venda]], "À Prazo", "À Vista")</f>
        <v>À Prazo</v>
      </c>
    </row>
    <row r="343" spans="2:11" x14ac:dyDescent="0.25">
      <c r="B343" s="1">
        <v>43618</v>
      </c>
      <c r="C343" s="25">
        <v>86657720208</v>
      </c>
      <c r="D343" s="4">
        <v>1326</v>
      </c>
      <c r="E343" s="1">
        <v>43678</v>
      </c>
      <c r="F343" s="1">
        <v>43715</v>
      </c>
      <c r="G343" s="2" t="s">
        <v>8</v>
      </c>
      <c r="H343" s="6">
        <f>IF(TblVendas[[#This Row],[Vencimento]] &gt; Analises!$C$3, 0, IF(TblVendas[[#This Row],[Pagamento]] = 0, Analises!$C$3 - TblVendas[[#This Row],[Vencimento]], TblVendas[[#This Row],[Pagamento]] - TblVendas[[#This Row],[Vencimento]]))</f>
        <v>37</v>
      </c>
      <c r="I343" s="6">
        <f>MONTH(TblVendas[[#This Row],[Data Venda]])</f>
        <v>6</v>
      </c>
      <c r="J343" s="6">
        <f>YEAR(TblVendas[[#This Row],[Data Venda]])</f>
        <v>2019</v>
      </c>
      <c r="K343" s="7" t="str">
        <f>IF(TblVendas[[#This Row],[Vencimento]] &gt; TblVendas[[#This Row],[Data Venda]], "À Prazo", "À Vista")</f>
        <v>À Prazo</v>
      </c>
    </row>
    <row r="344" spans="2:11" x14ac:dyDescent="0.25">
      <c r="B344" s="1">
        <v>43620</v>
      </c>
      <c r="C344" s="25">
        <v>86657720085</v>
      </c>
      <c r="D344" s="4">
        <v>1124</v>
      </c>
      <c r="E344" s="1">
        <v>43650</v>
      </c>
      <c r="F344" s="1">
        <v>43650</v>
      </c>
      <c r="G344" s="2" t="s">
        <v>9</v>
      </c>
      <c r="H34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44" s="6">
        <f>MONTH(TblVendas[[#This Row],[Data Venda]])</f>
        <v>6</v>
      </c>
      <c r="J344" s="6">
        <f>YEAR(TblVendas[[#This Row],[Data Venda]])</f>
        <v>2019</v>
      </c>
      <c r="K344" s="7" t="str">
        <f>IF(TblVendas[[#This Row],[Vencimento]] &gt; TblVendas[[#This Row],[Data Venda]], "À Prazo", "À Vista")</f>
        <v>À Prazo</v>
      </c>
    </row>
    <row r="345" spans="2:11" x14ac:dyDescent="0.25">
      <c r="B345" s="1">
        <v>43620</v>
      </c>
      <c r="C345" s="25">
        <v>86657720215</v>
      </c>
      <c r="D345" s="4">
        <v>1348</v>
      </c>
      <c r="E345" s="1">
        <v>43680</v>
      </c>
      <c r="F345" s="1">
        <v>43680</v>
      </c>
      <c r="G345" s="2" t="s">
        <v>7</v>
      </c>
      <c r="H34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45" s="6">
        <f>MONTH(TblVendas[[#This Row],[Data Venda]])</f>
        <v>6</v>
      </c>
      <c r="J345" s="6">
        <f>YEAR(TblVendas[[#This Row],[Data Venda]])</f>
        <v>2019</v>
      </c>
      <c r="K345" s="7" t="str">
        <f>IF(TblVendas[[#This Row],[Vencimento]] &gt; TblVendas[[#This Row],[Data Venda]], "À Prazo", "À Vista")</f>
        <v>À Prazo</v>
      </c>
    </row>
    <row r="346" spans="2:11" x14ac:dyDescent="0.25">
      <c r="B346" s="1">
        <v>43620</v>
      </c>
      <c r="C346" s="25">
        <v>86657720235</v>
      </c>
      <c r="D346" s="4">
        <v>1362</v>
      </c>
      <c r="E346" s="1">
        <v>43710</v>
      </c>
      <c r="F346" s="1">
        <v>43710</v>
      </c>
      <c r="G346" s="2" t="s">
        <v>8</v>
      </c>
      <c r="H34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46" s="6">
        <f>MONTH(TblVendas[[#This Row],[Data Venda]])</f>
        <v>6</v>
      </c>
      <c r="J346" s="6">
        <f>YEAR(TblVendas[[#This Row],[Data Venda]])</f>
        <v>2019</v>
      </c>
      <c r="K346" s="7" t="str">
        <f>IF(TblVendas[[#This Row],[Vencimento]] &gt; TblVendas[[#This Row],[Data Venda]], "À Prazo", "À Vista")</f>
        <v>À Prazo</v>
      </c>
    </row>
    <row r="347" spans="2:11" x14ac:dyDescent="0.25">
      <c r="B347" s="1">
        <v>43621</v>
      </c>
      <c r="C347" s="25">
        <v>86657720192</v>
      </c>
      <c r="D347" s="4">
        <v>154</v>
      </c>
      <c r="E347" s="1">
        <v>43651</v>
      </c>
      <c r="F347" s="1">
        <v>43651</v>
      </c>
      <c r="G347" s="2" t="s">
        <v>8</v>
      </c>
      <c r="H34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47" s="6">
        <f>MONTH(TblVendas[[#This Row],[Data Venda]])</f>
        <v>6</v>
      </c>
      <c r="J347" s="6">
        <f>YEAR(TblVendas[[#This Row],[Data Venda]])</f>
        <v>2019</v>
      </c>
      <c r="K347" s="7" t="str">
        <f>IF(TblVendas[[#This Row],[Vencimento]] &gt; TblVendas[[#This Row],[Data Venda]], "À Prazo", "À Vista")</f>
        <v>À Prazo</v>
      </c>
    </row>
    <row r="348" spans="2:11" x14ac:dyDescent="0.25">
      <c r="B348" s="1">
        <v>43621</v>
      </c>
      <c r="C348" s="25">
        <v>86657720252</v>
      </c>
      <c r="D348" s="4">
        <v>1025</v>
      </c>
      <c r="E348" s="1">
        <v>43681</v>
      </c>
      <c r="F348" s="1">
        <v>43681</v>
      </c>
      <c r="G348" s="2" t="s">
        <v>8</v>
      </c>
      <c r="H34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48" s="6">
        <f>MONTH(TblVendas[[#This Row],[Data Venda]])</f>
        <v>6</v>
      </c>
      <c r="J348" s="6">
        <f>YEAR(TblVendas[[#This Row],[Data Venda]])</f>
        <v>2019</v>
      </c>
      <c r="K348" s="7" t="str">
        <f>IF(TblVendas[[#This Row],[Vencimento]] &gt; TblVendas[[#This Row],[Data Venda]], "À Prazo", "À Vista")</f>
        <v>À Prazo</v>
      </c>
    </row>
    <row r="349" spans="2:11" x14ac:dyDescent="0.25">
      <c r="B349" s="1">
        <v>43621</v>
      </c>
      <c r="C349" s="25">
        <v>86657720171</v>
      </c>
      <c r="D349" s="4">
        <v>822</v>
      </c>
      <c r="E349" s="1">
        <v>43711</v>
      </c>
      <c r="F349" s="1">
        <v>43739</v>
      </c>
      <c r="G349" s="2" t="s">
        <v>9</v>
      </c>
      <c r="H349" s="6">
        <f>IF(TblVendas[[#This Row],[Vencimento]] &gt; Analises!$C$3, 0, IF(TblVendas[[#This Row],[Pagamento]] = 0, Analises!$C$3 - TblVendas[[#This Row],[Vencimento]], TblVendas[[#This Row],[Pagamento]] - TblVendas[[#This Row],[Vencimento]]))</f>
        <v>28</v>
      </c>
      <c r="I349" s="6">
        <f>MONTH(TblVendas[[#This Row],[Data Venda]])</f>
        <v>6</v>
      </c>
      <c r="J349" s="6">
        <f>YEAR(TblVendas[[#This Row],[Data Venda]])</f>
        <v>2019</v>
      </c>
      <c r="K349" s="7" t="str">
        <f>IF(TblVendas[[#This Row],[Vencimento]] &gt; TblVendas[[#This Row],[Data Venda]], "À Prazo", "À Vista")</f>
        <v>À Prazo</v>
      </c>
    </row>
    <row r="350" spans="2:11" x14ac:dyDescent="0.25">
      <c r="B350" s="1">
        <v>43622</v>
      </c>
      <c r="C350" s="25">
        <v>86657720260</v>
      </c>
      <c r="D350" s="4">
        <v>1372</v>
      </c>
      <c r="E350" s="1">
        <v>43622</v>
      </c>
      <c r="F350" s="1">
        <v>43656</v>
      </c>
      <c r="G350" s="2" t="s">
        <v>8</v>
      </c>
      <c r="H350" s="6">
        <f>IF(TblVendas[[#This Row],[Vencimento]] &gt; Analises!$C$3, 0, IF(TblVendas[[#This Row],[Pagamento]] = 0, Analises!$C$3 - TblVendas[[#This Row],[Vencimento]], TblVendas[[#This Row],[Pagamento]] - TblVendas[[#This Row],[Vencimento]]))</f>
        <v>34</v>
      </c>
      <c r="I350" s="6">
        <f>MONTH(TblVendas[[#This Row],[Data Venda]])</f>
        <v>6</v>
      </c>
      <c r="J350" s="6">
        <f>YEAR(TblVendas[[#This Row],[Data Venda]])</f>
        <v>2019</v>
      </c>
      <c r="K350" s="7" t="str">
        <f>IF(TblVendas[[#This Row],[Vencimento]] &gt; TblVendas[[#This Row],[Data Venda]], "À Prazo", "À Vista")</f>
        <v>À Vista</v>
      </c>
    </row>
    <row r="351" spans="2:11" x14ac:dyDescent="0.25">
      <c r="B351" s="1">
        <v>43622</v>
      </c>
      <c r="C351" s="25">
        <v>86657720054</v>
      </c>
      <c r="D351" s="4">
        <v>50</v>
      </c>
      <c r="E351" s="1">
        <v>43682</v>
      </c>
      <c r="F351" s="1">
        <v>43682</v>
      </c>
      <c r="G351" s="2" t="s">
        <v>7</v>
      </c>
      <c r="H35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51" s="6">
        <f>MONTH(TblVendas[[#This Row],[Data Venda]])</f>
        <v>6</v>
      </c>
      <c r="J351" s="6">
        <f>YEAR(TblVendas[[#This Row],[Data Venda]])</f>
        <v>2019</v>
      </c>
      <c r="K351" s="7" t="str">
        <f>IF(TblVendas[[#This Row],[Vencimento]] &gt; TblVendas[[#This Row],[Data Venda]], "À Prazo", "À Vista")</f>
        <v>À Prazo</v>
      </c>
    </row>
    <row r="352" spans="2:11" x14ac:dyDescent="0.25">
      <c r="B352" s="1">
        <v>43622</v>
      </c>
      <c r="C352" s="25">
        <v>86657720071</v>
      </c>
      <c r="D352" s="4">
        <v>1273</v>
      </c>
      <c r="E352" s="1">
        <v>43682</v>
      </c>
      <c r="F352" s="1">
        <v>43682</v>
      </c>
      <c r="G352" s="2" t="s">
        <v>8</v>
      </c>
      <c r="H35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52" s="6">
        <f>MONTH(TblVendas[[#This Row],[Data Venda]])</f>
        <v>6</v>
      </c>
      <c r="J352" s="6">
        <f>YEAR(TblVendas[[#This Row],[Data Venda]])</f>
        <v>2019</v>
      </c>
      <c r="K352" s="7" t="str">
        <f>IF(TblVendas[[#This Row],[Vencimento]] &gt; TblVendas[[#This Row],[Data Venda]], "À Prazo", "À Vista")</f>
        <v>À Prazo</v>
      </c>
    </row>
    <row r="353" spans="2:11" x14ac:dyDescent="0.25">
      <c r="B353" s="1">
        <v>43624</v>
      </c>
      <c r="C353" s="25">
        <v>86657720237</v>
      </c>
      <c r="D353" s="4">
        <v>632</v>
      </c>
      <c r="E353" s="1">
        <v>43624</v>
      </c>
      <c r="F353" s="1">
        <v>43624</v>
      </c>
      <c r="G353" s="2" t="s">
        <v>8</v>
      </c>
      <c r="H35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53" s="6">
        <f>MONTH(TblVendas[[#This Row],[Data Venda]])</f>
        <v>6</v>
      </c>
      <c r="J353" s="6">
        <f>YEAR(TblVendas[[#This Row],[Data Venda]])</f>
        <v>2019</v>
      </c>
      <c r="K353" s="7" t="str">
        <f>IF(TblVendas[[#This Row],[Vencimento]] &gt; TblVendas[[#This Row],[Data Venda]], "À Prazo", "À Vista")</f>
        <v>À Vista</v>
      </c>
    </row>
    <row r="354" spans="2:11" x14ac:dyDescent="0.25">
      <c r="B354" s="1">
        <v>43624</v>
      </c>
      <c r="C354" s="25">
        <v>86657720052</v>
      </c>
      <c r="D354" s="4">
        <v>560</v>
      </c>
      <c r="E354" s="1">
        <v>43654</v>
      </c>
      <c r="F354" s="1">
        <v>43682</v>
      </c>
      <c r="G354" s="2" t="s">
        <v>7</v>
      </c>
      <c r="H354" s="6">
        <f>IF(TblVendas[[#This Row],[Vencimento]] &gt; Analises!$C$3, 0, IF(TblVendas[[#This Row],[Pagamento]] = 0, Analises!$C$3 - TblVendas[[#This Row],[Vencimento]], TblVendas[[#This Row],[Pagamento]] - TblVendas[[#This Row],[Vencimento]]))</f>
        <v>28</v>
      </c>
      <c r="I354" s="6">
        <f>MONTH(TblVendas[[#This Row],[Data Venda]])</f>
        <v>6</v>
      </c>
      <c r="J354" s="6">
        <f>YEAR(TblVendas[[#This Row],[Data Venda]])</f>
        <v>2019</v>
      </c>
      <c r="K354" s="7" t="str">
        <f>IF(TblVendas[[#This Row],[Vencimento]] &gt; TblVendas[[#This Row],[Data Venda]], "À Prazo", "À Vista")</f>
        <v>À Prazo</v>
      </c>
    </row>
    <row r="355" spans="2:11" x14ac:dyDescent="0.25">
      <c r="B355" s="1">
        <v>43624</v>
      </c>
      <c r="C355" s="25">
        <v>86657720102</v>
      </c>
      <c r="D355" s="4">
        <v>395</v>
      </c>
      <c r="E355" s="1">
        <v>43684</v>
      </c>
      <c r="F355" s="1">
        <v>43684</v>
      </c>
      <c r="G355" s="2" t="s">
        <v>8</v>
      </c>
      <c r="H35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55" s="6">
        <f>MONTH(TblVendas[[#This Row],[Data Venda]])</f>
        <v>6</v>
      </c>
      <c r="J355" s="6">
        <f>YEAR(TblVendas[[#This Row],[Data Venda]])</f>
        <v>2019</v>
      </c>
      <c r="K355" s="7" t="str">
        <f>IF(TblVendas[[#This Row],[Vencimento]] &gt; TblVendas[[#This Row],[Data Venda]], "À Prazo", "À Vista")</f>
        <v>À Prazo</v>
      </c>
    </row>
    <row r="356" spans="2:11" x14ac:dyDescent="0.25">
      <c r="B356" s="1">
        <v>43625</v>
      </c>
      <c r="C356" s="25">
        <v>86657720194</v>
      </c>
      <c r="D356" s="4">
        <v>1476</v>
      </c>
      <c r="E356" s="1">
        <v>43625</v>
      </c>
      <c r="F356" s="1">
        <v>43625</v>
      </c>
      <c r="G356" s="2" t="s">
        <v>7</v>
      </c>
      <c r="H35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56" s="6">
        <f>MONTH(TblVendas[[#This Row],[Data Venda]])</f>
        <v>6</v>
      </c>
      <c r="J356" s="6">
        <f>YEAR(TblVendas[[#This Row],[Data Venda]])</f>
        <v>2019</v>
      </c>
      <c r="K356" s="7" t="str">
        <f>IF(TblVendas[[#This Row],[Vencimento]] &gt; TblVendas[[#This Row],[Data Venda]], "À Prazo", "À Vista")</f>
        <v>À Vista</v>
      </c>
    </row>
    <row r="357" spans="2:11" x14ac:dyDescent="0.25">
      <c r="B357" s="1">
        <v>43625</v>
      </c>
      <c r="C357" s="25">
        <v>86657720080</v>
      </c>
      <c r="D357" s="4">
        <v>454</v>
      </c>
      <c r="E357" s="1">
        <v>43685</v>
      </c>
      <c r="F357" s="1">
        <v>43685</v>
      </c>
      <c r="G357" s="2" t="s">
        <v>7</v>
      </c>
      <c r="H35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57" s="6">
        <f>MONTH(TblVendas[[#This Row],[Data Venda]])</f>
        <v>6</v>
      </c>
      <c r="J357" s="6">
        <f>YEAR(TblVendas[[#This Row],[Data Venda]])</f>
        <v>2019</v>
      </c>
      <c r="K357" s="7" t="str">
        <f>IF(TblVendas[[#This Row],[Vencimento]] &gt; TblVendas[[#This Row],[Data Venda]], "À Prazo", "À Vista")</f>
        <v>À Prazo</v>
      </c>
    </row>
    <row r="358" spans="2:11" x14ac:dyDescent="0.25">
      <c r="B358" s="1">
        <v>43625</v>
      </c>
      <c r="C358" s="25">
        <v>86657720153</v>
      </c>
      <c r="D358" s="4">
        <v>1127</v>
      </c>
      <c r="E358" s="1">
        <v>43715</v>
      </c>
      <c r="F358" s="1">
        <v>43715</v>
      </c>
      <c r="G358" s="2" t="s">
        <v>9</v>
      </c>
      <c r="H35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58" s="6">
        <f>MONTH(TblVendas[[#This Row],[Data Venda]])</f>
        <v>6</v>
      </c>
      <c r="J358" s="6">
        <f>YEAR(TblVendas[[#This Row],[Data Venda]])</f>
        <v>2019</v>
      </c>
      <c r="K358" s="7" t="str">
        <f>IF(TblVendas[[#This Row],[Vencimento]] &gt; TblVendas[[#This Row],[Data Venda]], "À Prazo", "À Vista")</f>
        <v>À Prazo</v>
      </c>
    </row>
    <row r="359" spans="2:11" x14ac:dyDescent="0.25">
      <c r="B359" s="1">
        <v>43626</v>
      </c>
      <c r="C359" s="25">
        <v>86657720100</v>
      </c>
      <c r="D359" s="4">
        <v>692</v>
      </c>
      <c r="E359" s="1">
        <v>43686</v>
      </c>
      <c r="F359" s="1">
        <v>43702</v>
      </c>
      <c r="G359" s="2" t="s">
        <v>9</v>
      </c>
      <c r="H359" s="6">
        <f>IF(TblVendas[[#This Row],[Vencimento]] &gt; Analises!$C$3, 0, IF(TblVendas[[#This Row],[Pagamento]] = 0, Analises!$C$3 - TblVendas[[#This Row],[Vencimento]], TblVendas[[#This Row],[Pagamento]] - TblVendas[[#This Row],[Vencimento]]))</f>
        <v>16</v>
      </c>
      <c r="I359" s="6">
        <f>MONTH(TblVendas[[#This Row],[Data Venda]])</f>
        <v>6</v>
      </c>
      <c r="J359" s="6">
        <f>YEAR(TblVendas[[#This Row],[Data Venda]])</f>
        <v>2019</v>
      </c>
      <c r="K359" s="7" t="str">
        <f>IF(TblVendas[[#This Row],[Vencimento]] &gt; TblVendas[[#This Row],[Data Venda]], "À Prazo", "À Vista")</f>
        <v>À Prazo</v>
      </c>
    </row>
    <row r="360" spans="2:11" x14ac:dyDescent="0.25">
      <c r="B360" s="1">
        <v>43627</v>
      </c>
      <c r="C360" s="25">
        <v>86657720130</v>
      </c>
      <c r="D360" s="4">
        <v>797</v>
      </c>
      <c r="E360" s="1">
        <v>43627</v>
      </c>
      <c r="F360" s="1">
        <v>43627</v>
      </c>
      <c r="G360" s="2" t="s">
        <v>8</v>
      </c>
      <c r="H36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60" s="6">
        <f>MONTH(TblVendas[[#This Row],[Data Venda]])</f>
        <v>6</v>
      </c>
      <c r="J360" s="6">
        <f>YEAR(TblVendas[[#This Row],[Data Venda]])</f>
        <v>2019</v>
      </c>
      <c r="K360" s="7" t="str">
        <f>IF(TblVendas[[#This Row],[Vencimento]] &gt; TblVendas[[#This Row],[Data Venda]], "À Prazo", "À Vista")</f>
        <v>À Vista</v>
      </c>
    </row>
    <row r="361" spans="2:11" x14ac:dyDescent="0.25">
      <c r="B361" s="1">
        <v>43628</v>
      </c>
      <c r="C361" s="25">
        <v>86657720195</v>
      </c>
      <c r="D361" s="4">
        <v>529</v>
      </c>
      <c r="E361" s="1">
        <v>43628</v>
      </c>
      <c r="F361" s="1">
        <v>43628</v>
      </c>
      <c r="G361" s="2" t="s">
        <v>8</v>
      </c>
      <c r="H36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61" s="6">
        <f>MONTH(TblVendas[[#This Row],[Data Venda]])</f>
        <v>6</v>
      </c>
      <c r="J361" s="6">
        <f>YEAR(TblVendas[[#This Row],[Data Venda]])</f>
        <v>2019</v>
      </c>
      <c r="K361" s="7" t="str">
        <f>IF(TblVendas[[#This Row],[Vencimento]] &gt; TblVendas[[#This Row],[Data Venda]], "À Prazo", "À Vista")</f>
        <v>À Vista</v>
      </c>
    </row>
    <row r="362" spans="2:11" x14ac:dyDescent="0.25">
      <c r="B362" s="1">
        <v>43628</v>
      </c>
      <c r="C362" s="25">
        <v>86657720170</v>
      </c>
      <c r="D362" s="4">
        <v>905</v>
      </c>
      <c r="E362" s="1">
        <v>43658</v>
      </c>
      <c r="F362" s="1">
        <v>43685</v>
      </c>
      <c r="G362" s="2" t="s">
        <v>9</v>
      </c>
      <c r="H362" s="6">
        <f>IF(TblVendas[[#This Row],[Vencimento]] &gt; Analises!$C$3, 0, IF(TblVendas[[#This Row],[Pagamento]] = 0, Analises!$C$3 - TblVendas[[#This Row],[Vencimento]], TblVendas[[#This Row],[Pagamento]] - TblVendas[[#This Row],[Vencimento]]))</f>
        <v>27</v>
      </c>
      <c r="I362" s="6">
        <f>MONTH(TblVendas[[#This Row],[Data Venda]])</f>
        <v>6</v>
      </c>
      <c r="J362" s="6">
        <f>YEAR(TblVendas[[#This Row],[Data Venda]])</f>
        <v>2019</v>
      </c>
      <c r="K362" s="7" t="str">
        <f>IF(TblVendas[[#This Row],[Vencimento]] &gt; TblVendas[[#This Row],[Data Venda]], "À Prazo", "À Vista")</f>
        <v>À Prazo</v>
      </c>
    </row>
    <row r="363" spans="2:11" x14ac:dyDescent="0.25">
      <c r="B363" s="1">
        <v>43628</v>
      </c>
      <c r="C363" s="25">
        <v>86657720116</v>
      </c>
      <c r="D363" s="4">
        <v>389</v>
      </c>
      <c r="E363" s="1">
        <v>43718</v>
      </c>
      <c r="F363" s="1">
        <v>43718</v>
      </c>
      <c r="G363" s="2" t="s">
        <v>8</v>
      </c>
      <c r="H36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63" s="6">
        <f>MONTH(TblVendas[[#This Row],[Data Venda]])</f>
        <v>6</v>
      </c>
      <c r="J363" s="6">
        <f>YEAR(TblVendas[[#This Row],[Data Venda]])</f>
        <v>2019</v>
      </c>
      <c r="K363" s="7" t="str">
        <f>IF(TblVendas[[#This Row],[Vencimento]] &gt; TblVendas[[#This Row],[Data Venda]], "À Prazo", "À Vista")</f>
        <v>À Prazo</v>
      </c>
    </row>
    <row r="364" spans="2:11" x14ac:dyDescent="0.25">
      <c r="B364" s="1">
        <v>43629</v>
      </c>
      <c r="C364" s="25">
        <v>86657720134</v>
      </c>
      <c r="D364" s="4">
        <v>1215</v>
      </c>
      <c r="E364" s="1">
        <v>43629</v>
      </c>
      <c r="F364" s="1">
        <v>43644</v>
      </c>
      <c r="G364" s="2" t="s">
        <v>8</v>
      </c>
      <c r="H364" s="6">
        <f>IF(TblVendas[[#This Row],[Vencimento]] &gt; Analises!$C$3, 0, IF(TblVendas[[#This Row],[Pagamento]] = 0, Analises!$C$3 - TblVendas[[#This Row],[Vencimento]], TblVendas[[#This Row],[Pagamento]] - TblVendas[[#This Row],[Vencimento]]))</f>
        <v>15</v>
      </c>
      <c r="I364" s="6">
        <f>MONTH(TblVendas[[#This Row],[Data Venda]])</f>
        <v>6</v>
      </c>
      <c r="J364" s="6">
        <f>YEAR(TblVendas[[#This Row],[Data Venda]])</f>
        <v>2019</v>
      </c>
      <c r="K364" s="7" t="str">
        <f>IF(TblVendas[[#This Row],[Vencimento]] &gt; TblVendas[[#This Row],[Data Venda]], "À Prazo", "À Vista")</f>
        <v>À Vista</v>
      </c>
    </row>
    <row r="365" spans="2:11" x14ac:dyDescent="0.25">
      <c r="B365" s="1">
        <v>43629</v>
      </c>
      <c r="C365" s="25">
        <v>86657720201</v>
      </c>
      <c r="D365" s="4">
        <v>199</v>
      </c>
      <c r="E365" s="1">
        <v>43629</v>
      </c>
      <c r="F365" s="1">
        <v>43643</v>
      </c>
      <c r="G365" s="2" t="s">
        <v>8</v>
      </c>
      <c r="H365" s="6">
        <f>IF(TblVendas[[#This Row],[Vencimento]] &gt; Analises!$C$3, 0, IF(TblVendas[[#This Row],[Pagamento]] = 0, Analises!$C$3 - TblVendas[[#This Row],[Vencimento]], TblVendas[[#This Row],[Pagamento]] - TblVendas[[#This Row],[Vencimento]]))</f>
        <v>14</v>
      </c>
      <c r="I365" s="6">
        <f>MONTH(TblVendas[[#This Row],[Data Venda]])</f>
        <v>6</v>
      </c>
      <c r="J365" s="6">
        <f>YEAR(TblVendas[[#This Row],[Data Venda]])</f>
        <v>2019</v>
      </c>
      <c r="K365" s="7" t="str">
        <f>IF(TblVendas[[#This Row],[Vencimento]] &gt; TblVendas[[#This Row],[Data Venda]], "À Prazo", "À Vista")</f>
        <v>À Vista</v>
      </c>
    </row>
    <row r="366" spans="2:11" x14ac:dyDescent="0.25">
      <c r="B366" s="1">
        <v>43629</v>
      </c>
      <c r="C366" s="25">
        <v>86657720131</v>
      </c>
      <c r="D366" s="4">
        <v>66</v>
      </c>
      <c r="E366" s="1">
        <v>43659</v>
      </c>
      <c r="F366" s="1">
        <v>43659</v>
      </c>
      <c r="G366" s="2" t="s">
        <v>9</v>
      </c>
      <c r="H36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66" s="6">
        <f>MONTH(TblVendas[[#This Row],[Data Venda]])</f>
        <v>6</v>
      </c>
      <c r="J366" s="6">
        <f>YEAR(TblVendas[[#This Row],[Data Venda]])</f>
        <v>2019</v>
      </c>
      <c r="K366" s="7" t="str">
        <f>IF(TblVendas[[#This Row],[Vencimento]] &gt; TblVendas[[#This Row],[Data Venda]], "À Prazo", "À Vista")</f>
        <v>À Prazo</v>
      </c>
    </row>
    <row r="367" spans="2:11" x14ac:dyDescent="0.25">
      <c r="B367" s="1">
        <v>43629</v>
      </c>
      <c r="C367" s="25">
        <v>86657720091</v>
      </c>
      <c r="D367" s="4">
        <v>59</v>
      </c>
      <c r="E367" s="1">
        <v>43719</v>
      </c>
      <c r="F367" s="1">
        <v>43719</v>
      </c>
      <c r="G367" s="2" t="s">
        <v>8</v>
      </c>
      <c r="H36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67" s="6">
        <f>MONTH(TblVendas[[#This Row],[Data Venda]])</f>
        <v>6</v>
      </c>
      <c r="J367" s="6">
        <f>YEAR(TblVendas[[#This Row],[Data Venda]])</f>
        <v>2019</v>
      </c>
      <c r="K367" s="7" t="str">
        <f>IF(TblVendas[[#This Row],[Vencimento]] &gt; TblVendas[[#This Row],[Data Venda]], "À Prazo", "À Vista")</f>
        <v>À Prazo</v>
      </c>
    </row>
    <row r="368" spans="2:11" x14ac:dyDescent="0.25">
      <c r="B368" s="1">
        <v>43630</v>
      </c>
      <c r="C368" s="25">
        <v>86657720086</v>
      </c>
      <c r="D368" s="4">
        <v>641</v>
      </c>
      <c r="E368" s="1">
        <v>43630</v>
      </c>
      <c r="F368" s="1">
        <v>43659</v>
      </c>
      <c r="G368" s="2" t="s">
        <v>8</v>
      </c>
      <c r="H368" s="6">
        <f>IF(TblVendas[[#This Row],[Vencimento]] &gt; Analises!$C$3, 0, IF(TblVendas[[#This Row],[Pagamento]] = 0, Analises!$C$3 - TblVendas[[#This Row],[Vencimento]], TblVendas[[#This Row],[Pagamento]] - TblVendas[[#This Row],[Vencimento]]))</f>
        <v>29</v>
      </c>
      <c r="I368" s="6">
        <f>MONTH(TblVendas[[#This Row],[Data Venda]])</f>
        <v>6</v>
      </c>
      <c r="J368" s="6">
        <f>YEAR(TblVendas[[#This Row],[Data Venda]])</f>
        <v>2019</v>
      </c>
      <c r="K368" s="7" t="str">
        <f>IF(TblVendas[[#This Row],[Vencimento]] &gt; TblVendas[[#This Row],[Data Venda]], "À Prazo", "À Vista")</f>
        <v>À Vista</v>
      </c>
    </row>
    <row r="369" spans="2:11" x14ac:dyDescent="0.25">
      <c r="B369" s="1">
        <v>43630</v>
      </c>
      <c r="C369" s="25">
        <v>86657720096</v>
      </c>
      <c r="D369" s="4">
        <v>489</v>
      </c>
      <c r="E369" s="1">
        <v>43630</v>
      </c>
      <c r="F369" s="1">
        <v>43630</v>
      </c>
      <c r="G369" s="2" t="s">
        <v>8</v>
      </c>
      <c r="H36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69" s="6">
        <f>MONTH(TblVendas[[#This Row],[Data Venda]])</f>
        <v>6</v>
      </c>
      <c r="J369" s="6">
        <f>YEAR(TblVendas[[#This Row],[Data Venda]])</f>
        <v>2019</v>
      </c>
      <c r="K369" s="7" t="str">
        <f>IF(TblVendas[[#This Row],[Vencimento]] &gt; TblVendas[[#This Row],[Data Venda]], "À Prazo", "À Vista")</f>
        <v>À Vista</v>
      </c>
    </row>
    <row r="370" spans="2:11" x14ac:dyDescent="0.25">
      <c r="B370" s="1">
        <v>43630</v>
      </c>
      <c r="C370" s="25">
        <v>86657720174</v>
      </c>
      <c r="D370" s="4">
        <v>1264</v>
      </c>
      <c r="E370" s="1">
        <v>43630</v>
      </c>
      <c r="F370" s="1">
        <v>43630</v>
      </c>
      <c r="G370" s="2" t="s">
        <v>9</v>
      </c>
      <c r="H37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70" s="6">
        <f>MONTH(TblVendas[[#This Row],[Data Venda]])</f>
        <v>6</v>
      </c>
      <c r="J370" s="6">
        <f>YEAR(TblVendas[[#This Row],[Data Venda]])</f>
        <v>2019</v>
      </c>
      <c r="K370" s="7" t="str">
        <f>IF(TblVendas[[#This Row],[Vencimento]] &gt; TblVendas[[#This Row],[Data Venda]], "À Prazo", "À Vista")</f>
        <v>À Vista</v>
      </c>
    </row>
    <row r="371" spans="2:11" x14ac:dyDescent="0.25">
      <c r="B371" s="1">
        <v>43631</v>
      </c>
      <c r="C371" s="25">
        <v>86657720138</v>
      </c>
      <c r="D371" s="4">
        <v>983</v>
      </c>
      <c r="E371" s="1">
        <v>43631</v>
      </c>
      <c r="F371" s="1">
        <v>43631</v>
      </c>
      <c r="G371" s="2" t="s">
        <v>7</v>
      </c>
      <c r="H37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71" s="6">
        <f>MONTH(TblVendas[[#This Row],[Data Venda]])</f>
        <v>6</v>
      </c>
      <c r="J371" s="6">
        <f>YEAR(TblVendas[[#This Row],[Data Venda]])</f>
        <v>2019</v>
      </c>
      <c r="K371" s="7" t="str">
        <f>IF(TblVendas[[#This Row],[Vencimento]] &gt; TblVendas[[#This Row],[Data Venda]], "À Prazo", "À Vista")</f>
        <v>À Vista</v>
      </c>
    </row>
    <row r="372" spans="2:11" x14ac:dyDescent="0.25">
      <c r="B372" s="1">
        <v>43631</v>
      </c>
      <c r="C372" s="25">
        <v>86657720199</v>
      </c>
      <c r="D372" s="4">
        <v>930</v>
      </c>
      <c r="E372" s="1">
        <v>43691</v>
      </c>
      <c r="F372" s="1">
        <v>43691</v>
      </c>
      <c r="G372" s="2" t="s">
        <v>8</v>
      </c>
      <c r="H37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72" s="6">
        <f>MONTH(TblVendas[[#This Row],[Data Venda]])</f>
        <v>6</v>
      </c>
      <c r="J372" s="6">
        <f>YEAR(TblVendas[[#This Row],[Data Venda]])</f>
        <v>2019</v>
      </c>
      <c r="K372" s="7" t="str">
        <f>IF(TblVendas[[#This Row],[Vencimento]] &gt; TblVendas[[#This Row],[Data Venda]], "À Prazo", "À Vista")</f>
        <v>À Prazo</v>
      </c>
    </row>
    <row r="373" spans="2:11" x14ac:dyDescent="0.25">
      <c r="B373" s="1">
        <v>43632</v>
      </c>
      <c r="C373" s="25">
        <v>86657720124</v>
      </c>
      <c r="D373" s="4">
        <v>536</v>
      </c>
      <c r="E373" s="1">
        <v>43632</v>
      </c>
      <c r="F373" s="1">
        <v>43632</v>
      </c>
      <c r="G373" s="2" t="s">
        <v>9</v>
      </c>
      <c r="H37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73" s="6">
        <f>MONTH(TblVendas[[#This Row],[Data Venda]])</f>
        <v>6</v>
      </c>
      <c r="J373" s="6">
        <f>YEAR(TblVendas[[#This Row],[Data Venda]])</f>
        <v>2019</v>
      </c>
      <c r="K373" s="7" t="str">
        <f>IF(TblVendas[[#This Row],[Vencimento]] &gt; TblVendas[[#This Row],[Data Venda]], "À Prazo", "À Vista")</f>
        <v>À Vista</v>
      </c>
    </row>
    <row r="374" spans="2:11" x14ac:dyDescent="0.25">
      <c r="B374" s="1">
        <v>43632</v>
      </c>
      <c r="C374" s="25">
        <v>86657720153</v>
      </c>
      <c r="D374" s="4">
        <v>1138</v>
      </c>
      <c r="E374" s="1">
        <v>43662</v>
      </c>
      <c r="F374" s="1">
        <v>43662</v>
      </c>
      <c r="G374" s="2" t="s">
        <v>7</v>
      </c>
      <c r="H37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74" s="6">
        <f>MONTH(TblVendas[[#This Row],[Data Venda]])</f>
        <v>6</v>
      </c>
      <c r="J374" s="6">
        <f>YEAR(TblVendas[[#This Row],[Data Venda]])</f>
        <v>2019</v>
      </c>
      <c r="K374" s="7" t="str">
        <f>IF(TblVendas[[#This Row],[Vencimento]] &gt; TblVendas[[#This Row],[Data Venda]], "À Prazo", "À Vista")</f>
        <v>À Prazo</v>
      </c>
    </row>
    <row r="375" spans="2:11" x14ac:dyDescent="0.25">
      <c r="B375" s="1">
        <v>43634</v>
      </c>
      <c r="C375" s="25">
        <v>86657720204</v>
      </c>
      <c r="D375" s="4">
        <v>784</v>
      </c>
      <c r="E375" s="1">
        <v>43634</v>
      </c>
      <c r="F375" s="1">
        <v>43634</v>
      </c>
      <c r="G375" s="2" t="s">
        <v>9</v>
      </c>
      <c r="H37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75" s="6">
        <f>MONTH(TblVendas[[#This Row],[Data Venda]])</f>
        <v>6</v>
      </c>
      <c r="J375" s="6">
        <f>YEAR(TblVendas[[#This Row],[Data Venda]])</f>
        <v>2019</v>
      </c>
      <c r="K375" s="7" t="str">
        <f>IF(TblVendas[[#This Row],[Vencimento]] &gt; TblVendas[[#This Row],[Data Venda]], "À Prazo", "À Vista")</f>
        <v>À Vista</v>
      </c>
    </row>
    <row r="376" spans="2:11" x14ac:dyDescent="0.25">
      <c r="B376" s="1">
        <v>43634</v>
      </c>
      <c r="C376" s="25">
        <v>86657720100</v>
      </c>
      <c r="D376" s="4">
        <v>1221</v>
      </c>
      <c r="E376" s="1">
        <v>43724</v>
      </c>
      <c r="F376" s="1">
        <v>43746</v>
      </c>
      <c r="G376" s="2" t="s">
        <v>8</v>
      </c>
      <c r="H376" s="6">
        <f>IF(TblVendas[[#This Row],[Vencimento]] &gt; Analises!$C$3, 0, IF(TblVendas[[#This Row],[Pagamento]] = 0, Analises!$C$3 - TblVendas[[#This Row],[Vencimento]], TblVendas[[#This Row],[Pagamento]] - TblVendas[[#This Row],[Vencimento]]))</f>
        <v>22</v>
      </c>
      <c r="I376" s="6">
        <f>MONTH(TblVendas[[#This Row],[Data Venda]])</f>
        <v>6</v>
      </c>
      <c r="J376" s="6">
        <f>YEAR(TblVendas[[#This Row],[Data Venda]])</f>
        <v>2019</v>
      </c>
      <c r="K376" s="7" t="str">
        <f>IF(TblVendas[[#This Row],[Vencimento]] &gt; TblVendas[[#This Row],[Data Venda]], "À Prazo", "À Vista")</f>
        <v>À Prazo</v>
      </c>
    </row>
    <row r="377" spans="2:11" x14ac:dyDescent="0.25">
      <c r="B377" s="1">
        <v>43636</v>
      </c>
      <c r="C377" s="25">
        <v>86657720127</v>
      </c>
      <c r="D377" s="4">
        <v>1175</v>
      </c>
      <c r="E377" s="1">
        <v>43666</v>
      </c>
      <c r="F377" s="1">
        <v>43674</v>
      </c>
      <c r="G377" s="2" t="s">
        <v>9</v>
      </c>
      <c r="H377" s="6">
        <f>IF(TblVendas[[#This Row],[Vencimento]] &gt; Analises!$C$3, 0, IF(TblVendas[[#This Row],[Pagamento]] = 0, Analises!$C$3 - TblVendas[[#This Row],[Vencimento]], TblVendas[[#This Row],[Pagamento]] - TblVendas[[#This Row],[Vencimento]]))</f>
        <v>8</v>
      </c>
      <c r="I377" s="6">
        <f>MONTH(TblVendas[[#This Row],[Data Venda]])</f>
        <v>6</v>
      </c>
      <c r="J377" s="6">
        <f>YEAR(TblVendas[[#This Row],[Data Venda]])</f>
        <v>2019</v>
      </c>
      <c r="K377" s="7" t="str">
        <f>IF(TblVendas[[#This Row],[Vencimento]] &gt; TblVendas[[#This Row],[Data Venda]], "À Prazo", "À Vista")</f>
        <v>À Prazo</v>
      </c>
    </row>
    <row r="378" spans="2:11" x14ac:dyDescent="0.25">
      <c r="B378" s="1">
        <v>43636</v>
      </c>
      <c r="C378" s="25">
        <v>86657720182</v>
      </c>
      <c r="D378" s="4">
        <v>992</v>
      </c>
      <c r="E378" s="1">
        <v>43666</v>
      </c>
      <c r="F378" s="1">
        <v>43688</v>
      </c>
      <c r="G378" s="2" t="s">
        <v>8</v>
      </c>
      <c r="H378" s="6">
        <f>IF(TblVendas[[#This Row],[Vencimento]] &gt; Analises!$C$3, 0, IF(TblVendas[[#This Row],[Pagamento]] = 0, Analises!$C$3 - TblVendas[[#This Row],[Vencimento]], TblVendas[[#This Row],[Pagamento]] - TblVendas[[#This Row],[Vencimento]]))</f>
        <v>22</v>
      </c>
      <c r="I378" s="6">
        <f>MONTH(TblVendas[[#This Row],[Data Venda]])</f>
        <v>6</v>
      </c>
      <c r="J378" s="6">
        <f>YEAR(TblVendas[[#This Row],[Data Venda]])</f>
        <v>2019</v>
      </c>
      <c r="K378" s="7" t="str">
        <f>IF(TblVendas[[#This Row],[Vencimento]] &gt; TblVendas[[#This Row],[Data Venda]], "À Prazo", "À Vista")</f>
        <v>À Prazo</v>
      </c>
    </row>
    <row r="379" spans="2:11" x14ac:dyDescent="0.25">
      <c r="B379" s="1">
        <v>43637</v>
      </c>
      <c r="C379" s="25">
        <v>86657720126</v>
      </c>
      <c r="D379" s="4">
        <v>428</v>
      </c>
      <c r="E379" s="1">
        <v>43667</v>
      </c>
      <c r="F379" s="1">
        <v>43667</v>
      </c>
      <c r="G379" s="2" t="s">
        <v>7</v>
      </c>
      <c r="H37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79" s="6">
        <f>MONTH(TblVendas[[#This Row],[Data Venda]])</f>
        <v>6</v>
      </c>
      <c r="J379" s="6">
        <f>YEAR(TblVendas[[#This Row],[Data Venda]])</f>
        <v>2019</v>
      </c>
      <c r="K379" s="7" t="str">
        <f>IF(TblVendas[[#This Row],[Vencimento]] &gt; TblVendas[[#This Row],[Data Venda]], "À Prazo", "À Vista")</f>
        <v>À Prazo</v>
      </c>
    </row>
    <row r="380" spans="2:11" x14ac:dyDescent="0.25">
      <c r="B380" s="1">
        <v>43637</v>
      </c>
      <c r="C380" s="25">
        <v>86657720249</v>
      </c>
      <c r="D380" s="4">
        <v>180</v>
      </c>
      <c r="E380" s="1">
        <v>43697</v>
      </c>
      <c r="F380" s="1">
        <v>43697</v>
      </c>
      <c r="G380" s="2" t="s">
        <v>8</v>
      </c>
      <c r="H38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80" s="6">
        <f>MONTH(TblVendas[[#This Row],[Data Venda]])</f>
        <v>6</v>
      </c>
      <c r="J380" s="6">
        <f>YEAR(TblVendas[[#This Row],[Data Venda]])</f>
        <v>2019</v>
      </c>
      <c r="K380" s="7" t="str">
        <f>IF(TblVendas[[#This Row],[Vencimento]] &gt; TblVendas[[#This Row],[Data Venda]], "À Prazo", "À Vista")</f>
        <v>À Prazo</v>
      </c>
    </row>
    <row r="381" spans="2:11" x14ac:dyDescent="0.25">
      <c r="B381" s="1">
        <v>43638</v>
      </c>
      <c r="C381" s="25">
        <v>86657720195</v>
      </c>
      <c r="D381" s="4">
        <v>1478</v>
      </c>
      <c r="E381" s="1">
        <v>43668</v>
      </c>
      <c r="F381" s="1">
        <v>43688</v>
      </c>
      <c r="G381" s="2" t="s">
        <v>7</v>
      </c>
      <c r="H381" s="6">
        <f>IF(TblVendas[[#This Row],[Vencimento]] &gt; Analises!$C$3, 0, IF(TblVendas[[#This Row],[Pagamento]] = 0, Analises!$C$3 - TblVendas[[#This Row],[Vencimento]], TblVendas[[#This Row],[Pagamento]] - TblVendas[[#This Row],[Vencimento]]))</f>
        <v>20</v>
      </c>
      <c r="I381" s="6">
        <f>MONTH(TblVendas[[#This Row],[Data Venda]])</f>
        <v>6</v>
      </c>
      <c r="J381" s="6">
        <f>YEAR(TblVendas[[#This Row],[Data Venda]])</f>
        <v>2019</v>
      </c>
      <c r="K381" s="7" t="str">
        <f>IF(TblVendas[[#This Row],[Vencimento]] &gt; TblVendas[[#This Row],[Data Venda]], "À Prazo", "À Vista")</f>
        <v>À Prazo</v>
      </c>
    </row>
    <row r="382" spans="2:11" x14ac:dyDescent="0.25">
      <c r="B382" s="1">
        <v>43638</v>
      </c>
      <c r="C382" s="25">
        <v>86657720238</v>
      </c>
      <c r="D382" s="4">
        <v>631</v>
      </c>
      <c r="E382" s="1">
        <v>43668</v>
      </c>
      <c r="F382" s="1">
        <v>43706</v>
      </c>
      <c r="G382" s="2" t="s">
        <v>8</v>
      </c>
      <c r="H382" s="6">
        <f>IF(TblVendas[[#This Row],[Vencimento]] &gt; Analises!$C$3, 0, IF(TblVendas[[#This Row],[Pagamento]] = 0, Analises!$C$3 - TblVendas[[#This Row],[Vencimento]], TblVendas[[#This Row],[Pagamento]] - TblVendas[[#This Row],[Vencimento]]))</f>
        <v>38</v>
      </c>
      <c r="I382" s="6">
        <f>MONTH(TblVendas[[#This Row],[Data Venda]])</f>
        <v>6</v>
      </c>
      <c r="J382" s="6">
        <f>YEAR(TblVendas[[#This Row],[Data Venda]])</f>
        <v>2019</v>
      </c>
      <c r="K382" s="7" t="str">
        <f>IF(TblVendas[[#This Row],[Vencimento]] &gt; TblVendas[[#This Row],[Data Venda]], "À Prazo", "À Vista")</f>
        <v>À Prazo</v>
      </c>
    </row>
    <row r="383" spans="2:11" x14ac:dyDescent="0.25">
      <c r="B383" s="1">
        <v>43639</v>
      </c>
      <c r="C383" s="25">
        <v>86657720160</v>
      </c>
      <c r="D383" s="4">
        <v>1166</v>
      </c>
      <c r="E383" s="1">
        <v>43669</v>
      </c>
      <c r="F383" s="1">
        <v>43669</v>
      </c>
      <c r="G383" s="2" t="s">
        <v>9</v>
      </c>
      <c r="H38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83" s="6">
        <f>MONTH(TblVendas[[#This Row],[Data Venda]])</f>
        <v>6</v>
      </c>
      <c r="J383" s="6">
        <f>YEAR(TblVendas[[#This Row],[Data Venda]])</f>
        <v>2019</v>
      </c>
      <c r="K383" s="7" t="str">
        <f>IF(TblVendas[[#This Row],[Vencimento]] &gt; TblVendas[[#This Row],[Data Venda]], "À Prazo", "À Vista")</f>
        <v>À Prazo</v>
      </c>
    </row>
    <row r="384" spans="2:11" x14ac:dyDescent="0.25">
      <c r="B384" s="1">
        <v>43642</v>
      </c>
      <c r="C384" s="25">
        <v>86657720064</v>
      </c>
      <c r="D384" s="4">
        <v>343</v>
      </c>
      <c r="E384" s="1">
        <v>43672</v>
      </c>
      <c r="F384" s="1">
        <v>43672</v>
      </c>
      <c r="G384" s="2" t="s">
        <v>7</v>
      </c>
      <c r="H38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84" s="6">
        <f>MONTH(TblVendas[[#This Row],[Data Venda]])</f>
        <v>6</v>
      </c>
      <c r="J384" s="6">
        <f>YEAR(TblVendas[[#This Row],[Data Venda]])</f>
        <v>2019</v>
      </c>
      <c r="K384" s="7" t="str">
        <f>IF(TblVendas[[#This Row],[Vencimento]] &gt; TblVendas[[#This Row],[Data Venda]], "À Prazo", "À Vista")</f>
        <v>À Prazo</v>
      </c>
    </row>
    <row r="385" spans="2:11" x14ac:dyDescent="0.25">
      <c r="B385" s="1">
        <v>43643</v>
      </c>
      <c r="C385" s="25">
        <v>86657720061</v>
      </c>
      <c r="D385" s="4">
        <v>1284</v>
      </c>
      <c r="E385" s="1">
        <v>43643</v>
      </c>
      <c r="F385" s="1">
        <v>43643</v>
      </c>
      <c r="G385" s="2" t="s">
        <v>8</v>
      </c>
      <c r="H38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85" s="6">
        <f>MONTH(TblVendas[[#This Row],[Data Venda]])</f>
        <v>6</v>
      </c>
      <c r="J385" s="6">
        <f>YEAR(TblVendas[[#This Row],[Data Venda]])</f>
        <v>2019</v>
      </c>
      <c r="K385" s="7" t="str">
        <f>IF(TblVendas[[#This Row],[Vencimento]] &gt; TblVendas[[#This Row],[Data Venda]], "À Prazo", "À Vista")</f>
        <v>À Vista</v>
      </c>
    </row>
    <row r="386" spans="2:11" x14ac:dyDescent="0.25">
      <c r="B386" s="1">
        <v>43643</v>
      </c>
      <c r="C386" s="25">
        <v>86657720208</v>
      </c>
      <c r="D386" s="4">
        <v>89</v>
      </c>
      <c r="E386" s="1">
        <v>43703</v>
      </c>
      <c r="F386" s="1">
        <v>43703</v>
      </c>
      <c r="G386" s="2" t="s">
        <v>8</v>
      </c>
      <c r="H38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86" s="6">
        <f>MONTH(TblVendas[[#This Row],[Data Venda]])</f>
        <v>6</v>
      </c>
      <c r="J386" s="6">
        <f>YEAR(TblVendas[[#This Row],[Data Venda]])</f>
        <v>2019</v>
      </c>
      <c r="K386" s="7" t="str">
        <f>IF(TblVendas[[#This Row],[Vencimento]] &gt; TblVendas[[#This Row],[Data Venda]], "À Prazo", "À Vista")</f>
        <v>À Prazo</v>
      </c>
    </row>
    <row r="387" spans="2:11" x14ac:dyDescent="0.25">
      <c r="B387" s="1">
        <v>43644</v>
      </c>
      <c r="C387" s="25">
        <v>86657720125</v>
      </c>
      <c r="D387" s="4">
        <v>415</v>
      </c>
      <c r="E387" s="1">
        <v>43644</v>
      </c>
      <c r="F387" s="1">
        <v>43644</v>
      </c>
      <c r="G387" s="2" t="s">
        <v>9</v>
      </c>
      <c r="H38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87" s="6">
        <f>MONTH(TblVendas[[#This Row],[Data Venda]])</f>
        <v>6</v>
      </c>
      <c r="J387" s="6">
        <f>YEAR(TblVendas[[#This Row],[Data Venda]])</f>
        <v>2019</v>
      </c>
      <c r="K387" s="7" t="str">
        <f>IF(TblVendas[[#This Row],[Vencimento]] &gt; TblVendas[[#This Row],[Data Venda]], "À Prazo", "À Vista")</f>
        <v>À Vista</v>
      </c>
    </row>
    <row r="388" spans="2:11" x14ac:dyDescent="0.25">
      <c r="B388" s="1">
        <v>43645</v>
      </c>
      <c r="C388" s="25">
        <v>86657720240</v>
      </c>
      <c r="D388" s="4">
        <v>1355</v>
      </c>
      <c r="E388" s="1">
        <v>43705</v>
      </c>
      <c r="F388" s="1">
        <v>43705</v>
      </c>
      <c r="G388" s="2" t="s">
        <v>8</v>
      </c>
      <c r="H38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88" s="6">
        <f>MONTH(TblVendas[[#This Row],[Data Venda]])</f>
        <v>6</v>
      </c>
      <c r="J388" s="6">
        <f>YEAR(TblVendas[[#This Row],[Data Venda]])</f>
        <v>2019</v>
      </c>
      <c r="K388" s="7" t="str">
        <f>IF(TblVendas[[#This Row],[Vencimento]] &gt; TblVendas[[#This Row],[Data Venda]], "À Prazo", "À Vista")</f>
        <v>À Prazo</v>
      </c>
    </row>
    <row r="389" spans="2:11" x14ac:dyDescent="0.25">
      <c r="B389" s="1">
        <v>43647</v>
      </c>
      <c r="C389" s="25">
        <v>86657720119</v>
      </c>
      <c r="D389" s="4">
        <v>1483</v>
      </c>
      <c r="E389" s="1">
        <v>43647</v>
      </c>
      <c r="F389" s="1">
        <v>43647</v>
      </c>
      <c r="G389" s="2" t="s">
        <v>9</v>
      </c>
      <c r="H38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89" s="6">
        <f>MONTH(TblVendas[[#This Row],[Data Venda]])</f>
        <v>7</v>
      </c>
      <c r="J389" s="6">
        <f>YEAR(TblVendas[[#This Row],[Data Venda]])</f>
        <v>2019</v>
      </c>
      <c r="K389" s="7" t="str">
        <f>IF(TblVendas[[#This Row],[Vencimento]] &gt; TblVendas[[#This Row],[Data Venda]], "À Prazo", "À Vista")</f>
        <v>À Vista</v>
      </c>
    </row>
    <row r="390" spans="2:11" x14ac:dyDescent="0.25">
      <c r="B390" s="1">
        <v>43647</v>
      </c>
      <c r="C390" s="25">
        <v>86657720214</v>
      </c>
      <c r="D390" s="4">
        <v>871</v>
      </c>
      <c r="E390" s="1">
        <v>43647</v>
      </c>
      <c r="F390" s="1">
        <v>43647</v>
      </c>
      <c r="G390" s="2" t="s">
        <v>9</v>
      </c>
      <c r="H39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90" s="6">
        <f>MONTH(TblVendas[[#This Row],[Data Venda]])</f>
        <v>7</v>
      </c>
      <c r="J390" s="6">
        <f>YEAR(TblVendas[[#This Row],[Data Venda]])</f>
        <v>2019</v>
      </c>
      <c r="K390" s="7" t="str">
        <f>IF(TblVendas[[#This Row],[Vencimento]] &gt; TblVendas[[#This Row],[Data Venda]], "À Prazo", "À Vista")</f>
        <v>À Vista</v>
      </c>
    </row>
    <row r="391" spans="2:11" x14ac:dyDescent="0.25">
      <c r="B391" s="1">
        <v>43647</v>
      </c>
      <c r="C391" s="25">
        <v>86657720183</v>
      </c>
      <c r="D391" s="4">
        <v>482</v>
      </c>
      <c r="E391" s="1">
        <v>43707</v>
      </c>
      <c r="F391" s="1">
        <v>43743</v>
      </c>
      <c r="G391" s="2" t="s">
        <v>8</v>
      </c>
      <c r="H391" s="6">
        <f>IF(TblVendas[[#This Row],[Vencimento]] &gt; Analises!$C$3, 0, IF(TblVendas[[#This Row],[Pagamento]] = 0, Analises!$C$3 - TblVendas[[#This Row],[Vencimento]], TblVendas[[#This Row],[Pagamento]] - TblVendas[[#This Row],[Vencimento]]))</f>
        <v>36</v>
      </c>
      <c r="I391" s="6">
        <f>MONTH(TblVendas[[#This Row],[Data Venda]])</f>
        <v>7</v>
      </c>
      <c r="J391" s="6">
        <f>YEAR(TblVendas[[#This Row],[Data Venda]])</f>
        <v>2019</v>
      </c>
      <c r="K391" s="7" t="str">
        <f>IF(TblVendas[[#This Row],[Vencimento]] &gt; TblVendas[[#This Row],[Data Venda]], "À Prazo", "À Vista")</f>
        <v>À Prazo</v>
      </c>
    </row>
    <row r="392" spans="2:11" x14ac:dyDescent="0.25">
      <c r="B392" s="1">
        <v>43647</v>
      </c>
      <c r="C392" s="25">
        <v>86657720087</v>
      </c>
      <c r="D392" s="4">
        <v>1143</v>
      </c>
      <c r="E392" s="1">
        <v>43737</v>
      </c>
      <c r="F392" s="1">
        <v>43737</v>
      </c>
      <c r="G392" s="2" t="s">
        <v>8</v>
      </c>
      <c r="H39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92" s="6">
        <f>MONTH(TblVendas[[#This Row],[Data Venda]])</f>
        <v>7</v>
      </c>
      <c r="J392" s="6">
        <f>YEAR(TblVendas[[#This Row],[Data Venda]])</f>
        <v>2019</v>
      </c>
      <c r="K392" s="7" t="str">
        <f>IF(TblVendas[[#This Row],[Vencimento]] &gt; TblVendas[[#This Row],[Data Venda]], "À Prazo", "À Vista")</f>
        <v>À Prazo</v>
      </c>
    </row>
    <row r="393" spans="2:11" x14ac:dyDescent="0.25">
      <c r="B393" s="1">
        <v>43647</v>
      </c>
      <c r="C393" s="25">
        <v>86657720101</v>
      </c>
      <c r="D393" s="4">
        <v>296</v>
      </c>
      <c r="E393" s="1">
        <v>43737</v>
      </c>
      <c r="F393" s="1">
        <v>43771</v>
      </c>
      <c r="G393" s="2" t="s">
        <v>9</v>
      </c>
      <c r="H393" s="6">
        <f>IF(TblVendas[[#This Row],[Vencimento]] &gt; Analises!$C$3, 0, IF(TblVendas[[#This Row],[Pagamento]] = 0, Analises!$C$3 - TblVendas[[#This Row],[Vencimento]], TblVendas[[#This Row],[Pagamento]] - TblVendas[[#This Row],[Vencimento]]))</f>
        <v>34</v>
      </c>
      <c r="I393" s="6">
        <f>MONTH(TblVendas[[#This Row],[Data Venda]])</f>
        <v>7</v>
      </c>
      <c r="J393" s="6">
        <f>YEAR(TblVendas[[#This Row],[Data Venda]])</f>
        <v>2019</v>
      </c>
      <c r="K393" s="7" t="str">
        <f>IF(TblVendas[[#This Row],[Vencimento]] &gt; TblVendas[[#This Row],[Data Venda]], "À Prazo", "À Vista")</f>
        <v>À Prazo</v>
      </c>
    </row>
    <row r="394" spans="2:11" x14ac:dyDescent="0.25">
      <c r="B394" s="1">
        <v>43648</v>
      </c>
      <c r="C394" s="25">
        <v>86657720180</v>
      </c>
      <c r="D394" s="4">
        <v>93</v>
      </c>
      <c r="E394" s="1">
        <v>43648</v>
      </c>
      <c r="F394" s="1">
        <v>43648</v>
      </c>
      <c r="G394" s="2" t="s">
        <v>9</v>
      </c>
      <c r="H39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94" s="6">
        <f>MONTH(TblVendas[[#This Row],[Data Venda]])</f>
        <v>7</v>
      </c>
      <c r="J394" s="6">
        <f>YEAR(TblVendas[[#This Row],[Data Venda]])</f>
        <v>2019</v>
      </c>
      <c r="K394" s="7" t="str">
        <f>IF(TblVendas[[#This Row],[Vencimento]] &gt; TblVendas[[#This Row],[Data Venda]], "À Prazo", "À Vista")</f>
        <v>À Vista</v>
      </c>
    </row>
    <row r="395" spans="2:11" x14ac:dyDescent="0.25">
      <c r="B395" s="1">
        <v>43648</v>
      </c>
      <c r="C395" s="25">
        <v>86657720231</v>
      </c>
      <c r="D395" s="4">
        <v>521</v>
      </c>
      <c r="E395" s="1">
        <v>43648</v>
      </c>
      <c r="F395" s="1">
        <v>43684</v>
      </c>
      <c r="G395" s="2" t="s">
        <v>9</v>
      </c>
      <c r="H395" s="6">
        <f>IF(TblVendas[[#This Row],[Vencimento]] &gt; Analises!$C$3, 0, IF(TblVendas[[#This Row],[Pagamento]] = 0, Analises!$C$3 - TblVendas[[#This Row],[Vencimento]], TblVendas[[#This Row],[Pagamento]] - TblVendas[[#This Row],[Vencimento]]))</f>
        <v>36</v>
      </c>
      <c r="I395" s="6">
        <f>MONTH(TblVendas[[#This Row],[Data Venda]])</f>
        <v>7</v>
      </c>
      <c r="J395" s="6">
        <f>YEAR(TblVendas[[#This Row],[Data Venda]])</f>
        <v>2019</v>
      </c>
      <c r="K395" s="7" t="str">
        <f>IF(TblVendas[[#This Row],[Vencimento]] &gt; TblVendas[[#This Row],[Data Venda]], "À Prazo", "À Vista")</f>
        <v>À Vista</v>
      </c>
    </row>
    <row r="396" spans="2:11" x14ac:dyDescent="0.25">
      <c r="B396" s="1">
        <v>43648</v>
      </c>
      <c r="C396" s="25">
        <v>86657720212</v>
      </c>
      <c r="D396" s="4">
        <v>554</v>
      </c>
      <c r="E396" s="1">
        <v>43738</v>
      </c>
      <c r="F396" s="1">
        <v>43738</v>
      </c>
      <c r="G396" s="2" t="s">
        <v>7</v>
      </c>
      <c r="H39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96" s="6">
        <f>MONTH(TblVendas[[#This Row],[Data Venda]])</f>
        <v>7</v>
      </c>
      <c r="J396" s="6">
        <f>YEAR(TblVendas[[#This Row],[Data Venda]])</f>
        <v>2019</v>
      </c>
      <c r="K396" s="7" t="str">
        <f>IF(TblVendas[[#This Row],[Vencimento]] &gt; TblVendas[[#This Row],[Data Venda]], "À Prazo", "À Vista")</f>
        <v>À Prazo</v>
      </c>
    </row>
    <row r="397" spans="2:11" x14ac:dyDescent="0.25">
      <c r="B397" s="1">
        <v>43648</v>
      </c>
      <c r="C397" s="25">
        <v>86657720060</v>
      </c>
      <c r="D397" s="4">
        <v>1207</v>
      </c>
      <c r="E397" s="1">
        <v>43738</v>
      </c>
      <c r="F397" s="1">
        <v>43738</v>
      </c>
      <c r="G397" s="2" t="s">
        <v>8</v>
      </c>
      <c r="H39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97" s="6">
        <f>MONTH(TblVendas[[#This Row],[Data Venda]])</f>
        <v>7</v>
      </c>
      <c r="J397" s="6">
        <f>YEAR(TblVendas[[#This Row],[Data Venda]])</f>
        <v>2019</v>
      </c>
      <c r="K397" s="7" t="str">
        <f>IF(TblVendas[[#This Row],[Vencimento]] &gt; TblVendas[[#This Row],[Data Venda]], "À Prazo", "À Vista")</f>
        <v>À Prazo</v>
      </c>
    </row>
    <row r="398" spans="2:11" x14ac:dyDescent="0.25">
      <c r="B398" s="1">
        <v>43649</v>
      </c>
      <c r="C398" s="25">
        <v>86657720210</v>
      </c>
      <c r="D398" s="4">
        <v>456</v>
      </c>
      <c r="E398" s="1">
        <v>43709</v>
      </c>
      <c r="F398" s="1">
        <v>43743</v>
      </c>
      <c r="G398" s="2" t="s">
        <v>8</v>
      </c>
      <c r="H398" s="6">
        <f>IF(TblVendas[[#This Row],[Vencimento]] &gt; Analises!$C$3, 0, IF(TblVendas[[#This Row],[Pagamento]] = 0, Analises!$C$3 - TblVendas[[#This Row],[Vencimento]], TblVendas[[#This Row],[Pagamento]] - TblVendas[[#This Row],[Vencimento]]))</f>
        <v>34</v>
      </c>
      <c r="I398" s="6">
        <f>MONTH(TblVendas[[#This Row],[Data Venda]])</f>
        <v>7</v>
      </c>
      <c r="J398" s="6">
        <f>YEAR(TblVendas[[#This Row],[Data Venda]])</f>
        <v>2019</v>
      </c>
      <c r="K398" s="7" t="str">
        <f>IF(TblVendas[[#This Row],[Vencimento]] &gt; TblVendas[[#This Row],[Data Venda]], "À Prazo", "À Vista")</f>
        <v>À Prazo</v>
      </c>
    </row>
    <row r="399" spans="2:11" x14ac:dyDescent="0.25">
      <c r="B399" s="1">
        <v>43650</v>
      </c>
      <c r="C399" s="25">
        <v>86657720203</v>
      </c>
      <c r="D399" s="4">
        <v>826</v>
      </c>
      <c r="E399" s="1">
        <v>43680</v>
      </c>
      <c r="F399" s="1">
        <v>43680</v>
      </c>
      <c r="G399" s="2" t="s">
        <v>9</v>
      </c>
      <c r="H39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99" s="6">
        <f>MONTH(TblVendas[[#This Row],[Data Venda]])</f>
        <v>7</v>
      </c>
      <c r="J399" s="6">
        <f>YEAR(TblVendas[[#This Row],[Data Venda]])</f>
        <v>2019</v>
      </c>
      <c r="K399" s="7" t="str">
        <f>IF(TblVendas[[#This Row],[Vencimento]] &gt; TblVendas[[#This Row],[Data Venda]], "À Prazo", "À Vista")</f>
        <v>À Prazo</v>
      </c>
    </row>
    <row r="400" spans="2:11" x14ac:dyDescent="0.25">
      <c r="B400" s="1">
        <v>43650</v>
      </c>
      <c r="C400" s="25">
        <v>86657720194</v>
      </c>
      <c r="D400" s="4">
        <v>1058</v>
      </c>
      <c r="E400" s="1">
        <v>43710</v>
      </c>
      <c r="F400" s="1">
        <v>43717</v>
      </c>
      <c r="G400" s="2" t="s">
        <v>7</v>
      </c>
      <c r="H400" s="6">
        <f>IF(TblVendas[[#This Row],[Vencimento]] &gt; Analises!$C$3, 0, IF(TblVendas[[#This Row],[Pagamento]] = 0, Analises!$C$3 - TblVendas[[#This Row],[Vencimento]], TblVendas[[#This Row],[Pagamento]] - TblVendas[[#This Row],[Vencimento]]))</f>
        <v>7</v>
      </c>
      <c r="I400" s="6">
        <f>MONTH(TblVendas[[#This Row],[Data Venda]])</f>
        <v>7</v>
      </c>
      <c r="J400" s="6">
        <f>YEAR(TblVendas[[#This Row],[Data Venda]])</f>
        <v>2019</v>
      </c>
      <c r="K400" s="7" t="str">
        <f>IF(TblVendas[[#This Row],[Vencimento]] &gt; TblVendas[[#This Row],[Data Venda]], "À Prazo", "À Vista")</f>
        <v>À Prazo</v>
      </c>
    </row>
    <row r="401" spans="2:11" x14ac:dyDescent="0.25">
      <c r="B401" s="1">
        <v>43651</v>
      </c>
      <c r="C401" s="25">
        <v>86657720220</v>
      </c>
      <c r="D401" s="4">
        <v>1037</v>
      </c>
      <c r="E401" s="1">
        <v>43711</v>
      </c>
      <c r="F401" s="1">
        <v>43711</v>
      </c>
      <c r="G401" s="2" t="s">
        <v>8</v>
      </c>
      <c r="H40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01" s="6">
        <f>MONTH(TblVendas[[#This Row],[Data Venda]])</f>
        <v>7</v>
      </c>
      <c r="J401" s="6">
        <f>YEAR(TblVendas[[#This Row],[Data Venda]])</f>
        <v>2019</v>
      </c>
      <c r="K401" s="7" t="str">
        <f>IF(TblVendas[[#This Row],[Vencimento]] &gt; TblVendas[[#This Row],[Data Venda]], "À Prazo", "À Vista")</f>
        <v>À Prazo</v>
      </c>
    </row>
    <row r="402" spans="2:11" x14ac:dyDescent="0.25">
      <c r="B402" s="1">
        <v>43651</v>
      </c>
      <c r="C402" s="25">
        <v>86657720156</v>
      </c>
      <c r="D402" s="4">
        <v>883</v>
      </c>
      <c r="E402" s="1">
        <v>43741</v>
      </c>
      <c r="F402" s="1">
        <v>43741</v>
      </c>
      <c r="G402" s="2" t="s">
        <v>8</v>
      </c>
      <c r="H40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02" s="6">
        <f>MONTH(TblVendas[[#This Row],[Data Venda]])</f>
        <v>7</v>
      </c>
      <c r="J402" s="6">
        <f>YEAR(TblVendas[[#This Row],[Data Venda]])</f>
        <v>2019</v>
      </c>
      <c r="K402" s="7" t="str">
        <f>IF(TblVendas[[#This Row],[Vencimento]] &gt; TblVendas[[#This Row],[Data Venda]], "À Prazo", "À Vista")</f>
        <v>À Prazo</v>
      </c>
    </row>
    <row r="403" spans="2:11" x14ac:dyDescent="0.25">
      <c r="B403" s="1">
        <v>43652</v>
      </c>
      <c r="C403" s="25">
        <v>86657720256</v>
      </c>
      <c r="D403" s="4">
        <v>1354</v>
      </c>
      <c r="E403" s="1">
        <v>43652</v>
      </c>
      <c r="F403" s="1">
        <v>43663</v>
      </c>
      <c r="G403" s="2" t="s">
        <v>8</v>
      </c>
      <c r="H403" s="6">
        <f>IF(TblVendas[[#This Row],[Vencimento]] &gt; Analises!$C$3, 0, IF(TblVendas[[#This Row],[Pagamento]] = 0, Analises!$C$3 - TblVendas[[#This Row],[Vencimento]], TblVendas[[#This Row],[Pagamento]] - TblVendas[[#This Row],[Vencimento]]))</f>
        <v>11</v>
      </c>
      <c r="I403" s="6">
        <f>MONTH(TblVendas[[#This Row],[Data Venda]])</f>
        <v>7</v>
      </c>
      <c r="J403" s="6">
        <f>YEAR(TblVendas[[#This Row],[Data Venda]])</f>
        <v>2019</v>
      </c>
      <c r="K403" s="7" t="str">
        <f>IF(TblVendas[[#This Row],[Vencimento]] &gt; TblVendas[[#This Row],[Data Venda]], "À Prazo", "À Vista")</f>
        <v>À Vista</v>
      </c>
    </row>
    <row r="404" spans="2:11" x14ac:dyDescent="0.25">
      <c r="B404" s="1">
        <v>43652</v>
      </c>
      <c r="C404" s="25">
        <v>86657720061</v>
      </c>
      <c r="D404" s="4">
        <v>730</v>
      </c>
      <c r="E404" s="1">
        <v>43682</v>
      </c>
      <c r="F404" s="1">
        <v>43711</v>
      </c>
      <c r="G404" s="2" t="s">
        <v>9</v>
      </c>
      <c r="H404" s="6">
        <f>IF(TblVendas[[#This Row],[Vencimento]] &gt; Analises!$C$3, 0, IF(TblVendas[[#This Row],[Pagamento]] = 0, Analises!$C$3 - TblVendas[[#This Row],[Vencimento]], TblVendas[[#This Row],[Pagamento]] - TblVendas[[#This Row],[Vencimento]]))</f>
        <v>29</v>
      </c>
      <c r="I404" s="6">
        <f>MONTH(TblVendas[[#This Row],[Data Venda]])</f>
        <v>7</v>
      </c>
      <c r="J404" s="6">
        <f>YEAR(TblVendas[[#This Row],[Data Venda]])</f>
        <v>2019</v>
      </c>
      <c r="K404" s="7" t="str">
        <f>IF(TblVendas[[#This Row],[Vencimento]] &gt; TblVendas[[#This Row],[Data Venda]], "À Prazo", "À Vista")</f>
        <v>À Prazo</v>
      </c>
    </row>
    <row r="405" spans="2:11" x14ac:dyDescent="0.25">
      <c r="B405" s="1">
        <v>43652</v>
      </c>
      <c r="C405" s="25">
        <v>86657720114</v>
      </c>
      <c r="D405" s="4">
        <v>875</v>
      </c>
      <c r="E405" s="1">
        <v>43712</v>
      </c>
      <c r="F405" s="1">
        <v>43737</v>
      </c>
      <c r="G405" s="2" t="s">
        <v>8</v>
      </c>
      <c r="H405" s="6">
        <f>IF(TblVendas[[#This Row],[Vencimento]] &gt; Analises!$C$3, 0, IF(TblVendas[[#This Row],[Pagamento]] = 0, Analises!$C$3 - TblVendas[[#This Row],[Vencimento]], TblVendas[[#This Row],[Pagamento]] - TblVendas[[#This Row],[Vencimento]]))</f>
        <v>25</v>
      </c>
      <c r="I405" s="6">
        <f>MONTH(TblVendas[[#This Row],[Data Venda]])</f>
        <v>7</v>
      </c>
      <c r="J405" s="6">
        <f>YEAR(TblVendas[[#This Row],[Data Venda]])</f>
        <v>2019</v>
      </c>
      <c r="K405" s="7" t="str">
        <f>IF(TblVendas[[#This Row],[Vencimento]] &gt; TblVendas[[#This Row],[Data Venda]], "À Prazo", "À Vista")</f>
        <v>À Prazo</v>
      </c>
    </row>
    <row r="406" spans="2:11" x14ac:dyDescent="0.25">
      <c r="B406" s="1">
        <v>43652</v>
      </c>
      <c r="C406" s="25">
        <v>86657720056</v>
      </c>
      <c r="D406" s="4">
        <v>1268</v>
      </c>
      <c r="E406" s="1">
        <v>43742</v>
      </c>
      <c r="F406" s="1">
        <v>43742</v>
      </c>
      <c r="G406" s="2" t="s">
        <v>8</v>
      </c>
      <c r="H40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06" s="6">
        <f>MONTH(TblVendas[[#This Row],[Data Venda]])</f>
        <v>7</v>
      </c>
      <c r="J406" s="6">
        <f>YEAR(TblVendas[[#This Row],[Data Venda]])</f>
        <v>2019</v>
      </c>
      <c r="K406" s="7" t="str">
        <f>IF(TblVendas[[#This Row],[Vencimento]] &gt; TblVendas[[#This Row],[Data Venda]], "À Prazo", "À Vista")</f>
        <v>À Prazo</v>
      </c>
    </row>
    <row r="407" spans="2:11" x14ac:dyDescent="0.25">
      <c r="B407" s="1">
        <v>43653</v>
      </c>
      <c r="C407" s="25">
        <v>86657720164</v>
      </c>
      <c r="D407" s="4">
        <v>1393</v>
      </c>
      <c r="E407" s="1">
        <v>43653</v>
      </c>
      <c r="F407" s="1">
        <v>43653</v>
      </c>
      <c r="G407" s="2" t="s">
        <v>9</v>
      </c>
      <c r="H40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07" s="6">
        <f>MONTH(TblVendas[[#This Row],[Data Venda]])</f>
        <v>7</v>
      </c>
      <c r="J407" s="6">
        <f>YEAR(TblVendas[[#This Row],[Data Venda]])</f>
        <v>2019</v>
      </c>
      <c r="K407" s="7" t="str">
        <f>IF(TblVendas[[#This Row],[Vencimento]] &gt; TblVendas[[#This Row],[Data Venda]], "À Prazo", "À Vista")</f>
        <v>À Vista</v>
      </c>
    </row>
    <row r="408" spans="2:11" x14ac:dyDescent="0.25">
      <c r="B408" s="1">
        <v>43653</v>
      </c>
      <c r="C408" s="25">
        <v>86657720177</v>
      </c>
      <c r="D408" s="4">
        <v>1059</v>
      </c>
      <c r="E408" s="1">
        <v>43713</v>
      </c>
      <c r="F408" s="1">
        <v>43750</v>
      </c>
      <c r="G408" s="2" t="s">
        <v>7</v>
      </c>
      <c r="H408" s="6">
        <f>IF(TblVendas[[#This Row],[Vencimento]] &gt; Analises!$C$3, 0, IF(TblVendas[[#This Row],[Pagamento]] = 0, Analises!$C$3 - TblVendas[[#This Row],[Vencimento]], TblVendas[[#This Row],[Pagamento]] - TblVendas[[#This Row],[Vencimento]]))</f>
        <v>37</v>
      </c>
      <c r="I408" s="6">
        <f>MONTH(TblVendas[[#This Row],[Data Venda]])</f>
        <v>7</v>
      </c>
      <c r="J408" s="6">
        <f>YEAR(TblVendas[[#This Row],[Data Venda]])</f>
        <v>2019</v>
      </c>
      <c r="K408" s="7" t="str">
        <f>IF(TblVendas[[#This Row],[Vencimento]] &gt; TblVendas[[#This Row],[Data Venda]], "À Prazo", "À Vista")</f>
        <v>À Prazo</v>
      </c>
    </row>
    <row r="409" spans="2:11" x14ac:dyDescent="0.25">
      <c r="B409" s="1">
        <v>43654</v>
      </c>
      <c r="C409" s="25">
        <v>86657720169</v>
      </c>
      <c r="D409" s="4">
        <v>1397</v>
      </c>
      <c r="E409" s="1">
        <v>43654</v>
      </c>
      <c r="F409" s="1">
        <v>43688</v>
      </c>
      <c r="G409" s="2" t="s">
        <v>9</v>
      </c>
      <c r="H409" s="6">
        <f>IF(TblVendas[[#This Row],[Vencimento]] &gt; Analises!$C$3, 0, IF(TblVendas[[#This Row],[Pagamento]] = 0, Analises!$C$3 - TblVendas[[#This Row],[Vencimento]], TblVendas[[#This Row],[Pagamento]] - TblVendas[[#This Row],[Vencimento]]))</f>
        <v>34</v>
      </c>
      <c r="I409" s="6">
        <f>MONTH(TblVendas[[#This Row],[Data Venda]])</f>
        <v>7</v>
      </c>
      <c r="J409" s="6">
        <f>YEAR(TblVendas[[#This Row],[Data Venda]])</f>
        <v>2019</v>
      </c>
      <c r="K409" s="7" t="str">
        <f>IF(TblVendas[[#This Row],[Vencimento]] &gt; TblVendas[[#This Row],[Data Venda]], "À Prazo", "À Vista")</f>
        <v>À Vista</v>
      </c>
    </row>
    <row r="410" spans="2:11" x14ac:dyDescent="0.25">
      <c r="B410" s="1">
        <v>43654</v>
      </c>
      <c r="C410" s="25">
        <v>86657720182</v>
      </c>
      <c r="D410" s="4">
        <v>69</v>
      </c>
      <c r="E410" s="1">
        <v>43684</v>
      </c>
      <c r="F410" s="1">
        <v>43684</v>
      </c>
      <c r="G410" s="2" t="s">
        <v>9</v>
      </c>
      <c r="H41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10" s="6">
        <f>MONTH(TblVendas[[#This Row],[Data Venda]])</f>
        <v>7</v>
      </c>
      <c r="J410" s="6">
        <f>YEAR(TblVendas[[#This Row],[Data Venda]])</f>
        <v>2019</v>
      </c>
      <c r="K410" s="7" t="str">
        <f>IF(TblVendas[[#This Row],[Vencimento]] &gt; TblVendas[[#This Row],[Data Venda]], "À Prazo", "À Vista")</f>
        <v>À Prazo</v>
      </c>
    </row>
    <row r="411" spans="2:11" x14ac:dyDescent="0.25">
      <c r="B411" s="1">
        <v>43654</v>
      </c>
      <c r="C411" s="25">
        <v>86657720161</v>
      </c>
      <c r="D411" s="4">
        <v>953</v>
      </c>
      <c r="E411" s="1">
        <v>43714</v>
      </c>
      <c r="F411" s="1">
        <v>43714</v>
      </c>
      <c r="G411" s="2" t="s">
        <v>8</v>
      </c>
      <c r="H41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11" s="6">
        <f>MONTH(TblVendas[[#This Row],[Data Venda]])</f>
        <v>7</v>
      </c>
      <c r="J411" s="6">
        <f>YEAR(TblVendas[[#This Row],[Data Venda]])</f>
        <v>2019</v>
      </c>
      <c r="K411" s="7" t="str">
        <f>IF(TblVendas[[#This Row],[Vencimento]] &gt; TblVendas[[#This Row],[Data Venda]], "À Prazo", "À Vista")</f>
        <v>À Prazo</v>
      </c>
    </row>
    <row r="412" spans="2:11" x14ac:dyDescent="0.25">
      <c r="B412" s="1">
        <v>43654</v>
      </c>
      <c r="C412" s="25">
        <v>86657720161</v>
      </c>
      <c r="D412" s="4">
        <v>1012</v>
      </c>
      <c r="E412" s="1">
        <v>43714</v>
      </c>
      <c r="F412" s="1">
        <v>43714</v>
      </c>
      <c r="G412" s="2" t="s">
        <v>9</v>
      </c>
      <c r="H41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12" s="6">
        <f>MONTH(TblVendas[[#This Row],[Data Venda]])</f>
        <v>7</v>
      </c>
      <c r="J412" s="6">
        <f>YEAR(TblVendas[[#This Row],[Data Venda]])</f>
        <v>2019</v>
      </c>
      <c r="K412" s="7" t="str">
        <f>IF(TblVendas[[#This Row],[Vencimento]] &gt; TblVendas[[#This Row],[Data Venda]], "À Prazo", "À Vista")</f>
        <v>À Prazo</v>
      </c>
    </row>
    <row r="413" spans="2:11" x14ac:dyDescent="0.25">
      <c r="B413" s="1">
        <v>43654</v>
      </c>
      <c r="C413" s="25">
        <v>86657720174</v>
      </c>
      <c r="D413" s="4">
        <v>788</v>
      </c>
      <c r="E413" s="1">
        <v>43714</v>
      </c>
      <c r="F413" s="1">
        <v>43714</v>
      </c>
      <c r="G413" s="2" t="s">
        <v>7</v>
      </c>
      <c r="H41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13" s="6">
        <f>MONTH(TblVendas[[#This Row],[Data Venda]])</f>
        <v>7</v>
      </c>
      <c r="J413" s="6">
        <f>YEAR(TblVendas[[#This Row],[Data Venda]])</f>
        <v>2019</v>
      </c>
      <c r="K413" s="7" t="str">
        <f>IF(TblVendas[[#This Row],[Vencimento]] &gt; TblVendas[[#This Row],[Data Venda]], "À Prazo", "À Vista")</f>
        <v>À Prazo</v>
      </c>
    </row>
    <row r="414" spans="2:11" x14ac:dyDescent="0.25">
      <c r="B414" s="1">
        <v>43655</v>
      </c>
      <c r="C414" s="25">
        <v>86657720071</v>
      </c>
      <c r="D414" s="4">
        <v>1125</v>
      </c>
      <c r="E414" s="1">
        <v>43685</v>
      </c>
      <c r="F414" s="1">
        <v>43685</v>
      </c>
      <c r="G414" s="2" t="s">
        <v>9</v>
      </c>
      <c r="H41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14" s="6">
        <f>MONTH(TblVendas[[#This Row],[Data Venda]])</f>
        <v>7</v>
      </c>
      <c r="J414" s="6">
        <f>YEAR(TblVendas[[#This Row],[Data Venda]])</f>
        <v>2019</v>
      </c>
      <c r="K414" s="7" t="str">
        <f>IF(TblVendas[[#This Row],[Vencimento]] &gt; TblVendas[[#This Row],[Data Venda]], "À Prazo", "À Vista")</f>
        <v>À Prazo</v>
      </c>
    </row>
    <row r="415" spans="2:11" x14ac:dyDescent="0.25">
      <c r="B415" s="1">
        <v>43655</v>
      </c>
      <c r="C415" s="25">
        <v>86657720121</v>
      </c>
      <c r="D415" s="4">
        <v>450</v>
      </c>
      <c r="E415" s="1">
        <v>43715</v>
      </c>
      <c r="F415" s="1">
        <v>43715</v>
      </c>
      <c r="G415" s="2" t="s">
        <v>7</v>
      </c>
      <c r="H41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15" s="6">
        <f>MONTH(TblVendas[[#This Row],[Data Venda]])</f>
        <v>7</v>
      </c>
      <c r="J415" s="6">
        <f>YEAR(TblVendas[[#This Row],[Data Venda]])</f>
        <v>2019</v>
      </c>
      <c r="K415" s="7" t="str">
        <f>IF(TblVendas[[#This Row],[Vencimento]] &gt; TblVendas[[#This Row],[Data Venda]], "À Prazo", "À Vista")</f>
        <v>À Prazo</v>
      </c>
    </row>
    <row r="416" spans="2:11" x14ac:dyDescent="0.25">
      <c r="B416" s="1">
        <v>43656</v>
      </c>
      <c r="C416" s="25">
        <v>86657720236</v>
      </c>
      <c r="D416" s="4">
        <v>243</v>
      </c>
      <c r="E416" s="1">
        <v>43746</v>
      </c>
      <c r="F416" s="1">
        <v>43746</v>
      </c>
      <c r="G416" s="2" t="s">
        <v>9</v>
      </c>
      <c r="H41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16" s="6">
        <f>MONTH(TblVendas[[#This Row],[Data Venda]])</f>
        <v>7</v>
      </c>
      <c r="J416" s="6">
        <f>YEAR(TblVendas[[#This Row],[Data Venda]])</f>
        <v>2019</v>
      </c>
      <c r="K416" s="7" t="str">
        <f>IF(TblVendas[[#This Row],[Vencimento]] &gt; TblVendas[[#This Row],[Data Venda]], "À Prazo", "À Vista")</f>
        <v>À Prazo</v>
      </c>
    </row>
    <row r="417" spans="2:11" x14ac:dyDescent="0.25">
      <c r="B417" s="1">
        <v>43657</v>
      </c>
      <c r="C417" s="25">
        <v>86657720119</v>
      </c>
      <c r="D417" s="4">
        <v>788</v>
      </c>
      <c r="E417" s="1">
        <v>43657</v>
      </c>
      <c r="F417" s="1">
        <v>43657</v>
      </c>
      <c r="G417" s="2" t="s">
        <v>8</v>
      </c>
      <c r="H41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17" s="6">
        <f>MONTH(TblVendas[[#This Row],[Data Venda]])</f>
        <v>7</v>
      </c>
      <c r="J417" s="6">
        <f>YEAR(TblVendas[[#This Row],[Data Venda]])</f>
        <v>2019</v>
      </c>
      <c r="K417" s="7" t="str">
        <f>IF(TblVendas[[#This Row],[Vencimento]] &gt; TblVendas[[#This Row],[Data Venda]], "À Prazo", "À Vista")</f>
        <v>À Vista</v>
      </c>
    </row>
    <row r="418" spans="2:11" x14ac:dyDescent="0.25">
      <c r="B418" s="1">
        <v>43657</v>
      </c>
      <c r="C418" s="25">
        <v>86657720150</v>
      </c>
      <c r="D418" s="4">
        <v>1395</v>
      </c>
      <c r="E418" s="1">
        <v>43687</v>
      </c>
      <c r="F418" s="1">
        <v>43721</v>
      </c>
      <c r="G418" s="2" t="s">
        <v>8</v>
      </c>
      <c r="H418" s="6">
        <f>IF(TblVendas[[#This Row],[Vencimento]] &gt; Analises!$C$3, 0, IF(TblVendas[[#This Row],[Pagamento]] = 0, Analises!$C$3 - TblVendas[[#This Row],[Vencimento]], TblVendas[[#This Row],[Pagamento]] - TblVendas[[#This Row],[Vencimento]]))</f>
        <v>34</v>
      </c>
      <c r="I418" s="6">
        <f>MONTH(TblVendas[[#This Row],[Data Venda]])</f>
        <v>7</v>
      </c>
      <c r="J418" s="6">
        <f>YEAR(TblVendas[[#This Row],[Data Venda]])</f>
        <v>2019</v>
      </c>
      <c r="K418" s="7" t="str">
        <f>IF(TblVendas[[#This Row],[Vencimento]] &gt; TblVendas[[#This Row],[Data Venda]], "À Prazo", "À Vista")</f>
        <v>À Prazo</v>
      </c>
    </row>
    <row r="419" spans="2:11" x14ac:dyDescent="0.25">
      <c r="B419" s="1">
        <v>43658</v>
      </c>
      <c r="C419" s="25">
        <v>86657720110</v>
      </c>
      <c r="D419" s="4">
        <v>759</v>
      </c>
      <c r="E419" s="1">
        <v>43688</v>
      </c>
      <c r="F419" s="1">
        <v>43688</v>
      </c>
      <c r="G419" s="2" t="s">
        <v>8</v>
      </c>
      <c r="H41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19" s="6">
        <f>MONTH(TblVendas[[#This Row],[Data Venda]])</f>
        <v>7</v>
      </c>
      <c r="J419" s="6">
        <f>YEAR(TblVendas[[#This Row],[Data Venda]])</f>
        <v>2019</v>
      </c>
      <c r="K419" s="7" t="str">
        <f>IF(TblVendas[[#This Row],[Vencimento]] &gt; TblVendas[[#This Row],[Data Venda]], "À Prazo", "À Vista")</f>
        <v>À Prazo</v>
      </c>
    </row>
    <row r="420" spans="2:11" x14ac:dyDescent="0.25">
      <c r="B420" s="1">
        <v>43658</v>
      </c>
      <c r="C420" s="25">
        <v>86657720218</v>
      </c>
      <c r="D420" s="4">
        <v>637</v>
      </c>
      <c r="E420" s="1">
        <v>43718</v>
      </c>
      <c r="F420" s="1">
        <v>43733</v>
      </c>
      <c r="G420" s="2" t="s">
        <v>8</v>
      </c>
      <c r="H420" s="6">
        <f>IF(TblVendas[[#This Row],[Vencimento]] &gt; Analises!$C$3, 0, IF(TblVendas[[#This Row],[Pagamento]] = 0, Analises!$C$3 - TblVendas[[#This Row],[Vencimento]], TblVendas[[#This Row],[Pagamento]] - TblVendas[[#This Row],[Vencimento]]))</f>
        <v>15</v>
      </c>
      <c r="I420" s="6">
        <f>MONTH(TblVendas[[#This Row],[Data Venda]])</f>
        <v>7</v>
      </c>
      <c r="J420" s="6">
        <f>YEAR(TblVendas[[#This Row],[Data Venda]])</f>
        <v>2019</v>
      </c>
      <c r="K420" s="7" t="str">
        <f>IF(TblVendas[[#This Row],[Vencimento]] &gt; TblVendas[[#This Row],[Data Venda]], "À Prazo", "À Vista")</f>
        <v>À Prazo</v>
      </c>
    </row>
    <row r="421" spans="2:11" x14ac:dyDescent="0.25">
      <c r="B421" s="1">
        <v>43659</v>
      </c>
      <c r="C421" s="25">
        <v>86657720111</v>
      </c>
      <c r="D421" s="4">
        <v>889</v>
      </c>
      <c r="E421" s="1">
        <v>43659</v>
      </c>
      <c r="F421" s="1">
        <v>43659</v>
      </c>
      <c r="G421" s="2" t="s">
        <v>9</v>
      </c>
      <c r="H42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21" s="6">
        <f>MONTH(TblVendas[[#This Row],[Data Venda]])</f>
        <v>7</v>
      </c>
      <c r="J421" s="6">
        <f>YEAR(TblVendas[[#This Row],[Data Venda]])</f>
        <v>2019</v>
      </c>
      <c r="K421" s="7" t="str">
        <f>IF(TblVendas[[#This Row],[Vencimento]] &gt; TblVendas[[#This Row],[Data Venda]], "À Prazo", "À Vista")</f>
        <v>À Vista</v>
      </c>
    </row>
    <row r="422" spans="2:11" x14ac:dyDescent="0.25">
      <c r="B422" s="1">
        <v>43659</v>
      </c>
      <c r="C422" s="25">
        <v>86657720250</v>
      </c>
      <c r="D422" s="4">
        <v>854</v>
      </c>
      <c r="E422" s="1">
        <v>43689</v>
      </c>
      <c r="F422" s="1">
        <v>43689</v>
      </c>
      <c r="G422" s="2" t="s">
        <v>8</v>
      </c>
      <c r="H42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22" s="6">
        <f>MONTH(TblVendas[[#This Row],[Data Venda]])</f>
        <v>7</v>
      </c>
      <c r="J422" s="6">
        <f>YEAR(TblVendas[[#This Row],[Data Venda]])</f>
        <v>2019</v>
      </c>
      <c r="K422" s="7" t="str">
        <f>IF(TblVendas[[#This Row],[Vencimento]] &gt; TblVendas[[#This Row],[Data Venda]], "À Prazo", "À Vista")</f>
        <v>À Prazo</v>
      </c>
    </row>
    <row r="423" spans="2:11" x14ac:dyDescent="0.25">
      <c r="B423" s="1">
        <v>43660</v>
      </c>
      <c r="C423" s="25">
        <v>86657720075</v>
      </c>
      <c r="D423" s="4">
        <v>1221</v>
      </c>
      <c r="E423" s="1">
        <v>43660</v>
      </c>
      <c r="F423" s="1">
        <v>43660</v>
      </c>
      <c r="G423" s="2" t="s">
        <v>8</v>
      </c>
      <c r="H42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23" s="6">
        <f>MONTH(TblVendas[[#This Row],[Data Venda]])</f>
        <v>7</v>
      </c>
      <c r="J423" s="6">
        <f>YEAR(TblVendas[[#This Row],[Data Venda]])</f>
        <v>2019</v>
      </c>
      <c r="K423" s="7" t="str">
        <f>IF(TblVendas[[#This Row],[Vencimento]] &gt; TblVendas[[#This Row],[Data Venda]], "À Prazo", "À Vista")</f>
        <v>À Vista</v>
      </c>
    </row>
    <row r="424" spans="2:11" x14ac:dyDescent="0.25">
      <c r="B424" s="1">
        <v>43661</v>
      </c>
      <c r="C424" s="25">
        <v>86657720210</v>
      </c>
      <c r="D424" s="4">
        <v>871</v>
      </c>
      <c r="E424" s="1">
        <v>43661</v>
      </c>
      <c r="F424" s="1">
        <v>43661</v>
      </c>
      <c r="G424" s="2" t="s">
        <v>8</v>
      </c>
      <c r="H42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24" s="6">
        <f>MONTH(TblVendas[[#This Row],[Data Venda]])</f>
        <v>7</v>
      </c>
      <c r="J424" s="6">
        <f>YEAR(TblVendas[[#This Row],[Data Venda]])</f>
        <v>2019</v>
      </c>
      <c r="K424" s="7" t="str">
        <f>IF(TblVendas[[#This Row],[Vencimento]] &gt; TblVendas[[#This Row],[Data Venda]], "À Prazo", "À Vista")</f>
        <v>À Vista</v>
      </c>
    </row>
    <row r="425" spans="2:11" x14ac:dyDescent="0.25">
      <c r="B425" s="1">
        <v>43661</v>
      </c>
      <c r="C425" s="25">
        <v>86657720119</v>
      </c>
      <c r="D425" s="4">
        <v>113</v>
      </c>
      <c r="E425" s="1">
        <v>43661</v>
      </c>
      <c r="F425" s="1">
        <v>43661</v>
      </c>
      <c r="G425" s="2" t="s">
        <v>8</v>
      </c>
      <c r="H42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25" s="6">
        <f>MONTH(TblVendas[[#This Row],[Data Venda]])</f>
        <v>7</v>
      </c>
      <c r="J425" s="6">
        <f>YEAR(TblVendas[[#This Row],[Data Venda]])</f>
        <v>2019</v>
      </c>
      <c r="K425" s="7" t="str">
        <f>IF(TblVendas[[#This Row],[Vencimento]] &gt; TblVendas[[#This Row],[Data Venda]], "À Prazo", "À Vista")</f>
        <v>À Vista</v>
      </c>
    </row>
    <row r="426" spans="2:11" x14ac:dyDescent="0.25">
      <c r="B426" s="1">
        <v>43661</v>
      </c>
      <c r="C426" s="25">
        <v>86657720151</v>
      </c>
      <c r="D426" s="4">
        <v>233</v>
      </c>
      <c r="E426" s="1">
        <v>43721</v>
      </c>
      <c r="F426" s="1">
        <v>43721</v>
      </c>
      <c r="G426" s="2" t="s">
        <v>8</v>
      </c>
      <c r="H42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26" s="6">
        <f>MONTH(TblVendas[[#This Row],[Data Venda]])</f>
        <v>7</v>
      </c>
      <c r="J426" s="6">
        <f>YEAR(TblVendas[[#This Row],[Data Venda]])</f>
        <v>2019</v>
      </c>
      <c r="K426" s="7" t="str">
        <f>IF(TblVendas[[#This Row],[Vencimento]] &gt; TblVendas[[#This Row],[Data Venda]], "À Prazo", "À Vista")</f>
        <v>À Prazo</v>
      </c>
    </row>
    <row r="427" spans="2:11" x14ac:dyDescent="0.25">
      <c r="B427" s="1">
        <v>43662</v>
      </c>
      <c r="C427" s="25">
        <v>86657720234</v>
      </c>
      <c r="D427" s="4">
        <v>1457</v>
      </c>
      <c r="E427" s="1">
        <v>43692</v>
      </c>
      <c r="F427" s="1">
        <v>43728</v>
      </c>
      <c r="G427" s="2" t="s">
        <v>8</v>
      </c>
      <c r="H427" s="6">
        <f>IF(TblVendas[[#This Row],[Vencimento]] &gt; Analises!$C$3, 0, IF(TblVendas[[#This Row],[Pagamento]] = 0, Analises!$C$3 - TblVendas[[#This Row],[Vencimento]], TblVendas[[#This Row],[Pagamento]] - TblVendas[[#This Row],[Vencimento]]))</f>
        <v>36</v>
      </c>
      <c r="I427" s="6">
        <f>MONTH(TblVendas[[#This Row],[Data Venda]])</f>
        <v>7</v>
      </c>
      <c r="J427" s="6">
        <f>YEAR(TblVendas[[#This Row],[Data Venda]])</f>
        <v>2019</v>
      </c>
      <c r="K427" s="7" t="str">
        <f>IF(TblVendas[[#This Row],[Vencimento]] &gt; TblVendas[[#This Row],[Data Venda]], "À Prazo", "À Vista")</f>
        <v>À Prazo</v>
      </c>
    </row>
    <row r="428" spans="2:11" x14ac:dyDescent="0.25">
      <c r="B428" s="1">
        <v>43662</v>
      </c>
      <c r="C428" s="25">
        <v>86657720186</v>
      </c>
      <c r="D428" s="4">
        <v>964</v>
      </c>
      <c r="E428" s="1">
        <v>43692</v>
      </c>
      <c r="F428" s="1">
        <v>43692</v>
      </c>
      <c r="G428" s="2" t="s">
        <v>8</v>
      </c>
      <c r="H42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28" s="6">
        <f>MONTH(TblVendas[[#This Row],[Data Venda]])</f>
        <v>7</v>
      </c>
      <c r="J428" s="6">
        <f>YEAR(TblVendas[[#This Row],[Data Venda]])</f>
        <v>2019</v>
      </c>
      <c r="K428" s="7" t="str">
        <f>IF(TblVendas[[#This Row],[Vencimento]] &gt; TblVendas[[#This Row],[Data Venda]], "À Prazo", "À Vista")</f>
        <v>À Prazo</v>
      </c>
    </row>
    <row r="429" spans="2:11" x14ac:dyDescent="0.25">
      <c r="B429" s="1">
        <v>43662</v>
      </c>
      <c r="C429" s="25">
        <v>86657720256</v>
      </c>
      <c r="D429" s="4">
        <v>1401</v>
      </c>
      <c r="E429" s="1">
        <v>43722</v>
      </c>
      <c r="F429" s="1">
        <v>43722</v>
      </c>
      <c r="G429" s="2" t="s">
        <v>9</v>
      </c>
      <c r="H42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29" s="6">
        <f>MONTH(TblVendas[[#This Row],[Data Venda]])</f>
        <v>7</v>
      </c>
      <c r="J429" s="6">
        <f>YEAR(TblVendas[[#This Row],[Data Venda]])</f>
        <v>2019</v>
      </c>
      <c r="K429" s="7" t="str">
        <f>IF(TblVendas[[#This Row],[Vencimento]] &gt; TblVendas[[#This Row],[Data Venda]], "À Prazo", "À Vista")</f>
        <v>À Prazo</v>
      </c>
    </row>
    <row r="430" spans="2:11" x14ac:dyDescent="0.25">
      <c r="B430" s="1">
        <v>43663</v>
      </c>
      <c r="C430" s="25">
        <v>86657720184</v>
      </c>
      <c r="D430" s="4">
        <v>997</v>
      </c>
      <c r="E430" s="1">
        <v>43663</v>
      </c>
      <c r="F430" s="1">
        <v>43663</v>
      </c>
      <c r="G430" s="2" t="s">
        <v>8</v>
      </c>
      <c r="H43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30" s="6">
        <f>MONTH(TblVendas[[#This Row],[Data Venda]])</f>
        <v>7</v>
      </c>
      <c r="J430" s="6">
        <f>YEAR(TblVendas[[#This Row],[Data Venda]])</f>
        <v>2019</v>
      </c>
      <c r="K430" s="7" t="str">
        <f>IF(TblVendas[[#This Row],[Vencimento]] &gt; TblVendas[[#This Row],[Data Venda]], "À Prazo", "À Vista")</f>
        <v>À Vista</v>
      </c>
    </row>
    <row r="431" spans="2:11" x14ac:dyDescent="0.25">
      <c r="B431" s="1">
        <v>43663</v>
      </c>
      <c r="C431" s="25">
        <v>86657720088</v>
      </c>
      <c r="D431" s="4">
        <v>1190</v>
      </c>
      <c r="E431" s="1">
        <v>43693</v>
      </c>
      <c r="F431" s="1">
        <v>43693</v>
      </c>
      <c r="G431" s="2" t="s">
        <v>9</v>
      </c>
      <c r="H43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31" s="6">
        <f>MONTH(TblVendas[[#This Row],[Data Venda]])</f>
        <v>7</v>
      </c>
      <c r="J431" s="6">
        <f>YEAR(TblVendas[[#This Row],[Data Venda]])</f>
        <v>2019</v>
      </c>
      <c r="K431" s="7" t="str">
        <f>IF(TblVendas[[#This Row],[Vencimento]] &gt; TblVendas[[#This Row],[Data Venda]], "À Prazo", "À Vista")</f>
        <v>À Prazo</v>
      </c>
    </row>
    <row r="432" spans="2:11" x14ac:dyDescent="0.25">
      <c r="B432" s="1">
        <v>43664</v>
      </c>
      <c r="C432" s="25">
        <v>86657720146</v>
      </c>
      <c r="D432" s="4">
        <v>651</v>
      </c>
      <c r="E432" s="1">
        <v>43694</v>
      </c>
      <c r="F432" s="1">
        <v>43726</v>
      </c>
      <c r="G432" s="2" t="s">
        <v>8</v>
      </c>
      <c r="H432" s="6">
        <f>IF(TblVendas[[#This Row],[Vencimento]] &gt; Analises!$C$3, 0, IF(TblVendas[[#This Row],[Pagamento]] = 0, Analises!$C$3 - TblVendas[[#This Row],[Vencimento]], TblVendas[[#This Row],[Pagamento]] - TblVendas[[#This Row],[Vencimento]]))</f>
        <v>32</v>
      </c>
      <c r="I432" s="6">
        <f>MONTH(TblVendas[[#This Row],[Data Venda]])</f>
        <v>7</v>
      </c>
      <c r="J432" s="6">
        <f>YEAR(TblVendas[[#This Row],[Data Venda]])</f>
        <v>2019</v>
      </c>
      <c r="K432" s="7" t="str">
        <f>IF(TblVendas[[#This Row],[Vencimento]] &gt; TblVendas[[#This Row],[Data Venda]], "À Prazo", "À Vista")</f>
        <v>À Prazo</v>
      </c>
    </row>
    <row r="433" spans="2:11" x14ac:dyDescent="0.25">
      <c r="B433" s="1">
        <v>43664</v>
      </c>
      <c r="C433" s="25">
        <v>86657720184</v>
      </c>
      <c r="D433" s="4">
        <v>906</v>
      </c>
      <c r="E433" s="1">
        <v>43724</v>
      </c>
      <c r="F433" s="1">
        <v>43724</v>
      </c>
      <c r="G433" s="2" t="s">
        <v>9</v>
      </c>
      <c r="H43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33" s="6">
        <f>MONTH(TblVendas[[#This Row],[Data Venda]])</f>
        <v>7</v>
      </c>
      <c r="J433" s="6">
        <f>YEAR(TblVendas[[#This Row],[Data Venda]])</f>
        <v>2019</v>
      </c>
      <c r="K433" s="7" t="str">
        <f>IF(TblVendas[[#This Row],[Vencimento]] &gt; TblVendas[[#This Row],[Data Venda]], "À Prazo", "À Vista")</f>
        <v>À Prazo</v>
      </c>
    </row>
    <row r="434" spans="2:11" x14ac:dyDescent="0.25">
      <c r="B434" s="1">
        <v>43664</v>
      </c>
      <c r="C434" s="25">
        <v>86657720076</v>
      </c>
      <c r="D434" s="4">
        <v>57</v>
      </c>
      <c r="E434" s="1">
        <v>43754</v>
      </c>
      <c r="F434" s="1">
        <v>43754</v>
      </c>
      <c r="G434" s="2" t="s">
        <v>9</v>
      </c>
      <c r="H43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34" s="6">
        <f>MONTH(TblVendas[[#This Row],[Data Venda]])</f>
        <v>7</v>
      </c>
      <c r="J434" s="6">
        <f>YEAR(TblVendas[[#This Row],[Data Venda]])</f>
        <v>2019</v>
      </c>
      <c r="K434" s="7" t="str">
        <f>IF(TblVendas[[#This Row],[Vencimento]] &gt; TblVendas[[#This Row],[Data Venda]], "À Prazo", "À Vista")</f>
        <v>À Prazo</v>
      </c>
    </row>
    <row r="435" spans="2:11" x14ac:dyDescent="0.25">
      <c r="B435" s="1">
        <v>43665</v>
      </c>
      <c r="C435" s="25">
        <v>86657720130</v>
      </c>
      <c r="D435" s="4">
        <v>1304</v>
      </c>
      <c r="E435" s="1">
        <v>43695</v>
      </c>
      <c r="F435" s="1">
        <v>43695</v>
      </c>
      <c r="G435" s="2" t="s">
        <v>9</v>
      </c>
      <c r="H43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35" s="6">
        <f>MONTH(TblVendas[[#This Row],[Data Venda]])</f>
        <v>7</v>
      </c>
      <c r="J435" s="6">
        <f>YEAR(TblVendas[[#This Row],[Data Venda]])</f>
        <v>2019</v>
      </c>
      <c r="K435" s="7" t="str">
        <f>IF(TblVendas[[#This Row],[Vencimento]] &gt; TblVendas[[#This Row],[Data Venda]], "À Prazo", "À Vista")</f>
        <v>À Prazo</v>
      </c>
    </row>
    <row r="436" spans="2:11" x14ac:dyDescent="0.25">
      <c r="B436" s="1">
        <v>43665</v>
      </c>
      <c r="C436" s="25">
        <v>86657720129</v>
      </c>
      <c r="D436" s="4">
        <v>686</v>
      </c>
      <c r="E436" s="1">
        <v>43725</v>
      </c>
      <c r="F436" s="1">
        <v>43725</v>
      </c>
      <c r="G436" s="2" t="s">
        <v>9</v>
      </c>
      <c r="H43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36" s="6">
        <f>MONTH(TblVendas[[#This Row],[Data Venda]])</f>
        <v>7</v>
      </c>
      <c r="J436" s="6">
        <f>YEAR(TblVendas[[#This Row],[Data Venda]])</f>
        <v>2019</v>
      </c>
      <c r="K436" s="7" t="str">
        <f>IF(TblVendas[[#This Row],[Vencimento]] &gt; TblVendas[[#This Row],[Data Venda]], "À Prazo", "À Vista")</f>
        <v>À Prazo</v>
      </c>
    </row>
    <row r="437" spans="2:11" x14ac:dyDescent="0.25">
      <c r="B437" s="1">
        <v>43667</v>
      </c>
      <c r="C437" s="25">
        <v>86657720157</v>
      </c>
      <c r="D437" s="4">
        <v>716</v>
      </c>
      <c r="E437" s="1">
        <v>43697</v>
      </c>
      <c r="F437" s="1">
        <v>43697</v>
      </c>
      <c r="G437" s="2" t="s">
        <v>7</v>
      </c>
      <c r="H43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37" s="6">
        <f>MONTH(TblVendas[[#This Row],[Data Venda]])</f>
        <v>7</v>
      </c>
      <c r="J437" s="6">
        <f>YEAR(TblVendas[[#This Row],[Data Venda]])</f>
        <v>2019</v>
      </c>
      <c r="K437" s="7" t="str">
        <f>IF(TblVendas[[#This Row],[Vencimento]] &gt; TblVendas[[#This Row],[Data Venda]], "À Prazo", "À Vista")</f>
        <v>À Prazo</v>
      </c>
    </row>
    <row r="438" spans="2:11" x14ac:dyDescent="0.25">
      <c r="B438" s="1">
        <v>43667</v>
      </c>
      <c r="C438" s="25">
        <v>86657720095</v>
      </c>
      <c r="D438" s="4">
        <v>80</v>
      </c>
      <c r="E438" s="1">
        <v>43727</v>
      </c>
      <c r="F438" s="1">
        <v>43754</v>
      </c>
      <c r="G438" s="2" t="s">
        <v>9</v>
      </c>
      <c r="H438" s="6">
        <f>IF(TblVendas[[#This Row],[Vencimento]] &gt; Analises!$C$3, 0, IF(TblVendas[[#This Row],[Pagamento]] = 0, Analises!$C$3 - TblVendas[[#This Row],[Vencimento]], TblVendas[[#This Row],[Pagamento]] - TblVendas[[#This Row],[Vencimento]]))</f>
        <v>27</v>
      </c>
      <c r="I438" s="6">
        <f>MONTH(TblVendas[[#This Row],[Data Venda]])</f>
        <v>7</v>
      </c>
      <c r="J438" s="6">
        <f>YEAR(TblVendas[[#This Row],[Data Venda]])</f>
        <v>2019</v>
      </c>
      <c r="K438" s="7" t="str">
        <f>IF(TblVendas[[#This Row],[Vencimento]] &gt; TblVendas[[#This Row],[Data Venda]], "À Prazo", "À Vista")</f>
        <v>À Prazo</v>
      </c>
    </row>
    <row r="439" spans="2:11" x14ac:dyDescent="0.25">
      <c r="B439" s="1">
        <v>43668</v>
      </c>
      <c r="C439" s="25">
        <v>86657720104</v>
      </c>
      <c r="D439" s="4">
        <v>556</v>
      </c>
      <c r="E439" s="1">
        <v>43668</v>
      </c>
      <c r="F439" s="1">
        <v>43668</v>
      </c>
      <c r="G439" s="2" t="s">
        <v>7</v>
      </c>
      <c r="H43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39" s="6">
        <f>MONTH(TblVendas[[#This Row],[Data Venda]])</f>
        <v>7</v>
      </c>
      <c r="J439" s="6">
        <f>YEAR(TblVendas[[#This Row],[Data Venda]])</f>
        <v>2019</v>
      </c>
      <c r="K439" s="7" t="str">
        <f>IF(TblVendas[[#This Row],[Vencimento]] &gt; TblVendas[[#This Row],[Data Venda]], "À Prazo", "À Vista")</f>
        <v>À Vista</v>
      </c>
    </row>
    <row r="440" spans="2:11" x14ac:dyDescent="0.25">
      <c r="B440" s="1">
        <v>43668</v>
      </c>
      <c r="C440" s="25">
        <v>86657720173</v>
      </c>
      <c r="D440" s="4">
        <v>1063</v>
      </c>
      <c r="E440" s="1">
        <v>43668</v>
      </c>
      <c r="F440" s="1">
        <v>43668</v>
      </c>
      <c r="G440" s="2" t="s">
        <v>9</v>
      </c>
      <c r="H44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40" s="6">
        <f>MONTH(TblVendas[[#This Row],[Data Venda]])</f>
        <v>7</v>
      </c>
      <c r="J440" s="6">
        <f>YEAR(TblVendas[[#This Row],[Data Venda]])</f>
        <v>2019</v>
      </c>
      <c r="K440" s="7" t="str">
        <f>IF(TblVendas[[#This Row],[Vencimento]] &gt; TblVendas[[#This Row],[Data Venda]], "À Prazo", "À Vista")</f>
        <v>À Vista</v>
      </c>
    </row>
    <row r="441" spans="2:11" x14ac:dyDescent="0.25">
      <c r="B441" s="1">
        <v>43668</v>
      </c>
      <c r="C441" s="25">
        <v>86657720223</v>
      </c>
      <c r="D441" s="4">
        <v>264</v>
      </c>
      <c r="E441" s="1">
        <v>43728</v>
      </c>
      <c r="F441" s="1">
        <v>43737</v>
      </c>
      <c r="G441" s="2" t="s">
        <v>9</v>
      </c>
      <c r="H441" s="6">
        <f>IF(TblVendas[[#This Row],[Vencimento]] &gt; Analises!$C$3, 0, IF(TblVendas[[#This Row],[Pagamento]] = 0, Analises!$C$3 - TblVendas[[#This Row],[Vencimento]], TblVendas[[#This Row],[Pagamento]] - TblVendas[[#This Row],[Vencimento]]))</f>
        <v>9</v>
      </c>
      <c r="I441" s="6">
        <f>MONTH(TblVendas[[#This Row],[Data Venda]])</f>
        <v>7</v>
      </c>
      <c r="J441" s="6">
        <f>YEAR(TblVendas[[#This Row],[Data Venda]])</f>
        <v>2019</v>
      </c>
      <c r="K441" s="7" t="str">
        <f>IF(TblVendas[[#This Row],[Vencimento]] &gt; TblVendas[[#This Row],[Data Venda]], "À Prazo", "À Vista")</f>
        <v>À Prazo</v>
      </c>
    </row>
    <row r="442" spans="2:11" x14ac:dyDescent="0.25">
      <c r="B442" s="1">
        <v>43668</v>
      </c>
      <c r="C442" s="25">
        <v>86657720057</v>
      </c>
      <c r="D442" s="4">
        <v>268</v>
      </c>
      <c r="E442" s="1">
        <v>43728</v>
      </c>
      <c r="F442" s="1">
        <v>43728</v>
      </c>
      <c r="G442" s="2" t="s">
        <v>9</v>
      </c>
      <c r="H44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42" s="6">
        <f>MONTH(TblVendas[[#This Row],[Data Venda]])</f>
        <v>7</v>
      </c>
      <c r="J442" s="6">
        <f>YEAR(TblVendas[[#This Row],[Data Venda]])</f>
        <v>2019</v>
      </c>
      <c r="K442" s="7" t="str">
        <f>IF(TblVendas[[#This Row],[Vencimento]] &gt; TblVendas[[#This Row],[Data Venda]], "À Prazo", "À Vista")</f>
        <v>À Prazo</v>
      </c>
    </row>
    <row r="443" spans="2:11" x14ac:dyDescent="0.25">
      <c r="B443" s="1">
        <v>43670</v>
      </c>
      <c r="C443" s="25">
        <v>86657720051</v>
      </c>
      <c r="D443" s="4">
        <v>116</v>
      </c>
      <c r="E443" s="1">
        <v>43670</v>
      </c>
      <c r="F443" s="1">
        <v>43670</v>
      </c>
      <c r="G443" s="2" t="s">
        <v>7</v>
      </c>
      <c r="H44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43" s="6">
        <f>MONTH(TblVendas[[#This Row],[Data Venda]])</f>
        <v>7</v>
      </c>
      <c r="J443" s="6">
        <f>YEAR(TblVendas[[#This Row],[Data Venda]])</f>
        <v>2019</v>
      </c>
      <c r="K443" s="7" t="str">
        <f>IF(TblVendas[[#This Row],[Vencimento]] &gt; TblVendas[[#This Row],[Data Venda]], "À Prazo", "À Vista")</f>
        <v>À Vista</v>
      </c>
    </row>
    <row r="444" spans="2:11" x14ac:dyDescent="0.25">
      <c r="B444" s="1">
        <v>43670</v>
      </c>
      <c r="C444" s="25">
        <v>86657720181</v>
      </c>
      <c r="D444" s="4">
        <v>440</v>
      </c>
      <c r="E444" s="1">
        <v>43700</v>
      </c>
      <c r="F444" s="1">
        <v>43727</v>
      </c>
      <c r="G444" s="2" t="s">
        <v>9</v>
      </c>
      <c r="H444" s="6">
        <f>IF(TblVendas[[#This Row],[Vencimento]] &gt; Analises!$C$3, 0, IF(TblVendas[[#This Row],[Pagamento]] = 0, Analises!$C$3 - TblVendas[[#This Row],[Vencimento]], TblVendas[[#This Row],[Pagamento]] - TblVendas[[#This Row],[Vencimento]]))</f>
        <v>27</v>
      </c>
      <c r="I444" s="6">
        <f>MONTH(TblVendas[[#This Row],[Data Venda]])</f>
        <v>7</v>
      </c>
      <c r="J444" s="6">
        <f>YEAR(TblVendas[[#This Row],[Data Venda]])</f>
        <v>2019</v>
      </c>
      <c r="K444" s="7" t="str">
        <f>IF(TblVendas[[#This Row],[Vencimento]] &gt; TblVendas[[#This Row],[Data Venda]], "À Prazo", "À Vista")</f>
        <v>À Prazo</v>
      </c>
    </row>
    <row r="445" spans="2:11" x14ac:dyDescent="0.25">
      <c r="B445" s="1">
        <v>43671</v>
      </c>
      <c r="C445" s="25">
        <v>86657720249</v>
      </c>
      <c r="D445" s="4">
        <v>927</v>
      </c>
      <c r="E445" s="1">
        <v>43761</v>
      </c>
      <c r="F445" s="1">
        <v>43761</v>
      </c>
      <c r="G445" s="2" t="s">
        <v>9</v>
      </c>
      <c r="H44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45" s="6">
        <f>MONTH(TblVendas[[#This Row],[Data Venda]])</f>
        <v>7</v>
      </c>
      <c r="J445" s="6">
        <f>YEAR(TblVendas[[#This Row],[Data Venda]])</f>
        <v>2019</v>
      </c>
      <c r="K445" s="7" t="str">
        <f>IF(TblVendas[[#This Row],[Vencimento]] &gt; TblVendas[[#This Row],[Data Venda]], "À Prazo", "À Vista")</f>
        <v>À Prazo</v>
      </c>
    </row>
    <row r="446" spans="2:11" x14ac:dyDescent="0.25">
      <c r="B446" s="1">
        <v>43672</v>
      </c>
      <c r="C446" s="25">
        <v>86657720062</v>
      </c>
      <c r="D446" s="4">
        <v>1188</v>
      </c>
      <c r="E446" s="1">
        <v>43672</v>
      </c>
      <c r="F446" s="1">
        <v>43672</v>
      </c>
      <c r="G446" s="2" t="s">
        <v>7</v>
      </c>
      <c r="H44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46" s="6">
        <f>MONTH(TblVendas[[#This Row],[Data Venda]])</f>
        <v>7</v>
      </c>
      <c r="J446" s="6">
        <f>YEAR(TblVendas[[#This Row],[Data Venda]])</f>
        <v>2019</v>
      </c>
      <c r="K446" s="7" t="str">
        <f>IF(TblVendas[[#This Row],[Vencimento]] &gt; TblVendas[[#This Row],[Data Venda]], "À Prazo", "À Vista")</f>
        <v>À Vista</v>
      </c>
    </row>
    <row r="447" spans="2:11" x14ac:dyDescent="0.25">
      <c r="B447" s="1">
        <v>43672</v>
      </c>
      <c r="C447" s="25">
        <v>86657720197</v>
      </c>
      <c r="D447" s="4">
        <v>228</v>
      </c>
      <c r="E447" s="1">
        <v>43702</v>
      </c>
      <c r="F447" s="1">
        <v>43702</v>
      </c>
      <c r="G447" s="2" t="s">
        <v>9</v>
      </c>
      <c r="H44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47" s="6">
        <f>MONTH(TblVendas[[#This Row],[Data Venda]])</f>
        <v>7</v>
      </c>
      <c r="J447" s="6">
        <f>YEAR(TblVendas[[#This Row],[Data Venda]])</f>
        <v>2019</v>
      </c>
      <c r="K447" s="7" t="str">
        <f>IF(TblVendas[[#This Row],[Vencimento]] &gt; TblVendas[[#This Row],[Data Venda]], "À Prazo", "À Vista")</f>
        <v>À Prazo</v>
      </c>
    </row>
    <row r="448" spans="2:11" x14ac:dyDescent="0.25">
      <c r="B448" s="1">
        <v>43673</v>
      </c>
      <c r="C448" s="25">
        <v>86657720147</v>
      </c>
      <c r="D448" s="4">
        <v>895</v>
      </c>
      <c r="E448" s="1">
        <v>43703</v>
      </c>
      <c r="F448" s="1">
        <v>43703</v>
      </c>
      <c r="G448" s="2" t="s">
        <v>8</v>
      </c>
      <c r="H44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48" s="6">
        <f>MONTH(TblVendas[[#This Row],[Data Venda]])</f>
        <v>7</v>
      </c>
      <c r="J448" s="6">
        <f>YEAR(TblVendas[[#This Row],[Data Venda]])</f>
        <v>2019</v>
      </c>
      <c r="K448" s="7" t="str">
        <f>IF(TblVendas[[#This Row],[Vencimento]] &gt; TblVendas[[#This Row],[Data Venda]], "À Prazo", "À Vista")</f>
        <v>À Prazo</v>
      </c>
    </row>
    <row r="449" spans="2:11" x14ac:dyDescent="0.25">
      <c r="B449" s="1">
        <v>43673</v>
      </c>
      <c r="C449" s="25">
        <v>86657720161</v>
      </c>
      <c r="D449" s="4">
        <v>330</v>
      </c>
      <c r="E449" s="1">
        <v>43733</v>
      </c>
      <c r="F449" s="1">
        <v>43733</v>
      </c>
      <c r="G449" s="2" t="s">
        <v>8</v>
      </c>
      <c r="H44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49" s="6">
        <f>MONTH(TblVendas[[#This Row],[Data Venda]])</f>
        <v>7</v>
      </c>
      <c r="J449" s="6">
        <f>YEAR(TblVendas[[#This Row],[Data Venda]])</f>
        <v>2019</v>
      </c>
      <c r="K449" s="7" t="str">
        <f>IF(TblVendas[[#This Row],[Vencimento]] &gt; TblVendas[[#This Row],[Data Venda]], "À Prazo", "À Vista")</f>
        <v>À Prazo</v>
      </c>
    </row>
    <row r="450" spans="2:11" x14ac:dyDescent="0.25">
      <c r="B450" s="1">
        <v>43674</v>
      </c>
      <c r="C450" s="25">
        <v>86657720214</v>
      </c>
      <c r="D450" s="4">
        <v>704</v>
      </c>
      <c r="E450" s="1">
        <v>43734</v>
      </c>
      <c r="F450" s="1">
        <v>43756</v>
      </c>
      <c r="G450" s="2" t="s">
        <v>8</v>
      </c>
      <c r="H450" s="6">
        <f>IF(TblVendas[[#This Row],[Vencimento]] &gt; Analises!$C$3, 0, IF(TblVendas[[#This Row],[Pagamento]] = 0, Analises!$C$3 - TblVendas[[#This Row],[Vencimento]], TblVendas[[#This Row],[Pagamento]] - TblVendas[[#This Row],[Vencimento]]))</f>
        <v>22</v>
      </c>
      <c r="I450" s="6">
        <f>MONTH(TblVendas[[#This Row],[Data Venda]])</f>
        <v>7</v>
      </c>
      <c r="J450" s="6">
        <f>YEAR(TblVendas[[#This Row],[Data Venda]])</f>
        <v>2019</v>
      </c>
      <c r="K450" s="7" t="str">
        <f>IF(TblVendas[[#This Row],[Vencimento]] &gt; TblVendas[[#This Row],[Data Venda]], "À Prazo", "À Vista")</f>
        <v>À Prazo</v>
      </c>
    </row>
    <row r="451" spans="2:11" x14ac:dyDescent="0.25">
      <c r="B451" s="1">
        <v>43674</v>
      </c>
      <c r="C451" s="25">
        <v>86657720105</v>
      </c>
      <c r="D451" s="4">
        <v>1383</v>
      </c>
      <c r="E451" s="1">
        <v>43734</v>
      </c>
      <c r="F451" s="1">
        <v>43734</v>
      </c>
      <c r="G451" s="2" t="s">
        <v>9</v>
      </c>
      <c r="H45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51" s="6">
        <f>MONTH(TblVendas[[#This Row],[Data Venda]])</f>
        <v>7</v>
      </c>
      <c r="J451" s="6">
        <f>YEAR(TblVendas[[#This Row],[Data Venda]])</f>
        <v>2019</v>
      </c>
      <c r="K451" s="7" t="str">
        <f>IF(TblVendas[[#This Row],[Vencimento]] &gt; TblVendas[[#This Row],[Data Venda]], "À Prazo", "À Vista")</f>
        <v>À Prazo</v>
      </c>
    </row>
    <row r="452" spans="2:11" x14ac:dyDescent="0.25">
      <c r="B452" s="1">
        <v>43674</v>
      </c>
      <c r="C452" s="25">
        <v>86657720233</v>
      </c>
      <c r="D452" s="4">
        <v>588</v>
      </c>
      <c r="E452" s="1">
        <v>43764</v>
      </c>
      <c r="F452" s="1">
        <v>43764</v>
      </c>
      <c r="G452" s="2" t="s">
        <v>8</v>
      </c>
      <c r="H45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52" s="6">
        <f>MONTH(TblVendas[[#This Row],[Data Venda]])</f>
        <v>7</v>
      </c>
      <c r="J452" s="6">
        <f>YEAR(TblVendas[[#This Row],[Data Venda]])</f>
        <v>2019</v>
      </c>
      <c r="K452" s="7" t="str">
        <f>IF(TblVendas[[#This Row],[Vencimento]] &gt; TblVendas[[#This Row],[Data Venda]], "À Prazo", "À Vista")</f>
        <v>À Prazo</v>
      </c>
    </row>
    <row r="453" spans="2:11" x14ac:dyDescent="0.25">
      <c r="B453" s="1">
        <v>43675</v>
      </c>
      <c r="C453" s="25">
        <v>86657720257</v>
      </c>
      <c r="D453" s="4">
        <v>1265</v>
      </c>
      <c r="E453" s="1">
        <v>43705</v>
      </c>
      <c r="F453" s="1">
        <v>43705</v>
      </c>
      <c r="G453" s="2" t="s">
        <v>8</v>
      </c>
      <c r="H45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53" s="6">
        <f>MONTH(TblVendas[[#This Row],[Data Venda]])</f>
        <v>7</v>
      </c>
      <c r="J453" s="6">
        <f>YEAR(TblVendas[[#This Row],[Data Venda]])</f>
        <v>2019</v>
      </c>
      <c r="K453" s="7" t="str">
        <f>IF(TblVendas[[#This Row],[Vencimento]] &gt; TblVendas[[#This Row],[Data Venda]], "À Prazo", "À Vista")</f>
        <v>À Prazo</v>
      </c>
    </row>
    <row r="454" spans="2:11" x14ac:dyDescent="0.25">
      <c r="B454" s="1">
        <v>43675</v>
      </c>
      <c r="C454" s="25">
        <v>86657720242</v>
      </c>
      <c r="D454" s="4">
        <v>1168</v>
      </c>
      <c r="E454" s="1">
        <v>43705</v>
      </c>
      <c r="F454" s="1">
        <v>43736</v>
      </c>
      <c r="G454" s="2" t="s">
        <v>7</v>
      </c>
      <c r="H454" s="6">
        <f>IF(TblVendas[[#This Row],[Vencimento]] &gt; Analises!$C$3, 0, IF(TblVendas[[#This Row],[Pagamento]] = 0, Analises!$C$3 - TblVendas[[#This Row],[Vencimento]], TblVendas[[#This Row],[Pagamento]] - TblVendas[[#This Row],[Vencimento]]))</f>
        <v>31</v>
      </c>
      <c r="I454" s="6">
        <f>MONTH(TblVendas[[#This Row],[Data Venda]])</f>
        <v>7</v>
      </c>
      <c r="J454" s="6">
        <f>YEAR(TblVendas[[#This Row],[Data Venda]])</f>
        <v>2019</v>
      </c>
      <c r="K454" s="7" t="str">
        <f>IF(TblVendas[[#This Row],[Vencimento]] &gt; TblVendas[[#This Row],[Data Venda]], "À Prazo", "À Vista")</f>
        <v>À Prazo</v>
      </c>
    </row>
    <row r="455" spans="2:11" x14ac:dyDescent="0.25">
      <c r="B455" s="1">
        <v>43676</v>
      </c>
      <c r="C455" s="25">
        <v>86657720075</v>
      </c>
      <c r="D455" s="4">
        <v>372</v>
      </c>
      <c r="E455" s="1">
        <v>43676</v>
      </c>
      <c r="F455" s="1">
        <v>43676</v>
      </c>
      <c r="G455" s="2" t="s">
        <v>9</v>
      </c>
      <c r="H45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55" s="6">
        <f>MONTH(TblVendas[[#This Row],[Data Venda]])</f>
        <v>7</v>
      </c>
      <c r="J455" s="6">
        <f>YEAR(TblVendas[[#This Row],[Data Venda]])</f>
        <v>2019</v>
      </c>
      <c r="K455" s="7" t="str">
        <f>IF(TblVendas[[#This Row],[Vencimento]] &gt; TblVendas[[#This Row],[Data Venda]], "À Prazo", "À Vista")</f>
        <v>À Vista</v>
      </c>
    </row>
    <row r="456" spans="2:11" x14ac:dyDescent="0.25">
      <c r="B456" s="1">
        <v>43676</v>
      </c>
      <c r="C456" s="25">
        <v>86657720187</v>
      </c>
      <c r="D456" s="4">
        <v>53</v>
      </c>
      <c r="E456" s="1">
        <v>43706</v>
      </c>
      <c r="F456" s="1">
        <v>43706</v>
      </c>
      <c r="G456" s="2" t="s">
        <v>8</v>
      </c>
      <c r="H45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56" s="6">
        <f>MONTH(TblVendas[[#This Row],[Data Venda]])</f>
        <v>7</v>
      </c>
      <c r="J456" s="6">
        <f>YEAR(TblVendas[[#This Row],[Data Venda]])</f>
        <v>2019</v>
      </c>
      <c r="K456" s="7" t="str">
        <f>IF(TblVendas[[#This Row],[Vencimento]] &gt; TblVendas[[#This Row],[Data Venda]], "À Prazo", "À Vista")</f>
        <v>À Prazo</v>
      </c>
    </row>
    <row r="457" spans="2:11" x14ac:dyDescent="0.25">
      <c r="B457" s="1">
        <v>43676</v>
      </c>
      <c r="C457" s="25">
        <v>86657720162</v>
      </c>
      <c r="D457" s="4">
        <v>79</v>
      </c>
      <c r="E457" s="1">
        <v>43736</v>
      </c>
      <c r="F457" s="1">
        <v>43753</v>
      </c>
      <c r="G457" s="2" t="s">
        <v>7</v>
      </c>
      <c r="H457" s="6">
        <f>IF(TblVendas[[#This Row],[Vencimento]] &gt; Analises!$C$3, 0, IF(TblVendas[[#This Row],[Pagamento]] = 0, Analises!$C$3 - TblVendas[[#This Row],[Vencimento]], TblVendas[[#This Row],[Pagamento]] - TblVendas[[#This Row],[Vencimento]]))</f>
        <v>17</v>
      </c>
      <c r="I457" s="6">
        <f>MONTH(TblVendas[[#This Row],[Data Venda]])</f>
        <v>7</v>
      </c>
      <c r="J457" s="6">
        <f>YEAR(TblVendas[[#This Row],[Data Venda]])</f>
        <v>2019</v>
      </c>
      <c r="K457" s="7" t="str">
        <f>IF(TblVendas[[#This Row],[Vencimento]] &gt; TblVendas[[#This Row],[Data Venda]], "À Prazo", "À Vista")</f>
        <v>À Prazo</v>
      </c>
    </row>
    <row r="458" spans="2:11" x14ac:dyDescent="0.25">
      <c r="B458" s="1">
        <v>43677</v>
      </c>
      <c r="C458" s="25">
        <v>86657720136</v>
      </c>
      <c r="D458" s="4">
        <v>536</v>
      </c>
      <c r="E458" s="1">
        <v>43677</v>
      </c>
      <c r="F458" s="1">
        <v>43677</v>
      </c>
      <c r="G458" s="2" t="s">
        <v>8</v>
      </c>
      <c r="H45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58" s="6">
        <f>MONTH(TblVendas[[#This Row],[Data Venda]])</f>
        <v>7</v>
      </c>
      <c r="J458" s="6">
        <f>YEAR(TblVendas[[#This Row],[Data Venda]])</f>
        <v>2019</v>
      </c>
      <c r="K458" s="7" t="str">
        <f>IF(TblVendas[[#This Row],[Vencimento]] &gt; TblVendas[[#This Row],[Data Venda]], "À Prazo", "À Vista")</f>
        <v>À Vista</v>
      </c>
    </row>
    <row r="459" spans="2:11" x14ac:dyDescent="0.25">
      <c r="B459" s="1">
        <v>43677</v>
      </c>
      <c r="C459" s="25">
        <v>86657720109</v>
      </c>
      <c r="D459" s="4">
        <v>251</v>
      </c>
      <c r="E459" s="1">
        <v>43707</v>
      </c>
      <c r="F459" s="1">
        <v>43707</v>
      </c>
      <c r="G459" s="2" t="s">
        <v>8</v>
      </c>
      <c r="H45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59" s="6">
        <f>MONTH(TblVendas[[#This Row],[Data Venda]])</f>
        <v>7</v>
      </c>
      <c r="J459" s="6">
        <f>YEAR(TblVendas[[#This Row],[Data Venda]])</f>
        <v>2019</v>
      </c>
      <c r="K459" s="7" t="str">
        <f>IF(TblVendas[[#This Row],[Vencimento]] &gt; TblVendas[[#This Row],[Data Venda]], "À Prazo", "À Vista")</f>
        <v>À Prazo</v>
      </c>
    </row>
    <row r="460" spans="2:11" x14ac:dyDescent="0.25">
      <c r="B460" s="1">
        <v>43678</v>
      </c>
      <c r="C460" s="25">
        <v>86657720149</v>
      </c>
      <c r="D460" s="4">
        <v>414</v>
      </c>
      <c r="E460" s="1">
        <v>43678</v>
      </c>
      <c r="F460" s="1">
        <v>43707</v>
      </c>
      <c r="G460" s="2" t="s">
        <v>8</v>
      </c>
      <c r="H460" s="6">
        <f>IF(TblVendas[[#This Row],[Vencimento]] &gt; Analises!$C$3, 0, IF(TblVendas[[#This Row],[Pagamento]] = 0, Analises!$C$3 - TblVendas[[#This Row],[Vencimento]], TblVendas[[#This Row],[Pagamento]] - TblVendas[[#This Row],[Vencimento]]))</f>
        <v>29</v>
      </c>
      <c r="I460" s="6">
        <f>MONTH(TblVendas[[#This Row],[Data Venda]])</f>
        <v>8</v>
      </c>
      <c r="J460" s="6">
        <f>YEAR(TblVendas[[#This Row],[Data Venda]])</f>
        <v>2019</v>
      </c>
      <c r="K460" s="7" t="str">
        <f>IF(TblVendas[[#This Row],[Vencimento]] &gt; TblVendas[[#This Row],[Data Venda]], "À Prazo", "À Vista")</f>
        <v>À Vista</v>
      </c>
    </row>
    <row r="461" spans="2:11" x14ac:dyDescent="0.25">
      <c r="B461" s="1">
        <v>43678</v>
      </c>
      <c r="C461" s="25">
        <v>86657720176</v>
      </c>
      <c r="D461" s="4">
        <v>264</v>
      </c>
      <c r="E461" s="1">
        <v>43708</v>
      </c>
      <c r="F461" s="1">
        <v>43708</v>
      </c>
      <c r="G461" s="2" t="s">
        <v>8</v>
      </c>
      <c r="H46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61" s="6">
        <f>MONTH(TblVendas[[#This Row],[Data Venda]])</f>
        <v>8</v>
      </c>
      <c r="J461" s="6">
        <f>YEAR(TblVendas[[#This Row],[Data Venda]])</f>
        <v>2019</v>
      </c>
      <c r="K461" s="7" t="str">
        <f>IF(TblVendas[[#This Row],[Vencimento]] &gt; TblVendas[[#This Row],[Data Venda]], "À Prazo", "À Vista")</f>
        <v>À Prazo</v>
      </c>
    </row>
    <row r="462" spans="2:11" x14ac:dyDescent="0.25">
      <c r="B462" s="1">
        <v>43679</v>
      </c>
      <c r="C462" s="25">
        <v>86657720257</v>
      </c>
      <c r="D462" s="4">
        <v>223</v>
      </c>
      <c r="E462" s="1">
        <v>43679</v>
      </c>
      <c r="F462" s="1">
        <v>43679</v>
      </c>
      <c r="G462" s="2" t="s">
        <v>9</v>
      </c>
      <c r="H46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62" s="6">
        <f>MONTH(TblVendas[[#This Row],[Data Venda]])</f>
        <v>8</v>
      </c>
      <c r="J462" s="6">
        <f>YEAR(TblVendas[[#This Row],[Data Venda]])</f>
        <v>2019</v>
      </c>
      <c r="K462" s="7" t="str">
        <f>IF(TblVendas[[#This Row],[Vencimento]] &gt; TblVendas[[#This Row],[Data Venda]], "À Prazo", "À Vista")</f>
        <v>À Vista</v>
      </c>
    </row>
    <row r="463" spans="2:11" x14ac:dyDescent="0.25">
      <c r="B463" s="1">
        <v>43679</v>
      </c>
      <c r="C463" s="25">
        <v>86657720211</v>
      </c>
      <c r="D463" s="4">
        <v>803</v>
      </c>
      <c r="E463" s="1">
        <v>43739</v>
      </c>
      <c r="F463" s="1">
        <v>43762</v>
      </c>
      <c r="G463" s="2" t="s">
        <v>9</v>
      </c>
      <c r="H463" s="6">
        <f>IF(TblVendas[[#This Row],[Vencimento]] &gt; Analises!$C$3, 0, IF(TblVendas[[#This Row],[Pagamento]] = 0, Analises!$C$3 - TblVendas[[#This Row],[Vencimento]], TblVendas[[#This Row],[Pagamento]] - TblVendas[[#This Row],[Vencimento]]))</f>
        <v>23</v>
      </c>
      <c r="I463" s="6">
        <f>MONTH(TblVendas[[#This Row],[Data Venda]])</f>
        <v>8</v>
      </c>
      <c r="J463" s="6">
        <f>YEAR(TblVendas[[#This Row],[Data Venda]])</f>
        <v>2019</v>
      </c>
      <c r="K463" s="7" t="str">
        <f>IF(TblVendas[[#This Row],[Vencimento]] &gt; TblVendas[[#This Row],[Data Venda]], "À Prazo", "À Vista")</f>
        <v>À Prazo</v>
      </c>
    </row>
    <row r="464" spans="2:11" x14ac:dyDescent="0.25">
      <c r="B464" s="1">
        <v>43679</v>
      </c>
      <c r="C464" s="25">
        <v>86657720051</v>
      </c>
      <c r="D464" s="4">
        <v>425</v>
      </c>
      <c r="E464" s="1">
        <v>43739</v>
      </c>
      <c r="F464" s="1">
        <v>43739</v>
      </c>
      <c r="G464" s="2" t="s">
        <v>8</v>
      </c>
      <c r="H46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64" s="6">
        <f>MONTH(TblVendas[[#This Row],[Data Venda]])</f>
        <v>8</v>
      </c>
      <c r="J464" s="6">
        <f>YEAR(TblVendas[[#This Row],[Data Venda]])</f>
        <v>2019</v>
      </c>
      <c r="K464" s="7" t="str">
        <f>IF(TblVendas[[#This Row],[Vencimento]] &gt; TblVendas[[#This Row],[Data Venda]], "À Prazo", "À Vista")</f>
        <v>À Prazo</v>
      </c>
    </row>
    <row r="465" spans="2:11" x14ac:dyDescent="0.25">
      <c r="B465" s="1">
        <v>43679</v>
      </c>
      <c r="C465" s="25">
        <v>86657720209</v>
      </c>
      <c r="D465" s="4">
        <v>1423</v>
      </c>
      <c r="E465" s="1">
        <v>43739</v>
      </c>
      <c r="F465" s="1">
        <v>43739</v>
      </c>
      <c r="G465" s="2" t="s">
        <v>9</v>
      </c>
      <c r="H46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65" s="6">
        <f>MONTH(TblVendas[[#This Row],[Data Venda]])</f>
        <v>8</v>
      </c>
      <c r="J465" s="6">
        <f>YEAR(TblVendas[[#This Row],[Data Venda]])</f>
        <v>2019</v>
      </c>
      <c r="K465" s="7" t="str">
        <f>IF(TblVendas[[#This Row],[Vencimento]] &gt; TblVendas[[#This Row],[Data Venda]], "À Prazo", "À Vista")</f>
        <v>À Prazo</v>
      </c>
    </row>
    <row r="466" spans="2:11" x14ac:dyDescent="0.25">
      <c r="B466" s="1">
        <v>43680</v>
      </c>
      <c r="C466" s="25">
        <v>86657720166</v>
      </c>
      <c r="D466" s="4">
        <v>753</v>
      </c>
      <c r="E466" s="1">
        <v>43710</v>
      </c>
      <c r="F466" s="1">
        <v>43710</v>
      </c>
      <c r="G466" s="2" t="s">
        <v>9</v>
      </c>
      <c r="H46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66" s="6">
        <f>MONTH(TblVendas[[#This Row],[Data Venda]])</f>
        <v>8</v>
      </c>
      <c r="J466" s="6">
        <f>YEAR(TblVendas[[#This Row],[Data Venda]])</f>
        <v>2019</v>
      </c>
      <c r="K466" s="7" t="str">
        <f>IF(TblVendas[[#This Row],[Vencimento]] &gt; TblVendas[[#This Row],[Data Venda]], "À Prazo", "À Vista")</f>
        <v>À Prazo</v>
      </c>
    </row>
    <row r="467" spans="2:11" x14ac:dyDescent="0.25">
      <c r="B467" s="1">
        <v>43681</v>
      </c>
      <c r="C467" s="25">
        <v>86657720159</v>
      </c>
      <c r="D467" s="4">
        <v>748</v>
      </c>
      <c r="E467" s="1">
        <v>43681</v>
      </c>
      <c r="F467" s="1">
        <v>43681</v>
      </c>
      <c r="G467" s="2" t="s">
        <v>8</v>
      </c>
      <c r="H46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67" s="6">
        <f>MONTH(TblVendas[[#This Row],[Data Venda]])</f>
        <v>8</v>
      </c>
      <c r="J467" s="6">
        <f>YEAR(TblVendas[[#This Row],[Data Venda]])</f>
        <v>2019</v>
      </c>
      <c r="K467" s="7" t="str">
        <f>IF(TblVendas[[#This Row],[Vencimento]] &gt; TblVendas[[#This Row],[Data Venda]], "À Prazo", "À Vista")</f>
        <v>À Vista</v>
      </c>
    </row>
    <row r="468" spans="2:11" x14ac:dyDescent="0.25">
      <c r="B468" s="1">
        <v>43681</v>
      </c>
      <c r="C468" s="25">
        <v>86657720103</v>
      </c>
      <c r="D468" s="4">
        <v>741</v>
      </c>
      <c r="E468" s="1">
        <v>43711</v>
      </c>
      <c r="F468" s="1">
        <v>43745</v>
      </c>
      <c r="G468" s="2" t="s">
        <v>8</v>
      </c>
      <c r="H468" s="6">
        <f>IF(TblVendas[[#This Row],[Vencimento]] &gt; Analises!$C$3, 0, IF(TblVendas[[#This Row],[Pagamento]] = 0, Analises!$C$3 - TblVendas[[#This Row],[Vencimento]], TblVendas[[#This Row],[Pagamento]] - TblVendas[[#This Row],[Vencimento]]))</f>
        <v>34</v>
      </c>
      <c r="I468" s="6">
        <f>MONTH(TblVendas[[#This Row],[Data Venda]])</f>
        <v>8</v>
      </c>
      <c r="J468" s="6">
        <f>YEAR(TblVendas[[#This Row],[Data Venda]])</f>
        <v>2019</v>
      </c>
      <c r="K468" s="7" t="str">
        <f>IF(TblVendas[[#This Row],[Vencimento]] &gt; TblVendas[[#This Row],[Data Venda]], "À Prazo", "À Vista")</f>
        <v>À Prazo</v>
      </c>
    </row>
    <row r="469" spans="2:11" x14ac:dyDescent="0.25">
      <c r="B469" s="1">
        <v>43681</v>
      </c>
      <c r="C469" s="25">
        <v>86657720175</v>
      </c>
      <c r="D469" s="4">
        <v>1348</v>
      </c>
      <c r="E469" s="1">
        <v>43711</v>
      </c>
      <c r="F469" s="1">
        <v>43750</v>
      </c>
      <c r="G469" s="2" t="s">
        <v>7</v>
      </c>
      <c r="H469" s="6">
        <f>IF(TblVendas[[#This Row],[Vencimento]] &gt; Analises!$C$3, 0, IF(TblVendas[[#This Row],[Pagamento]] = 0, Analises!$C$3 - TblVendas[[#This Row],[Vencimento]], TblVendas[[#This Row],[Pagamento]] - TblVendas[[#This Row],[Vencimento]]))</f>
        <v>39</v>
      </c>
      <c r="I469" s="6">
        <f>MONTH(TblVendas[[#This Row],[Data Venda]])</f>
        <v>8</v>
      </c>
      <c r="J469" s="6">
        <f>YEAR(TblVendas[[#This Row],[Data Venda]])</f>
        <v>2019</v>
      </c>
      <c r="K469" s="7" t="str">
        <f>IF(TblVendas[[#This Row],[Vencimento]] &gt; TblVendas[[#This Row],[Data Venda]], "À Prazo", "À Vista")</f>
        <v>À Prazo</v>
      </c>
    </row>
    <row r="470" spans="2:11" x14ac:dyDescent="0.25">
      <c r="B470" s="1">
        <v>43681</v>
      </c>
      <c r="C470" s="25">
        <v>86657720147</v>
      </c>
      <c r="D470" s="4">
        <v>655</v>
      </c>
      <c r="E470" s="1">
        <v>43741</v>
      </c>
      <c r="F470" s="1">
        <v>43741</v>
      </c>
      <c r="G470" s="2" t="s">
        <v>7</v>
      </c>
      <c r="H47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70" s="6">
        <f>MONTH(TblVendas[[#This Row],[Data Venda]])</f>
        <v>8</v>
      </c>
      <c r="J470" s="6">
        <f>YEAR(TblVendas[[#This Row],[Data Venda]])</f>
        <v>2019</v>
      </c>
      <c r="K470" s="7" t="str">
        <f>IF(TblVendas[[#This Row],[Vencimento]] &gt; TblVendas[[#This Row],[Data Venda]], "À Prazo", "À Vista")</f>
        <v>À Prazo</v>
      </c>
    </row>
    <row r="471" spans="2:11" x14ac:dyDescent="0.25">
      <c r="B471" s="1">
        <v>43681</v>
      </c>
      <c r="C471" s="25">
        <v>86657720218</v>
      </c>
      <c r="D471" s="4">
        <v>411</v>
      </c>
      <c r="E471" s="1">
        <v>43771</v>
      </c>
      <c r="F471" s="1">
        <v>43771</v>
      </c>
      <c r="G471" s="2" t="s">
        <v>8</v>
      </c>
      <c r="H47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71" s="6">
        <f>MONTH(TblVendas[[#This Row],[Data Venda]])</f>
        <v>8</v>
      </c>
      <c r="J471" s="6">
        <f>YEAR(TblVendas[[#This Row],[Data Venda]])</f>
        <v>2019</v>
      </c>
      <c r="K471" s="7" t="str">
        <f>IF(TblVendas[[#This Row],[Vencimento]] &gt; TblVendas[[#This Row],[Data Venda]], "À Prazo", "À Vista")</f>
        <v>À Prazo</v>
      </c>
    </row>
    <row r="472" spans="2:11" x14ac:dyDescent="0.25">
      <c r="B472" s="1">
        <v>43682</v>
      </c>
      <c r="C472" s="25">
        <v>86657720216</v>
      </c>
      <c r="D472" s="4">
        <v>1035</v>
      </c>
      <c r="E472" s="1">
        <v>43712</v>
      </c>
      <c r="F472" s="1">
        <v>43747</v>
      </c>
      <c r="G472" s="2" t="s">
        <v>9</v>
      </c>
      <c r="H472" s="6">
        <f>IF(TblVendas[[#This Row],[Vencimento]] &gt; Analises!$C$3, 0, IF(TblVendas[[#This Row],[Pagamento]] = 0, Analises!$C$3 - TblVendas[[#This Row],[Vencimento]], TblVendas[[#This Row],[Pagamento]] - TblVendas[[#This Row],[Vencimento]]))</f>
        <v>35</v>
      </c>
      <c r="I472" s="6">
        <f>MONTH(TblVendas[[#This Row],[Data Venda]])</f>
        <v>8</v>
      </c>
      <c r="J472" s="6">
        <f>YEAR(TblVendas[[#This Row],[Data Venda]])</f>
        <v>2019</v>
      </c>
      <c r="K472" s="7" t="str">
        <f>IF(TblVendas[[#This Row],[Vencimento]] &gt; TblVendas[[#This Row],[Data Venda]], "À Prazo", "À Vista")</f>
        <v>À Prazo</v>
      </c>
    </row>
    <row r="473" spans="2:11" x14ac:dyDescent="0.25">
      <c r="B473" s="1">
        <v>43682</v>
      </c>
      <c r="C473" s="25">
        <v>86657720201</v>
      </c>
      <c r="D473" s="4">
        <v>1407</v>
      </c>
      <c r="E473" s="1">
        <v>43712</v>
      </c>
      <c r="F473" s="1">
        <v>43712</v>
      </c>
      <c r="G473" s="2" t="s">
        <v>9</v>
      </c>
      <c r="H47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73" s="6">
        <f>MONTH(TblVendas[[#This Row],[Data Venda]])</f>
        <v>8</v>
      </c>
      <c r="J473" s="6">
        <f>YEAR(TblVendas[[#This Row],[Data Venda]])</f>
        <v>2019</v>
      </c>
      <c r="K473" s="7" t="str">
        <f>IF(TblVendas[[#This Row],[Vencimento]] &gt; TblVendas[[#This Row],[Data Venda]], "À Prazo", "À Vista")</f>
        <v>À Prazo</v>
      </c>
    </row>
    <row r="474" spans="2:11" x14ac:dyDescent="0.25">
      <c r="B474" s="1">
        <v>43683</v>
      </c>
      <c r="C474" s="25">
        <v>86657720256</v>
      </c>
      <c r="D474" s="4">
        <v>771</v>
      </c>
      <c r="E474" s="1">
        <v>43683</v>
      </c>
      <c r="F474" s="1">
        <v>43683</v>
      </c>
      <c r="G474" s="2" t="s">
        <v>8</v>
      </c>
      <c r="H47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74" s="6">
        <f>MONTH(TblVendas[[#This Row],[Data Venda]])</f>
        <v>8</v>
      </c>
      <c r="J474" s="6">
        <f>YEAR(TblVendas[[#This Row],[Data Venda]])</f>
        <v>2019</v>
      </c>
      <c r="K474" s="7" t="str">
        <f>IF(TblVendas[[#This Row],[Vencimento]] &gt; TblVendas[[#This Row],[Data Venda]], "À Prazo", "À Vista")</f>
        <v>À Vista</v>
      </c>
    </row>
    <row r="475" spans="2:11" x14ac:dyDescent="0.25">
      <c r="B475" s="1">
        <v>43683</v>
      </c>
      <c r="C475" s="25">
        <v>86657720255</v>
      </c>
      <c r="D475" s="4">
        <v>672</v>
      </c>
      <c r="E475" s="1">
        <v>43773</v>
      </c>
      <c r="F475" s="1">
        <v>43773</v>
      </c>
      <c r="G475" s="2" t="s">
        <v>9</v>
      </c>
      <c r="H47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75" s="6">
        <f>MONTH(TblVendas[[#This Row],[Data Venda]])</f>
        <v>8</v>
      </c>
      <c r="J475" s="6">
        <f>YEAR(TblVendas[[#This Row],[Data Venda]])</f>
        <v>2019</v>
      </c>
      <c r="K475" s="7" t="str">
        <f>IF(TblVendas[[#This Row],[Vencimento]] &gt; TblVendas[[#This Row],[Data Venda]], "À Prazo", "À Vista")</f>
        <v>À Prazo</v>
      </c>
    </row>
    <row r="476" spans="2:11" x14ac:dyDescent="0.25">
      <c r="B476" s="1">
        <v>43684</v>
      </c>
      <c r="C476" s="25">
        <v>86657720149</v>
      </c>
      <c r="D476" s="4">
        <v>766</v>
      </c>
      <c r="E476" s="1">
        <v>43744</v>
      </c>
      <c r="F476" s="1">
        <v>43765</v>
      </c>
      <c r="G476" s="2" t="s">
        <v>8</v>
      </c>
      <c r="H476" s="6">
        <f>IF(TblVendas[[#This Row],[Vencimento]] &gt; Analises!$C$3, 0, IF(TblVendas[[#This Row],[Pagamento]] = 0, Analises!$C$3 - TblVendas[[#This Row],[Vencimento]], TblVendas[[#This Row],[Pagamento]] - TblVendas[[#This Row],[Vencimento]]))</f>
        <v>21</v>
      </c>
      <c r="I476" s="6">
        <f>MONTH(TblVendas[[#This Row],[Data Venda]])</f>
        <v>8</v>
      </c>
      <c r="J476" s="6">
        <f>YEAR(TblVendas[[#This Row],[Data Venda]])</f>
        <v>2019</v>
      </c>
      <c r="K476" s="7" t="str">
        <f>IF(TblVendas[[#This Row],[Vencimento]] &gt; TblVendas[[#This Row],[Data Venda]], "À Prazo", "À Vista")</f>
        <v>À Prazo</v>
      </c>
    </row>
    <row r="477" spans="2:11" x14ac:dyDescent="0.25">
      <c r="B477" s="1">
        <v>43685</v>
      </c>
      <c r="C477" s="25">
        <v>86657720179</v>
      </c>
      <c r="D477" s="4">
        <v>689</v>
      </c>
      <c r="E477" s="1">
        <v>43745</v>
      </c>
      <c r="F477" s="1">
        <v>43745</v>
      </c>
      <c r="G477" s="2" t="s">
        <v>7</v>
      </c>
      <c r="H47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77" s="6">
        <f>MONTH(TblVendas[[#This Row],[Data Venda]])</f>
        <v>8</v>
      </c>
      <c r="J477" s="6">
        <f>YEAR(TblVendas[[#This Row],[Data Venda]])</f>
        <v>2019</v>
      </c>
      <c r="K477" s="7" t="str">
        <f>IF(TblVendas[[#This Row],[Vencimento]] &gt; TblVendas[[#This Row],[Data Venda]], "À Prazo", "À Vista")</f>
        <v>À Prazo</v>
      </c>
    </row>
    <row r="478" spans="2:11" x14ac:dyDescent="0.25">
      <c r="B478" s="1">
        <v>43686</v>
      </c>
      <c r="C478" s="25">
        <v>86657720151</v>
      </c>
      <c r="D478" s="4">
        <v>358</v>
      </c>
      <c r="E478" s="1">
        <v>43686</v>
      </c>
      <c r="F478" s="1">
        <v>43717</v>
      </c>
      <c r="G478" s="2" t="s">
        <v>9</v>
      </c>
      <c r="H478" s="6">
        <f>IF(TblVendas[[#This Row],[Vencimento]] &gt; Analises!$C$3, 0, IF(TblVendas[[#This Row],[Pagamento]] = 0, Analises!$C$3 - TblVendas[[#This Row],[Vencimento]], TblVendas[[#This Row],[Pagamento]] - TblVendas[[#This Row],[Vencimento]]))</f>
        <v>31</v>
      </c>
      <c r="I478" s="6">
        <f>MONTH(TblVendas[[#This Row],[Data Venda]])</f>
        <v>8</v>
      </c>
      <c r="J478" s="6">
        <f>YEAR(TblVendas[[#This Row],[Data Venda]])</f>
        <v>2019</v>
      </c>
      <c r="K478" s="7" t="str">
        <f>IF(TblVendas[[#This Row],[Vencimento]] &gt; TblVendas[[#This Row],[Data Venda]], "À Prazo", "À Vista")</f>
        <v>À Vista</v>
      </c>
    </row>
    <row r="479" spans="2:11" x14ac:dyDescent="0.25">
      <c r="B479" s="1">
        <v>43686</v>
      </c>
      <c r="C479" s="25">
        <v>86657720198</v>
      </c>
      <c r="D479" s="4">
        <v>1001</v>
      </c>
      <c r="E479" s="1">
        <v>43686</v>
      </c>
      <c r="F479" s="1">
        <v>43686</v>
      </c>
      <c r="G479" s="2" t="s">
        <v>7</v>
      </c>
      <c r="H47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79" s="6">
        <f>MONTH(TblVendas[[#This Row],[Data Venda]])</f>
        <v>8</v>
      </c>
      <c r="J479" s="6">
        <f>YEAR(TblVendas[[#This Row],[Data Venda]])</f>
        <v>2019</v>
      </c>
      <c r="K479" s="7" t="str">
        <f>IF(TblVendas[[#This Row],[Vencimento]] &gt; TblVendas[[#This Row],[Data Venda]], "À Prazo", "À Vista")</f>
        <v>À Vista</v>
      </c>
    </row>
    <row r="480" spans="2:11" x14ac:dyDescent="0.25">
      <c r="B480" s="1">
        <v>43686</v>
      </c>
      <c r="C480" s="25">
        <v>86657720228</v>
      </c>
      <c r="D480" s="4">
        <v>567</v>
      </c>
      <c r="E480" s="1">
        <v>43746</v>
      </c>
      <c r="F480" s="1">
        <v>43779</v>
      </c>
      <c r="G480" s="2" t="s">
        <v>9</v>
      </c>
      <c r="H480" s="6">
        <f>IF(TblVendas[[#This Row],[Vencimento]] &gt; Analises!$C$3, 0, IF(TblVendas[[#This Row],[Pagamento]] = 0, Analises!$C$3 - TblVendas[[#This Row],[Vencimento]], TblVendas[[#This Row],[Pagamento]] - TblVendas[[#This Row],[Vencimento]]))</f>
        <v>33</v>
      </c>
      <c r="I480" s="6">
        <f>MONTH(TblVendas[[#This Row],[Data Venda]])</f>
        <v>8</v>
      </c>
      <c r="J480" s="6">
        <f>YEAR(TblVendas[[#This Row],[Data Venda]])</f>
        <v>2019</v>
      </c>
      <c r="K480" s="7" t="str">
        <f>IF(TblVendas[[#This Row],[Vencimento]] &gt; TblVendas[[#This Row],[Data Venda]], "À Prazo", "À Vista")</f>
        <v>À Prazo</v>
      </c>
    </row>
    <row r="481" spans="2:11" x14ac:dyDescent="0.25">
      <c r="B481" s="1">
        <v>43687</v>
      </c>
      <c r="C481" s="25">
        <v>86657720182</v>
      </c>
      <c r="D481" s="4">
        <v>1418</v>
      </c>
      <c r="E481" s="1">
        <v>43747</v>
      </c>
      <c r="F481" s="1">
        <v>43747</v>
      </c>
      <c r="G481" s="2" t="s">
        <v>7</v>
      </c>
      <c r="H48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81" s="6">
        <f>MONTH(TblVendas[[#This Row],[Data Venda]])</f>
        <v>8</v>
      </c>
      <c r="J481" s="6">
        <f>YEAR(TblVendas[[#This Row],[Data Venda]])</f>
        <v>2019</v>
      </c>
      <c r="K481" s="7" t="str">
        <f>IF(TblVendas[[#This Row],[Vencimento]] &gt; TblVendas[[#This Row],[Data Venda]], "À Prazo", "À Vista")</f>
        <v>À Prazo</v>
      </c>
    </row>
    <row r="482" spans="2:11" x14ac:dyDescent="0.25">
      <c r="B482" s="1">
        <v>43688</v>
      </c>
      <c r="C482" s="25">
        <v>86657720150</v>
      </c>
      <c r="D482" s="4">
        <v>1198</v>
      </c>
      <c r="E482" s="1">
        <v>43688</v>
      </c>
      <c r="F482" s="1">
        <v>43699</v>
      </c>
      <c r="G482" s="2" t="s">
        <v>7</v>
      </c>
      <c r="H482" s="6">
        <f>IF(TblVendas[[#This Row],[Vencimento]] &gt; Analises!$C$3, 0, IF(TblVendas[[#This Row],[Pagamento]] = 0, Analises!$C$3 - TblVendas[[#This Row],[Vencimento]], TblVendas[[#This Row],[Pagamento]] - TblVendas[[#This Row],[Vencimento]]))</f>
        <v>11</v>
      </c>
      <c r="I482" s="6">
        <f>MONTH(TblVendas[[#This Row],[Data Venda]])</f>
        <v>8</v>
      </c>
      <c r="J482" s="6">
        <f>YEAR(TblVendas[[#This Row],[Data Venda]])</f>
        <v>2019</v>
      </c>
      <c r="K482" s="7" t="str">
        <f>IF(TblVendas[[#This Row],[Vencimento]] &gt; TblVendas[[#This Row],[Data Venda]], "À Prazo", "À Vista")</f>
        <v>À Vista</v>
      </c>
    </row>
    <row r="483" spans="2:11" x14ac:dyDescent="0.25">
      <c r="B483" s="1">
        <v>43688</v>
      </c>
      <c r="C483" s="25">
        <v>86657720191</v>
      </c>
      <c r="D483" s="4">
        <v>486</v>
      </c>
      <c r="E483" s="1">
        <v>43748</v>
      </c>
      <c r="F483" s="1">
        <v>43748</v>
      </c>
      <c r="G483" s="2" t="s">
        <v>8</v>
      </c>
      <c r="H48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83" s="6">
        <f>MONTH(TblVendas[[#This Row],[Data Venda]])</f>
        <v>8</v>
      </c>
      <c r="J483" s="6">
        <f>YEAR(TblVendas[[#This Row],[Data Venda]])</f>
        <v>2019</v>
      </c>
      <c r="K483" s="7" t="str">
        <f>IF(TblVendas[[#This Row],[Vencimento]] &gt; TblVendas[[#This Row],[Data Venda]], "À Prazo", "À Vista")</f>
        <v>À Prazo</v>
      </c>
    </row>
    <row r="484" spans="2:11" x14ac:dyDescent="0.25">
      <c r="B484" s="1">
        <v>43689</v>
      </c>
      <c r="C484" s="25">
        <v>86657720071</v>
      </c>
      <c r="D484" s="4">
        <v>1277</v>
      </c>
      <c r="E484" s="1">
        <v>43719</v>
      </c>
      <c r="F484" s="1">
        <v>43737</v>
      </c>
      <c r="G484" s="2" t="s">
        <v>7</v>
      </c>
      <c r="H484" s="6">
        <f>IF(TblVendas[[#This Row],[Vencimento]] &gt; Analises!$C$3, 0, IF(TblVendas[[#This Row],[Pagamento]] = 0, Analises!$C$3 - TblVendas[[#This Row],[Vencimento]], TblVendas[[#This Row],[Pagamento]] - TblVendas[[#This Row],[Vencimento]]))</f>
        <v>18</v>
      </c>
      <c r="I484" s="6">
        <f>MONTH(TblVendas[[#This Row],[Data Venda]])</f>
        <v>8</v>
      </c>
      <c r="J484" s="6">
        <f>YEAR(TblVendas[[#This Row],[Data Venda]])</f>
        <v>2019</v>
      </c>
      <c r="K484" s="7" t="str">
        <f>IF(TblVendas[[#This Row],[Vencimento]] &gt; TblVendas[[#This Row],[Data Venda]], "À Prazo", "À Vista")</f>
        <v>À Prazo</v>
      </c>
    </row>
    <row r="485" spans="2:11" x14ac:dyDescent="0.25">
      <c r="B485" s="1">
        <v>43689</v>
      </c>
      <c r="C485" s="25">
        <v>86657720131</v>
      </c>
      <c r="D485" s="4">
        <v>816</v>
      </c>
      <c r="E485" s="1">
        <v>43779</v>
      </c>
      <c r="F485" s="1">
        <v>43799</v>
      </c>
      <c r="G485" s="2" t="s">
        <v>8</v>
      </c>
      <c r="H485" s="6">
        <f>IF(TblVendas[[#This Row],[Vencimento]] &gt; Analises!$C$3, 0, IF(TblVendas[[#This Row],[Pagamento]] = 0, Analises!$C$3 - TblVendas[[#This Row],[Vencimento]], TblVendas[[#This Row],[Pagamento]] - TblVendas[[#This Row],[Vencimento]]))</f>
        <v>20</v>
      </c>
      <c r="I485" s="6">
        <f>MONTH(TblVendas[[#This Row],[Data Venda]])</f>
        <v>8</v>
      </c>
      <c r="J485" s="6">
        <f>YEAR(TblVendas[[#This Row],[Data Venda]])</f>
        <v>2019</v>
      </c>
      <c r="K485" s="7" t="str">
        <f>IF(TblVendas[[#This Row],[Vencimento]] &gt; TblVendas[[#This Row],[Data Venda]], "À Prazo", "À Vista")</f>
        <v>À Prazo</v>
      </c>
    </row>
    <row r="486" spans="2:11" x14ac:dyDescent="0.25">
      <c r="B486" s="1">
        <v>43689</v>
      </c>
      <c r="C486" s="25">
        <v>86657720169</v>
      </c>
      <c r="D486" s="4">
        <v>197</v>
      </c>
      <c r="E486" s="1">
        <v>43779</v>
      </c>
      <c r="F486" s="1">
        <v>43779</v>
      </c>
      <c r="G486" s="2" t="s">
        <v>8</v>
      </c>
      <c r="H48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86" s="6">
        <f>MONTH(TblVendas[[#This Row],[Data Venda]])</f>
        <v>8</v>
      </c>
      <c r="J486" s="6">
        <f>YEAR(TblVendas[[#This Row],[Data Venda]])</f>
        <v>2019</v>
      </c>
      <c r="K486" s="7" t="str">
        <f>IF(TblVendas[[#This Row],[Vencimento]] &gt; TblVendas[[#This Row],[Data Venda]], "À Prazo", "À Vista")</f>
        <v>À Prazo</v>
      </c>
    </row>
    <row r="487" spans="2:11" x14ac:dyDescent="0.25">
      <c r="B487" s="1">
        <v>43690</v>
      </c>
      <c r="C487" s="25">
        <v>86657720070</v>
      </c>
      <c r="D487" s="4">
        <v>697</v>
      </c>
      <c r="E487" s="1">
        <v>43750</v>
      </c>
      <c r="F487" s="1">
        <v>43750</v>
      </c>
      <c r="G487" s="2" t="s">
        <v>8</v>
      </c>
      <c r="H48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87" s="6">
        <f>MONTH(TblVendas[[#This Row],[Data Venda]])</f>
        <v>8</v>
      </c>
      <c r="J487" s="6">
        <f>YEAR(TblVendas[[#This Row],[Data Venda]])</f>
        <v>2019</v>
      </c>
      <c r="K487" s="7" t="str">
        <f>IF(TblVendas[[#This Row],[Vencimento]] &gt; TblVendas[[#This Row],[Data Venda]], "À Prazo", "À Vista")</f>
        <v>À Prazo</v>
      </c>
    </row>
    <row r="488" spans="2:11" x14ac:dyDescent="0.25">
      <c r="B488" s="1">
        <v>43691</v>
      </c>
      <c r="C488" s="25">
        <v>86657720259</v>
      </c>
      <c r="D488" s="4">
        <v>145</v>
      </c>
      <c r="E488" s="1">
        <v>43691</v>
      </c>
      <c r="F488" s="1">
        <v>43691</v>
      </c>
      <c r="G488" s="2" t="s">
        <v>8</v>
      </c>
      <c r="H48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88" s="6">
        <f>MONTH(TblVendas[[#This Row],[Data Venda]])</f>
        <v>8</v>
      </c>
      <c r="J488" s="6">
        <f>YEAR(TblVendas[[#This Row],[Data Venda]])</f>
        <v>2019</v>
      </c>
      <c r="K488" s="7" t="str">
        <f>IF(TblVendas[[#This Row],[Vencimento]] &gt; TblVendas[[#This Row],[Data Venda]], "À Prazo", "À Vista")</f>
        <v>À Vista</v>
      </c>
    </row>
    <row r="489" spans="2:11" x14ac:dyDescent="0.25">
      <c r="B489" s="1">
        <v>43691</v>
      </c>
      <c r="C489" s="25">
        <v>86657720163</v>
      </c>
      <c r="D489" s="4">
        <v>309</v>
      </c>
      <c r="E489" s="1">
        <v>43691</v>
      </c>
      <c r="F489" s="1">
        <v>43703</v>
      </c>
      <c r="G489" s="2" t="s">
        <v>8</v>
      </c>
      <c r="H489" s="6">
        <f>IF(TblVendas[[#This Row],[Vencimento]] &gt; Analises!$C$3, 0, IF(TblVendas[[#This Row],[Pagamento]] = 0, Analises!$C$3 - TblVendas[[#This Row],[Vencimento]], TblVendas[[#This Row],[Pagamento]] - TblVendas[[#This Row],[Vencimento]]))</f>
        <v>12</v>
      </c>
      <c r="I489" s="6">
        <f>MONTH(TblVendas[[#This Row],[Data Venda]])</f>
        <v>8</v>
      </c>
      <c r="J489" s="6">
        <f>YEAR(TblVendas[[#This Row],[Data Venda]])</f>
        <v>2019</v>
      </c>
      <c r="K489" s="7" t="str">
        <f>IF(TblVendas[[#This Row],[Vencimento]] &gt; TblVendas[[#This Row],[Data Venda]], "À Prazo", "À Vista")</f>
        <v>À Vista</v>
      </c>
    </row>
    <row r="490" spans="2:11" x14ac:dyDescent="0.25">
      <c r="B490" s="1">
        <v>43692</v>
      </c>
      <c r="C490" s="25">
        <v>86657720254</v>
      </c>
      <c r="D490" s="4">
        <v>1498</v>
      </c>
      <c r="E490" s="1">
        <v>43722</v>
      </c>
      <c r="F490" s="1">
        <v>43722</v>
      </c>
      <c r="G490" s="2" t="s">
        <v>8</v>
      </c>
      <c r="H49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90" s="6">
        <f>MONTH(TblVendas[[#This Row],[Data Venda]])</f>
        <v>8</v>
      </c>
      <c r="J490" s="6">
        <f>YEAR(TblVendas[[#This Row],[Data Venda]])</f>
        <v>2019</v>
      </c>
      <c r="K490" s="7" t="str">
        <f>IF(TblVendas[[#This Row],[Vencimento]] &gt; TblVendas[[#This Row],[Data Venda]], "À Prazo", "À Vista")</f>
        <v>À Prazo</v>
      </c>
    </row>
    <row r="491" spans="2:11" x14ac:dyDescent="0.25">
      <c r="B491" s="1">
        <v>43692</v>
      </c>
      <c r="C491" s="25">
        <v>86657720248</v>
      </c>
      <c r="D491" s="4">
        <v>1386</v>
      </c>
      <c r="E491" s="1">
        <v>43722</v>
      </c>
      <c r="F491" s="1">
        <v>43722</v>
      </c>
      <c r="G491" s="2" t="s">
        <v>8</v>
      </c>
      <c r="H49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91" s="6">
        <f>MONTH(TblVendas[[#This Row],[Data Venda]])</f>
        <v>8</v>
      </c>
      <c r="J491" s="6">
        <f>YEAR(TblVendas[[#This Row],[Data Venda]])</f>
        <v>2019</v>
      </c>
      <c r="K491" s="7" t="str">
        <f>IF(TblVendas[[#This Row],[Vencimento]] &gt; TblVendas[[#This Row],[Data Venda]], "À Prazo", "À Vista")</f>
        <v>À Prazo</v>
      </c>
    </row>
    <row r="492" spans="2:11" x14ac:dyDescent="0.25">
      <c r="B492" s="1">
        <v>43693</v>
      </c>
      <c r="C492" s="25">
        <v>86657720136</v>
      </c>
      <c r="D492" s="4">
        <v>597</v>
      </c>
      <c r="E492" s="1">
        <v>43693</v>
      </c>
      <c r="F492" s="1">
        <v>43712</v>
      </c>
      <c r="G492" s="2" t="s">
        <v>9</v>
      </c>
      <c r="H492" s="6">
        <f>IF(TblVendas[[#This Row],[Vencimento]] &gt; Analises!$C$3, 0, IF(TblVendas[[#This Row],[Pagamento]] = 0, Analises!$C$3 - TblVendas[[#This Row],[Vencimento]], TblVendas[[#This Row],[Pagamento]] - TblVendas[[#This Row],[Vencimento]]))</f>
        <v>19</v>
      </c>
      <c r="I492" s="6">
        <f>MONTH(TblVendas[[#This Row],[Data Venda]])</f>
        <v>8</v>
      </c>
      <c r="J492" s="6">
        <f>YEAR(TblVendas[[#This Row],[Data Venda]])</f>
        <v>2019</v>
      </c>
      <c r="K492" s="7" t="str">
        <f>IF(TblVendas[[#This Row],[Vencimento]] &gt; TblVendas[[#This Row],[Data Venda]], "À Prazo", "À Vista")</f>
        <v>À Vista</v>
      </c>
    </row>
    <row r="493" spans="2:11" x14ac:dyDescent="0.25">
      <c r="B493" s="1">
        <v>43693</v>
      </c>
      <c r="C493" s="25">
        <v>86657720258</v>
      </c>
      <c r="D493" s="4">
        <v>1104</v>
      </c>
      <c r="E493" s="1">
        <v>43723</v>
      </c>
      <c r="F493" s="1">
        <v>43743</v>
      </c>
      <c r="G493" s="2" t="s">
        <v>8</v>
      </c>
      <c r="H493" s="6">
        <f>IF(TblVendas[[#This Row],[Vencimento]] &gt; Analises!$C$3, 0, IF(TblVendas[[#This Row],[Pagamento]] = 0, Analises!$C$3 - TblVendas[[#This Row],[Vencimento]], TblVendas[[#This Row],[Pagamento]] - TblVendas[[#This Row],[Vencimento]]))</f>
        <v>20</v>
      </c>
      <c r="I493" s="6">
        <f>MONTH(TblVendas[[#This Row],[Data Venda]])</f>
        <v>8</v>
      </c>
      <c r="J493" s="6">
        <f>YEAR(TblVendas[[#This Row],[Data Venda]])</f>
        <v>2019</v>
      </c>
      <c r="K493" s="7" t="str">
        <f>IF(TblVendas[[#This Row],[Vencimento]] &gt; TblVendas[[#This Row],[Data Venda]], "À Prazo", "À Vista")</f>
        <v>À Prazo</v>
      </c>
    </row>
    <row r="494" spans="2:11" x14ac:dyDescent="0.25">
      <c r="B494" s="1">
        <v>43693</v>
      </c>
      <c r="C494" s="25">
        <v>86657720171</v>
      </c>
      <c r="D494" s="4">
        <v>1257</v>
      </c>
      <c r="E494" s="1">
        <v>43753</v>
      </c>
      <c r="F494" s="1">
        <v>43787</v>
      </c>
      <c r="G494" s="2" t="s">
        <v>9</v>
      </c>
      <c r="H494" s="6">
        <f>IF(TblVendas[[#This Row],[Vencimento]] &gt; Analises!$C$3, 0, IF(TblVendas[[#This Row],[Pagamento]] = 0, Analises!$C$3 - TblVendas[[#This Row],[Vencimento]], TblVendas[[#This Row],[Pagamento]] - TblVendas[[#This Row],[Vencimento]]))</f>
        <v>34</v>
      </c>
      <c r="I494" s="6">
        <f>MONTH(TblVendas[[#This Row],[Data Venda]])</f>
        <v>8</v>
      </c>
      <c r="J494" s="6">
        <f>YEAR(TblVendas[[#This Row],[Data Venda]])</f>
        <v>2019</v>
      </c>
      <c r="K494" s="7" t="str">
        <f>IF(TblVendas[[#This Row],[Vencimento]] &gt; TblVendas[[#This Row],[Data Venda]], "À Prazo", "À Vista")</f>
        <v>À Prazo</v>
      </c>
    </row>
    <row r="495" spans="2:11" x14ac:dyDescent="0.25">
      <c r="B495" s="1">
        <v>43695</v>
      </c>
      <c r="C495" s="25">
        <v>86657720095</v>
      </c>
      <c r="D495" s="4">
        <v>64</v>
      </c>
      <c r="E495" s="1">
        <v>43695</v>
      </c>
      <c r="F495" s="1">
        <v>43695</v>
      </c>
      <c r="G495" s="2" t="s">
        <v>9</v>
      </c>
      <c r="H49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95" s="6">
        <f>MONTH(TblVendas[[#This Row],[Data Venda]])</f>
        <v>8</v>
      </c>
      <c r="J495" s="6">
        <f>YEAR(TblVendas[[#This Row],[Data Venda]])</f>
        <v>2019</v>
      </c>
      <c r="K495" s="7" t="str">
        <f>IF(TblVendas[[#This Row],[Vencimento]] &gt; TblVendas[[#This Row],[Data Venda]], "À Prazo", "À Vista")</f>
        <v>À Vista</v>
      </c>
    </row>
    <row r="496" spans="2:11" x14ac:dyDescent="0.25">
      <c r="B496" s="1">
        <v>43695</v>
      </c>
      <c r="C496" s="25">
        <v>86657720219</v>
      </c>
      <c r="D496" s="4">
        <v>1267</v>
      </c>
      <c r="E496" s="1">
        <v>43695</v>
      </c>
      <c r="F496" s="1">
        <v>43695</v>
      </c>
      <c r="G496" s="2" t="s">
        <v>7</v>
      </c>
      <c r="H49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96" s="6">
        <f>MONTH(TblVendas[[#This Row],[Data Venda]])</f>
        <v>8</v>
      </c>
      <c r="J496" s="6">
        <f>YEAR(TblVendas[[#This Row],[Data Venda]])</f>
        <v>2019</v>
      </c>
      <c r="K496" s="7" t="str">
        <f>IF(TblVendas[[#This Row],[Vencimento]] &gt; TblVendas[[#This Row],[Data Venda]], "À Prazo", "À Vista")</f>
        <v>À Vista</v>
      </c>
    </row>
    <row r="497" spans="2:11" x14ac:dyDescent="0.25">
      <c r="B497" s="1">
        <v>43695</v>
      </c>
      <c r="C497" s="25">
        <v>86657720215</v>
      </c>
      <c r="D497" s="4">
        <v>585</v>
      </c>
      <c r="E497" s="1">
        <v>43725</v>
      </c>
      <c r="F497" s="1">
        <v>43725</v>
      </c>
      <c r="G497" s="2" t="s">
        <v>7</v>
      </c>
      <c r="H49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97" s="6">
        <f>MONTH(TblVendas[[#This Row],[Data Venda]])</f>
        <v>8</v>
      </c>
      <c r="J497" s="6">
        <f>YEAR(TblVendas[[#This Row],[Data Venda]])</f>
        <v>2019</v>
      </c>
      <c r="K497" s="7" t="str">
        <f>IF(TblVendas[[#This Row],[Vencimento]] &gt; TblVendas[[#This Row],[Data Venda]], "À Prazo", "À Vista")</f>
        <v>À Prazo</v>
      </c>
    </row>
    <row r="498" spans="2:11" x14ac:dyDescent="0.25">
      <c r="B498" s="1">
        <v>43695</v>
      </c>
      <c r="C498" s="25">
        <v>86657720218</v>
      </c>
      <c r="D498" s="4">
        <v>1287</v>
      </c>
      <c r="E498" s="1">
        <v>43725</v>
      </c>
      <c r="F498" s="1">
        <v>43725</v>
      </c>
      <c r="G498" s="2" t="s">
        <v>7</v>
      </c>
      <c r="H49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98" s="6">
        <f>MONTH(TblVendas[[#This Row],[Data Venda]])</f>
        <v>8</v>
      </c>
      <c r="J498" s="6">
        <f>YEAR(TblVendas[[#This Row],[Data Venda]])</f>
        <v>2019</v>
      </c>
      <c r="K498" s="7" t="str">
        <f>IF(TblVendas[[#This Row],[Vencimento]] &gt; TblVendas[[#This Row],[Data Venda]], "À Prazo", "À Vista")</f>
        <v>À Prazo</v>
      </c>
    </row>
    <row r="499" spans="2:11" x14ac:dyDescent="0.25">
      <c r="B499" s="1">
        <v>43696</v>
      </c>
      <c r="C499" s="25">
        <v>86657720134</v>
      </c>
      <c r="D499" s="4">
        <v>324</v>
      </c>
      <c r="E499" s="1">
        <v>43696</v>
      </c>
      <c r="F499" s="1">
        <v>43721</v>
      </c>
      <c r="G499" s="2" t="s">
        <v>9</v>
      </c>
      <c r="H499" s="6">
        <f>IF(TblVendas[[#This Row],[Vencimento]] &gt; Analises!$C$3, 0, IF(TblVendas[[#This Row],[Pagamento]] = 0, Analises!$C$3 - TblVendas[[#This Row],[Vencimento]], TblVendas[[#This Row],[Pagamento]] - TblVendas[[#This Row],[Vencimento]]))</f>
        <v>25</v>
      </c>
      <c r="I499" s="6">
        <f>MONTH(TblVendas[[#This Row],[Data Venda]])</f>
        <v>8</v>
      </c>
      <c r="J499" s="6">
        <f>YEAR(TblVendas[[#This Row],[Data Venda]])</f>
        <v>2019</v>
      </c>
      <c r="K499" s="7" t="str">
        <f>IF(TblVendas[[#This Row],[Vencimento]] &gt; TblVendas[[#This Row],[Data Venda]], "À Prazo", "À Vista")</f>
        <v>À Vista</v>
      </c>
    </row>
    <row r="500" spans="2:11" x14ac:dyDescent="0.25">
      <c r="B500" s="1">
        <v>43697</v>
      </c>
      <c r="C500" s="25">
        <v>86657720247</v>
      </c>
      <c r="D500" s="4">
        <v>1410</v>
      </c>
      <c r="E500" s="1">
        <v>43697</v>
      </c>
      <c r="F500" s="1">
        <v>43697</v>
      </c>
      <c r="G500" s="2" t="s">
        <v>9</v>
      </c>
      <c r="H50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00" s="6">
        <f>MONTH(TblVendas[[#This Row],[Data Venda]])</f>
        <v>8</v>
      </c>
      <c r="J500" s="6">
        <f>YEAR(TblVendas[[#This Row],[Data Venda]])</f>
        <v>2019</v>
      </c>
      <c r="K500" s="7" t="str">
        <f>IF(TblVendas[[#This Row],[Vencimento]] &gt; TblVendas[[#This Row],[Data Venda]], "À Prazo", "À Vista")</f>
        <v>À Vista</v>
      </c>
    </row>
    <row r="501" spans="2:11" x14ac:dyDescent="0.25">
      <c r="B501" s="1">
        <v>43697</v>
      </c>
      <c r="C501" s="25">
        <v>86657720210</v>
      </c>
      <c r="D501" s="4">
        <v>301</v>
      </c>
      <c r="E501" s="1">
        <v>43697</v>
      </c>
      <c r="F501" s="1">
        <v>43717</v>
      </c>
      <c r="G501" s="2" t="s">
        <v>7</v>
      </c>
      <c r="H501" s="6">
        <f>IF(TblVendas[[#This Row],[Vencimento]] &gt; Analises!$C$3, 0, IF(TblVendas[[#This Row],[Pagamento]] = 0, Analises!$C$3 - TblVendas[[#This Row],[Vencimento]], TblVendas[[#This Row],[Pagamento]] - TblVendas[[#This Row],[Vencimento]]))</f>
        <v>20</v>
      </c>
      <c r="I501" s="6">
        <f>MONTH(TblVendas[[#This Row],[Data Venda]])</f>
        <v>8</v>
      </c>
      <c r="J501" s="6">
        <f>YEAR(TblVendas[[#This Row],[Data Venda]])</f>
        <v>2019</v>
      </c>
      <c r="K501" s="7" t="str">
        <f>IF(TblVendas[[#This Row],[Vencimento]] &gt; TblVendas[[#This Row],[Data Venda]], "À Prazo", "À Vista")</f>
        <v>À Vista</v>
      </c>
    </row>
    <row r="502" spans="2:11" x14ac:dyDescent="0.25">
      <c r="B502" s="1">
        <v>43697</v>
      </c>
      <c r="C502" s="25">
        <v>86657720246</v>
      </c>
      <c r="D502" s="4">
        <v>1062</v>
      </c>
      <c r="E502" s="1">
        <v>43727</v>
      </c>
      <c r="F502" s="1">
        <v>43727</v>
      </c>
      <c r="G502" s="2" t="s">
        <v>9</v>
      </c>
      <c r="H50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02" s="6">
        <f>MONTH(TblVendas[[#This Row],[Data Venda]])</f>
        <v>8</v>
      </c>
      <c r="J502" s="6">
        <f>YEAR(TblVendas[[#This Row],[Data Venda]])</f>
        <v>2019</v>
      </c>
      <c r="K502" s="7" t="str">
        <f>IF(TblVendas[[#This Row],[Vencimento]] &gt; TblVendas[[#This Row],[Data Venda]], "À Prazo", "À Vista")</f>
        <v>À Prazo</v>
      </c>
    </row>
    <row r="503" spans="2:11" x14ac:dyDescent="0.25">
      <c r="B503" s="1">
        <v>43697</v>
      </c>
      <c r="C503" s="25">
        <v>86657720172</v>
      </c>
      <c r="D503" s="4">
        <v>1040</v>
      </c>
      <c r="E503" s="1">
        <v>43757</v>
      </c>
      <c r="F503" s="1">
        <v>43757</v>
      </c>
      <c r="G503" s="2" t="s">
        <v>7</v>
      </c>
      <c r="H50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03" s="6">
        <f>MONTH(TblVendas[[#This Row],[Data Venda]])</f>
        <v>8</v>
      </c>
      <c r="J503" s="6">
        <f>YEAR(TblVendas[[#This Row],[Data Venda]])</f>
        <v>2019</v>
      </c>
      <c r="K503" s="7" t="str">
        <f>IF(TblVendas[[#This Row],[Vencimento]] &gt; TblVendas[[#This Row],[Data Venda]], "À Prazo", "À Vista")</f>
        <v>À Prazo</v>
      </c>
    </row>
    <row r="504" spans="2:11" x14ac:dyDescent="0.25">
      <c r="B504" s="1">
        <v>43697</v>
      </c>
      <c r="C504" s="25">
        <v>86657720180</v>
      </c>
      <c r="D504" s="4">
        <v>745</v>
      </c>
      <c r="E504" s="1">
        <v>43757</v>
      </c>
      <c r="F504" s="1">
        <v>43766</v>
      </c>
      <c r="G504" s="2" t="s">
        <v>7</v>
      </c>
      <c r="H504" s="6">
        <f>IF(TblVendas[[#This Row],[Vencimento]] &gt; Analises!$C$3, 0, IF(TblVendas[[#This Row],[Pagamento]] = 0, Analises!$C$3 - TblVendas[[#This Row],[Vencimento]], TblVendas[[#This Row],[Pagamento]] - TblVendas[[#This Row],[Vencimento]]))</f>
        <v>9</v>
      </c>
      <c r="I504" s="6">
        <f>MONTH(TblVendas[[#This Row],[Data Venda]])</f>
        <v>8</v>
      </c>
      <c r="J504" s="6">
        <f>YEAR(TblVendas[[#This Row],[Data Venda]])</f>
        <v>2019</v>
      </c>
      <c r="K504" s="7" t="str">
        <f>IF(TblVendas[[#This Row],[Vencimento]] &gt; TblVendas[[#This Row],[Data Venda]], "À Prazo", "À Vista")</f>
        <v>À Prazo</v>
      </c>
    </row>
    <row r="505" spans="2:11" x14ac:dyDescent="0.25">
      <c r="B505" s="1">
        <v>43697</v>
      </c>
      <c r="C505" s="25">
        <v>86657720062</v>
      </c>
      <c r="D505" s="4">
        <v>143</v>
      </c>
      <c r="E505" s="1">
        <v>43757</v>
      </c>
      <c r="F505" s="1">
        <v>43757</v>
      </c>
      <c r="G505" s="2" t="s">
        <v>8</v>
      </c>
      <c r="H50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05" s="6">
        <f>MONTH(TblVendas[[#This Row],[Data Venda]])</f>
        <v>8</v>
      </c>
      <c r="J505" s="6">
        <f>YEAR(TblVendas[[#This Row],[Data Venda]])</f>
        <v>2019</v>
      </c>
      <c r="K505" s="7" t="str">
        <f>IF(TblVendas[[#This Row],[Vencimento]] &gt; TblVendas[[#This Row],[Data Venda]], "À Prazo", "À Vista")</f>
        <v>À Prazo</v>
      </c>
    </row>
    <row r="506" spans="2:11" x14ac:dyDescent="0.25">
      <c r="B506" s="1">
        <v>43699</v>
      </c>
      <c r="C506" s="25">
        <v>86657720074</v>
      </c>
      <c r="D506" s="4">
        <v>560</v>
      </c>
      <c r="E506" s="1">
        <v>43729</v>
      </c>
      <c r="F506" s="1">
        <v>43729</v>
      </c>
      <c r="G506" s="2" t="s">
        <v>9</v>
      </c>
      <c r="H50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06" s="6">
        <f>MONTH(TblVendas[[#This Row],[Data Venda]])</f>
        <v>8</v>
      </c>
      <c r="J506" s="6">
        <f>YEAR(TblVendas[[#This Row],[Data Venda]])</f>
        <v>2019</v>
      </c>
      <c r="K506" s="7" t="str">
        <f>IF(TblVendas[[#This Row],[Vencimento]] &gt; TblVendas[[#This Row],[Data Venda]], "À Prazo", "À Vista")</f>
        <v>À Prazo</v>
      </c>
    </row>
    <row r="507" spans="2:11" x14ac:dyDescent="0.25">
      <c r="B507" s="1">
        <v>43700</v>
      </c>
      <c r="C507" s="25">
        <v>86657720053</v>
      </c>
      <c r="D507" s="4">
        <v>460</v>
      </c>
      <c r="E507" s="1">
        <v>43700</v>
      </c>
      <c r="F507" s="1">
        <v>43700</v>
      </c>
      <c r="G507" s="2" t="s">
        <v>9</v>
      </c>
      <c r="H50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07" s="6">
        <f>MONTH(TblVendas[[#This Row],[Data Venda]])</f>
        <v>8</v>
      </c>
      <c r="J507" s="6">
        <f>YEAR(TblVendas[[#This Row],[Data Venda]])</f>
        <v>2019</v>
      </c>
      <c r="K507" s="7" t="str">
        <f>IF(TblVendas[[#This Row],[Vencimento]] &gt; TblVendas[[#This Row],[Data Venda]], "À Prazo", "À Vista")</f>
        <v>À Vista</v>
      </c>
    </row>
    <row r="508" spans="2:11" x14ac:dyDescent="0.25">
      <c r="B508" s="1">
        <v>43700</v>
      </c>
      <c r="C508" s="25">
        <v>86657720198</v>
      </c>
      <c r="D508" s="4">
        <v>957</v>
      </c>
      <c r="E508" s="1">
        <v>43730</v>
      </c>
      <c r="F508" s="1">
        <v>43745</v>
      </c>
      <c r="G508" s="2" t="s">
        <v>8</v>
      </c>
      <c r="H508" s="6">
        <f>IF(TblVendas[[#This Row],[Vencimento]] &gt; Analises!$C$3, 0, IF(TblVendas[[#This Row],[Pagamento]] = 0, Analises!$C$3 - TblVendas[[#This Row],[Vencimento]], TblVendas[[#This Row],[Pagamento]] - TblVendas[[#This Row],[Vencimento]]))</f>
        <v>15</v>
      </c>
      <c r="I508" s="6">
        <f>MONTH(TblVendas[[#This Row],[Data Venda]])</f>
        <v>8</v>
      </c>
      <c r="J508" s="6">
        <f>YEAR(TblVendas[[#This Row],[Data Venda]])</f>
        <v>2019</v>
      </c>
      <c r="K508" s="7" t="str">
        <f>IF(TblVendas[[#This Row],[Vencimento]] &gt; TblVendas[[#This Row],[Data Venda]], "À Prazo", "À Vista")</f>
        <v>À Prazo</v>
      </c>
    </row>
    <row r="509" spans="2:11" x14ac:dyDescent="0.25">
      <c r="B509" s="1">
        <v>43701</v>
      </c>
      <c r="C509" s="25">
        <v>86657720168</v>
      </c>
      <c r="D509" s="4">
        <v>1186</v>
      </c>
      <c r="E509" s="1">
        <v>43701</v>
      </c>
      <c r="F509" s="1">
        <v>43701</v>
      </c>
      <c r="G509" s="2" t="s">
        <v>8</v>
      </c>
      <c r="H50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09" s="6">
        <f>MONTH(TblVendas[[#This Row],[Data Venda]])</f>
        <v>8</v>
      </c>
      <c r="J509" s="6">
        <f>YEAR(TblVendas[[#This Row],[Data Venda]])</f>
        <v>2019</v>
      </c>
      <c r="K509" s="7" t="str">
        <f>IF(TblVendas[[#This Row],[Vencimento]] &gt; TblVendas[[#This Row],[Data Venda]], "À Prazo", "À Vista")</f>
        <v>À Vista</v>
      </c>
    </row>
    <row r="510" spans="2:11" x14ac:dyDescent="0.25">
      <c r="B510" s="1">
        <v>43701</v>
      </c>
      <c r="C510" s="25">
        <v>86657720158</v>
      </c>
      <c r="D510" s="4">
        <v>540</v>
      </c>
      <c r="E510" s="1">
        <v>43701</v>
      </c>
      <c r="F510" s="1">
        <v>43701</v>
      </c>
      <c r="G510" s="2" t="s">
        <v>9</v>
      </c>
      <c r="H51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10" s="6">
        <f>MONTH(TblVendas[[#This Row],[Data Venda]])</f>
        <v>8</v>
      </c>
      <c r="J510" s="6">
        <f>YEAR(TblVendas[[#This Row],[Data Venda]])</f>
        <v>2019</v>
      </c>
      <c r="K510" s="7" t="str">
        <f>IF(TblVendas[[#This Row],[Vencimento]] &gt; TblVendas[[#This Row],[Data Venda]], "À Prazo", "À Vista")</f>
        <v>À Vista</v>
      </c>
    </row>
    <row r="511" spans="2:11" x14ac:dyDescent="0.25">
      <c r="B511" s="1">
        <v>43701</v>
      </c>
      <c r="C511" s="25">
        <v>86657720185</v>
      </c>
      <c r="D511" s="4">
        <v>675</v>
      </c>
      <c r="E511" s="1">
        <v>43731</v>
      </c>
      <c r="F511" s="1">
        <v>43731</v>
      </c>
      <c r="G511" s="2" t="s">
        <v>8</v>
      </c>
      <c r="H51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11" s="6">
        <f>MONTH(TblVendas[[#This Row],[Data Venda]])</f>
        <v>8</v>
      </c>
      <c r="J511" s="6">
        <f>YEAR(TblVendas[[#This Row],[Data Venda]])</f>
        <v>2019</v>
      </c>
      <c r="K511" s="7" t="str">
        <f>IF(TblVendas[[#This Row],[Vencimento]] &gt; TblVendas[[#This Row],[Data Venda]], "À Prazo", "À Vista")</f>
        <v>À Prazo</v>
      </c>
    </row>
    <row r="512" spans="2:11" x14ac:dyDescent="0.25">
      <c r="B512" s="1">
        <v>43701</v>
      </c>
      <c r="C512" s="25">
        <v>86657720179</v>
      </c>
      <c r="D512" s="4">
        <v>301</v>
      </c>
      <c r="E512" s="1">
        <v>43761</v>
      </c>
      <c r="F512" s="1">
        <v>43761</v>
      </c>
      <c r="G512" s="2" t="s">
        <v>8</v>
      </c>
      <c r="H51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12" s="6">
        <f>MONTH(TblVendas[[#This Row],[Data Venda]])</f>
        <v>8</v>
      </c>
      <c r="J512" s="6">
        <f>YEAR(TblVendas[[#This Row],[Data Venda]])</f>
        <v>2019</v>
      </c>
      <c r="K512" s="7" t="str">
        <f>IF(TblVendas[[#This Row],[Vencimento]] &gt; TblVendas[[#This Row],[Data Venda]], "À Prazo", "À Vista")</f>
        <v>À Prazo</v>
      </c>
    </row>
    <row r="513" spans="2:11" x14ac:dyDescent="0.25">
      <c r="B513" s="1">
        <v>43703</v>
      </c>
      <c r="C513" s="25">
        <v>86657720139</v>
      </c>
      <c r="D513" s="4">
        <v>1058</v>
      </c>
      <c r="E513" s="1">
        <v>43733</v>
      </c>
      <c r="F513" s="1">
        <v>43733</v>
      </c>
      <c r="G513" s="2" t="s">
        <v>8</v>
      </c>
      <c r="H51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13" s="6">
        <f>MONTH(TblVendas[[#This Row],[Data Venda]])</f>
        <v>8</v>
      </c>
      <c r="J513" s="6">
        <f>YEAR(TblVendas[[#This Row],[Data Venda]])</f>
        <v>2019</v>
      </c>
      <c r="K513" s="7" t="str">
        <f>IF(TblVendas[[#This Row],[Vencimento]] &gt; TblVendas[[#This Row],[Data Venda]], "À Prazo", "À Vista")</f>
        <v>À Prazo</v>
      </c>
    </row>
    <row r="514" spans="2:11" x14ac:dyDescent="0.25">
      <c r="B514" s="1">
        <v>43703</v>
      </c>
      <c r="C514" s="25">
        <v>86657720179</v>
      </c>
      <c r="D514" s="4">
        <v>309</v>
      </c>
      <c r="E514" s="1">
        <v>43733</v>
      </c>
      <c r="F514" s="1">
        <v>43733</v>
      </c>
      <c r="G514" s="2" t="s">
        <v>7</v>
      </c>
      <c r="H51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14" s="6">
        <f>MONTH(TblVendas[[#This Row],[Data Venda]])</f>
        <v>8</v>
      </c>
      <c r="J514" s="6">
        <f>YEAR(TblVendas[[#This Row],[Data Venda]])</f>
        <v>2019</v>
      </c>
      <c r="K514" s="7" t="str">
        <f>IF(TblVendas[[#This Row],[Vencimento]] &gt; TblVendas[[#This Row],[Data Venda]], "À Prazo", "À Vista")</f>
        <v>À Prazo</v>
      </c>
    </row>
    <row r="515" spans="2:11" x14ac:dyDescent="0.25">
      <c r="B515" s="1">
        <v>43705</v>
      </c>
      <c r="C515" s="25">
        <v>86657720119</v>
      </c>
      <c r="D515" s="4">
        <v>494</v>
      </c>
      <c r="E515" s="1">
        <v>43735</v>
      </c>
      <c r="F515" s="1">
        <v>43735</v>
      </c>
      <c r="G515" s="2" t="s">
        <v>7</v>
      </c>
      <c r="H51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15" s="6">
        <f>MONTH(TblVendas[[#This Row],[Data Venda]])</f>
        <v>8</v>
      </c>
      <c r="J515" s="6">
        <f>YEAR(TblVendas[[#This Row],[Data Venda]])</f>
        <v>2019</v>
      </c>
      <c r="K515" s="7" t="str">
        <f>IF(TblVendas[[#This Row],[Vencimento]] &gt; TblVendas[[#This Row],[Data Venda]], "À Prazo", "À Vista")</f>
        <v>À Prazo</v>
      </c>
    </row>
    <row r="516" spans="2:11" x14ac:dyDescent="0.25">
      <c r="B516" s="1">
        <v>43705</v>
      </c>
      <c r="C516" s="25">
        <v>86657720094</v>
      </c>
      <c r="D516" s="4">
        <v>1255</v>
      </c>
      <c r="E516" s="1">
        <v>43735</v>
      </c>
      <c r="F516" s="1">
        <v>43735</v>
      </c>
      <c r="G516" s="2" t="s">
        <v>7</v>
      </c>
      <c r="H51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16" s="6">
        <f>MONTH(TblVendas[[#This Row],[Data Venda]])</f>
        <v>8</v>
      </c>
      <c r="J516" s="6">
        <f>YEAR(TblVendas[[#This Row],[Data Venda]])</f>
        <v>2019</v>
      </c>
      <c r="K516" s="7" t="str">
        <f>IF(TblVendas[[#This Row],[Vencimento]] &gt; TblVendas[[#This Row],[Data Venda]], "À Prazo", "À Vista")</f>
        <v>À Prazo</v>
      </c>
    </row>
    <row r="517" spans="2:11" x14ac:dyDescent="0.25">
      <c r="B517" s="1">
        <v>43707</v>
      </c>
      <c r="C517" s="25">
        <v>86657720231</v>
      </c>
      <c r="D517" s="4">
        <v>955</v>
      </c>
      <c r="E517" s="1">
        <v>43737</v>
      </c>
      <c r="F517" s="1">
        <v>43737</v>
      </c>
      <c r="G517" s="2" t="s">
        <v>9</v>
      </c>
      <c r="H51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17" s="6">
        <f>MONTH(TblVendas[[#This Row],[Data Venda]])</f>
        <v>8</v>
      </c>
      <c r="J517" s="6">
        <f>YEAR(TblVendas[[#This Row],[Data Venda]])</f>
        <v>2019</v>
      </c>
      <c r="K517" s="7" t="str">
        <f>IF(TblVendas[[#This Row],[Vencimento]] &gt; TblVendas[[#This Row],[Data Venda]], "À Prazo", "À Vista")</f>
        <v>À Prazo</v>
      </c>
    </row>
    <row r="518" spans="2:11" x14ac:dyDescent="0.25">
      <c r="B518" s="1">
        <v>43707</v>
      </c>
      <c r="C518" s="25">
        <v>86657720213</v>
      </c>
      <c r="D518" s="4">
        <v>194</v>
      </c>
      <c r="E518" s="1">
        <v>43767</v>
      </c>
      <c r="F518" s="1">
        <v>43767</v>
      </c>
      <c r="G518" s="2" t="s">
        <v>9</v>
      </c>
      <c r="H51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18" s="6">
        <f>MONTH(TblVendas[[#This Row],[Data Venda]])</f>
        <v>8</v>
      </c>
      <c r="J518" s="6">
        <f>YEAR(TblVendas[[#This Row],[Data Venda]])</f>
        <v>2019</v>
      </c>
      <c r="K518" s="7" t="str">
        <f>IF(TblVendas[[#This Row],[Vencimento]] &gt; TblVendas[[#This Row],[Data Venda]], "À Prazo", "À Vista")</f>
        <v>À Prazo</v>
      </c>
    </row>
    <row r="519" spans="2:11" x14ac:dyDescent="0.25">
      <c r="B519" s="1">
        <v>43707</v>
      </c>
      <c r="C519" s="25">
        <v>86657720162</v>
      </c>
      <c r="D519" s="4">
        <v>1483</v>
      </c>
      <c r="E519" s="1">
        <v>43767</v>
      </c>
      <c r="F519" s="1">
        <v>43767</v>
      </c>
      <c r="G519" s="2" t="s">
        <v>7</v>
      </c>
      <c r="H51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19" s="6">
        <f>MONTH(TblVendas[[#This Row],[Data Venda]])</f>
        <v>8</v>
      </c>
      <c r="J519" s="6">
        <f>YEAR(TblVendas[[#This Row],[Data Venda]])</f>
        <v>2019</v>
      </c>
      <c r="K519" s="7" t="str">
        <f>IF(TblVendas[[#This Row],[Vencimento]] &gt; TblVendas[[#This Row],[Data Venda]], "À Prazo", "À Vista")</f>
        <v>À Prazo</v>
      </c>
    </row>
    <row r="520" spans="2:11" x14ac:dyDescent="0.25">
      <c r="B520" s="1">
        <v>43707</v>
      </c>
      <c r="C520" s="25">
        <v>86657720214</v>
      </c>
      <c r="D520" s="4">
        <v>1478</v>
      </c>
      <c r="E520" s="1">
        <v>43767</v>
      </c>
      <c r="F520" s="1">
        <v>43792</v>
      </c>
      <c r="G520" s="2" t="s">
        <v>9</v>
      </c>
      <c r="H520" s="6">
        <f>IF(TblVendas[[#This Row],[Vencimento]] &gt; Analises!$C$3, 0, IF(TblVendas[[#This Row],[Pagamento]] = 0, Analises!$C$3 - TblVendas[[#This Row],[Vencimento]], TblVendas[[#This Row],[Pagamento]] - TblVendas[[#This Row],[Vencimento]]))</f>
        <v>25</v>
      </c>
      <c r="I520" s="6">
        <f>MONTH(TblVendas[[#This Row],[Data Venda]])</f>
        <v>8</v>
      </c>
      <c r="J520" s="6">
        <f>YEAR(TblVendas[[#This Row],[Data Venda]])</f>
        <v>2019</v>
      </c>
      <c r="K520" s="7" t="str">
        <f>IF(TblVendas[[#This Row],[Vencimento]] &gt; TblVendas[[#This Row],[Data Venda]], "À Prazo", "À Vista")</f>
        <v>À Prazo</v>
      </c>
    </row>
    <row r="521" spans="2:11" x14ac:dyDescent="0.25">
      <c r="B521" s="1">
        <v>43707</v>
      </c>
      <c r="C521" s="25">
        <v>86657720073</v>
      </c>
      <c r="D521" s="4">
        <v>713</v>
      </c>
      <c r="E521" s="1">
        <v>43797</v>
      </c>
      <c r="F521" s="1">
        <v>43797</v>
      </c>
      <c r="G521" s="2" t="s">
        <v>9</v>
      </c>
      <c r="H52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21" s="6">
        <f>MONTH(TblVendas[[#This Row],[Data Venda]])</f>
        <v>8</v>
      </c>
      <c r="J521" s="6">
        <f>YEAR(TblVendas[[#This Row],[Data Venda]])</f>
        <v>2019</v>
      </c>
      <c r="K521" s="7" t="str">
        <f>IF(TblVendas[[#This Row],[Vencimento]] &gt; TblVendas[[#This Row],[Data Venda]], "À Prazo", "À Vista")</f>
        <v>À Prazo</v>
      </c>
    </row>
    <row r="522" spans="2:11" x14ac:dyDescent="0.25">
      <c r="B522" s="1">
        <v>43708</v>
      </c>
      <c r="C522" s="25">
        <v>86657720056</v>
      </c>
      <c r="D522" s="4">
        <v>1421</v>
      </c>
      <c r="E522" s="1">
        <v>43708</v>
      </c>
      <c r="F522" s="1">
        <v>43729</v>
      </c>
      <c r="G522" s="2" t="s">
        <v>8</v>
      </c>
      <c r="H522" s="6">
        <f>IF(TblVendas[[#This Row],[Vencimento]] &gt; Analises!$C$3, 0, IF(TblVendas[[#This Row],[Pagamento]] = 0, Analises!$C$3 - TblVendas[[#This Row],[Vencimento]], TblVendas[[#This Row],[Pagamento]] - TblVendas[[#This Row],[Vencimento]]))</f>
        <v>21</v>
      </c>
      <c r="I522" s="6">
        <f>MONTH(TblVendas[[#This Row],[Data Venda]])</f>
        <v>8</v>
      </c>
      <c r="J522" s="6">
        <f>YEAR(TblVendas[[#This Row],[Data Venda]])</f>
        <v>2019</v>
      </c>
      <c r="K522" s="7" t="str">
        <f>IF(TblVendas[[#This Row],[Vencimento]] &gt; TblVendas[[#This Row],[Data Venda]], "À Prazo", "À Vista")</f>
        <v>À Vista</v>
      </c>
    </row>
    <row r="523" spans="2:11" x14ac:dyDescent="0.25">
      <c r="B523" s="1">
        <v>43708</v>
      </c>
      <c r="C523" s="25">
        <v>86657720192</v>
      </c>
      <c r="D523" s="4">
        <v>1220</v>
      </c>
      <c r="E523" s="1">
        <v>43738</v>
      </c>
      <c r="F523" s="1">
        <v>43738</v>
      </c>
      <c r="G523" s="2" t="s">
        <v>8</v>
      </c>
      <c r="H52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23" s="6">
        <f>MONTH(TblVendas[[#This Row],[Data Venda]])</f>
        <v>8</v>
      </c>
      <c r="J523" s="6">
        <f>YEAR(TblVendas[[#This Row],[Data Venda]])</f>
        <v>2019</v>
      </c>
      <c r="K523" s="7" t="str">
        <f>IF(TblVendas[[#This Row],[Vencimento]] &gt; TblVendas[[#This Row],[Data Venda]], "À Prazo", "À Vista")</f>
        <v>À Prazo</v>
      </c>
    </row>
    <row r="524" spans="2:11" x14ac:dyDescent="0.25">
      <c r="B524" s="1">
        <v>43709</v>
      </c>
      <c r="C524" s="25">
        <v>86657720196</v>
      </c>
      <c r="D524" s="4">
        <v>477</v>
      </c>
      <c r="E524" s="1">
        <v>43709</v>
      </c>
      <c r="F524" s="1">
        <v>43709</v>
      </c>
      <c r="G524" s="2" t="s">
        <v>7</v>
      </c>
      <c r="H52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24" s="6">
        <f>MONTH(TblVendas[[#This Row],[Data Venda]])</f>
        <v>9</v>
      </c>
      <c r="J524" s="6">
        <f>YEAR(TblVendas[[#This Row],[Data Venda]])</f>
        <v>2019</v>
      </c>
      <c r="K524" s="7" t="str">
        <f>IF(TblVendas[[#This Row],[Vencimento]] &gt; TblVendas[[#This Row],[Data Venda]], "À Prazo", "À Vista")</f>
        <v>À Vista</v>
      </c>
    </row>
    <row r="525" spans="2:11" x14ac:dyDescent="0.25">
      <c r="B525" s="1">
        <v>43709</v>
      </c>
      <c r="C525" s="25">
        <v>86657720166</v>
      </c>
      <c r="D525" s="4">
        <v>1408</v>
      </c>
      <c r="E525" s="1">
        <v>43769</v>
      </c>
      <c r="F525" s="1">
        <v>43769</v>
      </c>
      <c r="G525" s="2" t="s">
        <v>8</v>
      </c>
      <c r="H52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25" s="6">
        <f>MONTH(TblVendas[[#This Row],[Data Venda]])</f>
        <v>9</v>
      </c>
      <c r="J525" s="6">
        <f>YEAR(TblVendas[[#This Row],[Data Venda]])</f>
        <v>2019</v>
      </c>
      <c r="K525" s="7" t="str">
        <f>IF(TblVendas[[#This Row],[Vencimento]] &gt; TblVendas[[#This Row],[Data Venda]], "À Prazo", "À Vista")</f>
        <v>À Prazo</v>
      </c>
    </row>
    <row r="526" spans="2:11" x14ac:dyDescent="0.25">
      <c r="B526" s="1">
        <v>43709</v>
      </c>
      <c r="C526" s="25">
        <v>86657720150</v>
      </c>
      <c r="D526" s="4">
        <v>766</v>
      </c>
      <c r="E526" s="1">
        <v>43799</v>
      </c>
      <c r="F526" s="1">
        <v>43799</v>
      </c>
      <c r="G526" s="2" t="s">
        <v>7</v>
      </c>
      <c r="H52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26" s="6">
        <f>MONTH(TblVendas[[#This Row],[Data Venda]])</f>
        <v>9</v>
      </c>
      <c r="J526" s="6">
        <f>YEAR(TblVendas[[#This Row],[Data Venda]])</f>
        <v>2019</v>
      </c>
      <c r="K526" s="7" t="str">
        <f>IF(TblVendas[[#This Row],[Vencimento]] &gt; TblVendas[[#This Row],[Data Venda]], "À Prazo", "À Vista")</f>
        <v>À Prazo</v>
      </c>
    </row>
    <row r="527" spans="2:11" x14ac:dyDescent="0.25">
      <c r="B527" s="1">
        <v>43710</v>
      </c>
      <c r="C527" s="25">
        <v>86657720163</v>
      </c>
      <c r="D527" s="4">
        <v>1155</v>
      </c>
      <c r="E527" s="1">
        <v>43740</v>
      </c>
      <c r="F527" s="1">
        <v>43771</v>
      </c>
      <c r="G527" s="2" t="s">
        <v>7</v>
      </c>
      <c r="H527" s="6">
        <f>IF(TblVendas[[#This Row],[Vencimento]] &gt; Analises!$C$3, 0, IF(TblVendas[[#This Row],[Pagamento]] = 0, Analises!$C$3 - TblVendas[[#This Row],[Vencimento]], TblVendas[[#This Row],[Pagamento]] - TblVendas[[#This Row],[Vencimento]]))</f>
        <v>31</v>
      </c>
      <c r="I527" s="6">
        <f>MONTH(TblVendas[[#This Row],[Data Venda]])</f>
        <v>9</v>
      </c>
      <c r="J527" s="6">
        <f>YEAR(TblVendas[[#This Row],[Data Venda]])</f>
        <v>2019</v>
      </c>
      <c r="K527" s="7" t="str">
        <f>IF(TblVendas[[#This Row],[Vencimento]] &gt; TblVendas[[#This Row],[Data Venda]], "À Prazo", "À Vista")</f>
        <v>À Prazo</v>
      </c>
    </row>
    <row r="528" spans="2:11" x14ac:dyDescent="0.25">
      <c r="B528" s="1">
        <v>43710</v>
      </c>
      <c r="C528" s="25">
        <v>86657720069</v>
      </c>
      <c r="D528" s="4">
        <v>1006</v>
      </c>
      <c r="E528" s="1">
        <v>43770</v>
      </c>
      <c r="F528" s="1">
        <v>43770</v>
      </c>
      <c r="G528" s="2" t="s">
        <v>8</v>
      </c>
      <c r="H52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28" s="6">
        <f>MONTH(TblVendas[[#This Row],[Data Venda]])</f>
        <v>9</v>
      </c>
      <c r="J528" s="6">
        <f>YEAR(TblVendas[[#This Row],[Data Venda]])</f>
        <v>2019</v>
      </c>
      <c r="K528" s="7" t="str">
        <f>IF(TblVendas[[#This Row],[Vencimento]] &gt; TblVendas[[#This Row],[Data Venda]], "À Prazo", "À Vista")</f>
        <v>À Prazo</v>
      </c>
    </row>
    <row r="529" spans="2:11" x14ac:dyDescent="0.25">
      <c r="B529" s="1">
        <v>43710</v>
      </c>
      <c r="C529" s="25">
        <v>86657720241</v>
      </c>
      <c r="D529" s="4">
        <v>157</v>
      </c>
      <c r="E529" s="1">
        <v>43800</v>
      </c>
      <c r="F529" s="1">
        <v>43823</v>
      </c>
      <c r="G529" s="2" t="s">
        <v>9</v>
      </c>
      <c r="H529" s="6">
        <f>IF(TblVendas[[#This Row],[Vencimento]] &gt; Analises!$C$3, 0, IF(TblVendas[[#This Row],[Pagamento]] = 0, Analises!$C$3 - TblVendas[[#This Row],[Vencimento]], TblVendas[[#This Row],[Pagamento]] - TblVendas[[#This Row],[Vencimento]]))</f>
        <v>23</v>
      </c>
      <c r="I529" s="6">
        <f>MONTH(TblVendas[[#This Row],[Data Venda]])</f>
        <v>9</v>
      </c>
      <c r="J529" s="6">
        <f>YEAR(TblVendas[[#This Row],[Data Venda]])</f>
        <v>2019</v>
      </c>
      <c r="K529" s="7" t="str">
        <f>IF(TblVendas[[#This Row],[Vencimento]] &gt; TblVendas[[#This Row],[Data Venda]], "À Prazo", "À Vista")</f>
        <v>À Prazo</v>
      </c>
    </row>
    <row r="530" spans="2:11" x14ac:dyDescent="0.25">
      <c r="B530" s="1">
        <v>43711</v>
      </c>
      <c r="C530" s="25">
        <v>86657720229</v>
      </c>
      <c r="D530" s="4">
        <v>1286</v>
      </c>
      <c r="E530" s="1">
        <v>43741</v>
      </c>
      <c r="F530" s="1">
        <v>43741</v>
      </c>
      <c r="G530" s="2" t="s">
        <v>8</v>
      </c>
      <c r="H53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30" s="6">
        <f>MONTH(TblVendas[[#This Row],[Data Venda]])</f>
        <v>9</v>
      </c>
      <c r="J530" s="6">
        <f>YEAR(TblVendas[[#This Row],[Data Venda]])</f>
        <v>2019</v>
      </c>
      <c r="K530" s="7" t="str">
        <f>IF(TblVendas[[#This Row],[Vencimento]] &gt; TblVendas[[#This Row],[Data Venda]], "À Prazo", "À Vista")</f>
        <v>À Prazo</v>
      </c>
    </row>
    <row r="531" spans="2:11" x14ac:dyDescent="0.25">
      <c r="B531" s="1">
        <v>43711</v>
      </c>
      <c r="C531" s="25">
        <v>86657720152</v>
      </c>
      <c r="D531" s="4">
        <v>60</v>
      </c>
      <c r="E531" s="1">
        <v>43771</v>
      </c>
      <c r="F531" s="1">
        <v>43771</v>
      </c>
      <c r="G531" s="2" t="s">
        <v>8</v>
      </c>
      <c r="H53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31" s="6">
        <f>MONTH(TblVendas[[#This Row],[Data Venda]])</f>
        <v>9</v>
      </c>
      <c r="J531" s="6">
        <f>YEAR(TblVendas[[#This Row],[Data Venda]])</f>
        <v>2019</v>
      </c>
      <c r="K531" s="7" t="str">
        <f>IF(TblVendas[[#This Row],[Vencimento]] &gt; TblVendas[[#This Row],[Data Venda]], "À Prazo", "À Vista")</f>
        <v>À Prazo</v>
      </c>
    </row>
    <row r="532" spans="2:11" x14ac:dyDescent="0.25">
      <c r="B532" s="1">
        <v>43712</v>
      </c>
      <c r="C532" s="25">
        <v>86657720053</v>
      </c>
      <c r="D532" s="4">
        <v>503</v>
      </c>
      <c r="E532" s="1">
        <v>43712</v>
      </c>
      <c r="F532" s="1">
        <v>43712</v>
      </c>
      <c r="G532" s="2" t="s">
        <v>9</v>
      </c>
      <c r="H53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32" s="6">
        <f>MONTH(TblVendas[[#This Row],[Data Venda]])</f>
        <v>9</v>
      </c>
      <c r="J532" s="6">
        <f>YEAR(TblVendas[[#This Row],[Data Venda]])</f>
        <v>2019</v>
      </c>
      <c r="K532" s="7" t="str">
        <f>IF(TblVendas[[#This Row],[Vencimento]] &gt; TblVendas[[#This Row],[Data Venda]], "À Prazo", "À Vista")</f>
        <v>À Vista</v>
      </c>
    </row>
    <row r="533" spans="2:11" x14ac:dyDescent="0.25">
      <c r="B533" s="1">
        <v>43714</v>
      </c>
      <c r="C533" s="25">
        <v>86657720102</v>
      </c>
      <c r="D533" s="4">
        <v>729</v>
      </c>
      <c r="E533" s="1">
        <v>43744</v>
      </c>
      <c r="F533" s="1">
        <v>43744</v>
      </c>
      <c r="G533" s="2" t="s">
        <v>9</v>
      </c>
      <c r="H53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33" s="6">
        <f>MONTH(TblVendas[[#This Row],[Data Venda]])</f>
        <v>9</v>
      </c>
      <c r="J533" s="6">
        <f>YEAR(TblVendas[[#This Row],[Data Venda]])</f>
        <v>2019</v>
      </c>
      <c r="K533" s="7" t="str">
        <f>IF(TblVendas[[#This Row],[Vencimento]] &gt; TblVendas[[#This Row],[Data Venda]], "À Prazo", "À Vista")</f>
        <v>À Prazo</v>
      </c>
    </row>
    <row r="534" spans="2:11" x14ac:dyDescent="0.25">
      <c r="B534" s="1">
        <v>43714</v>
      </c>
      <c r="C534" s="25">
        <v>86657720209</v>
      </c>
      <c r="D534" s="4">
        <v>187</v>
      </c>
      <c r="E534" s="1">
        <v>43774</v>
      </c>
      <c r="F534" s="1">
        <v>43810</v>
      </c>
      <c r="G534" s="2" t="s">
        <v>9</v>
      </c>
      <c r="H534" s="6">
        <f>IF(TblVendas[[#This Row],[Vencimento]] &gt; Analises!$C$3, 0, IF(TblVendas[[#This Row],[Pagamento]] = 0, Analises!$C$3 - TblVendas[[#This Row],[Vencimento]], TblVendas[[#This Row],[Pagamento]] - TblVendas[[#This Row],[Vencimento]]))</f>
        <v>36</v>
      </c>
      <c r="I534" s="6">
        <f>MONTH(TblVendas[[#This Row],[Data Venda]])</f>
        <v>9</v>
      </c>
      <c r="J534" s="6">
        <f>YEAR(TblVendas[[#This Row],[Data Venda]])</f>
        <v>2019</v>
      </c>
      <c r="K534" s="7" t="str">
        <f>IF(TblVendas[[#This Row],[Vencimento]] &gt; TblVendas[[#This Row],[Data Venda]], "À Prazo", "À Vista")</f>
        <v>À Prazo</v>
      </c>
    </row>
    <row r="535" spans="2:11" x14ac:dyDescent="0.25">
      <c r="B535" s="1">
        <v>43714</v>
      </c>
      <c r="C535" s="25">
        <v>86657720116</v>
      </c>
      <c r="D535" s="4">
        <v>1049</v>
      </c>
      <c r="E535" s="1">
        <v>43804</v>
      </c>
      <c r="F535" s="1">
        <v>43829</v>
      </c>
      <c r="G535" s="2" t="s">
        <v>7</v>
      </c>
      <c r="H535" s="6">
        <f>IF(TblVendas[[#This Row],[Vencimento]] &gt; Analises!$C$3, 0, IF(TblVendas[[#This Row],[Pagamento]] = 0, Analises!$C$3 - TblVendas[[#This Row],[Vencimento]], TblVendas[[#This Row],[Pagamento]] - TblVendas[[#This Row],[Vencimento]]))</f>
        <v>25</v>
      </c>
      <c r="I535" s="6">
        <f>MONTH(TblVendas[[#This Row],[Data Venda]])</f>
        <v>9</v>
      </c>
      <c r="J535" s="6">
        <f>YEAR(TblVendas[[#This Row],[Data Venda]])</f>
        <v>2019</v>
      </c>
      <c r="K535" s="7" t="str">
        <f>IF(TblVendas[[#This Row],[Vencimento]] &gt; TblVendas[[#This Row],[Data Venda]], "À Prazo", "À Vista")</f>
        <v>À Prazo</v>
      </c>
    </row>
    <row r="536" spans="2:11" x14ac:dyDescent="0.25">
      <c r="B536" s="1">
        <v>43715</v>
      </c>
      <c r="C536" s="25">
        <v>86657720052</v>
      </c>
      <c r="D536" s="4">
        <v>694</v>
      </c>
      <c r="E536" s="1">
        <v>43775</v>
      </c>
      <c r="F536" s="1">
        <v>43775</v>
      </c>
      <c r="G536" s="2" t="s">
        <v>7</v>
      </c>
      <c r="H53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36" s="6">
        <f>MONTH(TblVendas[[#This Row],[Data Venda]])</f>
        <v>9</v>
      </c>
      <c r="J536" s="6">
        <f>YEAR(TblVendas[[#This Row],[Data Venda]])</f>
        <v>2019</v>
      </c>
      <c r="K536" s="7" t="str">
        <f>IF(TblVendas[[#This Row],[Vencimento]] &gt; TblVendas[[#This Row],[Data Venda]], "À Prazo", "À Vista")</f>
        <v>À Prazo</v>
      </c>
    </row>
    <row r="537" spans="2:11" x14ac:dyDescent="0.25">
      <c r="B537" s="1">
        <v>43715</v>
      </c>
      <c r="C537" s="25">
        <v>86657720101</v>
      </c>
      <c r="D537" s="4">
        <v>1295</v>
      </c>
      <c r="E537" s="1">
        <v>43805</v>
      </c>
      <c r="F537" s="1">
        <v>43805</v>
      </c>
      <c r="G537" s="2" t="s">
        <v>7</v>
      </c>
      <c r="H53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37" s="6">
        <f>MONTH(TblVendas[[#This Row],[Data Venda]])</f>
        <v>9</v>
      </c>
      <c r="J537" s="6">
        <f>YEAR(TblVendas[[#This Row],[Data Venda]])</f>
        <v>2019</v>
      </c>
      <c r="K537" s="7" t="str">
        <f>IF(TblVendas[[#This Row],[Vencimento]] &gt; TblVendas[[#This Row],[Data Venda]], "À Prazo", "À Vista")</f>
        <v>À Prazo</v>
      </c>
    </row>
    <row r="538" spans="2:11" x14ac:dyDescent="0.25">
      <c r="B538" s="1">
        <v>43716</v>
      </c>
      <c r="C538" s="25">
        <v>86657720161</v>
      </c>
      <c r="D538" s="4">
        <v>1390</v>
      </c>
      <c r="E538" s="1">
        <v>43716</v>
      </c>
      <c r="F538" s="1">
        <v>43716</v>
      </c>
      <c r="G538" s="2" t="s">
        <v>9</v>
      </c>
      <c r="H53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38" s="6">
        <f>MONTH(TblVendas[[#This Row],[Data Venda]])</f>
        <v>9</v>
      </c>
      <c r="J538" s="6">
        <f>YEAR(TblVendas[[#This Row],[Data Venda]])</f>
        <v>2019</v>
      </c>
      <c r="K538" s="7" t="str">
        <f>IF(TblVendas[[#This Row],[Vencimento]] &gt; TblVendas[[#This Row],[Data Venda]], "À Prazo", "À Vista")</f>
        <v>À Vista</v>
      </c>
    </row>
    <row r="539" spans="2:11" x14ac:dyDescent="0.25">
      <c r="B539" s="1">
        <v>43716</v>
      </c>
      <c r="C539" s="25">
        <v>86657720207</v>
      </c>
      <c r="D539" s="4">
        <v>1443</v>
      </c>
      <c r="E539" s="1">
        <v>43776</v>
      </c>
      <c r="F539" s="1">
        <v>43798</v>
      </c>
      <c r="G539" s="2" t="s">
        <v>8</v>
      </c>
      <c r="H539" s="6">
        <f>IF(TblVendas[[#This Row],[Vencimento]] &gt; Analises!$C$3, 0, IF(TblVendas[[#This Row],[Pagamento]] = 0, Analises!$C$3 - TblVendas[[#This Row],[Vencimento]], TblVendas[[#This Row],[Pagamento]] - TblVendas[[#This Row],[Vencimento]]))</f>
        <v>22</v>
      </c>
      <c r="I539" s="6">
        <f>MONTH(TblVendas[[#This Row],[Data Venda]])</f>
        <v>9</v>
      </c>
      <c r="J539" s="6">
        <f>YEAR(TblVendas[[#This Row],[Data Venda]])</f>
        <v>2019</v>
      </c>
      <c r="K539" s="7" t="str">
        <f>IF(TblVendas[[#This Row],[Vencimento]] &gt; TblVendas[[#This Row],[Data Venda]], "À Prazo", "À Vista")</f>
        <v>À Prazo</v>
      </c>
    </row>
    <row r="540" spans="2:11" x14ac:dyDescent="0.25">
      <c r="B540" s="1">
        <v>43717</v>
      </c>
      <c r="C540" s="25">
        <v>86657720157</v>
      </c>
      <c r="D540" s="4">
        <v>1176</v>
      </c>
      <c r="E540" s="1">
        <v>43747</v>
      </c>
      <c r="F540" s="1">
        <v>43785</v>
      </c>
      <c r="G540" s="2" t="s">
        <v>8</v>
      </c>
      <c r="H540" s="6">
        <f>IF(TblVendas[[#This Row],[Vencimento]] &gt; Analises!$C$3, 0, IF(TblVendas[[#This Row],[Pagamento]] = 0, Analises!$C$3 - TblVendas[[#This Row],[Vencimento]], TblVendas[[#This Row],[Pagamento]] - TblVendas[[#This Row],[Vencimento]]))</f>
        <v>38</v>
      </c>
      <c r="I540" s="6">
        <f>MONTH(TblVendas[[#This Row],[Data Venda]])</f>
        <v>9</v>
      </c>
      <c r="J540" s="6">
        <f>YEAR(TblVendas[[#This Row],[Data Venda]])</f>
        <v>2019</v>
      </c>
      <c r="K540" s="7" t="str">
        <f>IF(TblVendas[[#This Row],[Vencimento]] &gt; TblVendas[[#This Row],[Data Venda]], "À Prazo", "À Vista")</f>
        <v>À Prazo</v>
      </c>
    </row>
    <row r="541" spans="2:11" x14ac:dyDescent="0.25">
      <c r="B541" s="1">
        <v>43717</v>
      </c>
      <c r="C541" s="25">
        <v>86657720182</v>
      </c>
      <c r="D541" s="4">
        <v>329</v>
      </c>
      <c r="E541" s="1">
        <v>43747</v>
      </c>
      <c r="F541" s="1">
        <v>43747</v>
      </c>
      <c r="G541" s="2" t="s">
        <v>9</v>
      </c>
      <c r="H54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41" s="6">
        <f>MONTH(TblVendas[[#This Row],[Data Venda]])</f>
        <v>9</v>
      </c>
      <c r="J541" s="6">
        <f>YEAR(TblVendas[[#This Row],[Data Venda]])</f>
        <v>2019</v>
      </c>
      <c r="K541" s="7" t="str">
        <f>IF(TblVendas[[#This Row],[Vencimento]] &gt; TblVendas[[#This Row],[Data Venda]], "À Prazo", "À Vista")</f>
        <v>À Prazo</v>
      </c>
    </row>
    <row r="542" spans="2:11" x14ac:dyDescent="0.25">
      <c r="B542" s="1">
        <v>43717</v>
      </c>
      <c r="C542" s="25">
        <v>86657720213</v>
      </c>
      <c r="D542" s="4">
        <v>622</v>
      </c>
      <c r="E542" s="1">
        <v>43777</v>
      </c>
      <c r="F542" s="1">
        <v>43777</v>
      </c>
      <c r="G542" s="2" t="s">
        <v>8</v>
      </c>
      <c r="H54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42" s="6">
        <f>MONTH(TblVendas[[#This Row],[Data Venda]])</f>
        <v>9</v>
      </c>
      <c r="J542" s="6">
        <f>YEAR(TblVendas[[#This Row],[Data Venda]])</f>
        <v>2019</v>
      </c>
      <c r="K542" s="7" t="str">
        <f>IF(TblVendas[[#This Row],[Vencimento]] &gt; TblVendas[[#This Row],[Data Venda]], "À Prazo", "À Vista")</f>
        <v>À Prazo</v>
      </c>
    </row>
    <row r="543" spans="2:11" x14ac:dyDescent="0.25">
      <c r="B543" s="1">
        <v>43717</v>
      </c>
      <c r="C543" s="25">
        <v>86657720254</v>
      </c>
      <c r="D543" s="4">
        <v>555</v>
      </c>
      <c r="E543" s="1">
        <v>43777</v>
      </c>
      <c r="F543" s="1">
        <v>43777</v>
      </c>
      <c r="G543" s="2" t="s">
        <v>9</v>
      </c>
      <c r="H54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43" s="6">
        <f>MONTH(TblVendas[[#This Row],[Data Venda]])</f>
        <v>9</v>
      </c>
      <c r="J543" s="6">
        <f>YEAR(TblVendas[[#This Row],[Data Venda]])</f>
        <v>2019</v>
      </c>
      <c r="K543" s="7" t="str">
        <f>IF(TblVendas[[#This Row],[Vencimento]] &gt; TblVendas[[#This Row],[Data Venda]], "À Prazo", "À Vista")</f>
        <v>À Prazo</v>
      </c>
    </row>
    <row r="544" spans="2:11" x14ac:dyDescent="0.25">
      <c r="B544" s="1">
        <v>43719</v>
      </c>
      <c r="C544" s="25">
        <v>86657720190</v>
      </c>
      <c r="D544" s="4">
        <v>1001</v>
      </c>
      <c r="E544" s="1">
        <v>43749</v>
      </c>
      <c r="F544" s="1">
        <v>43749</v>
      </c>
      <c r="G544" s="2" t="s">
        <v>9</v>
      </c>
      <c r="H54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44" s="6">
        <f>MONTH(TblVendas[[#This Row],[Data Venda]])</f>
        <v>9</v>
      </c>
      <c r="J544" s="6">
        <f>YEAR(TblVendas[[#This Row],[Data Venda]])</f>
        <v>2019</v>
      </c>
      <c r="K544" s="7" t="str">
        <f>IF(TblVendas[[#This Row],[Vencimento]] &gt; TblVendas[[#This Row],[Data Venda]], "À Prazo", "À Vista")</f>
        <v>À Prazo</v>
      </c>
    </row>
    <row r="545" spans="2:11" x14ac:dyDescent="0.25">
      <c r="B545" s="1">
        <v>43720</v>
      </c>
      <c r="C545" s="25">
        <v>86657720075</v>
      </c>
      <c r="D545" s="4">
        <v>85</v>
      </c>
      <c r="E545" s="1">
        <v>43750</v>
      </c>
      <c r="F545" s="1">
        <v>43750</v>
      </c>
      <c r="G545" s="2" t="s">
        <v>9</v>
      </c>
      <c r="H54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45" s="6">
        <f>MONTH(TblVendas[[#This Row],[Data Venda]])</f>
        <v>9</v>
      </c>
      <c r="J545" s="6">
        <f>YEAR(TblVendas[[#This Row],[Data Venda]])</f>
        <v>2019</v>
      </c>
      <c r="K545" s="7" t="str">
        <f>IF(TblVendas[[#This Row],[Vencimento]] &gt; TblVendas[[#This Row],[Data Venda]], "À Prazo", "À Vista")</f>
        <v>À Prazo</v>
      </c>
    </row>
    <row r="546" spans="2:11" x14ac:dyDescent="0.25">
      <c r="B546" s="1">
        <v>43720</v>
      </c>
      <c r="C546" s="25">
        <v>86657720212</v>
      </c>
      <c r="D546" s="4">
        <v>806</v>
      </c>
      <c r="E546" s="1">
        <v>43780</v>
      </c>
      <c r="F546" s="1">
        <v>43806</v>
      </c>
      <c r="G546" s="2" t="s">
        <v>8</v>
      </c>
      <c r="H546" s="6">
        <f>IF(TblVendas[[#This Row],[Vencimento]] &gt; Analises!$C$3, 0, IF(TblVendas[[#This Row],[Pagamento]] = 0, Analises!$C$3 - TblVendas[[#This Row],[Vencimento]], TblVendas[[#This Row],[Pagamento]] - TblVendas[[#This Row],[Vencimento]]))</f>
        <v>26</v>
      </c>
      <c r="I546" s="6">
        <f>MONTH(TblVendas[[#This Row],[Data Venda]])</f>
        <v>9</v>
      </c>
      <c r="J546" s="6">
        <f>YEAR(TblVendas[[#This Row],[Data Venda]])</f>
        <v>2019</v>
      </c>
      <c r="K546" s="7" t="str">
        <f>IF(TblVendas[[#This Row],[Vencimento]] &gt; TblVendas[[#This Row],[Data Venda]], "À Prazo", "À Vista")</f>
        <v>À Prazo</v>
      </c>
    </row>
    <row r="547" spans="2:11" x14ac:dyDescent="0.25">
      <c r="B547" s="1">
        <v>43721</v>
      </c>
      <c r="C547" s="25">
        <v>86657720178</v>
      </c>
      <c r="D547" s="4">
        <v>1081</v>
      </c>
      <c r="E547" s="1">
        <v>43751</v>
      </c>
      <c r="F547" s="1">
        <v>43751</v>
      </c>
      <c r="G547" s="2" t="s">
        <v>7</v>
      </c>
      <c r="H54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47" s="6">
        <f>MONTH(TblVendas[[#This Row],[Data Venda]])</f>
        <v>9</v>
      </c>
      <c r="J547" s="6">
        <f>YEAR(TblVendas[[#This Row],[Data Venda]])</f>
        <v>2019</v>
      </c>
      <c r="K547" s="7" t="str">
        <f>IF(TblVendas[[#This Row],[Vencimento]] &gt; TblVendas[[#This Row],[Data Venda]], "À Prazo", "À Vista")</f>
        <v>À Prazo</v>
      </c>
    </row>
    <row r="548" spans="2:11" x14ac:dyDescent="0.25">
      <c r="B548" s="1">
        <v>43721</v>
      </c>
      <c r="C548" s="25">
        <v>86657720115</v>
      </c>
      <c r="D548" s="4">
        <v>504</v>
      </c>
      <c r="E548" s="1">
        <v>43781</v>
      </c>
      <c r="F548" s="1">
        <v>43781</v>
      </c>
      <c r="G548" s="2" t="s">
        <v>8</v>
      </c>
      <c r="H54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48" s="6">
        <f>MONTH(TblVendas[[#This Row],[Data Venda]])</f>
        <v>9</v>
      </c>
      <c r="J548" s="6">
        <f>YEAR(TblVendas[[#This Row],[Data Venda]])</f>
        <v>2019</v>
      </c>
      <c r="K548" s="7" t="str">
        <f>IF(TblVendas[[#This Row],[Vencimento]] &gt; TblVendas[[#This Row],[Data Venda]], "À Prazo", "À Vista")</f>
        <v>À Prazo</v>
      </c>
    </row>
    <row r="549" spans="2:11" x14ac:dyDescent="0.25">
      <c r="B549" s="1">
        <v>43722</v>
      </c>
      <c r="C549" s="25">
        <v>86657720245</v>
      </c>
      <c r="D549" s="4">
        <v>1377</v>
      </c>
      <c r="E549" s="1">
        <v>43752</v>
      </c>
      <c r="F549" s="1">
        <v>43789</v>
      </c>
      <c r="G549" s="2" t="s">
        <v>7</v>
      </c>
      <c r="H549" s="6">
        <f>IF(TblVendas[[#This Row],[Vencimento]] &gt; Analises!$C$3, 0, IF(TblVendas[[#This Row],[Pagamento]] = 0, Analises!$C$3 - TblVendas[[#This Row],[Vencimento]], TblVendas[[#This Row],[Pagamento]] - TblVendas[[#This Row],[Vencimento]]))</f>
        <v>37</v>
      </c>
      <c r="I549" s="6">
        <f>MONTH(TblVendas[[#This Row],[Data Venda]])</f>
        <v>9</v>
      </c>
      <c r="J549" s="6">
        <f>YEAR(TblVendas[[#This Row],[Data Venda]])</f>
        <v>2019</v>
      </c>
      <c r="K549" s="7" t="str">
        <f>IF(TblVendas[[#This Row],[Vencimento]] &gt; TblVendas[[#This Row],[Data Venda]], "À Prazo", "À Vista")</f>
        <v>À Prazo</v>
      </c>
    </row>
    <row r="550" spans="2:11" x14ac:dyDescent="0.25">
      <c r="B550" s="1">
        <v>43722</v>
      </c>
      <c r="C550" s="25">
        <v>86657720137</v>
      </c>
      <c r="D550" s="4">
        <v>1479</v>
      </c>
      <c r="E550" s="1">
        <v>43752</v>
      </c>
      <c r="F550" s="1">
        <v>43752</v>
      </c>
      <c r="G550" s="2" t="s">
        <v>9</v>
      </c>
      <c r="H55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50" s="6">
        <f>MONTH(TblVendas[[#This Row],[Data Venda]])</f>
        <v>9</v>
      </c>
      <c r="J550" s="6">
        <f>YEAR(TblVendas[[#This Row],[Data Venda]])</f>
        <v>2019</v>
      </c>
      <c r="K550" s="7" t="str">
        <f>IF(TblVendas[[#This Row],[Vencimento]] &gt; TblVendas[[#This Row],[Data Venda]], "À Prazo", "À Vista")</f>
        <v>À Prazo</v>
      </c>
    </row>
    <row r="551" spans="2:11" x14ac:dyDescent="0.25">
      <c r="B551" s="1">
        <v>43723</v>
      </c>
      <c r="C551" s="25">
        <v>86657720177</v>
      </c>
      <c r="D551" s="4">
        <v>147</v>
      </c>
      <c r="E551" s="1">
        <v>43723</v>
      </c>
      <c r="F551" s="1">
        <v>43723</v>
      </c>
      <c r="G551" s="2" t="s">
        <v>8</v>
      </c>
      <c r="H55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51" s="6">
        <f>MONTH(TblVendas[[#This Row],[Data Venda]])</f>
        <v>9</v>
      </c>
      <c r="J551" s="6">
        <f>YEAR(TblVendas[[#This Row],[Data Venda]])</f>
        <v>2019</v>
      </c>
      <c r="K551" s="7" t="str">
        <f>IF(TblVendas[[#This Row],[Vencimento]] &gt; TblVendas[[#This Row],[Data Venda]], "À Prazo", "À Vista")</f>
        <v>À Vista</v>
      </c>
    </row>
    <row r="552" spans="2:11" x14ac:dyDescent="0.25">
      <c r="B552" s="1">
        <v>43723</v>
      </c>
      <c r="C552" s="25">
        <v>86657720176</v>
      </c>
      <c r="D552" s="4">
        <v>826</v>
      </c>
      <c r="E552" s="1">
        <v>43753</v>
      </c>
      <c r="F552" s="1">
        <v>43753</v>
      </c>
      <c r="G552" s="2" t="s">
        <v>9</v>
      </c>
      <c r="H55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52" s="6">
        <f>MONTH(TblVendas[[#This Row],[Data Venda]])</f>
        <v>9</v>
      </c>
      <c r="J552" s="6">
        <f>YEAR(TblVendas[[#This Row],[Data Venda]])</f>
        <v>2019</v>
      </c>
      <c r="K552" s="7" t="str">
        <f>IF(TblVendas[[#This Row],[Vencimento]] &gt; TblVendas[[#This Row],[Data Venda]], "À Prazo", "À Vista")</f>
        <v>À Prazo</v>
      </c>
    </row>
    <row r="553" spans="2:11" x14ac:dyDescent="0.25">
      <c r="B553" s="1">
        <v>43724</v>
      </c>
      <c r="C553" s="25">
        <v>86657720050</v>
      </c>
      <c r="D553" s="4">
        <v>1180</v>
      </c>
      <c r="E553" s="1">
        <v>43724</v>
      </c>
      <c r="F553" s="1">
        <v>43724</v>
      </c>
      <c r="G553" s="2" t="s">
        <v>8</v>
      </c>
      <c r="H55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53" s="6">
        <f>MONTH(TblVendas[[#This Row],[Data Venda]])</f>
        <v>9</v>
      </c>
      <c r="J553" s="6">
        <f>YEAR(TblVendas[[#This Row],[Data Venda]])</f>
        <v>2019</v>
      </c>
      <c r="K553" s="7" t="str">
        <f>IF(TblVendas[[#This Row],[Vencimento]] &gt; TblVendas[[#This Row],[Data Venda]], "À Prazo", "À Vista")</f>
        <v>À Vista</v>
      </c>
    </row>
    <row r="554" spans="2:11" x14ac:dyDescent="0.25">
      <c r="B554" s="1">
        <v>43724</v>
      </c>
      <c r="C554" s="25">
        <v>86657720101</v>
      </c>
      <c r="D554" s="4">
        <v>302</v>
      </c>
      <c r="E554" s="1">
        <v>43754</v>
      </c>
      <c r="F554" s="1">
        <v>43754</v>
      </c>
      <c r="G554" s="2" t="s">
        <v>8</v>
      </c>
      <c r="H55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54" s="6">
        <f>MONTH(TblVendas[[#This Row],[Data Venda]])</f>
        <v>9</v>
      </c>
      <c r="J554" s="6">
        <f>YEAR(TblVendas[[#This Row],[Data Venda]])</f>
        <v>2019</v>
      </c>
      <c r="K554" s="7" t="str">
        <f>IF(TblVendas[[#This Row],[Vencimento]] &gt; TblVendas[[#This Row],[Data Venda]], "À Prazo", "À Vista")</f>
        <v>À Prazo</v>
      </c>
    </row>
    <row r="555" spans="2:11" x14ac:dyDescent="0.25">
      <c r="B555" s="1">
        <v>43724</v>
      </c>
      <c r="C555" s="25">
        <v>86657720176</v>
      </c>
      <c r="D555" s="4">
        <v>351</v>
      </c>
      <c r="E555" s="1">
        <v>43814</v>
      </c>
      <c r="F555" s="1">
        <v>43814</v>
      </c>
      <c r="G555" s="2" t="s">
        <v>9</v>
      </c>
      <c r="H55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55" s="6">
        <f>MONTH(TblVendas[[#This Row],[Data Venda]])</f>
        <v>9</v>
      </c>
      <c r="J555" s="6">
        <f>YEAR(TblVendas[[#This Row],[Data Venda]])</f>
        <v>2019</v>
      </c>
      <c r="K555" s="7" t="str">
        <f>IF(TblVendas[[#This Row],[Vencimento]] &gt; TblVendas[[#This Row],[Data Venda]], "À Prazo", "À Vista")</f>
        <v>À Prazo</v>
      </c>
    </row>
    <row r="556" spans="2:11" x14ac:dyDescent="0.25">
      <c r="B556" s="1">
        <v>43725</v>
      </c>
      <c r="C556" s="25">
        <v>86657720083</v>
      </c>
      <c r="D556" s="4">
        <v>1425</v>
      </c>
      <c r="E556" s="1">
        <v>43785</v>
      </c>
      <c r="F556" s="1">
        <v>43785</v>
      </c>
      <c r="G556" s="2" t="s">
        <v>8</v>
      </c>
      <c r="H55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56" s="6">
        <f>MONTH(TblVendas[[#This Row],[Data Venda]])</f>
        <v>9</v>
      </c>
      <c r="J556" s="6">
        <f>YEAR(TblVendas[[#This Row],[Data Venda]])</f>
        <v>2019</v>
      </c>
      <c r="K556" s="7" t="str">
        <f>IF(TblVendas[[#This Row],[Vencimento]] &gt; TblVendas[[#This Row],[Data Venda]], "À Prazo", "À Vista")</f>
        <v>À Prazo</v>
      </c>
    </row>
    <row r="557" spans="2:11" x14ac:dyDescent="0.25">
      <c r="B557" s="1">
        <v>43725</v>
      </c>
      <c r="C557" s="25">
        <v>86657720183</v>
      </c>
      <c r="D557" s="4">
        <v>815</v>
      </c>
      <c r="E557" s="1">
        <v>43785</v>
      </c>
      <c r="F557" s="1">
        <v>43803</v>
      </c>
      <c r="G557" s="2" t="s">
        <v>9</v>
      </c>
      <c r="H557" s="6">
        <f>IF(TblVendas[[#This Row],[Vencimento]] &gt; Analises!$C$3, 0, IF(TblVendas[[#This Row],[Pagamento]] = 0, Analises!$C$3 - TblVendas[[#This Row],[Vencimento]], TblVendas[[#This Row],[Pagamento]] - TblVendas[[#This Row],[Vencimento]]))</f>
        <v>18</v>
      </c>
      <c r="I557" s="6">
        <f>MONTH(TblVendas[[#This Row],[Data Venda]])</f>
        <v>9</v>
      </c>
      <c r="J557" s="6">
        <f>YEAR(TblVendas[[#This Row],[Data Venda]])</f>
        <v>2019</v>
      </c>
      <c r="K557" s="7" t="str">
        <f>IF(TblVendas[[#This Row],[Vencimento]] &gt; TblVendas[[#This Row],[Data Venda]], "À Prazo", "À Vista")</f>
        <v>À Prazo</v>
      </c>
    </row>
    <row r="558" spans="2:11" x14ac:dyDescent="0.25">
      <c r="B558" s="1">
        <v>43727</v>
      </c>
      <c r="C558" s="25">
        <v>86657720155</v>
      </c>
      <c r="D558" s="4">
        <v>1285</v>
      </c>
      <c r="E558" s="1">
        <v>43757</v>
      </c>
      <c r="F558" s="1">
        <v>43757</v>
      </c>
      <c r="G558" s="2" t="s">
        <v>8</v>
      </c>
      <c r="H55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58" s="6">
        <f>MONTH(TblVendas[[#This Row],[Data Venda]])</f>
        <v>9</v>
      </c>
      <c r="J558" s="6">
        <f>YEAR(TblVendas[[#This Row],[Data Venda]])</f>
        <v>2019</v>
      </c>
      <c r="K558" s="7" t="str">
        <f>IF(TblVendas[[#This Row],[Vencimento]] &gt; TblVendas[[#This Row],[Data Venda]], "À Prazo", "À Vista")</f>
        <v>À Prazo</v>
      </c>
    </row>
    <row r="559" spans="2:11" x14ac:dyDescent="0.25">
      <c r="B559" s="1">
        <v>43728</v>
      </c>
      <c r="C559" s="25">
        <v>86657720078</v>
      </c>
      <c r="D559" s="4">
        <v>933</v>
      </c>
      <c r="E559" s="1">
        <v>43758</v>
      </c>
      <c r="F559" s="1">
        <v>43758</v>
      </c>
      <c r="G559" s="2" t="s">
        <v>7</v>
      </c>
      <c r="H55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59" s="6">
        <f>MONTH(TblVendas[[#This Row],[Data Venda]])</f>
        <v>9</v>
      </c>
      <c r="J559" s="6">
        <f>YEAR(TblVendas[[#This Row],[Data Venda]])</f>
        <v>2019</v>
      </c>
      <c r="K559" s="7" t="str">
        <f>IF(TblVendas[[#This Row],[Vencimento]] &gt; TblVendas[[#This Row],[Data Venda]], "À Prazo", "À Vista")</f>
        <v>À Prazo</v>
      </c>
    </row>
    <row r="560" spans="2:11" x14ac:dyDescent="0.25">
      <c r="B560" s="1">
        <v>43729</v>
      </c>
      <c r="C560" s="25">
        <v>86657720079</v>
      </c>
      <c r="D560" s="4">
        <v>211</v>
      </c>
      <c r="E560" s="1">
        <v>43729</v>
      </c>
      <c r="F560" s="1">
        <v>43729</v>
      </c>
      <c r="G560" s="2" t="s">
        <v>7</v>
      </c>
      <c r="H56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60" s="6">
        <f>MONTH(TblVendas[[#This Row],[Data Venda]])</f>
        <v>9</v>
      </c>
      <c r="J560" s="6">
        <f>YEAR(TblVendas[[#This Row],[Data Venda]])</f>
        <v>2019</v>
      </c>
      <c r="K560" s="7" t="str">
        <f>IF(TblVendas[[#This Row],[Vencimento]] &gt; TblVendas[[#This Row],[Data Venda]], "À Prazo", "À Vista")</f>
        <v>À Vista</v>
      </c>
    </row>
    <row r="561" spans="2:11" x14ac:dyDescent="0.25">
      <c r="B561" s="1">
        <v>43729</v>
      </c>
      <c r="C561" s="25">
        <v>86657720156</v>
      </c>
      <c r="D561" s="4">
        <v>920</v>
      </c>
      <c r="E561" s="1">
        <v>43759</v>
      </c>
      <c r="F561" s="1">
        <v>43759</v>
      </c>
      <c r="G561" s="2" t="s">
        <v>8</v>
      </c>
      <c r="H56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61" s="6">
        <f>MONTH(TblVendas[[#This Row],[Data Venda]])</f>
        <v>9</v>
      </c>
      <c r="J561" s="6">
        <f>YEAR(TblVendas[[#This Row],[Data Venda]])</f>
        <v>2019</v>
      </c>
      <c r="K561" s="7" t="str">
        <f>IF(TblVendas[[#This Row],[Vencimento]] &gt; TblVendas[[#This Row],[Data Venda]], "À Prazo", "À Vista")</f>
        <v>À Prazo</v>
      </c>
    </row>
    <row r="562" spans="2:11" x14ac:dyDescent="0.25">
      <c r="B562" s="1">
        <v>43729</v>
      </c>
      <c r="C562" s="25">
        <v>86657720191</v>
      </c>
      <c r="D562" s="4">
        <v>201</v>
      </c>
      <c r="E562" s="1">
        <v>43759</v>
      </c>
      <c r="F562" s="1">
        <v>43759</v>
      </c>
      <c r="G562" s="2" t="s">
        <v>8</v>
      </c>
      <c r="H56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62" s="6">
        <f>MONTH(TblVendas[[#This Row],[Data Venda]])</f>
        <v>9</v>
      </c>
      <c r="J562" s="6">
        <f>YEAR(TblVendas[[#This Row],[Data Venda]])</f>
        <v>2019</v>
      </c>
      <c r="K562" s="7" t="str">
        <f>IF(TblVendas[[#This Row],[Vencimento]] &gt; TblVendas[[#This Row],[Data Venda]], "À Prazo", "À Vista")</f>
        <v>À Prazo</v>
      </c>
    </row>
    <row r="563" spans="2:11" x14ac:dyDescent="0.25">
      <c r="B563" s="1">
        <v>43730</v>
      </c>
      <c r="C563" s="25">
        <v>86657720175</v>
      </c>
      <c r="D563" s="4">
        <v>577</v>
      </c>
      <c r="E563" s="1">
        <v>43730</v>
      </c>
      <c r="F563" s="1">
        <v>43756</v>
      </c>
      <c r="G563" s="2" t="s">
        <v>8</v>
      </c>
      <c r="H563" s="6">
        <f>IF(TblVendas[[#This Row],[Vencimento]] &gt; Analises!$C$3, 0, IF(TblVendas[[#This Row],[Pagamento]] = 0, Analises!$C$3 - TblVendas[[#This Row],[Vencimento]], TblVendas[[#This Row],[Pagamento]] - TblVendas[[#This Row],[Vencimento]]))</f>
        <v>26</v>
      </c>
      <c r="I563" s="6">
        <f>MONTH(TblVendas[[#This Row],[Data Venda]])</f>
        <v>9</v>
      </c>
      <c r="J563" s="6">
        <f>YEAR(TblVendas[[#This Row],[Data Venda]])</f>
        <v>2019</v>
      </c>
      <c r="K563" s="7" t="str">
        <f>IF(TblVendas[[#This Row],[Vencimento]] &gt; TblVendas[[#This Row],[Data Venda]], "À Prazo", "À Vista")</f>
        <v>À Vista</v>
      </c>
    </row>
    <row r="564" spans="2:11" x14ac:dyDescent="0.25">
      <c r="B564" s="1">
        <v>43730</v>
      </c>
      <c r="C564" s="25">
        <v>86657720105</v>
      </c>
      <c r="D564" s="4">
        <v>441</v>
      </c>
      <c r="E564" s="1">
        <v>43730</v>
      </c>
      <c r="F564" s="1">
        <v>43730</v>
      </c>
      <c r="G564" s="2" t="s">
        <v>7</v>
      </c>
      <c r="H56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64" s="6">
        <f>MONTH(TblVendas[[#This Row],[Data Venda]])</f>
        <v>9</v>
      </c>
      <c r="J564" s="6">
        <f>YEAR(TblVendas[[#This Row],[Data Venda]])</f>
        <v>2019</v>
      </c>
      <c r="K564" s="7" t="str">
        <f>IF(TblVendas[[#This Row],[Vencimento]] &gt; TblVendas[[#This Row],[Data Venda]], "À Prazo", "À Vista")</f>
        <v>À Vista</v>
      </c>
    </row>
    <row r="565" spans="2:11" x14ac:dyDescent="0.25">
      <c r="B565" s="1">
        <v>43730</v>
      </c>
      <c r="C565" s="25">
        <v>86657720177</v>
      </c>
      <c r="D565" s="4">
        <v>334</v>
      </c>
      <c r="E565" s="1">
        <v>43760</v>
      </c>
      <c r="F565" s="1">
        <v>43760</v>
      </c>
      <c r="G565" s="2" t="s">
        <v>8</v>
      </c>
      <c r="H56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65" s="6">
        <f>MONTH(TblVendas[[#This Row],[Data Venda]])</f>
        <v>9</v>
      </c>
      <c r="J565" s="6">
        <f>YEAR(TblVendas[[#This Row],[Data Venda]])</f>
        <v>2019</v>
      </c>
      <c r="K565" s="7" t="str">
        <f>IF(TblVendas[[#This Row],[Vencimento]] &gt; TblVendas[[#This Row],[Data Venda]], "À Prazo", "À Vista")</f>
        <v>À Prazo</v>
      </c>
    </row>
    <row r="566" spans="2:11" x14ac:dyDescent="0.25">
      <c r="B566" s="1">
        <v>43731</v>
      </c>
      <c r="C566" s="25">
        <v>86657720250</v>
      </c>
      <c r="D566" s="4">
        <v>684</v>
      </c>
      <c r="E566" s="1">
        <v>43731</v>
      </c>
      <c r="F566" s="1">
        <v>43765</v>
      </c>
      <c r="G566" s="2" t="s">
        <v>8</v>
      </c>
      <c r="H566" s="6">
        <f>IF(TblVendas[[#This Row],[Vencimento]] &gt; Analises!$C$3, 0, IF(TblVendas[[#This Row],[Pagamento]] = 0, Analises!$C$3 - TblVendas[[#This Row],[Vencimento]], TblVendas[[#This Row],[Pagamento]] - TblVendas[[#This Row],[Vencimento]]))</f>
        <v>34</v>
      </c>
      <c r="I566" s="6">
        <f>MONTH(TblVendas[[#This Row],[Data Venda]])</f>
        <v>9</v>
      </c>
      <c r="J566" s="6">
        <f>YEAR(TblVendas[[#This Row],[Data Venda]])</f>
        <v>2019</v>
      </c>
      <c r="K566" s="7" t="str">
        <f>IF(TblVendas[[#This Row],[Vencimento]] &gt; TblVendas[[#This Row],[Data Venda]], "À Prazo", "À Vista")</f>
        <v>À Vista</v>
      </c>
    </row>
    <row r="567" spans="2:11" x14ac:dyDescent="0.25">
      <c r="B567" s="1">
        <v>43731</v>
      </c>
      <c r="C567" s="25">
        <v>86657720175</v>
      </c>
      <c r="D567" s="4">
        <v>401</v>
      </c>
      <c r="E567" s="1">
        <v>43761</v>
      </c>
      <c r="F567" s="1">
        <v>43761</v>
      </c>
      <c r="G567" s="2" t="s">
        <v>9</v>
      </c>
      <c r="H56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67" s="6">
        <f>MONTH(TblVendas[[#This Row],[Data Venda]])</f>
        <v>9</v>
      </c>
      <c r="J567" s="6">
        <f>YEAR(TblVendas[[#This Row],[Data Venda]])</f>
        <v>2019</v>
      </c>
      <c r="K567" s="7" t="str">
        <f>IF(TblVendas[[#This Row],[Vencimento]] &gt; TblVendas[[#This Row],[Data Venda]], "À Prazo", "À Vista")</f>
        <v>À Prazo</v>
      </c>
    </row>
    <row r="568" spans="2:11" x14ac:dyDescent="0.25">
      <c r="B568" s="1">
        <v>43731</v>
      </c>
      <c r="C568" s="25">
        <v>86657720153</v>
      </c>
      <c r="D568" s="4">
        <v>224</v>
      </c>
      <c r="E568" s="1">
        <v>43761</v>
      </c>
      <c r="F568" s="1">
        <v>43761</v>
      </c>
      <c r="G568" s="2" t="s">
        <v>7</v>
      </c>
      <c r="H56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68" s="6">
        <f>MONTH(TblVendas[[#This Row],[Data Venda]])</f>
        <v>9</v>
      </c>
      <c r="J568" s="6">
        <f>YEAR(TblVendas[[#This Row],[Data Venda]])</f>
        <v>2019</v>
      </c>
      <c r="K568" s="7" t="str">
        <f>IF(TblVendas[[#This Row],[Vencimento]] &gt; TblVendas[[#This Row],[Data Venda]], "À Prazo", "À Vista")</f>
        <v>À Prazo</v>
      </c>
    </row>
    <row r="569" spans="2:11" x14ac:dyDescent="0.25">
      <c r="B569" s="1">
        <v>43733</v>
      </c>
      <c r="C569" s="25">
        <v>86657720151</v>
      </c>
      <c r="D569" s="4">
        <v>448</v>
      </c>
      <c r="E569" s="1">
        <v>43763</v>
      </c>
      <c r="F569" s="1">
        <v>43803</v>
      </c>
      <c r="G569" s="2" t="s">
        <v>9</v>
      </c>
      <c r="H569" s="6">
        <f>IF(TblVendas[[#This Row],[Vencimento]] &gt; Analises!$C$3, 0, IF(TblVendas[[#This Row],[Pagamento]] = 0, Analises!$C$3 - TblVendas[[#This Row],[Vencimento]], TblVendas[[#This Row],[Pagamento]] - TblVendas[[#This Row],[Vencimento]]))</f>
        <v>40</v>
      </c>
      <c r="I569" s="6">
        <f>MONTH(TblVendas[[#This Row],[Data Venda]])</f>
        <v>9</v>
      </c>
      <c r="J569" s="6">
        <f>YEAR(TblVendas[[#This Row],[Data Venda]])</f>
        <v>2019</v>
      </c>
      <c r="K569" s="7" t="str">
        <f>IF(TblVendas[[#This Row],[Vencimento]] &gt; TblVendas[[#This Row],[Data Venda]], "À Prazo", "À Vista")</f>
        <v>À Prazo</v>
      </c>
    </row>
    <row r="570" spans="2:11" x14ac:dyDescent="0.25">
      <c r="B570" s="1">
        <v>43733</v>
      </c>
      <c r="C570" s="25">
        <v>86657720248</v>
      </c>
      <c r="D570" s="4">
        <v>981</v>
      </c>
      <c r="E570" s="1">
        <v>43793</v>
      </c>
      <c r="F570" s="1">
        <v>43793</v>
      </c>
      <c r="G570" s="2" t="s">
        <v>9</v>
      </c>
      <c r="H57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70" s="6">
        <f>MONTH(TblVendas[[#This Row],[Data Venda]])</f>
        <v>9</v>
      </c>
      <c r="J570" s="6">
        <f>YEAR(TblVendas[[#This Row],[Data Venda]])</f>
        <v>2019</v>
      </c>
      <c r="K570" s="7" t="str">
        <f>IF(TblVendas[[#This Row],[Vencimento]] &gt; TblVendas[[#This Row],[Data Venda]], "À Prazo", "À Vista")</f>
        <v>À Prazo</v>
      </c>
    </row>
    <row r="571" spans="2:11" x14ac:dyDescent="0.25">
      <c r="B571" s="1">
        <v>43733</v>
      </c>
      <c r="C571" s="25">
        <v>86657720196</v>
      </c>
      <c r="D571" s="4">
        <v>465</v>
      </c>
      <c r="E571" s="1">
        <v>43793</v>
      </c>
      <c r="F571" s="1">
        <v>43793</v>
      </c>
      <c r="G571" s="2" t="s">
        <v>7</v>
      </c>
      <c r="H57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71" s="6">
        <f>MONTH(TblVendas[[#This Row],[Data Venda]])</f>
        <v>9</v>
      </c>
      <c r="J571" s="6">
        <f>YEAR(TblVendas[[#This Row],[Data Venda]])</f>
        <v>2019</v>
      </c>
      <c r="K571" s="7" t="str">
        <f>IF(TblVendas[[#This Row],[Vencimento]] &gt; TblVendas[[#This Row],[Data Venda]], "À Prazo", "À Vista")</f>
        <v>À Prazo</v>
      </c>
    </row>
    <row r="572" spans="2:11" x14ac:dyDescent="0.25">
      <c r="B572" s="1">
        <v>43733</v>
      </c>
      <c r="C572" s="25">
        <v>86657720118</v>
      </c>
      <c r="D572" s="4">
        <v>666</v>
      </c>
      <c r="E572" s="1">
        <v>43793</v>
      </c>
      <c r="F572" s="1">
        <v>43793</v>
      </c>
      <c r="G572" s="2" t="s">
        <v>8</v>
      </c>
      <c r="H57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72" s="6">
        <f>MONTH(TblVendas[[#This Row],[Data Venda]])</f>
        <v>9</v>
      </c>
      <c r="J572" s="6">
        <f>YEAR(TblVendas[[#This Row],[Data Venda]])</f>
        <v>2019</v>
      </c>
      <c r="K572" s="7" t="str">
        <f>IF(TblVendas[[#This Row],[Vencimento]] &gt; TblVendas[[#This Row],[Data Venda]], "À Prazo", "À Vista")</f>
        <v>À Prazo</v>
      </c>
    </row>
    <row r="573" spans="2:11" x14ac:dyDescent="0.25">
      <c r="B573" s="1">
        <v>43734</v>
      </c>
      <c r="C573" s="25">
        <v>86657720199</v>
      </c>
      <c r="D573" s="4">
        <v>696</v>
      </c>
      <c r="E573" s="1">
        <v>43764</v>
      </c>
      <c r="F573" s="1">
        <v>43764</v>
      </c>
      <c r="G573" s="2" t="s">
        <v>7</v>
      </c>
      <c r="H57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73" s="6">
        <f>MONTH(TblVendas[[#This Row],[Data Venda]])</f>
        <v>9</v>
      </c>
      <c r="J573" s="6">
        <f>YEAR(TblVendas[[#This Row],[Data Venda]])</f>
        <v>2019</v>
      </c>
      <c r="K573" s="7" t="str">
        <f>IF(TblVendas[[#This Row],[Vencimento]] &gt; TblVendas[[#This Row],[Data Venda]], "À Prazo", "À Vista")</f>
        <v>À Prazo</v>
      </c>
    </row>
    <row r="574" spans="2:11" x14ac:dyDescent="0.25">
      <c r="B574" s="1">
        <v>43734</v>
      </c>
      <c r="C574" s="25">
        <v>86657720220</v>
      </c>
      <c r="D574" s="4">
        <v>1244</v>
      </c>
      <c r="E574" s="1">
        <v>43764</v>
      </c>
      <c r="F574" s="1">
        <v>43764</v>
      </c>
      <c r="G574" s="2" t="s">
        <v>9</v>
      </c>
      <c r="H57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74" s="6">
        <f>MONTH(TblVendas[[#This Row],[Data Venda]])</f>
        <v>9</v>
      </c>
      <c r="J574" s="6">
        <f>YEAR(TblVendas[[#This Row],[Data Venda]])</f>
        <v>2019</v>
      </c>
      <c r="K574" s="7" t="str">
        <f>IF(TblVendas[[#This Row],[Vencimento]] &gt; TblVendas[[#This Row],[Data Venda]], "À Prazo", "À Vista")</f>
        <v>À Prazo</v>
      </c>
    </row>
    <row r="575" spans="2:11" x14ac:dyDescent="0.25">
      <c r="B575" s="1">
        <v>43734</v>
      </c>
      <c r="C575" s="25">
        <v>86657720229</v>
      </c>
      <c r="D575" s="4">
        <v>1458</v>
      </c>
      <c r="E575" s="1">
        <v>43764</v>
      </c>
      <c r="F575" s="1">
        <v>43764</v>
      </c>
      <c r="G575" s="2" t="s">
        <v>8</v>
      </c>
      <c r="H57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75" s="6">
        <f>MONTH(TblVendas[[#This Row],[Data Venda]])</f>
        <v>9</v>
      </c>
      <c r="J575" s="6">
        <f>YEAR(TblVendas[[#This Row],[Data Venda]])</f>
        <v>2019</v>
      </c>
      <c r="K575" s="7" t="str">
        <f>IF(TblVendas[[#This Row],[Vencimento]] &gt; TblVendas[[#This Row],[Data Venda]], "À Prazo", "À Vista")</f>
        <v>À Prazo</v>
      </c>
    </row>
    <row r="576" spans="2:11" x14ac:dyDescent="0.25">
      <c r="B576" s="1">
        <v>43735</v>
      </c>
      <c r="C576" s="25">
        <v>86657720079</v>
      </c>
      <c r="D576" s="4">
        <v>1024</v>
      </c>
      <c r="E576" s="1">
        <v>43825</v>
      </c>
      <c r="F576" s="1">
        <v>43825</v>
      </c>
      <c r="G576" s="2" t="s">
        <v>7</v>
      </c>
      <c r="H57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76" s="6">
        <f>MONTH(TblVendas[[#This Row],[Data Venda]])</f>
        <v>9</v>
      </c>
      <c r="J576" s="6">
        <f>YEAR(TblVendas[[#This Row],[Data Venda]])</f>
        <v>2019</v>
      </c>
      <c r="K576" s="7" t="str">
        <f>IF(TblVendas[[#This Row],[Vencimento]] &gt; TblVendas[[#This Row],[Data Venda]], "À Prazo", "À Vista")</f>
        <v>À Prazo</v>
      </c>
    </row>
    <row r="577" spans="2:11" x14ac:dyDescent="0.25">
      <c r="B577" s="1">
        <v>43738</v>
      </c>
      <c r="C577" s="25">
        <v>86657720257</v>
      </c>
      <c r="D577" s="4">
        <v>1230</v>
      </c>
      <c r="E577" s="1">
        <v>43738</v>
      </c>
      <c r="F577" s="1">
        <v>43778</v>
      </c>
      <c r="G577" s="2" t="s">
        <v>9</v>
      </c>
      <c r="H577" s="6">
        <f>IF(TblVendas[[#This Row],[Vencimento]] &gt; Analises!$C$3, 0, IF(TblVendas[[#This Row],[Pagamento]] = 0, Analises!$C$3 - TblVendas[[#This Row],[Vencimento]], TblVendas[[#This Row],[Pagamento]] - TblVendas[[#This Row],[Vencimento]]))</f>
        <v>40</v>
      </c>
      <c r="I577" s="6">
        <f>MONTH(TblVendas[[#This Row],[Data Venda]])</f>
        <v>9</v>
      </c>
      <c r="J577" s="6">
        <f>YEAR(TblVendas[[#This Row],[Data Venda]])</f>
        <v>2019</v>
      </c>
      <c r="K577" s="7" t="str">
        <f>IF(TblVendas[[#This Row],[Vencimento]] &gt; TblVendas[[#This Row],[Data Venda]], "À Prazo", "À Vista")</f>
        <v>À Vista</v>
      </c>
    </row>
    <row r="578" spans="2:11" x14ac:dyDescent="0.25">
      <c r="B578" s="1">
        <v>43739</v>
      </c>
      <c r="C578" s="25">
        <v>86657720143</v>
      </c>
      <c r="D578" s="4">
        <v>132</v>
      </c>
      <c r="E578" s="1">
        <v>43739</v>
      </c>
      <c r="F578" s="1">
        <v>43739</v>
      </c>
      <c r="G578" s="2" t="s">
        <v>7</v>
      </c>
      <c r="H57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78" s="6">
        <f>MONTH(TblVendas[[#This Row],[Data Venda]])</f>
        <v>10</v>
      </c>
      <c r="J578" s="6">
        <f>YEAR(TblVendas[[#This Row],[Data Venda]])</f>
        <v>2019</v>
      </c>
      <c r="K578" s="7" t="str">
        <f>IF(TblVendas[[#This Row],[Vencimento]] &gt; TblVendas[[#This Row],[Data Venda]], "À Prazo", "À Vista")</f>
        <v>À Vista</v>
      </c>
    </row>
    <row r="579" spans="2:11" x14ac:dyDescent="0.25">
      <c r="B579" s="1">
        <v>43739</v>
      </c>
      <c r="C579" s="25">
        <v>86657720065</v>
      </c>
      <c r="D579" s="4">
        <v>877</v>
      </c>
      <c r="E579" s="1">
        <v>43769</v>
      </c>
      <c r="F579" s="1">
        <v>43769</v>
      </c>
      <c r="G579" s="2" t="s">
        <v>9</v>
      </c>
      <c r="H57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79" s="6">
        <f>MONTH(TblVendas[[#This Row],[Data Venda]])</f>
        <v>10</v>
      </c>
      <c r="J579" s="6">
        <f>YEAR(TblVendas[[#This Row],[Data Venda]])</f>
        <v>2019</v>
      </c>
      <c r="K579" s="7" t="str">
        <f>IF(TblVendas[[#This Row],[Vencimento]] &gt; TblVendas[[#This Row],[Data Venda]], "À Prazo", "À Vista")</f>
        <v>À Prazo</v>
      </c>
    </row>
    <row r="580" spans="2:11" x14ac:dyDescent="0.25">
      <c r="B580" s="1">
        <v>43739</v>
      </c>
      <c r="C580" s="25">
        <v>86657720198</v>
      </c>
      <c r="D580" s="4">
        <v>700</v>
      </c>
      <c r="E580" s="1">
        <v>43769</v>
      </c>
      <c r="F580" s="1">
        <v>43769</v>
      </c>
      <c r="G580" s="2" t="s">
        <v>7</v>
      </c>
      <c r="H58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80" s="6">
        <f>MONTH(TblVendas[[#This Row],[Data Venda]])</f>
        <v>10</v>
      </c>
      <c r="J580" s="6">
        <f>YEAR(TblVendas[[#This Row],[Data Venda]])</f>
        <v>2019</v>
      </c>
      <c r="K580" s="7" t="str">
        <f>IF(TblVendas[[#This Row],[Vencimento]] &gt; TblVendas[[#This Row],[Data Venda]], "À Prazo", "À Vista")</f>
        <v>À Prazo</v>
      </c>
    </row>
    <row r="581" spans="2:11" x14ac:dyDescent="0.25">
      <c r="B581" s="1">
        <v>43740</v>
      </c>
      <c r="C581" s="25">
        <v>86657720226</v>
      </c>
      <c r="D581" s="4">
        <v>1250</v>
      </c>
      <c r="E581" s="1">
        <v>43800</v>
      </c>
      <c r="F581" s="1">
        <v>43838</v>
      </c>
      <c r="G581" s="2" t="s">
        <v>8</v>
      </c>
      <c r="H581" s="6">
        <f>IF(TblVendas[[#This Row],[Vencimento]] &gt; Analises!$C$3, 0, IF(TblVendas[[#This Row],[Pagamento]] = 0, Analises!$C$3 - TblVendas[[#This Row],[Vencimento]], TblVendas[[#This Row],[Pagamento]] - TblVendas[[#This Row],[Vencimento]]))</f>
        <v>38</v>
      </c>
      <c r="I581" s="6">
        <f>MONTH(TblVendas[[#This Row],[Data Venda]])</f>
        <v>10</v>
      </c>
      <c r="J581" s="6">
        <f>YEAR(TblVendas[[#This Row],[Data Venda]])</f>
        <v>2019</v>
      </c>
      <c r="K581" s="7" t="str">
        <f>IF(TblVendas[[#This Row],[Vencimento]] &gt; TblVendas[[#This Row],[Data Venda]], "À Prazo", "À Vista")</f>
        <v>À Prazo</v>
      </c>
    </row>
    <row r="582" spans="2:11" x14ac:dyDescent="0.25">
      <c r="B582" s="1">
        <v>43741</v>
      </c>
      <c r="C582" s="25">
        <v>86657720154</v>
      </c>
      <c r="D582" s="4">
        <v>975</v>
      </c>
      <c r="E582" s="1">
        <v>43771</v>
      </c>
      <c r="F582" s="1">
        <v>43791</v>
      </c>
      <c r="G582" s="2" t="s">
        <v>9</v>
      </c>
      <c r="H582" s="6">
        <f>IF(TblVendas[[#This Row],[Vencimento]] &gt; Analises!$C$3, 0, IF(TblVendas[[#This Row],[Pagamento]] = 0, Analises!$C$3 - TblVendas[[#This Row],[Vencimento]], TblVendas[[#This Row],[Pagamento]] - TblVendas[[#This Row],[Vencimento]]))</f>
        <v>20</v>
      </c>
      <c r="I582" s="6">
        <f>MONTH(TblVendas[[#This Row],[Data Venda]])</f>
        <v>10</v>
      </c>
      <c r="J582" s="6">
        <f>YEAR(TblVendas[[#This Row],[Data Venda]])</f>
        <v>2019</v>
      </c>
      <c r="K582" s="7" t="str">
        <f>IF(TblVendas[[#This Row],[Vencimento]] &gt; TblVendas[[#This Row],[Data Venda]], "À Prazo", "À Vista")</f>
        <v>À Prazo</v>
      </c>
    </row>
    <row r="583" spans="2:11" x14ac:dyDescent="0.25">
      <c r="B583" s="1">
        <v>43742</v>
      </c>
      <c r="C583" s="25">
        <v>86657720093</v>
      </c>
      <c r="D583" s="4">
        <v>74</v>
      </c>
      <c r="E583" s="1">
        <v>43772</v>
      </c>
      <c r="F583" s="1">
        <v>43772</v>
      </c>
      <c r="G583" s="2" t="s">
        <v>8</v>
      </c>
      <c r="H58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83" s="6">
        <f>MONTH(TblVendas[[#This Row],[Data Venda]])</f>
        <v>10</v>
      </c>
      <c r="J583" s="6">
        <f>YEAR(TblVendas[[#This Row],[Data Venda]])</f>
        <v>2019</v>
      </c>
      <c r="K583" s="7" t="str">
        <f>IF(TblVendas[[#This Row],[Vencimento]] &gt; TblVendas[[#This Row],[Data Venda]], "À Prazo", "À Vista")</f>
        <v>À Prazo</v>
      </c>
    </row>
    <row r="584" spans="2:11" x14ac:dyDescent="0.25">
      <c r="B584" s="1">
        <v>43742</v>
      </c>
      <c r="C584" s="25">
        <v>86657720116</v>
      </c>
      <c r="D584" s="4">
        <v>606</v>
      </c>
      <c r="E584" s="1">
        <v>43772</v>
      </c>
      <c r="F584" s="1">
        <v>43772</v>
      </c>
      <c r="G584" s="2" t="s">
        <v>9</v>
      </c>
      <c r="H58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84" s="6">
        <f>MONTH(TblVendas[[#This Row],[Data Venda]])</f>
        <v>10</v>
      </c>
      <c r="J584" s="6">
        <f>YEAR(TblVendas[[#This Row],[Data Venda]])</f>
        <v>2019</v>
      </c>
      <c r="K584" s="7" t="str">
        <f>IF(TblVendas[[#This Row],[Vencimento]] &gt; TblVendas[[#This Row],[Data Venda]], "À Prazo", "À Vista")</f>
        <v>À Prazo</v>
      </c>
    </row>
    <row r="585" spans="2:11" x14ac:dyDescent="0.25">
      <c r="B585" s="1">
        <v>43743</v>
      </c>
      <c r="C585" s="25">
        <v>86657720240</v>
      </c>
      <c r="D585" s="4">
        <v>378</v>
      </c>
      <c r="E585" s="1">
        <v>43773</v>
      </c>
      <c r="F585" s="1">
        <v>43794</v>
      </c>
      <c r="G585" s="2" t="s">
        <v>8</v>
      </c>
      <c r="H585" s="6">
        <f>IF(TblVendas[[#This Row],[Vencimento]] &gt; Analises!$C$3, 0, IF(TblVendas[[#This Row],[Pagamento]] = 0, Analises!$C$3 - TblVendas[[#This Row],[Vencimento]], TblVendas[[#This Row],[Pagamento]] - TblVendas[[#This Row],[Vencimento]]))</f>
        <v>21</v>
      </c>
      <c r="I585" s="6">
        <f>MONTH(TblVendas[[#This Row],[Data Venda]])</f>
        <v>10</v>
      </c>
      <c r="J585" s="6">
        <f>YEAR(TblVendas[[#This Row],[Data Venda]])</f>
        <v>2019</v>
      </c>
      <c r="K585" s="7" t="str">
        <f>IF(TblVendas[[#This Row],[Vencimento]] &gt; TblVendas[[#This Row],[Data Venda]], "À Prazo", "À Vista")</f>
        <v>À Prazo</v>
      </c>
    </row>
    <row r="586" spans="2:11" x14ac:dyDescent="0.25">
      <c r="B586" s="1">
        <v>43743</v>
      </c>
      <c r="C586" s="25">
        <v>86657720219</v>
      </c>
      <c r="D586" s="4">
        <v>919</v>
      </c>
      <c r="E586" s="1">
        <v>43803</v>
      </c>
      <c r="F586" s="1">
        <v>43822</v>
      </c>
      <c r="G586" s="2" t="s">
        <v>7</v>
      </c>
      <c r="H586" s="6">
        <f>IF(TblVendas[[#This Row],[Vencimento]] &gt; Analises!$C$3, 0, IF(TblVendas[[#This Row],[Pagamento]] = 0, Analises!$C$3 - TblVendas[[#This Row],[Vencimento]], TblVendas[[#This Row],[Pagamento]] - TblVendas[[#This Row],[Vencimento]]))</f>
        <v>19</v>
      </c>
      <c r="I586" s="6">
        <f>MONTH(TblVendas[[#This Row],[Data Venda]])</f>
        <v>10</v>
      </c>
      <c r="J586" s="6">
        <f>YEAR(TblVendas[[#This Row],[Data Venda]])</f>
        <v>2019</v>
      </c>
      <c r="K586" s="7" t="str">
        <f>IF(TblVendas[[#This Row],[Vencimento]] &gt; TblVendas[[#This Row],[Data Venda]], "À Prazo", "À Vista")</f>
        <v>À Prazo</v>
      </c>
    </row>
    <row r="587" spans="2:11" x14ac:dyDescent="0.25">
      <c r="B587" s="1">
        <v>43744</v>
      </c>
      <c r="C587" s="25">
        <v>86657720188</v>
      </c>
      <c r="D587" s="4">
        <v>1497</v>
      </c>
      <c r="E587" s="1">
        <v>43744</v>
      </c>
      <c r="F587" s="1">
        <v>43744</v>
      </c>
      <c r="G587" s="2" t="s">
        <v>9</v>
      </c>
      <c r="H58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87" s="6">
        <f>MONTH(TblVendas[[#This Row],[Data Venda]])</f>
        <v>10</v>
      </c>
      <c r="J587" s="6">
        <f>YEAR(TblVendas[[#This Row],[Data Venda]])</f>
        <v>2019</v>
      </c>
      <c r="K587" s="7" t="str">
        <f>IF(TblVendas[[#This Row],[Vencimento]] &gt; TblVendas[[#This Row],[Data Venda]], "À Prazo", "À Vista")</f>
        <v>À Vista</v>
      </c>
    </row>
    <row r="588" spans="2:11" x14ac:dyDescent="0.25">
      <c r="B588" s="1">
        <v>43744</v>
      </c>
      <c r="C588" s="25">
        <v>86657720108</v>
      </c>
      <c r="D588" s="4">
        <v>185</v>
      </c>
      <c r="E588" s="1">
        <v>43744</v>
      </c>
      <c r="F588" s="1">
        <v>43744</v>
      </c>
      <c r="G588" s="2" t="s">
        <v>8</v>
      </c>
      <c r="H58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88" s="6">
        <f>MONTH(TblVendas[[#This Row],[Data Venda]])</f>
        <v>10</v>
      </c>
      <c r="J588" s="6">
        <f>YEAR(TblVendas[[#This Row],[Data Venda]])</f>
        <v>2019</v>
      </c>
      <c r="K588" s="7" t="str">
        <f>IF(TblVendas[[#This Row],[Vencimento]] &gt; TblVendas[[#This Row],[Data Venda]], "À Prazo", "À Vista")</f>
        <v>À Vista</v>
      </c>
    </row>
    <row r="589" spans="2:11" x14ac:dyDescent="0.25">
      <c r="B589" s="1">
        <v>43744</v>
      </c>
      <c r="C589" s="25">
        <v>86657720237</v>
      </c>
      <c r="D589" s="4">
        <v>709</v>
      </c>
      <c r="E589" s="1">
        <v>43834</v>
      </c>
      <c r="F589" s="1">
        <v>43834</v>
      </c>
      <c r="G589" s="2" t="s">
        <v>8</v>
      </c>
      <c r="H58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89" s="6">
        <f>MONTH(TblVendas[[#This Row],[Data Venda]])</f>
        <v>10</v>
      </c>
      <c r="J589" s="6">
        <f>YEAR(TblVendas[[#This Row],[Data Venda]])</f>
        <v>2019</v>
      </c>
      <c r="K589" s="7" t="str">
        <f>IF(TblVendas[[#This Row],[Vencimento]] &gt; TblVendas[[#This Row],[Data Venda]], "À Prazo", "À Vista")</f>
        <v>À Prazo</v>
      </c>
    </row>
    <row r="590" spans="2:11" x14ac:dyDescent="0.25">
      <c r="B590" s="1">
        <v>43746</v>
      </c>
      <c r="C590" s="25">
        <v>86657720103</v>
      </c>
      <c r="D590" s="4">
        <v>757</v>
      </c>
      <c r="E590" s="1">
        <v>43776</v>
      </c>
      <c r="F590" s="1">
        <v>43776</v>
      </c>
      <c r="G590" s="2" t="s">
        <v>7</v>
      </c>
      <c r="H59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90" s="6">
        <f>MONTH(TblVendas[[#This Row],[Data Venda]])</f>
        <v>10</v>
      </c>
      <c r="J590" s="6">
        <f>YEAR(TblVendas[[#This Row],[Data Venda]])</f>
        <v>2019</v>
      </c>
      <c r="K590" s="7" t="str">
        <f>IF(TblVendas[[#This Row],[Vencimento]] &gt; TblVendas[[#This Row],[Data Venda]], "À Prazo", "À Vista")</f>
        <v>À Prazo</v>
      </c>
    </row>
    <row r="591" spans="2:11" x14ac:dyDescent="0.25">
      <c r="B591" s="1">
        <v>43746</v>
      </c>
      <c r="C591" s="25">
        <v>86657720235</v>
      </c>
      <c r="D591" s="4">
        <v>440</v>
      </c>
      <c r="E591" s="1">
        <v>43776</v>
      </c>
      <c r="F591" s="1">
        <v>43797</v>
      </c>
      <c r="G591" s="2" t="s">
        <v>7</v>
      </c>
      <c r="H591" s="6">
        <f>IF(TblVendas[[#This Row],[Vencimento]] &gt; Analises!$C$3, 0, IF(TblVendas[[#This Row],[Pagamento]] = 0, Analises!$C$3 - TblVendas[[#This Row],[Vencimento]], TblVendas[[#This Row],[Pagamento]] - TblVendas[[#This Row],[Vencimento]]))</f>
        <v>21</v>
      </c>
      <c r="I591" s="6">
        <f>MONTH(TblVendas[[#This Row],[Data Venda]])</f>
        <v>10</v>
      </c>
      <c r="J591" s="6">
        <f>YEAR(TblVendas[[#This Row],[Data Venda]])</f>
        <v>2019</v>
      </c>
      <c r="K591" s="7" t="str">
        <f>IF(TblVendas[[#This Row],[Vencimento]] &gt; TblVendas[[#This Row],[Data Venda]], "À Prazo", "À Vista")</f>
        <v>À Prazo</v>
      </c>
    </row>
    <row r="592" spans="2:11" x14ac:dyDescent="0.25">
      <c r="B592" s="1">
        <v>43747</v>
      </c>
      <c r="C592" s="25">
        <v>86657720143</v>
      </c>
      <c r="D592" s="4">
        <v>109</v>
      </c>
      <c r="E592" s="1">
        <v>43777</v>
      </c>
      <c r="F592" s="1">
        <v>43777</v>
      </c>
      <c r="G592" s="2" t="s">
        <v>9</v>
      </c>
      <c r="H59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92" s="6">
        <f>MONTH(TblVendas[[#This Row],[Data Venda]])</f>
        <v>10</v>
      </c>
      <c r="J592" s="6">
        <f>YEAR(TblVendas[[#This Row],[Data Venda]])</f>
        <v>2019</v>
      </c>
      <c r="K592" s="7" t="str">
        <f>IF(TblVendas[[#This Row],[Vencimento]] &gt; TblVendas[[#This Row],[Data Venda]], "À Prazo", "À Vista")</f>
        <v>À Prazo</v>
      </c>
    </row>
    <row r="593" spans="2:11" x14ac:dyDescent="0.25">
      <c r="B593" s="1">
        <v>43747</v>
      </c>
      <c r="C593" s="25">
        <v>86657720213</v>
      </c>
      <c r="D593" s="4">
        <v>1063</v>
      </c>
      <c r="E593" s="1">
        <v>43777</v>
      </c>
      <c r="F593" s="1">
        <v>43817</v>
      </c>
      <c r="G593" s="2" t="s">
        <v>9</v>
      </c>
      <c r="H593" s="6">
        <f>IF(TblVendas[[#This Row],[Vencimento]] &gt; Analises!$C$3, 0, IF(TblVendas[[#This Row],[Pagamento]] = 0, Analises!$C$3 - TblVendas[[#This Row],[Vencimento]], TblVendas[[#This Row],[Pagamento]] - TblVendas[[#This Row],[Vencimento]]))</f>
        <v>40</v>
      </c>
      <c r="I593" s="6">
        <f>MONTH(TblVendas[[#This Row],[Data Venda]])</f>
        <v>10</v>
      </c>
      <c r="J593" s="6">
        <f>YEAR(TblVendas[[#This Row],[Data Venda]])</f>
        <v>2019</v>
      </c>
      <c r="K593" s="7" t="str">
        <f>IF(TblVendas[[#This Row],[Vencimento]] &gt; TblVendas[[#This Row],[Data Venda]], "À Prazo", "À Vista")</f>
        <v>À Prazo</v>
      </c>
    </row>
    <row r="594" spans="2:11" x14ac:dyDescent="0.25">
      <c r="B594" s="1">
        <v>43747</v>
      </c>
      <c r="C594" s="25">
        <v>86657720143</v>
      </c>
      <c r="D594" s="4">
        <v>185</v>
      </c>
      <c r="E594" s="1">
        <v>43807</v>
      </c>
      <c r="F594" s="1">
        <v>43807</v>
      </c>
      <c r="G594" s="2" t="s">
        <v>8</v>
      </c>
      <c r="H59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94" s="6">
        <f>MONTH(TblVendas[[#This Row],[Data Venda]])</f>
        <v>10</v>
      </c>
      <c r="J594" s="6">
        <f>YEAR(TblVendas[[#This Row],[Data Venda]])</f>
        <v>2019</v>
      </c>
      <c r="K594" s="7" t="str">
        <f>IF(TblVendas[[#This Row],[Vencimento]] &gt; TblVendas[[#This Row],[Data Venda]], "À Prazo", "À Vista")</f>
        <v>À Prazo</v>
      </c>
    </row>
    <row r="595" spans="2:11" x14ac:dyDescent="0.25">
      <c r="B595" s="1">
        <v>43747</v>
      </c>
      <c r="C595" s="25">
        <v>86657720140</v>
      </c>
      <c r="D595" s="4">
        <v>696</v>
      </c>
      <c r="E595" s="1">
        <v>43807</v>
      </c>
      <c r="F595" s="1">
        <v>43807</v>
      </c>
      <c r="G595" s="2" t="s">
        <v>8</v>
      </c>
      <c r="H59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95" s="6">
        <f>MONTH(TblVendas[[#This Row],[Data Venda]])</f>
        <v>10</v>
      </c>
      <c r="J595" s="6">
        <f>YEAR(TblVendas[[#This Row],[Data Venda]])</f>
        <v>2019</v>
      </c>
      <c r="K595" s="7" t="str">
        <f>IF(TblVendas[[#This Row],[Vencimento]] &gt; TblVendas[[#This Row],[Data Venda]], "À Prazo", "À Vista")</f>
        <v>À Prazo</v>
      </c>
    </row>
    <row r="596" spans="2:11" x14ac:dyDescent="0.25">
      <c r="B596" s="1">
        <v>43748</v>
      </c>
      <c r="C596" s="25">
        <v>86657720125</v>
      </c>
      <c r="D596" s="4">
        <v>363</v>
      </c>
      <c r="E596" s="1">
        <v>43838</v>
      </c>
      <c r="F596" s="1">
        <v>43838</v>
      </c>
      <c r="G596" s="2" t="s">
        <v>8</v>
      </c>
      <c r="H59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96" s="6">
        <f>MONTH(TblVendas[[#This Row],[Data Venda]])</f>
        <v>10</v>
      </c>
      <c r="J596" s="6">
        <f>YEAR(TblVendas[[#This Row],[Data Venda]])</f>
        <v>2019</v>
      </c>
      <c r="K596" s="7" t="str">
        <f>IF(TblVendas[[#This Row],[Vencimento]] &gt; TblVendas[[#This Row],[Data Venda]], "À Prazo", "À Vista")</f>
        <v>À Prazo</v>
      </c>
    </row>
    <row r="597" spans="2:11" x14ac:dyDescent="0.25">
      <c r="B597" s="1">
        <v>43749</v>
      </c>
      <c r="C597" s="25">
        <v>86657720163</v>
      </c>
      <c r="D597" s="4">
        <v>1396</v>
      </c>
      <c r="E597" s="1">
        <v>43809</v>
      </c>
      <c r="F597" s="1">
        <v>43809</v>
      </c>
      <c r="G597" s="2" t="s">
        <v>9</v>
      </c>
      <c r="H59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97" s="6">
        <f>MONTH(TblVendas[[#This Row],[Data Venda]])</f>
        <v>10</v>
      </c>
      <c r="J597" s="6">
        <f>YEAR(TblVendas[[#This Row],[Data Venda]])</f>
        <v>2019</v>
      </c>
      <c r="K597" s="7" t="str">
        <f>IF(TblVendas[[#This Row],[Vencimento]] &gt; TblVendas[[#This Row],[Data Venda]], "À Prazo", "À Vista")</f>
        <v>À Prazo</v>
      </c>
    </row>
    <row r="598" spans="2:11" x14ac:dyDescent="0.25">
      <c r="B598" s="1">
        <v>43749</v>
      </c>
      <c r="C598" s="25">
        <v>86657720188</v>
      </c>
      <c r="D598" s="4">
        <v>769</v>
      </c>
      <c r="E598" s="1">
        <v>43839</v>
      </c>
      <c r="F598" s="1">
        <v>43839</v>
      </c>
      <c r="G598" s="2" t="s">
        <v>8</v>
      </c>
      <c r="H59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98" s="6">
        <f>MONTH(TblVendas[[#This Row],[Data Venda]])</f>
        <v>10</v>
      </c>
      <c r="J598" s="6">
        <f>YEAR(TblVendas[[#This Row],[Data Venda]])</f>
        <v>2019</v>
      </c>
      <c r="K598" s="7" t="str">
        <f>IF(TblVendas[[#This Row],[Vencimento]] &gt; TblVendas[[#This Row],[Data Venda]], "À Prazo", "À Vista")</f>
        <v>À Prazo</v>
      </c>
    </row>
    <row r="599" spans="2:11" x14ac:dyDescent="0.25">
      <c r="B599" s="1">
        <v>43750</v>
      </c>
      <c r="C599" s="25">
        <v>86657720193</v>
      </c>
      <c r="D599" s="4">
        <v>785</v>
      </c>
      <c r="E599" s="1">
        <v>43750</v>
      </c>
      <c r="F599" s="1">
        <v>43750</v>
      </c>
      <c r="G599" s="2" t="s">
        <v>8</v>
      </c>
      <c r="H59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99" s="6">
        <f>MONTH(TblVendas[[#This Row],[Data Venda]])</f>
        <v>10</v>
      </c>
      <c r="J599" s="6">
        <f>YEAR(TblVendas[[#This Row],[Data Venda]])</f>
        <v>2019</v>
      </c>
      <c r="K599" s="7" t="str">
        <f>IF(TblVendas[[#This Row],[Vencimento]] &gt; TblVendas[[#This Row],[Data Venda]], "À Prazo", "À Vista")</f>
        <v>À Vista</v>
      </c>
    </row>
    <row r="600" spans="2:11" x14ac:dyDescent="0.25">
      <c r="B600" s="1">
        <v>43750</v>
      </c>
      <c r="C600" s="25">
        <v>86657720191</v>
      </c>
      <c r="D600" s="4">
        <v>1082</v>
      </c>
      <c r="E600" s="1">
        <v>43750</v>
      </c>
      <c r="F600" s="1">
        <v>43760</v>
      </c>
      <c r="G600" s="2" t="s">
        <v>8</v>
      </c>
      <c r="H600" s="6">
        <f>IF(TblVendas[[#This Row],[Vencimento]] &gt; Analises!$C$3, 0, IF(TblVendas[[#This Row],[Pagamento]] = 0, Analises!$C$3 - TblVendas[[#This Row],[Vencimento]], TblVendas[[#This Row],[Pagamento]] - TblVendas[[#This Row],[Vencimento]]))</f>
        <v>10</v>
      </c>
      <c r="I600" s="6">
        <f>MONTH(TblVendas[[#This Row],[Data Venda]])</f>
        <v>10</v>
      </c>
      <c r="J600" s="6">
        <f>YEAR(TblVendas[[#This Row],[Data Venda]])</f>
        <v>2019</v>
      </c>
      <c r="K600" s="7" t="str">
        <f>IF(TblVendas[[#This Row],[Vencimento]] &gt; TblVendas[[#This Row],[Data Venda]], "À Prazo", "À Vista")</f>
        <v>À Vista</v>
      </c>
    </row>
    <row r="601" spans="2:11" x14ac:dyDescent="0.25">
      <c r="B601" s="1">
        <v>43750</v>
      </c>
      <c r="C601" s="25">
        <v>86657720143</v>
      </c>
      <c r="D601" s="4">
        <v>122</v>
      </c>
      <c r="E601" s="1">
        <v>43750</v>
      </c>
      <c r="F601" s="1">
        <v>43750</v>
      </c>
      <c r="G601" s="2" t="s">
        <v>7</v>
      </c>
      <c r="H60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01" s="6">
        <f>MONTH(TblVendas[[#This Row],[Data Venda]])</f>
        <v>10</v>
      </c>
      <c r="J601" s="6">
        <f>YEAR(TblVendas[[#This Row],[Data Venda]])</f>
        <v>2019</v>
      </c>
      <c r="K601" s="7" t="str">
        <f>IF(TblVendas[[#This Row],[Vencimento]] &gt; TblVendas[[#This Row],[Data Venda]], "À Prazo", "À Vista")</f>
        <v>À Vista</v>
      </c>
    </row>
    <row r="602" spans="2:11" x14ac:dyDescent="0.25">
      <c r="B602" s="1">
        <v>43750</v>
      </c>
      <c r="C602" s="25">
        <v>86657720084</v>
      </c>
      <c r="D602" s="4">
        <v>341</v>
      </c>
      <c r="E602" s="1">
        <v>43840</v>
      </c>
      <c r="F602" s="1">
        <v>43840</v>
      </c>
      <c r="G602" s="2" t="s">
        <v>8</v>
      </c>
      <c r="H60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02" s="6">
        <f>MONTH(TblVendas[[#This Row],[Data Venda]])</f>
        <v>10</v>
      </c>
      <c r="J602" s="6">
        <f>YEAR(TblVendas[[#This Row],[Data Venda]])</f>
        <v>2019</v>
      </c>
      <c r="K602" s="7" t="str">
        <f>IF(TblVendas[[#This Row],[Vencimento]] &gt; TblVendas[[#This Row],[Data Venda]], "À Prazo", "À Vista")</f>
        <v>À Prazo</v>
      </c>
    </row>
    <row r="603" spans="2:11" x14ac:dyDescent="0.25">
      <c r="B603" s="1">
        <v>43751</v>
      </c>
      <c r="C603" s="25">
        <v>86657720059</v>
      </c>
      <c r="D603" s="4">
        <v>544</v>
      </c>
      <c r="E603" s="1">
        <v>43751</v>
      </c>
      <c r="F603" s="1">
        <v>43751</v>
      </c>
      <c r="G603" s="2" t="s">
        <v>9</v>
      </c>
      <c r="H60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03" s="6">
        <f>MONTH(TblVendas[[#This Row],[Data Venda]])</f>
        <v>10</v>
      </c>
      <c r="J603" s="6">
        <f>YEAR(TblVendas[[#This Row],[Data Venda]])</f>
        <v>2019</v>
      </c>
      <c r="K603" s="7" t="str">
        <f>IF(TblVendas[[#This Row],[Vencimento]] &gt; TblVendas[[#This Row],[Data Venda]], "À Prazo", "À Vista")</f>
        <v>À Vista</v>
      </c>
    </row>
    <row r="604" spans="2:11" x14ac:dyDescent="0.25">
      <c r="B604" s="1">
        <v>43751</v>
      </c>
      <c r="C604" s="25">
        <v>86657720208</v>
      </c>
      <c r="D604" s="4">
        <v>1064</v>
      </c>
      <c r="E604" s="1">
        <v>43841</v>
      </c>
      <c r="F604" s="1">
        <v>43841</v>
      </c>
      <c r="G604" s="2" t="s">
        <v>9</v>
      </c>
      <c r="H60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04" s="6">
        <f>MONTH(TblVendas[[#This Row],[Data Venda]])</f>
        <v>10</v>
      </c>
      <c r="J604" s="6">
        <f>YEAR(TblVendas[[#This Row],[Data Venda]])</f>
        <v>2019</v>
      </c>
      <c r="K604" s="7" t="str">
        <f>IF(TblVendas[[#This Row],[Vencimento]] &gt; TblVendas[[#This Row],[Data Venda]], "À Prazo", "À Vista")</f>
        <v>À Prazo</v>
      </c>
    </row>
    <row r="605" spans="2:11" x14ac:dyDescent="0.25">
      <c r="B605" s="1">
        <v>43751</v>
      </c>
      <c r="C605" s="25">
        <v>86657720055</v>
      </c>
      <c r="D605" s="4">
        <v>267</v>
      </c>
      <c r="E605" s="1">
        <v>43841</v>
      </c>
      <c r="F605" s="1">
        <v>43841</v>
      </c>
      <c r="G605" s="2" t="s">
        <v>9</v>
      </c>
      <c r="H60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05" s="6">
        <f>MONTH(TblVendas[[#This Row],[Data Venda]])</f>
        <v>10</v>
      </c>
      <c r="J605" s="6">
        <f>YEAR(TblVendas[[#This Row],[Data Venda]])</f>
        <v>2019</v>
      </c>
      <c r="K605" s="7" t="str">
        <f>IF(TblVendas[[#This Row],[Vencimento]] &gt; TblVendas[[#This Row],[Data Venda]], "À Prazo", "À Vista")</f>
        <v>À Prazo</v>
      </c>
    </row>
    <row r="606" spans="2:11" x14ac:dyDescent="0.25">
      <c r="B606" s="1">
        <v>43752</v>
      </c>
      <c r="C606" s="25">
        <v>86657720234</v>
      </c>
      <c r="D606" s="4">
        <v>1086</v>
      </c>
      <c r="E606" s="1">
        <v>43752</v>
      </c>
      <c r="F606" s="1">
        <v>43768</v>
      </c>
      <c r="G606" s="2" t="s">
        <v>8</v>
      </c>
      <c r="H606" s="6">
        <f>IF(TblVendas[[#This Row],[Vencimento]] &gt; Analises!$C$3, 0, IF(TblVendas[[#This Row],[Pagamento]] = 0, Analises!$C$3 - TblVendas[[#This Row],[Vencimento]], TblVendas[[#This Row],[Pagamento]] - TblVendas[[#This Row],[Vencimento]]))</f>
        <v>16</v>
      </c>
      <c r="I606" s="6">
        <f>MONTH(TblVendas[[#This Row],[Data Venda]])</f>
        <v>10</v>
      </c>
      <c r="J606" s="6">
        <f>YEAR(TblVendas[[#This Row],[Data Venda]])</f>
        <v>2019</v>
      </c>
      <c r="K606" s="7" t="str">
        <f>IF(TblVendas[[#This Row],[Vencimento]] &gt; TblVendas[[#This Row],[Data Venda]], "À Prazo", "À Vista")</f>
        <v>À Vista</v>
      </c>
    </row>
    <row r="607" spans="2:11" x14ac:dyDescent="0.25">
      <c r="B607" s="1">
        <v>43752</v>
      </c>
      <c r="C607" s="25">
        <v>86657720118</v>
      </c>
      <c r="D607" s="4">
        <v>1340</v>
      </c>
      <c r="E607" s="1">
        <v>43752</v>
      </c>
      <c r="F607" s="1">
        <v>43752</v>
      </c>
      <c r="G607" s="2" t="s">
        <v>8</v>
      </c>
      <c r="H60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07" s="6">
        <f>MONTH(TblVendas[[#This Row],[Data Venda]])</f>
        <v>10</v>
      </c>
      <c r="J607" s="6">
        <f>YEAR(TblVendas[[#This Row],[Data Venda]])</f>
        <v>2019</v>
      </c>
      <c r="K607" s="7" t="str">
        <f>IF(TblVendas[[#This Row],[Vencimento]] &gt; TblVendas[[#This Row],[Data Venda]], "À Prazo", "À Vista")</f>
        <v>À Vista</v>
      </c>
    </row>
    <row r="608" spans="2:11" x14ac:dyDescent="0.25">
      <c r="B608" s="1">
        <v>43752</v>
      </c>
      <c r="C608" s="25">
        <v>86657720081</v>
      </c>
      <c r="D608" s="4">
        <v>892</v>
      </c>
      <c r="E608" s="1">
        <v>43782</v>
      </c>
      <c r="F608" s="1">
        <v>43782</v>
      </c>
      <c r="G608" s="2" t="s">
        <v>7</v>
      </c>
      <c r="H60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08" s="6">
        <f>MONTH(TblVendas[[#This Row],[Data Venda]])</f>
        <v>10</v>
      </c>
      <c r="J608" s="6">
        <f>YEAR(TblVendas[[#This Row],[Data Venda]])</f>
        <v>2019</v>
      </c>
      <c r="K608" s="7" t="str">
        <f>IF(TblVendas[[#This Row],[Vencimento]] &gt; TblVendas[[#This Row],[Data Venda]], "À Prazo", "À Vista")</f>
        <v>À Prazo</v>
      </c>
    </row>
    <row r="609" spans="2:11" x14ac:dyDescent="0.25">
      <c r="B609" s="1">
        <v>43752</v>
      </c>
      <c r="C609" s="25">
        <v>86657720192</v>
      </c>
      <c r="D609" s="4">
        <v>1400</v>
      </c>
      <c r="E609" s="1">
        <v>43782</v>
      </c>
      <c r="F609" s="1">
        <v>43794</v>
      </c>
      <c r="G609" s="2" t="s">
        <v>8</v>
      </c>
      <c r="H609" s="6">
        <f>IF(TblVendas[[#This Row],[Vencimento]] &gt; Analises!$C$3, 0, IF(TblVendas[[#This Row],[Pagamento]] = 0, Analises!$C$3 - TblVendas[[#This Row],[Vencimento]], TblVendas[[#This Row],[Pagamento]] - TblVendas[[#This Row],[Vencimento]]))</f>
        <v>12</v>
      </c>
      <c r="I609" s="6">
        <f>MONTH(TblVendas[[#This Row],[Data Venda]])</f>
        <v>10</v>
      </c>
      <c r="J609" s="6">
        <f>YEAR(TblVendas[[#This Row],[Data Venda]])</f>
        <v>2019</v>
      </c>
      <c r="K609" s="7" t="str">
        <f>IF(TblVendas[[#This Row],[Vencimento]] &gt; TblVendas[[#This Row],[Data Venda]], "À Prazo", "À Vista")</f>
        <v>À Prazo</v>
      </c>
    </row>
    <row r="610" spans="2:11" x14ac:dyDescent="0.25">
      <c r="B610" s="1">
        <v>43753</v>
      </c>
      <c r="C610" s="25">
        <v>86657720110</v>
      </c>
      <c r="D610" s="4">
        <v>266</v>
      </c>
      <c r="E610" s="1">
        <v>43813</v>
      </c>
      <c r="F610" s="1">
        <v>43813</v>
      </c>
      <c r="G610" s="2" t="s">
        <v>8</v>
      </c>
      <c r="H61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10" s="6">
        <f>MONTH(TblVendas[[#This Row],[Data Venda]])</f>
        <v>10</v>
      </c>
      <c r="J610" s="6">
        <f>YEAR(TblVendas[[#This Row],[Data Venda]])</f>
        <v>2019</v>
      </c>
      <c r="K610" s="7" t="str">
        <f>IF(TblVendas[[#This Row],[Vencimento]] &gt; TblVendas[[#This Row],[Data Venda]], "À Prazo", "À Vista")</f>
        <v>À Prazo</v>
      </c>
    </row>
    <row r="611" spans="2:11" x14ac:dyDescent="0.25">
      <c r="B611" s="1">
        <v>43755</v>
      </c>
      <c r="C611" s="25">
        <v>86657720053</v>
      </c>
      <c r="D611" s="4">
        <v>842</v>
      </c>
      <c r="E611" s="1">
        <v>43815</v>
      </c>
      <c r="F611" s="1">
        <v>43815</v>
      </c>
      <c r="G611" s="2" t="s">
        <v>9</v>
      </c>
      <c r="H61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11" s="6">
        <f>MONTH(TblVendas[[#This Row],[Data Venda]])</f>
        <v>10</v>
      </c>
      <c r="J611" s="6">
        <f>YEAR(TblVendas[[#This Row],[Data Venda]])</f>
        <v>2019</v>
      </c>
      <c r="K611" s="7" t="str">
        <f>IF(TblVendas[[#This Row],[Vencimento]] &gt; TblVendas[[#This Row],[Data Venda]], "À Prazo", "À Vista")</f>
        <v>À Prazo</v>
      </c>
    </row>
    <row r="612" spans="2:11" x14ac:dyDescent="0.25">
      <c r="B612" s="1">
        <v>43756</v>
      </c>
      <c r="C612" s="25">
        <v>86657720153</v>
      </c>
      <c r="D612" s="4">
        <v>379</v>
      </c>
      <c r="E612" s="1">
        <v>43756</v>
      </c>
      <c r="F612" s="1">
        <v>43756</v>
      </c>
      <c r="G612" s="2" t="s">
        <v>7</v>
      </c>
      <c r="H61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12" s="6">
        <f>MONTH(TblVendas[[#This Row],[Data Venda]])</f>
        <v>10</v>
      </c>
      <c r="J612" s="6">
        <f>YEAR(TblVendas[[#This Row],[Data Venda]])</f>
        <v>2019</v>
      </c>
      <c r="K612" s="7" t="str">
        <f>IF(TblVendas[[#This Row],[Vencimento]] &gt; TblVendas[[#This Row],[Data Venda]], "À Prazo", "À Vista")</f>
        <v>À Vista</v>
      </c>
    </row>
    <row r="613" spans="2:11" x14ac:dyDescent="0.25">
      <c r="B613" s="1">
        <v>43756</v>
      </c>
      <c r="C613" s="25">
        <v>86657720249</v>
      </c>
      <c r="D613" s="4">
        <v>377</v>
      </c>
      <c r="E613" s="1">
        <v>43786</v>
      </c>
      <c r="F613" s="1">
        <v>43786</v>
      </c>
      <c r="G613" s="2" t="s">
        <v>8</v>
      </c>
      <c r="H61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13" s="6">
        <f>MONTH(TblVendas[[#This Row],[Data Venda]])</f>
        <v>10</v>
      </c>
      <c r="J613" s="6">
        <f>YEAR(TblVendas[[#This Row],[Data Venda]])</f>
        <v>2019</v>
      </c>
      <c r="K613" s="7" t="str">
        <f>IF(TblVendas[[#This Row],[Vencimento]] &gt; TblVendas[[#This Row],[Data Venda]], "À Prazo", "À Vista")</f>
        <v>À Prazo</v>
      </c>
    </row>
    <row r="614" spans="2:11" x14ac:dyDescent="0.25">
      <c r="B614" s="1">
        <v>43757</v>
      </c>
      <c r="C614" s="25">
        <v>86657720080</v>
      </c>
      <c r="D614" s="4">
        <v>1144</v>
      </c>
      <c r="E614" s="1">
        <v>43757</v>
      </c>
      <c r="F614" s="1">
        <v>43757</v>
      </c>
      <c r="G614" s="2" t="s">
        <v>8</v>
      </c>
      <c r="H61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14" s="6">
        <f>MONTH(TblVendas[[#This Row],[Data Venda]])</f>
        <v>10</v>
      </c>
      <c r="J614" s="6">
        <f>YEAR(TblVendas[[#This Row],[Data Venda]])</f>
        <v>2019</v>
      </c>
      <c r="K614" s="7" t="str">
        <f>IF(TblVendas[[#This Row],[Vencimento]] &gt; TblVendas[[#This Row],[Data Venda]], "À Prazo", "À Vista")</f>
        <v>À Vista</v>
      </c>
    </row>
    <row r="615" spans="2:11" x14ac:dyDescent="0.25">
      <c r="B615" s="1">
        <v>43757</v>
      </c>
      <c r="C615" s="25">
        <v>86657720151</v>
      </c>
      <c r="D615" s="4">
        <v>82</v>
      </c>
      <c r="E615" s="1">
        <v>43787</v>
      </c>
      <c r="F615" s="1">
        <v>43803</v>
      </c>
      <c r="G615" s="2" t="s">
        <v>9</v>
      </c>
      <c r="H615" s="6">
        <f>IF(TblVendas[[#This Row],[Vencimento]] &gt; Analises!$C$3, 0, IF(TblVendas[[#This Row],[Pagamento]] = 0, Analises!$C$3 - TblVendas[[#This Row],[Vencimento]], TblVendas[[#This Row],[Pagamento]] - TblVendas[[#This Row],[Vencimento]]))</f>
        <v>16</v>
      </c>
      <c r="I615" s="6">
        <f>MONTH(TblVendas[[#This Row],[Data Venda]])</f>
        <v>10</v>
      </c>
      <c r="J615" s="6">
        <f>YEAR(TblVendas[[#This Row],[Data Venda]])</f>
        <v>2019</v>
      </c>
      <c r="K615" s="7" t="str">
        <f>IF(TblVendas[[#This Row],[Vencimento]] &gt; TblVendas[[#This Row],[Data Venda]], "À Prazo", "À Vista")</f>
        <v>À Prazo</v>
      </c>
    </row>
    <row r="616" spans="2:11" x14ac:dyDescent="0.25">
      <c r="B616" s="1">
        <v>43757</v>
      </c>
      <c r="C616" s="25">
        <v>86657720193</v>
      </c>
      <c r="D616" s="4">
        <v>932</v>
      </c>
      <c r="E616" s="1">
        <v>43787</v>
      </c>
      <c r="F616" s="1">
        <v>43821</v>
      </c>
      <c r="G616" s="2" t="s">
        <v>9</v>
      </c>
      <c r="H616" s="6">
        <f>IF(TblVendas[[#This Row],[Vencimento]] &gt; Analises!$C$3, 0, IF(TblVendas[[#This Row],[Pagamento]] = 0, Analises!$C$3 - TblVendas[[#This Row],[Vencimento]], TblVendas[[#This Row],[Pagamento]] - TblVendas[[#This Row],[Vencimento]]))</f>
        <v>34</v>
      </c>
      <c r="I616" s="6">
        <f>MONTH(TblVendas[[#This Row],[Data Venda]])</f>
        <v>10</v>
      </c>
      <c r="J616" s="6">
        <f>YEAR(TblVendas[[#This Row],[Data Venda]])</f>
        <v>2019</v>
      </c>
      <c r="K616" s="7" t="str">
        <f>IF(TblVendas[[#This Row],[Vencimento]] &gt; TblVendas[[#This Row],[Data Venda]], "À Prazo", "À Vista")</f>
        <v>À Prazo</v>
      </c>
    </row>
    <row r="617" spans="2:11" x14ac:dyDescent="0.25">
      <c r="B617" s="1">
        <v>43757</v>
      </c>
      <c r="C617" s="25">
        <v>86657720094</v>
      </c>
      <c r="D617" s="4">
        <v>577</v>
      </c>
      <c r="E617" s="1">
        <v>43787</v>
      </c>
      <c r="F617" s="1">
        <v>43817</v>
      </c>
      <c r="G617" s="2" t="s">
        <v>9</v>
      </c>
      <c r="H617" s="6">
        <f>IF(TblVendas[[#This Row],[Vencimento]] &gt; Analises!$C$3, 0, IF(TblVendas[[#This Row],[Pagamento]] = 0, Analises!$C$3 - TblVendas[[#This Row],[Vencimento]], TblVendas[[#This Row],[Pagamento]] - TblVendas[[#This Row],[Vencimento]]))</f>
        <v>30</v>
      </c>
      <c r="I617" s="6">
        <f>MONTH(TblVendas[[#This Row],[Data Venda]])</f>
        <v>10</v>
      </c>
      <c r="J617" s="6">
        <f>YEAR(TblVendas[[#This Row],[Data Venda]])</f>
        <v>2019</v>
      </c>
      <c r="K617" s="7" t="str">
        <f>IF(TblVendas[[#This Row],[Vencimento]] &gt; TblVendas[[#This Row],[Data Venda]], "À Prazo", "À Vista")</f>
        <v>À Prazo</v>
      </c>
    </row>
    <row r="618" spans="2:11" x14ac:dyDescent="0.25">
      <c r="B618" s="1">
        <v>43757</v>
      </c>
      <c r="C618" s="25">
        <v>86657720159</v>
      </c>
      <c r="D618" s="4">
        <v>1137</v>
      </c>
      <c r="E618" s="1">
        <v>43817</v>
      </c>
      <c r="F618" s="1">
        <v>43857</v>
      </c>
      <c r="G618" s="2" t="s">
        <v>9</v>
      </c>
      <c r="H618" s="6">
        <f>IF(TblVendas[[#This Row],[Vencimento]] &gt; Analises!$C$3, 0, IF(TblVendas[[#This Row],[Pagamento]] = 0, Analises!$C$3 - TblVendas[[#This Row],[Vencimento]], TblVendas[[#This Row],[Pagamento]] - TblVendas[[#This Row],[Vencimento]]))</f>
        <v>40</v>
      </c>
      <c r="I618" s="6">
        <f>MONTH(TblVendas[[#This Row],[Data Venda]])</f>
        <v>10</v>
      </c>
      <c r="J618" s="6">
        <f>YEAR(TblVendas[[#This Row],[Data Venda]])</f>
        <v>2019</v>
      </c>
      <c r="K618" s="7" t="str">
        <f>IF(TblVendas[[#This Row],[Vencimento]] &gt; TblVendas[[#This Row],[Data Venda]], "À Prazo", "À Vista")</f>
        <v>À Prazo</v>
      </c>
    </row>
    <row r="619" spans="2:11" x14ac:dyDescent="0.25">
      <c r="B619" s="1">
        <v>43758</v>
      </c>
      <c r="C619" s="25">
        <v>86657720103</v>
      </c>
      <c r="D619" s="4">
        <v>126</v>
      </c>
      <c r="E619" s="1">
        <v>43848</v>
      </c>
      <c r="F619" s="1">
        <v>43848</v>
      </c>
      <c r="G619" s="2" t="s">
        <v>9</v>
      </c>
      <c r="H61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19" s="6">
        <f>MONTH(TblVendas[[#This Row],[Data Venda]])</f>
        <v>10</v>
      </c>
      <c r="J619" s="6">
        <f>YEAR(TblVendas[[#This Row],[Data Venda]])</f>
        <v>2019</v>
      </c>
      <c r="K619" s="7" t="str">
        <f>IF(TblVendas[[#This Row],[Vencimento]] &gt; TblVendas[[#This Row],[Data Venda]], "À Prazo", "À Vista")</f>
        <v>À Prazo</v>
      </c>
    </row>
    <row r="620" spans="2:11" x14ac:dyDescent="0.25">
      <c r="B620" s="1">
        <v>43759</v>
      </c>
      <c r="C620" s="25">
        <v>86657720244</v>
      </c>
      <c r="D620" s="4">
        <v>1045</v>
      </c>
      <c r="E620" s="1">
        <v>43759</v>
      </c>
      <c r="F620" s="1">
        <v>43759</v>
      </c>
      <c r="G620" s="2" t="s">
        <v>8</v>
      </c>
      <c r="H62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20" s="6">
        <f>MONTH(TblVendas[[#This Row],[Data Venda]])</f>
        <v>10</v>
      </c>
      <c r="J620" s="6">
        <f>YEAR(TblVendas[[#This Row],[Data Venda]])</f>
        <v>2019</v>
      </c>
      <c r="K620" s="7" t="str">
        <f>IF(TblVendas[[#This Row],[Vencimento]] &gt; TblVendas[[#This Row],[Data Venda]], "À Prazo", "À Vista")</f>
        <v>À Vista</v>
      </c>
    </row>
    <row r="621" spans="2:11" x14ac:dyDescent="0.25">
      <c r="B621" s="1">
        <v>43759</v>
      </c>
      <c r="C621" s="25">
        <v>86657720221</v>
      </c>
      <c r="D621" s="4">
        <v>483</v>
      </c>
      <c r="E621" s="1">
        <v>43789</v>
      </c>
      <c r="F621" s="1">
        <v>43789</v>
      </c>
      <c r="G621" s="2" t="s">
        <v>7</v>
      </c>
      <c r="H62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21" s="6">
        <f>MONTH(TblVendas[[#This Row],[Data Venda]])</f>
        <v>10</v>
      </c>
      <c r="J621" s="6">
        <f>YEAR(TblVendas[[#This Row],[Data Venda]])</f>
        <v>2019</v>
      </c>
      <c r="K621" s="7" t="str">
        <f>IF(TblVendas[[#This Row],[Vencimento]] &gt; TblVendas[[#This Row],[Data Venda]], "À Prazo", "À Vista")</f>
        <v>À Prazo</v>
      </c>
    </row>
    <row r="622" spans="2:11" x14ac:dyDescent="0.25">
      <c r="B622" s="1">
        <v>43759</v>
      </c>
      <c r="C622" s="25">
        <v>86657720260</v>
      </c>
      <c r="D622" s="4">
        <v>422</v>
      </c>
      <c r="E622" s="1">
        <v>43789</v>
      </c>
      <c r="F622" s="1">
        <v>43789</v>
      </c>
      <c r="G622" s="2" t="s">
        <v>7</v>
      </c>
      <c r="H62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22" s="6">
        <f>MONTH(TblVendas[[#This Row],[Data Venda]])</f>
        <v>10</v>
      </c>
      <c r="J622" s="6">
        <f>YEAR(TblVendas[[#This Row],[Data Venda]])</f>
        <v>2019</v>
      </c>
      <c r="K622" s="7" t="str">
        <f>IF(TblVendas[[#This Row],[Vencimento]] &gt; TblVendas[[#This Row],[Data Venda]], "À Prazo", "À Vista")</f>
        <v>À Prazo</v>
      </c>
    </row>
    <row r="623" spans="2:11" x14ac:dyDescent="0.25">
      <c r="B623" s="1">
        <v>43759</v>
      </c>
      <c r="C623" s="25">
        <v>86657720230</v>
      </c>
      <c r="D623" s="4">
        <v>719</v>
      </c>
      <c r="E623" s="1">
        <v>43819</v>
      </c>
      <c r="F623" s="1">
        <v>43840</v>
      </c>
      <c r="G623" s="2" t="s">
        <v>7</v>
      </c>
      <c r="H623" s="6">
        <f>IF(TblVendas[[#This Row],[Vencimento]] &gt; Analises!$C$3, 0, IF(TblVendas[[#This Row],[Pagamento]] = 0, Analises!$C$3 - TblVendas[[#This Row],[Vencimento]], TblVendas[[#This Row],[Pagamento]] - TblVendas[[#This Row],[Vencimento]]))</f>
        <v>21</v>
      </c>
      <c r="I623" s="6">
        <f>MONTH(TblVendas[[#This Row],[Data Venda]])</f>
        <v>10</v>
      </c>
      <c r="J623" s="6">
        <f>YEAR(TblVendas[[#This Row],[Data Venda]])</f>
        <v>2019</v>
      </c>
      <c r="K623" s="7" t="str">
        <f>IF(TblVendas[[#This Row],[Vencimento]] &gt; TblVendas[[#This Row],[Data Venda]], "À Prazo", "À Vista")</f>
        <v>À Prazo</v>
      </c>
    </row>
    <row r="624" spans="2:11" x14ac:dyDescent="0.25">
      <c r="B624" s="1">
        <v>43760</v>
      </c>
      <c r="C624" s="25">
        <v>86657720085</v>
      </c>
      <c r="D624" s="4">
        <v>594</v>
      </c>
      <c r="E624" s="1">
        <v>43790</v>
      </c>
      <c r="F624" s="1">
        <v>43790</v>
      </c>
      <c r="G624" s="2" t="s">
        <v>7</v>
      </c>
      <c r="H62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24" s="6">
        <f>MONTH(TblVendas[[#This Row],[Data Venda]])</f>
        <v>10</v>
      </c>
      <c r="J624" s="6">
        <f>YEAR(TblVendas[[#This Row],[Data Venda]])</f>
        <v>2019</v>
      </c>
      <c r="K624" s="7" t="str">
        <f>IF(TblVendas[[#This Row],[Vencimento]] &gt; TblVendas[[#This Row],[Data Venda]], "À Prazo", "À Vista")</f>
        <v>À Prazo</v>
      </c>
    </row>
    <row r="625" spans="2:11" x14ac:dyDescent="0.25">
      <c r="B625" s="1">
        <v>43760</v>
      </c>
      <c r="C625" s="25">
        <v>86657720095</v>
      </c>
      <c r="D625" s="4">
        <v>401</v>
      </c>
      <c r="E625" s="1">
        <v>43790</v>
      </c>
      <c r="F625" s="1">
        <v>43790</v>
      </c>
      <c r="G625" s="2" t="s">
        <v>8</v>
      </c>
      <c r="H62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25" s="6">
        <f>MONTH(TblVendas[[#This Row],[Data Venda]])</f>
        <v>10</v>
      </c>
      <c r="J625" s="6">
        <f>YEAR(TblVendas[[#This Row],[Data Venda]])</f>
        <v>2019</v>
      </c>
      <c r="K625" s="7" t="str">
        <f>IF(TblVendas[[#This Row],[Vencimento]] &gt; TblVendas[[#This Row],[Data Venda]], "À Prazo", "À Vista")</f>
        <v>À Prazo</v>
      </c>
    </row>
    <row r="626" spans="2:11" x14ac:dyDescent="0.25">
      <c r="B626" s="1">
        <v>43760</v>
      </c>
      <c r="C626" s="25">
        <v>86657720059</v>
      </c>
      <c r="D626" s="4">
        <v>1221</v>
      </c>
      <c r="E626" s="1">
        <v>43850</v>
      </c>
      <c r="F626" s="1">
        <v>43850</v>
      </c>
      <c r="G626" s="2" t="s">
        <v>8</v>
      </c>
      <c r="H62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26" s="6">
        <f>MONTH(TblVendas[[#This Row],[Data Venda]])</f>
        <v>10</v>
      </c>
      <c r="J626" s="6">
        <f>YEAR(TblVendas[[#This Row],[Data Venda]])</f>
        <v>2019</v>
      </c>
      <c r="K626" s="7" t="str">
        <f>IF(TblVendas[[#This Row],[Vencimento]] &gt; TblVendas[[#This Row],[Data Venda]], "À Prazo", "À Vista")</f>
        <v>À Prazo</v>
      </c>
    </row>
    <row r="627" spans="2:11" x14ac:dyDescent="0.25">
      <c r="B627" s="1">
        <v>43761</v>
      </c>
      <c r="C627" s="25">
        <v>86657720070</v>
      </c>
      <c r="D627" s="4">
        <v>251</v>
      </c>
      <c r="E627" s="1">
        <v>43791</v>
      </c>
      <c r="F627" s="1">
        <v>43791</v>
      </c>
      <c r="G627" s="2" t="s">
        <v>9</v>
      </c>
      <c r="H62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27" s="6">
        <f>MONTH(TblVendas[[#This Row],[Data Venda]])</f>
        <v>10</v>
      </c>
      <c r="J627" s="6">
        <f>YEAR(TblVendas[[#This Row],[Data Venda]])</f>
        <v>2019</v>
      </c>
      <c r="K627" s="7" t="str">
        <f>IF(TblVendas[[#This Row],[Vencimento]] &gt; TblVendas[[#This Row],[Data Venda]], "À Prazo", "À Vista")</f>
        <v>À Prazo</v>
      </c>
    </row>
    <row r="628" spans="2:11" x14ac:dyDescent="0.25">
      <c r="B628" s="1">
        <v>43762</v>
      </c>
      <c r="C628" s="25">
        <v>86657720213</v>
      </c>
      <c r="D628" s="4">
        <v>350</v>
      </c>
      <c r="E628" s="1">
        <v>43762</v>
      </c>
      <c r="F628" s="1">
        <v>43762</v>
      </c>
      <c r="G628" s="2" t="s">
        <v>8</v>
      </c>
      <c r="H62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28" s="6">
        <f>MONTH(TblVendas[[#This Row],[Data Venda]])</f>
        <v>10</v>
      </c>
      <c r="J628" s="6">
        <f>YEAR(TblVendas[[#This Row],[Data Venda]])</f>
        <v>2019</v>
      </c>
      <c r="K628" s="7" t="str">
        <f>IF(TblVendas[[#This Row],[Vencimento]] &gt; TblVendas[[#This Row],[Data Venda]], "À Prazo", "À Vista")</f>
        <v>À Vista</v>
      </c>
    </row>
    <row r="629" spans="2:11" x14ac:dyDescent="0.25">
      <c r="B629" s="1">
        <v>43762</v>
      </c>
      <c r="C629" s="25">
        <v>86657720140</v>
      </c>
      <c r="D629" s="4">
        <v>1090</v>
      </c>
      <c r="E629" s="1">
        <v>43792</v>
      </c>
      <c r="F629" s="1">
        <v>43792</v>
      </c>
      <c r="G629" s="2" t="s">
        <v>9</v>
      </c>
      <c r="H62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29" s="6">
        <f>MONTH(TblVendas[[#This Row],[Data Venda]])</f>
        <v>10</v>
      </c>
      <c r="J629" s="6">
        <f>YEAR(TblVendas[[#This Row],[Data Venda]])</f>
        <v>2019</v>
      </c>
      <c r="K629" s="7" t="str">
        <f>IF(TblVendas[[#This Row],[Vencimento]] &gt; TblVendas[[#This Row],[Data Venda]], "À Prazo", "À Vista")</f>
        <v>À Prazo</v>
      </c>
    </row>
    <row r="630" spans="2:11" x14ac:dyDescent="0.25">
      <c r="B630" s="1">
        <v>43763</v>
      </c>
      <c r="C630" s="25">
        <v>86657720183</v>
      </c>
      <c r="D630" s="4">
        <v>862</v>
      </c>
      <c r="E630" s="1">
        <v>43853</v>
      </c>
      <c r="F630" s="1">
        <v>43853</v>
      </c>
      <c r="G630" s="2" t="s">
        <v>8</v>
      </c>
      <c r="H63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30" s="6">
        <f>MONTH(TblVendas[[#This Row],[Data Venda]])</f>
        <v>10</v>
      </c>
      <c r="J630" s="6">
        <f>YEAR(TblVendas[[#This Row],[Data Venda]])</f>
        <v>2019</v>
      </c>
      <c r="K630" s="7" t="str">
        <f>IF(TblVendas[[#This Row],[Vencimento]] &gt; TblVendas[[#This Row],[Data Venda]], "À Prazo", "À Vista")</f>
        <v>À Prazo</v>
      </c>
    </row>
    <row r="631" spans="2:11" x14ac:dyDescent="0.25">
      <c r="B631" s="1">
        <v>43764</v>
      </c>
      <c r="C631" s="25">
        <v>86657720058</v>
      </c>
      <c r="D631" s="4">
        <v>429</v>
      </c>
      <c r="E631" s="1">
        <v>43794</v>
      </c>
      <c r="F631" s="1">
        <v>43794</v>
      </c>
      <c r="G631" s="2" t="s">
        <v>9</v>
      </c>
      <c r="H63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31" s="6">
        <f>MONTH(TblVendas[[#This Row],[Data Venda]])</f>
        <v>10</v>
      </c>
      <c r="J631" s="6">
        <f>YEAR(TblVendas[[#This Row],[Data Venda]])</f>
        <v>2019</v>
      </c>
      <c r="K631" s="7" t="str">
        <f>IF(TblVendas[[#This Row],[Vencimento]] &gt; TblVendas[[#This Row],[Data Venda]], "À Prazo", "À Vista")</f>
        <v>À Prazo</v>
      </c>
    </row>
    <row r="632" spans="2:11" x14ac:dyDescent="0.25">
      <c r="B632" s="1">
        <v>43764</v>
      </c>
      <c r="C632" s="25">
        <v>86657720143</v>
      </c>
      <c r="D632" s="4">
        <v>367</v>
      </c>
      <c r="E632" s="1">
        <v>43824</v>
      </c>
      <c r="F632" s="1">
        <v>43824</v>
      </c>
      <c r="G632" s="2" t="s">
        <v>9</v>
      </c>
      <c r="H63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32" s="6">
        <f>MONTH(TblVendas[[#This Row],[Data Venda]])</f>
        <v>10</v>
      </c>
      <c r="J632" s="6">
        <f>YEAR(TblVendas[[#This Row],[Data Venda]])</f>
        <v>2019</v>
      </c>
      <c r="K632" s="7" t="str">
        <f>IF(TblVendas[[#This Row],[Vencimento]] &gt; TblVendas[[#This Row],[Data Venda]], "À Prazo", "À Vista")</f>
        <v>À Prazo</v>
      </c>
    </row>
    <row r="633" spans="2:11" x14ac:dyDescent="0.25">
      <c r="B633" s="1">
        <v>43765</v>
      </c>
      <c r="C633" s="25">
        <v>86657720126</v>
      </c>
      <c r="D633" s="4">
        <v>324</v>
      </c>
      <c r="E633" s="1">
        <v>43765</v>
      </c>
      <c r="F633" s="1">
        <v>43765</v>
      </c>
      <c r="G633" s="2" t="s">
        <v>7</v>
      </c>
      <c r="H63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33" s="6">
        <f>MONTH(TblVendas[[#This Row],[Data Venda]])</f>
        <v>10</v>
      </c>
      <c r="J633" s="6">
        <f>YEAR(TblVendas[[#This Row],[Data Venda]])</f>
        <v>2019</v>
      </c>
      <c r="K633" s="7" t="str">
        <f>IF(TblVendas[[#This Row],[Vencimento]] &gt; TblVendas[[#This Row],[Data Venda]], "À Prazo", "À Vista")</f>
        <v>À Vista</v>
      </c>
    </row>
    <row r="634" spans="2:11" x14ac:dyDescent="0.25">
      <c r="B634" s="1">
        <v>43765</v>
      </c>
      <c r="C634" s="25">
        <v>86657720092</v>
      </c>
      <c r="D634" s="4">
        <v>401</v>
      </c>
      <c r="E634" s="1">
        <v>43795</v>
      </c>
      <c r="F634" s="1">
        <v>43795</v>
      </c>
      <c r="G634" s="2" t="s">
        <v>8</v>
      </c>
      <c r="H63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34" s="6">
        <f>MONTH(TblVendas[[#This Row],[Data Venda]])</f>
        <v>10</v>
      </c>
      <c r="J634" s="6">
        <f>YEAR(TblVendas[[#This Row],[Data Venda]])</f>
        <v>2019</v>
      </c>
      <c r="K634" s="7" t="str">
        <f>IF(TblVendas[[#This Row],[Vencimento]] &gt; TblVendas[[#This Row],[Data Venda]], "À Prazo", "À Vista")</f>
        <v>À Prazo</v>
      </c>
    </row>
    <row r="635" spans="2:11" x14ac:dyDescent="0.25">
      <c r="B635" s="1">
        <v>43766</v>
      </c>
      <c r="C635" s="25">
        <v>86657720073</v>
      </c>
      <c r="D635" s="4">
        <v>888</v>
      </c>
      <c r="E635" s="1">
        <v>43796</v>
      </c>
      <c r="F635" s="1">
        <v>43829</v>
      </c>
      <c r="G635" s="2" t="s">
        <v>8</v>
      </c>
      <c r="H635" s="6">
        <f>IF(TblVendas[[#This Row],[Vencimento]] &gt; Analises!$C$3, 0, IF(TblVendas[[#This Row],[Pagamento]] = 0, Analises!$C$3 - TblVendas[[#This Row],[Vencimento]], TblVendas[[#This Row],[Pagamento]] - TblVendas[[#This Row],[Vencimento]]))</f>
        <v>33</v>
      </c>
      <c r="I635" s="6">
        <f>MONTH(TblVendas[[#This Row],[Data Venda]])</f>
        <v>10</v>
      </c>
      <c r="J635" s="6">
        <f>YEAR(TblVendas[[#This Row],[Data Venda]])</f>
        <v>2019</v>
      </c>
      <c r="K635" s="7" t="str">
        <f>IF(TblVendas[[#This Row],[Vencimento]] &gt; TblVendas[[#This Row],[Data Venda]], "À Prazo", "À Vista")</f>
        <v>À Prazo</v>
      </c>
    </row>
    <row r="636" spans="2:11" x14ac:dyDescent="0.25">
      <c r="B636" s="1">
        <v>43767</v>
      </c>
      <c r="C636" s="25">
        <v>86657720050</v>
      </c>
      <c r="D636" s="4">
        <v>885</v>
      </c>
      <c r="E636" s="1">
        <v>43797</v>
      </c>
      <c r="F636" s="1">
        <v>43797</v>
      </c>
      <c r="G636" s="2" t="s">
        <v>8</v>
      </c>
      <c r="H63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36" s="6">
        <f>MONTH(TblVendas[[#This Row],[Data Venda]])</f>
        <v>10</v>
      </c>
      <c r="J636" s="6">
        <f>YEAR(TblVendas[[#This Row],[Data Venda]])</f>
        <v>2019</v>
      </c>
      <c r="K636" s="7" t="str">
        <f>IF(TblVendas[[#This Row],[Vencimento]] &gt; TblVendas[[#This Row],[Data Venda]], "À Prazo", "À Vista")</f>
        <v>À Prazo</v>
      </c>
    </row>
    <row r="637" spans="2:11" x14ac:dyDescent="0.25">
      <c r="B637" s="1">
        <v>43767</v>
      </c>
      <c r="C637" s="25">
        <v>86657720104</v>
      </c>
      <c r="D637" s="4">
        <v>235</v>
      </c>
      <c r="E637" s="1">
        <v>43857</v>
      </c>
      <c r="F637" s="1">
        <v>43857</v>
      </c>
      <c r="G637" s="2" t="s">
        <v>7</v>
      </c>
      <c r="H63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37" s="6">
        <f>MONTH(TblVendas[[#This Row],[Data Venda]])</f>
        <v>10</v>
      </c>
      <c r="J637" s="6">
        <f>YEAR(TblVendas[[#This Row],[Data Venda]])</f>
        <v>2019</v>
      </c>
      <c r="K637" s="7" t="str">
        <f>IF(TblVendas[[#This Row],[Vencimento]] &gt; TblVendas[[#This Row],[Data Venda]], "À Prazo", "À Vista")</f>
        <v>À Prazo</v>
      </c>
    </row>
    <row r="638" spans="2:11" x14ac:dyDescent="0.25">
      <c r="B638" s="1">
        <v>43768</v>
      </c>
      <c r="C638" s="25">
        <v>86657720137</v>
      </c>
      <c r="D638" s="4">
        <v>946</v>
      </c>
      <c r="E638" s="1">
        <v>43798</v>
      </c>
      <c r="F638" s="1">
        <v>43798</v>
      </c>
      <c r="G638" s="2" t="s">
        <v>9</v>
      </c>
      <c r="H63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38" s="6">
        <f>MONTH(TblVendas[[#This Row],[Data Venda]])</f>
        <v>10</v>
      </c>
      <c r="J638" s="6">
        <f>YEAR(TblVendas[[#This Row],[Data Venda]])</f>
        <v>2019</v>
      </c>
      <c r="K638" s="7" t="str">
        <f>IF(TblVendas[[#This Row],[Vencimento]] &gt; TblVendas[[#This Row],[Data Venda]], "À Prazo", "À Vista")</f>
        <v>À Prazo</v>
      </c>
    </row>
    <row r="639" spans="2:11" x14ac:dyDescent="0.25">
      <c r="B639" s="1">
        <v>43768</v>
      </c>
      <c r="C639" s="25">
        <v>86657720156</v>
      </c>
      <c r="D639" s="4">
        <v>713</v>
      </c>
      <c r="E639" s="1">
        <v>43858</v>
      </c>
      <c r="F639" s="1">
        <v>43858</v>
      </c>
      <c r="G639" s="2" t="s">
        <v>8</v>
      </c>
      <c r="H63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39" s="6">
        <f>MONTH(TblVendas[[#This Row],[Data Venda]])</f>
        <v>10</v>
      </c>
      <c r="J639" s="6">
        <f>YEAR(TblVendas[[#This Row],[Data Venda]])</f>
        <v>2019</v>
      </c>
      <c r="K639" s="7" t="str">
        <f>IF(TblVendas[[#This Row],[Vencimento]] &gt; TblVendas[[#This Row],[Data Venda]], "À Prazo", "À Vista")</f>
        <v>À Prazo</v>
      </c>
    </row>
    <row r="640" spans="2:11" x14ac:dyDescent="0.25">
      <c r="B640" s="1">
        <v>43769</v>
      </c>
      <c r="C640" s="25">
        <v>86657720222</v>
      </c>
      <c r="D640" s="4">
        <v>1286</v>
      </c>
      <c r="E640" s="1">
        <v>43799</v>
      </c>
      <c r="F640" s="1">
        <v>43799</v>
      </c>
      <c r="G640" s="2" t="s">
        <v>8</v>
      </c>
      <c r="H64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40" s="6">
        <f>MONTH(TblVendas[[#This Row],[Data Venda]])</f>
        <v>10</v>
      </c>
      <c r="J640" s="6">
        <f>YEAR(TblVendas[[#This Row],[Data Venda]])</f>
        <v>2019</v>
      </c>
      <c r="K640" s="7" t="str">
        <f>IF(TblVendas[[#This Row],[Vencimento]] &gt; TblVendas[[#This Row],[Data Venda]], "À Prazo", "À Vista")</f>
        <v>À Prazo</v>
      </c>
    </row>
    <row r="641" spans="2:11" x14ac:dyDescent="0.25">
      <c r="B641" s="1">
        <v>43770</v>
      </c>
      <c r="C641" s="25">
        <v>86657720195</v>
      </c>
      <c r="D641" s="4">
        <v>535</v>
      </c>
      <c r="E641" s="1">
        <v>43770</v>
      </c>
      <c r="F641" s="1">
        <v>43770</v>
      </c>
      <c r="G641" s="2" t="s">
        <v>9</v>
      </c>
      <c r="H64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41" s="6">
        <f>MONTH(TblVendas[[#This Row],[Data Venda]])</f>
        <v>11</v>
      </c>
      <c r="J641" s="6">
        <f>YEAR(TblVendas[[#This Row],[Data Venda]])</f>
        <v>2019</v>
      </c>
      <c r="K641" s="7" t="str">
        <f>IF(TblVendas[[#This Row],[Vencimento]] &gt; TblVendas[[#This Row],[Data Venda]], "À Prazo", "À Vista")</f>
        <v>À Vista</v>
      </c>
    </row>
    <row r="642" spans="2:11" x14ac:dyDescent="0.25">
      <c r="B642" s="1">
        <v>43770</v>
      </c>
      <c r="C642" s="25">
        <v>86657720088</v>
      </c>
      <c r="D642" s="4">
        <v>382</v>
      </c>
      <c r="E642" s="1">
        <v>43800</v>
      </c>
      <c r="F642" s="1">
        <v>43800</v>
      </c>
      <c r="G642" s="2" t="s">
        <v>9</v>
      </c>
      <c r="H64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42" s="6">
        <f>MONTH(TblVendas[[#This Row],[Data Venda]])</f>
        <v>11</v>
      </c>
      <c r="J642" s="6">
        <f>YEAR(TblVendas[[#This Row],[Data Venda]])</f>
        <v>2019</v>
      </c>
      <c r="K642" s="7" t="str">
        <f>IF(TblVendas[[#This Row],[Vencimento]] &gt; TblVendas[[#This Row],[Data Venda]], "À Prazo", "À Vista")</f>
        <v>À Prazo</v>
      </c>
    </row>
    <row r="643" spans="2:11" x14ac:dyDescent="0.25">
      <c r="B643" s="1">
        <v>43770</v>
      </c>
      <c r="C643" s="25">
        <v>86657720259</v>
      </c>
      <c r="D643" s="4">
        <v>1060</v>
      </c>
      <c r="E643" s="1">
        <v>43830</v>
      </c>
      <c r="F643" s="1">
        <v>43830</v>
      </c>
      <c r="G643" s="2" t="s">
        <v>8</v>
      </c>
      <c r="H64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43" s="6">
        <f>MONTH(TblVendas[[#This Row],[Data Venda]])</f>
        <v>11</v>
      </c>
      <c r="J643" s="6">
        <f>YEAR(TblVendas[[#This Row],[Data Venda]])</f>
        <v>2019</v>
      </c>
      <c r="K643" s="7" t="str">
        <f>IF(TblVendas[[#This Row],[Vencimento]] &gt; TblVendas[[#This Row],[Data Venda]], "À Prazo", "À Vista")</f>
        <v>À Prazo</v>
      </c>
    </row>
    <row r="644" spans="2:11" x14ac:dyDescent="0.25">
      <c r="B644" s="1">
        <v>43772</v>
      </c>
      <c r="C644" s="25">
        <v>86657720180</v>
      </c>
      <c r="D644" s="4">
        <v>567</v>
      </c>
      <c r="E644" s="1">
        <v>43802</v>
      </c>
      <c r="F644" s="1">
        <v>43802</v>
      </c>
      <c r="G644" s="2" t="s">
        <v>7</v>
      </c>
      <c r="H64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44" s="6">
        <f>MONTH(TblVendas[[#This Row],[Data Venda]])</f>
        <v>11</v>
      </c>
      <c r="J644" s="6">
        <f>YEAR(TblVendas[[#This Row],[Data Venda]])</f>
        <v>2019</v>
      </c>
      <c r="K644" s="7" t="str">
        <f>IF(TblVendas[[#This Row],[Vencimento]] &gt; TblVendas[[#This Row],[Data Venda]], "À Prazo", "À Vista")</f>
        <v>À Prazo</v>
      </c>
    </row>
    <row r="645" spans="2:11" x14ac:dyDescent="0.25">
      <c r="B645" s="1">
        <v>43772</v>
      </c>
      <c r="C645" s="25">
        <v>86657720135</v>
      </c>
      <c r="D645" s="4">
        <v>445</v>
      </c>
      <c r="E645" s="1">
        <v>43832</v>
      </c>
      <c r="F645" s="1">
        <v>43832</v>
      </c>
      <c r="G645" s="2" t="s">
        <v>8</v>
      </c>
      <c r="H64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45" s="6">
        <f>MONTH(TblVendas[[#This Row],[Data Venda]])</f>
        <v>11</v>
      </c>
      <c r="J645" s="6">
        <f>YEAR(TblVendas[[#This Row],[Data Venda]])</f>
        <v>2019</v>
      </c>
      <c r="K645" s="7" t="str">
        <f>IF(TblVendas[[#This Row],[Vencimento]] &gt; TblVendas[[#This Row],[Data Venda]], "À Prazo", "À Vista")</f>
        <v>À Prazo</v>
      </c>
    </row>
    <row r="646" spans="2:11" x14ac:dyDescent="0.25">
      <c r="B646" s="1">
        <v>43773</v>
      </c>
      <c r="C646" s="25">
        <v>86657720189</v>
      </c>
      <c r="D646" s="4">
        <v>517</v>
      </c>
      <c r="E646" s="1">
        <v>43773</v>
      </c>
      <c r="F646" s="1">
        <v>43813</v>
      </c>
      <c r="G646" s="2" t="s">
        <v>9</v>
      </c>
      <c r="H646" s="6">
        <f>IF(TblVendas[[#This Row],[Vencimento]] &gt; Analises!$C$3, 0, IF(TblVendas[[#This Row],[Pagamento]] = 0, Analises!$C$3 - TblVendas[[#This Row],[Vencimento]], TblVendas[[#This Row],[Pagamento]] - TblVendas[[#This Row],[Vencimento]]))</f>
        <v>40</v>
      </c>
      <c r="I646" s="6">
        <f>MONTH(TblVendas[[#This Row],[Data Venda]])</f>
        <v>11</v>
      </c>
      <c r="J646" s="6">
        <f>YEAR(TblVendas[[#This Row],[Data Venda]])</f>
        <v>2019</v>
      </c>
      <c r="K646" s="7" t="str">
        <f>IF(TblVendas[[#This Row],[Vencimento]] &gt; TblVendas[[#This Row],[Data Venda]], "À Prazo", "À Vista")</f>
        <v>À Vista</v>
      </c>
    </row>
    <row r="647" spans="2:11" x14ac:dyDescent="0.25">
      <c r="B647" s="1">
        <v>43773</v>
      </c>
      <c r="C647" s="25">
        <v>86657720086</v>
      </c>
      <c r="D647" s="4">
        <v>82</v>
      </c>
      <c r="E647" s="1">
        <v>43803</v>
      </c>
      <c r="F647" s="1">
        <v>43803</v>
      </c>
      <c r="G647" s="2" t="s">
        <v>7</v>
      </c>
      <c r="H64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47" s="6">
        <f>MONTH(TblVendas[[#This Row],[Data Venda]])</f>
        <v>11</v>
      </c>
      <c r="J647" s="6">
        <f>YEAR(TblVendas[[#This Row],[Data Venda]])</f>
        <v>2019</v>
      </c>
      <c r="K647" s="7" t="str">
        <f>IF(TblVendas[[#This Row],[Vencimento]] &gt; TblVendas[[#This Row],[Data Venda]], "À Prazo", "À Vista")</f>
        <v>À Prazo</v>
      </c>
    </row>
    <row r="648" spans="2:11" x14ac:dyDescent="0.25">
      <c r="B648" s="1">
        <v>43773</v>
      </c>
      <c r="C648" s="25">
        <v>86657720082</v>
      </c>
      <c r="D648" s="4">
        <v>1072</v>
      </c>
      <c r="E648" s="1">
        <v>43833</v>
      </c>
      <c r="F648" s="1">
        <v>43833</v>
      </c>
      <c r="G648" s="2" t="s">
        <v>7</v>
      </c>
      <c r="H64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48" s="6">
        <f>MONTH(TblVendas[[#This Row],[Data Venda]])</f>
        <v>11</v>
      </c>
      <c r="J648" s="6">
        <f>YEAR(TblVendas[[#This Row],[Data Venda]])</f>
        <v>2019</v>
      </c>
      <c r="K648" s="7" t="str">
        <f>IF(TblVendas[[#This Row],[Vencimento]] &gt; TblVendas[[#This Row],[Data Venda]], "À Prazo", "À Vista")</f>
        <v>À Prazo</v>
      </c>
    </row>
    <row r="649" spans="2:11" x14ac:dyDescent="0.25">
      <c r="B649" s="1">
        <v>43773</v>
      </c>
      <c r="C649" s="25">
        <v>86657720222</v>
      </c>
      <c r="D649" s="4">
        <v>124</v>
      </c>
      <c r="E649" s="1">
        <v>43863</v>
      </c>
      <c r="F649" s="1">
        <v>43863</v>
      </c>
      <c r="G649" s="2" t="s">
        <v>8</v>
      </c>
      <c r="H64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49" s="6">
        <f>MONTH(TblVendas[[#This Row],[Data Venda]])</f>
        <v>11</v>
      </c>
      <c r="J649" s="6">
        <f>YEAR(TblVendas[[#This Row],[Data Venda]])</f>
        <v>2019</v>
      </c>
      <c r="K649" s="7" t="str">
        <f>IF(TblVendas[[#This Row],[Vencimento]] &gt; TblVendas[[#This Row],[Data Venda]], "À Prazo", "À Vista")</f>
        <v>À Prazo</v>
      </c>
    </row>
    <row r="650" spans="2:11" x14ac:dyDescent="0.25">
      <c r="B650" s="1">
        <v>43775</v>
      </c>
      <c r="C650" s="25">
        <v>86657720132</v>
      </c>
      <c r="D650" s="4">
        <v>851</v>
      </c>
      <c r="E650" s="1">
        <v>43805</v>
      </c>
      <c r="F650" s="1">
        <v>43805</v>
      </c>
      <c r="G650" s="2" t="s">
        <v>9</v>
      </c>
      <c r="H65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50" s="6">
        <f>MONTH(TblVendas[[#This Row],[Data Venda]])</f>
        <v>11</v>
      </c>
      <c r="J650" s="6">
        <f>YEAR(TblVendas[[#This Row],[Data Venda]])</f>
        <v>2019</v>
      </c>
      <c r="K650" s="7" t="str">
        <f>IF(TblVendas[[#This Row],[Vencimento]] &gt; TblVendas[[#This Row],[Data Venda]], "À Prazo", "À Vista")</f>
        <v>À Prazo</v>
      </c>
    </row>
    <row r="651" spans="2:11" x14ac:dyDescent="0.25">
      <c r="B651" s="1">
        <v>43776</v>
      </c>
      <c r="C651" s="25">
        <v>86657720051</v>
      </c>
      <c r="D651" s="4">
        <v>318</v>
      </c>
      <c r="E651" s="1">
        <v>43806</v>
      </c>
      <c r="F651" s="1">
        <v>43806</v>
      </c>
      <c r="G651" s="2" t="s">
        <v>9</v>
      </c>
      <c r="H65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51" s="6">
        <f>MONTH(TblVendas[[#This Row],[Data Venda]])</f>
        <v>11</v>
      </c>
      <c r="J651" s="6">
        <f>YEAR(TblVendas[[#This Row],[Data Venda]])</f>
        <v>2019</v>
      </c>
      <c r="K651" s="7" t="str">
        <f>IF(TblVendas[[#This Row],[Vencimento]] &gt; TblVendas[[#This Row],[Data Venda]], "À Prazo", "À Vista")</f>
        <v>À Prazo</v>
      </c>
    </row>
    <row r="652" spans="2:11" x14ac:dyDescent="0.25">
      <c r="B652" s="1">
        <v>43776</v>
      </c>
      <c r="C652" s="25">
        <v>86657720148</v>
      </c>
      <c r="D652" s="4">
        <v>1070</v>
      </c>
      <c r="E652" s="1">
        <v>43836</v>
      </c>
      <c r="F652" s="1">
        <v>43836</v>
      </c>
      <c r="G652" s="2" t="s">
        <v>7</v>
      </c>
      <c r="H65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52" s="6">
        <f>MONTH(TblVendas[[#This Row],[Data Venda]])</f>
        <v>11</v>
      </c>
      <c r="J652" s="6">
        <f>YEAR(TblVendas[[#This Row],[Data Venda]])</f>
        <v>2019</v>
      </c>
      <c r="K652" s="7" t="str">
        <f>IF(TblVendas[[#This Row],[Vencimento]] &gt; TblVendas[[#This Row],[Data Venda]], "À Prazo", "À Vista")</f>
        <v>À Prazo</v>
      </c>
    </row>
    <row r="653" spans="2:11" x14ac:dyDescent="0.25">
      <c r="B653" s="1">
        <v>43777</v>
      </c>
      <c r="C653" s="25">
        <v>86657720126</v>
      </c>
      <c r="D653" s="4">
        <v>104</v>
      </c>
      <c r="E653" s="1">
        <v>43837</v>
      </c>
      <c r="F653" s="1">
        <v>43837</v>
      </c>
      <c r="G653" s="2" t="s">
        <v>8</v>
      </c>
      <c r="H65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53" s="6">
        <f>MONTH(TblVendas[[#This Row],[Data Venda]])</f>
        <v>11</v>
      </c>
      <c r="J653" s="6">
        <f>YEAR(TblVendas[[#This Row],[Data Venda]])</f>
        <v>2019</v>
      </c>
      <c r="K653" s="7" t="str">
        <f>IF(TblVendas[[#This Row],[Vencimento]] &gt; TblVendas[[#This Row],[Data Venda]], "À Prazo", "À Vista")</f>
        <v>À Prazo</v>
      </c>
    </row>
    <row r="654" spans="2:11" x14ac:dyDescent="0.25">
      <c r="B654" s="1">
        <v>43778</v>
      </c>
      <c r="C654" s="25">
        <v>86657720125</v>
      </c>
      <c r="D654" s="4">
        <v>1188</v>
      </c>
      <c r="E654" s="1">
        <v>43808</v>
      </c>
      <c r="F654" s="1">
        <v>43808</v>
      </c>
      <c r="G654" s="2" t="s">
        <v>7</v>
      </c>
      <c r="H65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54" s="6">
        <f>MONTH(TblVendas[[#This Row],[Data Venda]])</f>
        <v>11</v>
      </c>
      <c r="J654" s="6">
        <f>YEAR(TblVendas[[#This Row],[Data Venda]])</f>
        <v>2019</v>
      </c>
      <c r="K654" s="7" t="str">
        <f>IF(TblVendas[[#This Row],[Vencimento]] &gt; TblVendas[[#This Row],[Data Venda]], "À Prazo", "À Vista")</f>
        <v>À Prazo</v>
      </c>
    </row>
    <row r="655" spans="2:11" x14ac:dyDescent="0.25">
      <c r="B655" s="1">
        <v>43778</v>
      </c>
      <c r="C655" s="25">
        <v>86657720198</v>
      </c>
      <c r="D655" s="4">
        <v>1095</v>
      </c>
      <c r="E655" s="1">
        <v>43808</v>
      </c>
      <c r="F655" s="1">
        <v>43808</v>
      </c>
      <c r="G655" s="2" t="s">
        <v>8</v>
      </c>
      <c r="H65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55" s="6">
        <f>MONTH(TblVendas[[#This Row],[Data Venda]])</f>
        <v>11</v>
      </c>
      <c r="J655" s="6">
        <f>YEAR(TblVendas[[#This Row],[Data Venda]])</f>
        <v>2019</v>
      </c>
      <c r="K655" s="7" t="str">
        <f>IF(TblVendas[[#This Row],[Vencimento]] &gt; TblVendas[[#This Row],[Data Venda]], "À Prazo", "À Vista")</f>
        <v>À Prazo</v>
      </c>
    </row>
    <row r="656" spans="2:11" x14ac:dyDescent="0.25">
      <c r="B656" s="1">
        <v>43778</v>
      </c>
      <c r="C656" s="25">
        <v>86657720086</v>
      </c>
      <c r="D656" s="4">
        <v>1468</v>
      </c>
      <c r="E656" s="1">
        <v>43868</v>
      </c>
      <c r="F656" s="1">
        <v>43908</v>
      </c>
      <c r="G656" s="2" t="s">
        <v>9</v>
      </c>
      <c r="H656" s="6">
        <f>IF(TblVendas[[#This Row],[Vencimento]] &gt; Analises!$C$3, 0, IF(TblVendas[[#This Row],[Pagamento]] = 0, Analises!$C$3 - TblVendas[[#This Row],[Vencimento]], TblVendas[[#This Row],[Pagamento]] - TblVendas[[#This Row],[Vencimento]]))</f>
        <v>40</v>
      </c>
      <c r="I656" s="6">
        <f>MONTH(TblVendas[[#This Row],[Data Venda]])</f>
        <v>11</v>
      </c>
      <c r="J656" s="6">
        <f>YEAR(TblVendas[[#This Row],[Data Venda]])</f>
        <v>2019</v>
      </c>
      <c r="K656" s="7" t="str">
        <f>IF(TblVendas[[#This Row],[Vencimento]] &gt; TblVendas[[#This Row],[Data Venda]], "À Prazo", "À Vista")</f>
        <v>À Prazo</v>
      </c>
    </row>
    <row r="657" spans="2:11" x14ac:dyDescent="0.25">
      <c r="B657" s="1">
        <v>43779</v>
      </c>
      <c r="C657" s="25">
        <v>86657720147</v>
      </c>
      <c r="D657" s="4">
        <v>1246</v>
      </c>
      <c r="E657" s="1">
        <v>43779</v>
      </c>
      <c r="F657" s="1">
        <v>43779</v>
      </c>
      <c r="G657" s="2" t="s">
        <v>7</v>
      </c>
      <c r="H65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57" s="6">
        <f>MONTH(TblVendas[[#This Row],[Data Venda]])</f>
        <v>11</v>
      </c>
      <c r="J657" s="6">
        <f>YEAR(TblVendas[[#This Row],[Data Venda]])</f>
        <v>2019</v>
      </c>
      <c r="K657" s="7" t="str">
        <f>IF(TblVendas[[#This Row],[Vencimento]] &gt; TblVendas[[#This Row],[Data Venda]], "À Prazo", "À Vista")</f>
        <v>À Vista</v>
      </c>
    </row>
    <row r="658" spans="2:11" x14ac:dyDescent="0.25">
      <c r="B658" s="1">
        <v>43779</v>
      </c>
      <c r="C658" s="25">
        <v>86657720217</v>
      </c>
      <c r="D658" s="4">
        <v>1472</v>
      </c>
      <c r="E658" s="1">
        <v>43809</v>
      </c>
      <c r="F658" s="1">
        <v>43818</v>
      </c>
      <c r="G658" s="2" t="s">
        <v>8</v>
      </c>
      <c r="H658" s="6">
        <f>IF(TblVendas[[#This Row],[Vencimento]] &gt; Analises!$C$3, 0, IF(TblVendas[[#This Row],[Pagamento]] = 0, Analises!$C$3 - TblVendas[[#This Row],[Vencimento]], TblVendas[[#This Row],[Pagamento]] - TblVendas[[#This Row],[Vencimento]]))</f>
        <v>9</v>
      </c>
      <c r="I658" s="6">
        <f>MONTH(TblVendas[[#This Row],[Data Venda]])</f>
        <v>11</v>
      </c>
      <c r="J658" s="6">
        <f>YEAR(TblVendas[[#This Row],[Data Venda]])</f>
        <v>2019</v>
      </c>
      <c r="K658" s="7" t="str">
        <f>IF(TblVendas[[#This Row],[Vencimento]] &gt; TblVendas[[#This Row],[Data Venda]], "À Prazo", "À Vista")</f>
        <v>À Prazo</v>
      </c>
    </row>
    <row r="659" spans="2:11" x14ac:dyDescent="0.25">
      <c r="B659" s="1">
        <v>43779</v>
      </c>
      <c r="C659" s="25">
        <v>86657720219</v>
      </c>
      <c r="D659" s="4">
        <v>1392</v>
      </c>
      <c r="E659" s="1">
        <v>43839</v>
      </c>
      <c r="F659" s="1">
        <v>43839</v>
      </c>
      <c r="G659" s="2" t="s">
        <v>7</v>
      </c>
      <c r="H65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59" s="6">
        <f>MONTH(TblVendas[[#This Row],[Data Venda]])</f>
        <v>11</v>
      </c>
      <c r="J659" s="6">
        <f>YEAR(TblVendas[[#This Row],[Data Venda]])</f>
        <v>2019</v>
      </c>
      <c r="K659" s="7" t="str">
        <f>IF(TblVendas[[#This Row],[Vencimento]] &gt; TblVendas[[#This Row],[Data Venda]], "À Prazo", "À Vista")</f>
        <v>À Prazo</v>
      </c>
    </row>
    <row r="660" spans="2:11" x14ac:dyDescent="0.25">
      <c r="B660" s="1">
        <v>43780</v>
      </c>
      <c r="C660" s="25">
        <v>86657720061</v>
      </c>
      <c r="D660" s="4">
        <v>499</v>
      </c>
      <c r="E660" s="1">
        <v>43810</v>
      </c>
      <c r="F660" s="1">
        <v>43810</v>
      </c>
      <c r="G660" s="2" t="s">
        <v>7</v>
      </c>
      <c r="H66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60" s="6">
        <f>MONTH(TblVendas[[#This Row],[Data Venda]])</f>
        <v>11</v>
      </c>
      <c r="J660" s="6">
        <f>YEAR(TblVendas[[#This Row],[Data Venda]])</f>
        <v>2019</v>
      </c>
      <c r="K660" s="7" t="str">
        <f>IF(TblVendas[[#This Row],[Vencimento]] &gt; TblVendas[[#This Row],[Data Venda]], "À Prazo", "À Vista")</f>
        <v>À Prazo</v>
      </c>
    </row>
    <row r="661" spans="2:11" x14ac:dyDescent="0.25">
      <c r="B661" s="1">
        <v>43781</v>
      </c>
      <c r="C661" s="25">
        <v>86657720171</v>
      </c>
      <c r="D661" s="4">
        <v>1432</v>
      </c>
      <c r="E661" s="1">
        <v>43811</v>
      </c>
      <c r="F661" s="1">
        <v>43811</v>
      </c>
      <c r="G661" s="2" t="s">
        <v>9</v>
      </c>
      <c r="H66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61" s="6">
        <f>MONTH(TblVendas[[#This Row],[Data Venda]])</f>
        <v>11</v>
      </c>
      <c r="J661" s="6">
        <f>YEAR(TblVendas[[#This Row],[Data Venda]])</f>
        <v>2019</v>
      </c>
      <c r="K661" s="7" t="str">
        <f>IF(TblVendas[[#This Row],[Vencimento]] &gt; TblVendas[[#This Row],[Data Venda]], "À Prazo", "À Vista")</f>
        <v>À Prazo</v>
      </c>
    </row>
    <row r="662" spans="2:11" x14ac:dyDescent="0.25">
      <c r="B662" s="1">
        <v>43781</v>
      </c>
      <c r="C662" s="25">
        <v>86657720175</v>
      </c>
      <c r="D662" s="4">
        <v>734</v>
      </c>
      <c r="E662" s="1">
        <v>43841</v>
      </c>
      <c r="F662" s="1">
        <v>43841</v>
      </c>
      <c r="G662" s="2" t="s">
        <v>9</v>
      </c>
      <c r="H66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62" s="6">
        <f>MONTH(TblVendas[[#This Row],[Data Venda]])</f>
        <v>11</v>
      </c>
      <c r="J662" s="6">
        <f>YEAR(TblVendas[[#This Row],[Data Venda]])</f>
        <v>2019</v>
      </c>
      <c r="K662" s="7" t="str">
        <f>IF(TblVendas[[#This Row],[Vencimento]] &gt; TblVendas[[#This Row],[Data Venda]], "À Prazo", "À Vista")</f>
        <v>À Prazo</v>
      </c>
    </row>
    <row r="663" spans="2:11" x14ac:dyDescent="0.25">
      <c r="B663" s="1">
        <v>43782</v>
      </c>
      <c r="C663" s="25">
        <v>86657720089</v>
      </c>
      <c r="D663" s="4">
        <v>1427</v>
      </c>
      <c r="E663" s="1">
        <v>43812</v>
      </c>
      <c r="F663" s="1">
        <v>43829</v>
      </c>
      <c r="G663" s="2" t="s">
        <v>7</v>
      </c>
      <c r="H663" s="6">
        <f>IF(TblVendas[[#This Row],[Vencimento]] &gt; Analises!$C$3, 0, IF(TblVendas[[#This Row],[Pagamento]] = 0, Analises!$C$3 - TblVendas[[#This Row],[Vencimento]], TblVendas[[#This Row],[Pagamento]] - TblVendas[[#This Row],[Vencimento]]))</f>
        <v>17</v>
      </c>
      <c r="I663" s="6">
        <f>MONTH(TblVendas[[#This Row],[Data Venda]])</f>
        <v>11</v>
      </c>
      <c r="J663" s="6">
        <f>YEAR(TblVendas[[#This Row],[Data Venda]])</f>
        <v>2019</v>
      </c>
      <c r="K663" s="7" t="str">
        <f>IF(TblVendas[[#This Row],[Vencimento]] &gt; TblVendas[[#This Row],[Data Venda]], "À Prazo", "À Vista")</f>
        <v>À Prazo</v>
      </c>
    </row>
    <row r="664" spans="2:11" x14ac:dyDescent="0.25">
      <c r="B664" s="1">
        <v>43782</v>
      </c>
      <c r="C664" s="25">
        <v>86657720070</v>
      </c>
      <c r="D664" s="4">
        <v>937</v>
      </c>
      <c r="E664" s="1">
        <v>43812</v>
      </c>
      <c r="F664" s="1">
        <v>43837</v>
      </c>
      <c r="G664" s="2" t="s">
        <v>9</v>
      </c>
      <c r="H664" s="6">
        <f>IF(TblVendas[[#This Row],[Vencimento]] &gt; Analises!$C$3, 0, IF(TblVendas[[#This Row],[Pagamento]] = 0, Analises!$C$3 - TblVendas[[#This Row],[Vencimento]], TblVendas[[#This Row],[Pagamento]] - TblVendas[[#This Row],[Vencimento]]))</f>
        <v>25</v>
      </c>
      <c r="I664" s="6">
        <f>MONTH(TblVendas[[#This Row],[Data Venda]])</f>
        <v>11</v>
      </c>
      <c r="J664" s="6">
        <f>YEAR(TblVendas[[#This Row],[Data Venda]])</f>
        <v>2019</v>
      </c>
      <c r="K664" s="7" t="str">
        <f>IF(TblVendas[[#This Row],[Vencimento]] &gt; TblVendas[[#This Row],[Data Venda]], "À Prazo", "À Vista")</f>
        <v>À Prazo</v>
      </c>
    </row>
    <row r="665" spans="2:11" x14ac:dyDescent="0.25">
      <c r="B665" s="1">
        <v>43782</v>
      </c>
      <c r="C665" s="25">
        <v>86657720248</v>
      </c>
      <c r="D665" s="4">
        <v>416</v>
      </c>
      <c r="E665" s="1">
        <v>43842</v>
      </c>
      <c r="F665" s="1">
        <v>43842</v>
      </c>
      <c r="G665" s="2" t="s">
        <v>8</v>
      </c>
      <c r="H66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65" s="6">
        <f>MONTH(TblVendas[[#This Row],[Data Venda]])</f>
        <v>11</v>
      </c>
      <c r="J665" s="6">
        <f>YEAR(TblVendas[[#This Row],[Data Venda]])</f>
        <v>2019</v>
      </c>
      <c r="K665" s="7" t="str">
        <f>IF(TblVendas[[#This Row],[Vencimento]] &gt; TblVendas[[#This Row],[Data Venda]], "À Prazo", "À Vista")</f>
        <v>À Prazo</v>
      </c>
    </row>
    <row r="666" spans="2:11" x14ac:dyDescent="0.25">
      <c r="B666" s="1">
        <v>43782</v>
      </c>
      <c r="C666" s="25">
        <v>86657720114</v>
      </c>
      <c r="D666" s="4">
        <v>191</v>
      </c>
      <c r="E666" s="1">
        <v>43842</v>
      </c>
      <c r="F666" s="1">
        <v>43842</v>
      </c>
      <c r="G666" s="2" t="s">
        <v>9</v>
      </c>
      <c r="H66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66" s="6">
        <f>MONTH(TblVendas[[#This Row],[Data Venda]])</f>
        <v>11</v>
      </c>
      <c r="J666" s="6">
        <f>YEAR(TblVendas[[#This Row],[Data Venda]])</f>
        <v>2019</v>
      </c>
      <c r="K666" s="7" t="str">
        <f>IF(TblVendas[[#This Row],[Vencimento]] &gt; TblVendas[[#This Row],[Data Venda]], "À Prazo", "À Vista")</f>
        <v>À Prazo</v>
      </c>
    </row>
    <row r="667" spans="2:11" x14ac:dyDescent="0.25">
      <c r="B667" s="1">
        <v>43782</v>
      </c>
      <c r="C667" s="25">
        <v>86657720141</v>
      </c>
      <c r="D667" s="4">
        <v>175</v>
      </c>
      <c r="E667" s="1">
        <v>43872</v>
      </c>
      <c r="F667" s="1">
        <v>43885</v>
      </c>
      <c r="G667" s="2" t="s">
        <v>8</v>
      </c>
      <c r="H667" s="6">
        <f>IF(TblVendas[[#This Row],[Vencimento]] &gt; Analises!$C$3, 0, IF(TblVendas[[#This Row],[Pagamento]] = 0, Analises!$C$3 - TblVendas[[#This Row],[Vencimento]], TblVendas[[#This Row],[Pagamento]] - TblVendas[[#This Row],[Vencimento]]))</f>
        <v>13</v>
      </c>
      <c r="I667" s="6">
        <f>MONTH(TblVendas[[#This Row],[Data Venda]])</f>
        <v>11</v>
      </c>
      <c r="J667" s="6">
        <f>YEAR(TblVendas[[#This Row],[Data Venda]])</f>
        <v>2019</v>
      </c>
      <c r="K667" s="7" t="str">
        <f>IF(TblVendas[[#This Row],[Vencimento]] &gt; TblVendas[[#This Row],[Data Venda]], "À Prazo", "À Vista")</f>
        <v>À Prazo</v>
      </c>
    </row>
    <row r="668" spans="2:11" x14ac:dyDescent="0.25">
      <c r="B668" s="1">
        <v>43783</v>
      </c>
      <c r="C668" s="25">
        <v>86657720061</v>
      </c>
      <c r="D668" s="4">
        <v>289</v>
      </c>
      <c r="E668" s="1">
        <v>43813</v>
      </c>
      <c r="F668" s="1">
        <v>43838</v>
      </c>
      <c r="G668" s="2" t="s">
        <v>8</v>
      </c>
      <c r="H668" s="6">
        <f>IF(TblVendas[[#This Row],[Vencimento]] &gt; Analises!$C$3, 0, IF(TblVendas[[#This Row],[Pagamento]] = 0, Analises!$C$3 - TblVendas[[#This Row],[Vencimento]], TblVendas[[#This Row],[Pagamento]] - TblVendas[[#This Row],[Vencimento]]))</f>
        <v>25</v>
      </c>
      <c r="I668" s="6">
        <f>MONTH(TblVendas[[#This Row],[Data Venda]])</f>
        <v>11</v>
      </c>
      <c r="J668" s="6">
        <f>YEAR(TblVendas[[#This Row],[Data Venda]])</f>
        <v>2019</v>
      </c>
      <c r="K668" s="7" t="str">
        <f>IF(TblVendas[[#This Row],[Vencimento]] &gt; TblVendas[[#This Row],[Data Venda]], "À Prazo", "À Vista")</f>
        <v>À Prazo</v>
      </c>
    </row>
    <row r="669" spans="2:11" x14ac:dyDescent="0.25">
      <c r="B669" s="1">
        <v>43783</v>
      </c>
      <c r="C669" s="25">
        <v>86657720058</v>
      </c>
      <c r="D669" s="4">
        <v>290</v>
      </c>
      <c r="E669" s="1">
        <v>43813</v>
      </c>
      <c r="F669" s="1">
        <v>43813</v>
      </c>
      <c r="G669" s="2" t="s">
        <v>9</v>
      </c>
      <c r="H66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69" s="6">
        <f>MONTH(TblVendas[[#This Row],[Data Venda]])</f>
        <v>11</v>
      </c>
      <c r="J669" s="6">
        <f>YEAR(TblVendas[[#This Row],[Data Venda]])</f>
        <v>2019</v>
      </c>
      <c r="K669" s="7" t="str">
        <f>IF(TblVendas[[#This Row],[Vencimento]] &gt; TblVendas[[#This Row],[Data Venda]], "À Prazo", "À Vista")</f>
        <v>À Prazo</v>
      </c>
    </row>
    <row r="670" spans="2:11" x14ac:dyDescent="0.25">
      <c r="B670" s="1">
        <v>43783</v>
      </c>
      <c r="C670" s="25">
        <v>86657720197</v>
      </c>
      <c r="D670" s="4">
        <v>441</v>
      </c>
      <c r="E670" s="1">
        <v>43873</v>
      </c>
      <c r="F670" s="1">
        <v>43873</v>
      </c>
      <c r="G670" s="2" t="s">
        <v>7</v>
      </c>
      <c r="H67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70" s="6">
        <f>MONTH(TblVendas[[#This Row],[Data Venda]])</f>
        <v>11</v>
      </c>
      <c r="J670" s="6">
        <f>YEAR(TblVendas[[#This Row],[Data Venda]])</f>
        <v>2019</v>
      </c>
      <c r="K670" s="7" t="str">
        <f>IF(TblVendas[[#This Row],[Vencimento]] &gt; TblVendas[[#This Row],[Data Venda]], "À Prazo", "À Vista")</f>
        <v>À Prazo</v>
      </c>
    </row>
    <row r="671" spans="2:11" x14ac:dyDescent="0.25">
      <c r="B671" s="1">
        <v>43784</v>
      </c>
      <c r="C671" s="25">
        <v>86657720089</v>
      </c>
      <c r="D671" s="4">
        <v>1276</v>
      </c>
      <c r="E671" s="1">
        <v>43874</v>
      </c>
      <c r="F671" s="1">
        <v>43874</v>
      </c>
      <c r="G671" s="2" t="s">
        <v>8</v>
      </c>
      <c r="H67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71" s="6">
        <f>MONTH(TblVendas[[#This Row],[Data Venda]])</f>
        <v>11</v>
      </c>
      <c r="J671" s="6">
        <f>YEAR(TblVendas[[#This Row],[Data Venda]])</f>
        <v>2019</v>
      </c>
      <c r="K671" s="7" t="str">
        <f>IF(TblVendas[[#This Row],[Vencimento]] &gt; TblVendas[[#This Row],[Data Venda]], "À Prazo", "À Vista")</f>
        <v>À Prazo</v>
      </c>
    </row>
    <row r="672" spans="2:11" x14ac:dyDescent="0.25">
      <c r="B672" s="1">
        <v>43787</v>
      </c>
      <c r="C672" s="25">
        <v>86657720240</v>
      </c>
      <c r="D672" s="4">
        <v>588</v>
      </c>
      <c r="E672" s="1">
        <v>43817</v>
      </c>
      <c r="F672" s="1">
        <v>43817</v>
      </c>
      <c r="G672" s="2" t="s">
        <v>7</v>
      </c>
      <c r="H67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72" s="6">
        <f>MONTH(TblVendas[[#This Row],[Data Venda]])</f>
        <v>11</v>
      </c>
      <c r="J672" s="6">
        <f>YEAR(TblVendas[[#This Row],[Data Venda]])</f>
        <v>2019</v>
      </c>
      <c r="K672" s="7" t="str">
        <f>IF(TblVendas[[#This Row],[Vencimento]] &gt; TblVendas[[#This Row],[Data Venda]], "À Prazo", "À Vista")</f>
        <v>À Prazo</v>
      </c>
    </row>
    <row r="673" spans="2:11" x14ac:dyDescent="0.25">
      <c r="B673" s="1">
        <v>43788</v>
      </c>
      <c r="C673" s="25">
        <v>86657720090</v>
      </c>
      <c r="D673" s="4">
        <v>136</v>
      </c>
      <c r="E673" s="1">
        <v>43788</v>
      </c>
      <c r="F673" s="1">
        <v>43798</v>
      </c>
      <c r="G673" s="2" t="s">
        <v>7</v>
      </c>
      <c r="H673" s="6">
        <f>IF(TblVendas[[#This Row],[Vencimento]] &gt; Analises!$C$3, 0, IF(TblVendas[[#This Row],[Pagamento]] = 0, Analises!$C$3 - TblVendas[[#This Row],[Vencimento]], TblVendas[[#This Row],[Pagamento]] - TblVendas[[#This Row],[Vencimento]]))</f>
        <v>10</v>
      </c>
      <c r="I673" s="6">
        <f>MONTH(TblVendas[[#This Row],[Data Venda]])</f>
        <v>11</v>
      </c>
      <c r="J673" s="6">
        <f>YEAR(TblVendas[[#This Row],[Data Venda]])</f>
        <v>2019</v>
      </c>
      <c r="K673" s="7" t="str">
        <f>IF(TblVendas[[#This Row],[Vencimento]] &gt; TblVendas[[#This Row],[Data Venda]], "À Prazo", "À Vista")</f>
        <v>À Vista</v>
      </c>
    </row>
    <row r="674" spans="2:11" x14ac:dyDescent="0.25">
      <c r="B674" s="1">
        <v>43790</v>
      </c>
      <c r="C674" s="25">
        <v>86657720218</v>
      </c>
      <c r="D674" s="4">
        <v>1170</v>
      </c>
      <c r="E674" s="1">
        <v>43790</v>
      </c>
      <c r="F674" s="1">
        <v>43790</v>
      </c>
      <c r="G674" s="2" t="s">
        <v>9</v>
      </c>
      <c r="H67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74" s="6">
        <f>MONTH(TblVendas[[#This Row],[Data Venda]])</f>
        <v>11</v>
      </c>
      <c r="J674" s="6">
        <f>YEAR(TblVendas[[#This Row],[Data Venda]])</f>
        <v>2019</v>
      </c>
      <c r="K674" s="7" t="str">
        <f>IF(TblVendas[[#This Row],[Vencimento]] &gt; TblVendas[[#This Row],[Data Venda]], "À Prazo", "À Vista")</f>
        <v>À Vista</v>
      </c>
    </row>
    <row r="675" spans="2:11" x14ac:dyDescent="0.25">
      <c r="B675" s="1">
        <v>43790</v>
      </c>
      <c r="C675" s="25">
        <v>86657720158</v>
      </c>
      <c r="D675" s="4">
        <v>1386</v>
      </c>
      <c r="E675" s="1">
        <v>43850</v>
      </c>
      <c r="F675" s="1">
        <v>43850</v>
      </c>
      <c r="G675" s="2" t="s">
        <v>7</v>
      </c>
      <c r="H67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75" s="6">
        <f>MONTH(TblVendas[[#This Row],[Data Venda]])</f>
        <v>11</v>
      </c>
      <c r="J675" s="6">
        <f>YEAR(TblVendas[[#This Row],[Data Venda]])</f>
        <v>2019</v>
      </c>
      <c r="K675" s="7" t="str">
        <f>IF(TblVendas[[#This Row],[Vencimento]] &gt; TblVendas[[#This Row],[Data Venda]], "À Prazo", "À Vista")</f>
        <v>À Prazo</v>
      </c>
    </row>
    <row r="676" spans="2:11" x14ac:dyDescent="0.25">
      <c r="B676" s="1">
        <v>43791</v>
      </c>
      <c r="C676" s="25">
        <v>86657720195</v>
      </c>
      <c r="D676" s="4">
        <v>1435</v>
      </c>
      <c r="E676" s="1">
        <v>43821</v>
      </c>
      <c r="F676" s="1">
        <v>43840</v>
      </c>
      <c r="G676" s="2" t="s">
        <v>9</v>
      </c>
      <c r="H676" s="6">
        <f>IF(TblVendas[[#This Row],[Vencimento]] &gt; Analises!$C$3, 0, IF(TblVendas[[#This Row],[Pagamento]] = 0, Analises!$C$3 - TblVendas[[#This Row],[Vencimento]], TblVendas[[#This Row],[Pagamento]] - TblVendas[[#This Row],[Vencimento]]))</f>
        <v>19</v>
      </c>
      <c r="I676" s="6">
        <f>MONTH(TblVendas[[#This Row],[Data Venda]])</f>
        <v>11</v>
      </c>
      <c r="J676" s="6">
        <f>YEAR(TblVendas[[#This Row],[Data Venda]])</f>
        <v>2019</v>
      </c>
      <c r="K676" s="7" t="str">
        <f>IF(TblVendas[[#This Row],[Vencimento]] &gt; TblVendas[[#This Row],[Data Venda]], "À Prazo", "À Vista")</f>
        <v>À Prazo</v>
      </c>
    </row>
    <row r="677" spans="2:11" x14ac:dyDescent="0.25">
      <c r="B677" s="1">
        <v>43791</v>
      </c>
      <c r="C677" s="25">
        <v>86657720219</v>
      </c>
      <c r="D677" s="4">
        <v>323</v>
      </c>
      <c r="E677" s="1">
        <v>43821</v>
      </c>
      <c r="F677" s="1">
        <v>43821</v>
      </c>
      <c r="G677" s="2" t="s">
        <v>9</v>
      </c>
      <c r="H67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77" s="6">
        <f>MONTH(TblVendas[[#This Row],[Data Venda]])</f>
        <v>11</v>
      </c>
      <c r="J677" s="6">
        <f>YEAR(TblVendas[[#This Row],[Data Venda]])</f>
        <v>2019</v>
      </c>
      <c r="K677" s="7" t="str">
        <f>IF(TblVendas[[#This Row],[Vencimento]] &gt; TblVendas[[#This Row],[Data Venda]], "À Prazo", "À Vista")</f>
        <v>À Prazo</v>
      </c>
    </row>
    <row r="678" spans="2:11" x14ac:dyDescent="0.25">
      <c r="B678" s="1">
        <v>43791</v>
      </c>
      <c r="C678" s="25">
        <v>86657720195</v>
      </c>
      <c r="D678" s="4">
        <v>365</v>
      </c>
      <c r="E678" s="1">
        <v>43821</v>
      </c>
      <c r="F678" s="1">
        <v>43821</v>
      </c>
      <c r="G678" s="2" t="s">
        <v>9</v>
      </c>
      <c r="H67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78" s="6">
        <f>MONTH(TblVendas[[#This Row],[Data Venda]])</f>
        <v>11</v>
      </c>
      <c r="J678" s="6">
        <f>YEAR(TblVendas[[#This Row],[Data Venda]])</f>
        <v>2019</v>
      </c>
      <c r="K678" s="7" t="str">
        <f>IF(TblVendas[[#This Row],[Vencimento]] &gt; TblVendas[[#This Row],[Data Venda]], "À Prazo", "À Vista")</f>
        <v>À Prazo</v>
      </c>
    </row>
    <row r="679" spans="2:11" x14ac:dyDescent="0.25">
      <c r="B679" s="1">
        <v>43791</v>
      </c>
      <c r="C679" s="25">
        <v>86657720109</v>
      </c>
      <c r="D679" s="4">
        <v>703</v>
      </c>
      <c r="E679" s="1">
        <v>43821</v>
      </c>
      <c r="F679" s="1">
        <v>43854</v>
      </c>
      <c r="G679" s="2" t="s">
        <v>8</v>
      </c>
      <c r="H679" s="6">
        <f>IF(TblVendas[[#This Row],[Vencimento]] &gt; Analises!$C$3, 0, IF(TblVendas[[#This Row],[Pagamento]] = 0, Analises!$C$3 - TblVendas[[#This Row],[Vencimento]], TblVendas[[#This Row],[Pagamento]] - TblVendas[[#This Row],[Vencimento]]))</f>
        <v>33</v>
      </c>
      <c r="I679" s="6">
        <f>MONTH(TblVendas[[#This Row],[Data Venda]])</f>
        <v>11</v>
      </c>
      <c r="J679" s="6">
        <f>YEAR(TblVendas[[#This Row],[Data Venda]])</f>
        <v>2019</v>
      </c>
      <c r="K679" s="7" t="str">
        <f>IF(TblVendas[[#This Row],[Vencimento]] &gt; TblVendas[[#This Row],[Data Venda]], "À Prazo", "À Vista")</f>
        <v>À Prazo</v>
      </c>
    </row>
    <row r="680" spans="2:11" x14ac:dyDescent="0.25">
      <c r="B680" s="1">
        <v>43792</v>
      </c>
      <c r="C680" s="25">
        <v>86657720206</v>
      </c>
      <c r="D680" s="4">
        <v>591</v>
      </c>
      <c r="E680" s="1">
        <v>43822</v>
      </c>
      <c r="F680" s="1">
        <v>43822</v>
      </c>
      <c r="G680" s="2" t="s">
        <v>7</v>
      </c>
      <c r="H68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80" s="6">
        <f>MONTH(TblVendas[[#This Row],[Data Venda]])</f>
        <v>11</v>
      </c>
      <c r="J680" s="6">
        <f>YEAR(TblVendas[[#This Row],[Data Venda]])</f>
        <v>2019</v>
      </c>
      <c r="K680" s="7" t="str">
        <f>IF(TblVendas[[#This Row],[Vencimento]] &gt; TblVendas[[#This Row],[Data Venda]], "À Prazo", "À Vista")</f>
        <v>À Prazo</v>
      </c>
    </row>
    <row r="681" spans="2:11" x14ac:dyDescent="0.25">
      <c r="B681" s="1">
        <v>43792</v>
      </c>
      <c r="C681" s="25">
        <v>86657720250</v>
      </c>
      <c r="D681" s="4">
        <v>211</v>
      </c>
      <c r="E681" s="1">
        <v>43852</v>
      </c>
      <c r="F681" s="1">
        <v>43852</v>
      </c>
      <c r="G681" s="2" t="s">
        <v>8</v>
      </c>
      <c r="H68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81" s="6">
        <f>MONTH(TblVendas[[#This Row],[Data Venda]])</f>
        <v>11</v>
      </c>
      <c r="J681" s="6">
        <f>YEAR(TblVendas[[#This Row],[Data Venda]])</f>
        <v>2019</v>
      </c>
      <c r="K681" s="7" t="str">
        <f>IF(TblVendas[[#This Row],[Vencimento]] &gt; TblVendas[[#This Row],[Data Venda]], "À Prazo", "À Vista")</f>
        <v>À Prazo</v>
      </c>
    </row>
    <row r="682" spans="2:11" x14ac:dyDescent="0.25">
      <c r="B682" s="1">
        <v>43793</v>
      </c>
      <c r="C682" s="25">
        <v>86657720115</v>
      </c>
      <c r="D682" s="4">
        <v>518</v>
      </c>
      <c r="E682" s="1">
        <v>43793</v>
      </c>
      <c r="F682" s="1">
        <v>43793</v>
      </c>
      <c r="G682" s="2" t="s">
        <v>8</v>
      </c>
      <c r="H68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82" s="6">
        <f>MONTH(TblVendas[[#This Row],[Data Venda]])</f>
        <v>11</v>
      </c>
      <c r="J682" s="6">
        <f>YEAR(TblVendas[[#This Row],[Data Venda]])</f>
        <v>2019</v>
      </c>
      <c r="K682" s="7" t="str">
        <f>IF(TblVendas[[#This Row],[Vencimento]] &gt; TblVendas[[#This Row],[Data Venda]], "À Prazo", "À Vista")</f>
        <v>À Vista</v>
      </c>
    </row>
    <row r="683" spans="2:11" x14ac:dyDescent="0.25">
      <c r="B683" s="1">
        <v>43793</v>
      </c>
      <c r="C683" s="25">
        <v>86657720225</v>
      </c>
      <c r="D683" s="4">
        <v>99</v>
      </c>
      <c r="E683" s="1">
        <v>43823</v>
      </c>
      <c r="F683" s="1">
        <v>43823</v>
      </c>
      <c r="G683" s="2" t="s">
        <v>7</v>
      </c>
      <c r="H68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83" s="6">
        <f>MONTH(TblVendas[[#This Row],[Data Venda]])</f>
        <v>11</v>
      </c>
      <c r="J683" s="6">
        <f>YEAR(TblVendas[[#This Row],[Data Venda]])</f>
        <v>2019</v>
      </c>
      <c r="K683" s="7" t="str">
        <f>IF(TblVendas[[#This Row],[Vencimento]] &gt; TblVendas[[#This Row],[Data Venda]], "À Prazo", "À Vista")</f>
        <v>À Prazo</v>
      </c>
    </row>
    <row r="684" spans="2:11" x14ac:dyDescent="0.25">
      <c r="B684" s="1">
        <v>43795</v>
      </c>
      <c r="C684" s="25">
        <v>86657720111</v>
      </c>
      <c r="D684" s="4">
        <v>915</v>
      </c>
      <c r="E684" s="1">
        <v>43795</v>
      </c>
      <c r="F684" s="1">
        <v>43795</v>
      </c>
      <c r="G684" s="2" t="s">
        <v>9</v>
      </c>
      <c r="H68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84" s="6">
        <f>MONTH(TblVendas[[#This Row],[Data Venda]])</f>
        <v>11</v>
      </c>
      <c r="J684" s="6">
        <f>YEAR(TblVendas[[#This Row],[Data Venda]])</f>
        <v>2019</v>
      </c>
      <c r="K684" s="7" t="str">
        <f>IF(TblVendas[[#This Row],[Vencimento]] &gt; TblVendas[[#This Row],[Data Venda]], "À Prazo", "À Vista")</f>
        <v>À Vista</v>
      </c>
    </row>
    <row r="685" spans="2:11" x14ac:dyDescent="0.25">
      <c r="B685" s="1">
        <v>43795</v>
      </c>
      <c r="C685" s="25">
        <v>86657720159</v>
      </c>
      <c r="D685" s="4">
        <v>439</v>
      </c>
      <c r="E685" s="1">
        <v>43795</v>
      </c>
      <c r="F685" s="1">
        <v>43825</v>
      </c>
      <c r="G685" s="2" t="s">
        <v>9</v>
      </c>
      <c r="H685" s="6">
        <f>IF(TblVendas[[#This Row],[Vencimento]] &gt; Analises!$C$3, 0, IF(TblVendas[[#This Row],[Pagamento]] = 0, Analises!$C$3 - TblVendas[[#This Row],[Vencimento]], TblVendas[[#This Row],[Pagamento]] - TblVendas[[#This Row],[Vencimento]]))</f>
        <v>30</v>
      </c>
      <c r="I685" s="6">
        <f>MONTH(TblVendas[[#This Row],[Data Venda]])</f>
        <v>11</v>
      </c>
      <c r="J685" s="6">
        <f>YEAR(TblVendas[[#This Row],[Data Venda]])</f>
        <v>2019</v>
      </c>
      <c r="K685" s="7" t="str">
        <f>IF(TblVendas[[#This Row],[Vencimento]] &gt; TblVendas[[#This Row],[Data Venda]], "À Prazo", "À Vista")</f>
        <v>À Vista</v>
      </c>
    </row>
    <row r="686" spans="2:11" x14ac:dyDescent="0.25">
      <c r="B686" s="1">
        <v>43795</v>
      </c>
      <c r="C686" s="25">
        <v>86657720178</v>
      </c>
      <c r="D686" s="4">
        <v>1290</v>
      </c>
      <c r="E686" s="1">
        <v>43825</v>
      </c>
      <c r="F686" s="1">
        <v>43825</v>
      </c>
      <c r="G686" s="2" t="s">
        <v>8</v>
      </c>
      <c r="H68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86" s="6">
        <f>MONTH(TblVendas[[#This Row],[Data Venda]])</f>
        <v>11</v>
      </c>
      <c r="J686" s="6">
        <f>YEAR(TblVendas[[#This Row],[Data Venda]])</f>
        <v>2019</v>
      </c>
      <c r="K686" s="7" t="str">
        <f>IF(TblVendas[[#This Row],[Vencimento]] &gt; TblVendas[[#This Row],[Data Venda]], "À Prazo", "À Vista")</f>
        <v>À Prazo</v>
      </c>
    </row>
    <row r="687" spans="2:11" x14ac:dyDescent="0.25">
      <c r="B687" s="1">
        <v>43795</v>
      </c>
      <c r="C687" s="25">
        <v>86657720155</v>
      </c>
      <c r="D687" s="4">
        <v>1042</v>
      </c>
      <c r="E687" s="1">
        <v>43825</v>
      </c>
      <c r="F687" s="1">
        <v>43864</v>
      </c>
      <c r="G687" s="2" t="s">
        <v>8</v>
      </c>
      <c r="H687" s="6">
        <f>IF(TblVendas[[#This Row],[Vencimento]] &gt; Analises!$C$3, 0, IF(TblVendas[[#This Row],[Pagamento]] = 0, Analises!$C$3 - TblVendas[[#This Row],[Vencimento]], TblVendas[[#This Row],[Pagamento]] - TblVendas[[#This Row],[Vencimento]]))</f>
        <v>39</v>
      </c>
      <c r="I687" s="6">
        <f>MONTH(TblVendas[[#This Row],[Data Venda]])</f>
        <v>11</v>
      </c>
      <c r="J687" s="6">
        <f>YEAR(TblVendas[[#This Row],[Data Venda]])</f>
        <v>2019</v>
      </c>
      <c r="K687" s="7" t="str">
        <f>IF(TblVendas[[#This Row],[Vencimento]] &gt; TblVendas[[#This Row],[Data Venda]], "À Prazo", "À Vista")</f>
        <v>À Prazo</v>
      </c>
    </row>
    <row r="688" spans="2:11" x14ac:dyDescent="0.25">
      <c r="B688" s="1">
        <v>43795</v>
      </c>
      <c r="C688" s="25">
        <v>86657720077</v>
      </c>
      <c r="D688" s="4">
        <v>61</v>
      </c>
      <c r="E688" s="1">
        <v>43855</v>
      </c>
      <c r="F688" s="1">
        <v>43886</v>
      </c>
      <c r="G688" s="2" t="s">
        <v>8</v>
      </c>
      <c r="H688" s="6">
        <f>IF(TblVendas[[#This Row],[Vencimento]] &gt; Analises!$C$3, 0, IF(TblVendas[[#This Row],[Pagamento]] = 0, Analises!$C$3 - TblVendas[[#This Row],[Vencimento]], TblVendas[[#This Row],[Pagamento]] - TblVendas[[#This Row],[Vencimento]]))</f>
        <v>31</v>
      </c>
      <c r="I688" s="6">
        <f>MONTH(TblVendas[[#This Row],[Data Venda]])</f>
        <v>11</v>
      </c>
      <c r="J688" s="6">
        <f>YEAR(TblVendas[[#This Row],[Data Venda]])</f>
        <v>2019</v>
      </c>
      <c r="K688" s="7" t="str">
        <f>IF(TblVendas[[#This Row],[Vencimento]] &gt; TblVendas[[#This Row],[Data Venda]], "À Prazo", "À Vista")</f>
        <v>À Prazo</v>
      </c>
    </row>
    <row r="689" spans="2:11" x14ac:dyDescent="0.25">
      <c r="B689" s="1">
        <v>43795</v>
      </c>
      <c r="C689" s="25">
        <v>86657720243</v>
      </c>
      <c r="D689" s="4">
        <v>1493</v>
      </c>
      <c r="E689" s="1">
        <v>43855</v>
      </c>
      <c r="F689" s="1">
        <v>43855</v>
      </c>
      <c r="G689" s="2" t="s">
        <v>9</v>
      </c>
      <c r="H68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89" s="6">
        <f>MONTH(TblVendas[[#This Row],[Data Venda]])</f>
        <v>11</v>
      </c>
      <c r="J689" s="6">
        <f>YEAR(TblVendas[[#This Row],[Data Venda]])</f>
        <v>2019</v>
      </c>
      <c r="K689" s="7" t="str">
        <f>IF(TblVendas[[#This Row],[Vencimento]] &gt; TblVendas[[#This Row],[Data Venda]], "À Prazo", "À Vista")</f>
        <v>À Prazo</v>
      </c>
    </row>
    <row r="690" spans="2:11" x14ac:dyDescent="0.25">
      <c r="B690" s="1">
        <v>43796</v>
      </c>
      <c r="C690" s="25">
        <v>86657720206</v>
      </c>
      <c r="D690" s="4">
        <v>1104</v>
      </c>
      <c r="E690" s="1">
        <v>43826</v>
      </c>
      <c r="F690" s="1">
        <v>43826</v>
      </c>
      <c r="G690" s="2" t="s">
        <v>8</v>
      </c>
      <c r="H69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90" s="6">
        <f>MONTH(TblVendas[[#This Row],[Data Venda]])</f>
        <v>11</v>
      </c>
      <c r="J690" s="6">
        <f>YEAR(TblVendas[[#This Row],[Data Venda]])</f>
        <v>2019</v>
      </c>
      <c r="K690" s="7" t="str">
        <f>IF(TblVendas[[#This Row],[Vencimento]] &gt; TblVendas[[#This Row],[Data Venda]], "À Prazo", "À Vista")</f>
        <v>À Prazo</v>
      </c>
    </row>
    <row r="691" spans="2:11" x14ac:dyDescent="0.25">
      <c r="B691" s="1">
        <v>43798</v>
      </c>
      <c r="C691" s="25">
        <v>86657720077</v>
      </c>
      <c r="D691" s="4">
        <v>1138</v>
      </c>
      <c r="E691" s="1">
        <v>43828</v>
      </c>
      <c r="F691" s="1">
        <v>43828</v>
      </c>
      <c r="G691" s="2" t="s">
        <v>7</v>
      </c>
      <c r="H69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91" s="6">
        <f>MONTH(TblVendas[[#This Row],[Data Venda]])</f>
        <v>11</v>
      </c>
      <c r="J691" s="6">
        <f>YEAR(TblVendas[[#This Row],[Data Venda]])</f>
        <v>2019</v>
      </c>
      <c r="K691" s="7" t="str">
        <f>IF(TblVendas[[#This Row],[Vencimento]] &gt; TblVendas[[#This Row],[Data Venda]], "À Prazo", "À Vista")</f>
        <v>À Prazo</v>
      </c>
    </row>
    <row r="692" spans="2:11" x14ac:dyDescent="0.25">
      <c r="B692" s="1">
        <v>43799</v>
      </c>
      <c r="C692" s="25">
        <v>86657720134</v>
      </c>
      <c r="D692" s="4">
        <v>1053</v>
      </c>
      <c r="E692" s="1">
        <v>43829</v>
      </c>
      <c r="F692" s="1">
        <v>43836</v>
      </c>
      <c r="G692" s="2" t="s">
        <v>9</v>
      </c>
      <c r="H692" s="6">
        <f>IF(TblVendas[[#This Row],[Vencimento]] &gt; Analises!$C$3, 0, IF(TblVendas[[#This Row],[Pagamento]] = 0, Analises!$C$3 - TblVendas[[#This Row],[Vencimento]], TblVendas[[#This Row],[Pagamento]] - TblVendas[[#This Row],[Vencimento]]))</f>
        <v>7</v>
      </c>
      <c r="I692" s="6">
        <f>MONTH(TblVendas[[#This Row],[Data Venda]])</f>
        <v>11</v>
      </c>
      <c r="J692" s="6">
        <f>YEAR(TblVendas[[#This Row],[Data Venda]])</f>
        <v>2019</v>
      </c>
      <c r="K692" s="7" t="str">
        <f>IF(TblVendas[[#This Row],[Vencimento]] &gt; TblVendas[[#This Row],[Data Venda]], "À Prazo", "À Vista")</f>
        <v>À Prazo</v>
      </c>
    </row>
    <row r="693" spans="2:11" x14ac:dyDescent="0.25">
      <c r="B693" s="1">
        <v>43799</v>
      </c>
      <c r="C693" s="25">
        <v>86657720131</v>
      </c>
      <c r="D693" s="4">
        <v>178</v>
      </c>
      <c r="E693" s="1">
        <v>43829</v>
      </c>
      <c r="F693" s="1">
        <v>43829</v>
      </c>
      <c r="G693" s="2" t="s">
        <v>8</v>
      </c>
      <c r="H69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93" s="6">
        <f>MONTH(TblVendas[[#This Row],[Data Venda]])</f>
        <v>11</v>
      </c>
      <c r="J693" s="6">
        <f>YEAR(TblVendas[[#This Row],[Data Venda]])</f>
        <v>2019</v>
      </c>
      <c r="K693" s="7" t="str">
        <f>IF(TblVendas[[#This Row],[Vencimento]] &gt; TblVendas[[#This Row],[Data Venda]], "À Prazo", "À Vista")</f>
        <v>À Prazo</v>
      </c>
    </row>
    <row r="694" spans="2:11" x14ac:dyDescent="0.25">
      <c r="B694" s="1">
        <v>43799</v>
      </c>
      <c r="C694" s="25">
        <v>86657720170</v>
      </c>
      <c r="D694" s="4">
        <v>811</v>
      </c>
      <c r="E694" s="1">
        <v>43859</v>
      </c>
      <c r="F694" s="1">
        <v>43859</v>
      </c>
      <c r="G694" s="2" t="s">
        <v>9</v>
      </c>
      <c r="H69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94" s="6">
        <f>MONTH(TblVendas[[#This Row],[Data Venda]])</f>
        <v>11</v>
      </c>
      <c r="J694" s="6">
        <f>YEAR(TblVendas[[#This Row],[Data Venda]])</f>
        <v>2019</v>
      </c>
      <c r="K694" s="7" t="str">
        <f>IF(TblVendas[[#This Row],[Vencimento]] &gt; TblVendas[[#This Row],[Data Venda]], "À Prazo", "À Vista")</f>
        <v>À Prazo</v>
      </c>
    </row>
    <row r="695" spans="2:11" x14ac:dyDescent="0.25">
      <c r="B695" s="1">
        <v>43800</v>
      </c>
      <c r="C695" s="25">
        <v>86657720072</v>
      </c>
      <c r="D695" s="4">
        <v>1054</v>
      </c>
      <c r="E695" s="1">
        <v>43800</v>
      </c>
      <c r="F695" s="1">
        <v>43832</v>
      </c>
      <c r="G695" s="2" t="s">
        <v>9</v>
      </c>
      <c r="H695" s="6">
        <f>IF(TblVendas[[#This Row],[Vencimento]] &gt; Analises!$C$3, 0, IF(TblVendas[[#This Row],[Pagamento]] = 0, Analises!$C$3 - TblVendas[[#This Row],[Vencimento]], TblVendas[[#This Row],[Pagamento]] - TblVendas[[#This Row],[Vencimento]]))</f>
        <v>32</v>
      </c>
      <c r="I695" s="6">
        <f>MONTH(TblVendas[[#This Row],[Data Venda]])</f>
        <v>12</v>
      </c>
      <c r="J695" s="6">
        <f>YEAR(TblVendas[[#This Row],[Data Venda]])</f>
        <v>2019</v>
      </c>
      <c r="K695" s="7" t="str">
        <f>IF(TblVendas[[#This Row],[Vencimento]] &gt; TblVendas[[#This Row],[Data Venda]], "À Prazo", "À Vista")</f>
        <v>À Vista</v>
      </c>
    </row>
    <row r="696" spans="2:11" x14ac:dyDescent="0.25">
      <c r="B696" s="1">
        <v>43801</v>
      </c>
      <c r="C696" s="25">
        <v>86657720223</v>
      </c>
      <c r="D696" s="4">
        <v>439</v>
      </c>
      <c r="E696" s="1">
        <v>43831</v>
      </c>
      <c r="F696" s="1">
        <v>43831</v>
      </c>
      <c r="G696" s="2" t="s">
        <v>7</v>
      </c>
      <c r="H69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96" s="6">
        <f>MONTH(TblVendas[[#This Row],[Data Venda]])</f>
        <v>12</v>
      </c>
      <c r="J696" s="6">
        <f>YEAR(TblVendas[[#This Row],[Data Venda]])</f>
        <v>2019</v>
      </c>
      <c r="K696" s="7" t="str">
        <f>IF(TblVendas[[#This Row],[Vencimento]] &gt; TblVendas[[#This Row],[Data Venda]], "À Prazo", "À Vista")</f>
        <v>À Prazo</v>
      </c>
    </row>
    <row r="697" spans="2:11" x14ac:dyDescent="0.25">
      <c r="B697" s="1">
        <v>43802</v>
      </c>
      <c r="C697" s="25">
        <v>86657720084</v>
      </c>
      <c r="D697" s="4">
        <v>179</v>
      </c>
      <c r="E697" s="1">
        <v>43832</v>
      </c>
      <c r="F697" s="1">
        <v>43832</v>
      </c>
      <c r="G697" s="2" t="s">
        <v>9</v>
      </c>
      <c r="H69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97" s="6">
        <f>MONTH(TblVendas[[#This Row],[Data Venda]])</f>
        <v>12</v>
      </c>
      <c r="J697" s="6">
        <f>YEAR(TblVendas[[#This Row],[Data Venda]])</f>
        <v>2019</v>
      </c>
      <c r="K697" s="7" t="str">
        <f>IF(TblVendas[[#This Row],[Vencimento]] &gt; TblVendas[[#This Row],[Data Venda]], "À Prazo", "À Vista")</f>
        <v>À Prazo</v>
      </c>
    </row>
    <row r="698" spans="2:11" x14ac:dyDescent="0.25">
      <c r="B698" s="1">
        <v>43802</v>
      </c>
      <c r="C698" s="25">
        <v>86657720213</v>
      </c>
      <c r="D698" s="4">
        <v>57</v>
      </c>
      <c r="E698" s="1">
        <v>43832</v>
      </c>
      <c r="F698" s="1">
        <v>43866</v>
      </c>
      <c r="G698" s="2" t="s">
        <v>8</v>
      </c>
      <c r="H698" s="6">
        <f>IF(TblVendas[[#This Row],[Vencimento]] &gt; Analises!$C$3, 0, IF(TblVendas[[#This Row],[Pagamento]] = 0, Analises!$C$3 - TblVendas[[#This Row],[Vencimento]], TblVendas[[#This Row],[Pagamento]] - TblVendas[[#This Row],[Vencimento]]))</f>
        <v>34</v>
      </c>
      <c r="I698" s="6">
        <f>MONTH(TblVendas[[#This Row],[Data Venda]])</f>
        <v>12</v>
      </c>
      <c r="J698" s="6">
        <f>YEAR(TblVendas[[#This Row],[Data Venda]])</f>
        <v>2019</v>
      </c>
      <c r="K698" s="7" t="str">
        <f>IF(TblVendas[[#This Row],[Vencimento]] &gt; TblVendas[[#This Row],[Data Venda]], "À Prazo", "À Vista")</f>
        <v>À Prazo</v>
      </c>
    </row>
    <row r="699" spans="2:11" x14ac:dyDescent="0.25">
      <c r="B699" s="1">
        <v>43803</v>
      </c>
      <c r="C699" s="25">
        <v>86657720066</v>
      </c>
      <c r="D699" s="4">
        <v>1039</v>
      </c>
      <c r="E699" s="1">
        <v>43803</v>
      </c>
      <c r="F699" s="1">
        <v>43808</v>
      </c>
      <c r="G699" s="2" t="s">
        <v>9</v>
      </c>
      <c r="H699" s="6">
        <f>IF(TblVendas[[#This Row],[Vencimento]] &gt; Analises!$C$3, 0, IF(TblVendas[[#This Row],[Pagamento]] = 0, Analises!$C$3 - TblVendas[[#This Row],[Vencimento]], TblVendas[[#This Row],[Pagamento]] - TblVendas[[#This Row],[Vencimento]]))</f>
        <v>5</v>
      </c>
      <c r="I699" s="6">
        <f>MONTH(TblVendas[[#This Row],[Data Venda]])</f>
        <v>12</v>
      </c>
      <c r="J699" s="6">
        <f>YEAR(TblVendas[[#This Row],[Data Venda]])</f>
        <v>2019</v>
      </c>
      <c r="K699" s="7" t="str">
        <f>IF(TblVendas[[#This Row],[Vencimento]] &gt; TblVendas[[#This Row],[Data Venda]], "À Prazo", "À Vista")</f>
        <v>À Vista</v>
      </c>
    </row>
    <row r="700" spans="2:11" x14ac:dyDescent="0.25">
      <c r="B700" s="1">
        <v>43803</v>
      </c>
      <c r="C700" s="25">
        <v>86657720174</v>
      </c>
      <c r="D700" s="4">
        <v>298</v>
      </c>
      <c r="E700" s="1">
        <v>43833</v>
      </c>
      <c r="F700" s="1">
        <v>43833</v>
      </c>
      <c r="G700" s="2" t="s">
        <v>8</v>
      </c>
      <c r="H70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00" s="6">
        <f>MONTH(TblVendas[[#This Row],[Data Venda]])</f>
        <v>12</v>
      </c>
      <c r="J700" s="6">
        <f>YEAR(TblVendas[[#This Row],[Data Venda]])</f>
        <v>2019</v>
      </c>
      <c r="K700" s="7" t="str">
        <f>IF(TblVendas[[#This Row],[Vencimento]] &gt; TblVendas[[#This Row],[Data Venda]], "À Prazo", "À Vista")</f>
        <v>À Prazo</v>
      </c>
    </row>
    <row r="701" spans="2:11" x14ac:dyDescent="0.25">
      <c r="B701" s="1">
        <v>43804</v>
      </c>
      <c r="C701" s="25">
        <v>86657720063</v>
      </c>
      <c r="D701" s="4">
        <v>741</v>
      </c>
      <c r="E701" s="1">
        <v>43804</v>
      </c>
      <c r="F701" s="1">
        <v>43804</v>
      </c>
      <c r="G701" s="2" t="s">
        <v>7</v>
      </c>
      <c r="H70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01" s="6">
        <f>MONTH(TblVendas[[#This Row],[Data Venda]])</f>
        <v>12</v>
      </c>
      <c r="J701" s="6">
        <f>YEAR(TblVendas[[#This Row],[Data Venda]])</f>
        <v>2019</v>
      </c>
      <c r="K701" s="7" t="str">
        <f>IF(TblVendas[[#This Row],[Vencimento]] &gt; TblVendas[[#This Row],[Data Venda]], "À Prazo", "À Vista")</f>
        <v>À Vista</v>
      </c>
    </row>
    <row r="702" spans="2:11" x14ac:dyDescent="0.25">
      <c r="B702" s="1">
        <v>43804</v>
      </c>
      <c r="C702" s="25">
        <v>86657720130</v>
      </c>
      <c r="D702" s="4">
        <v>1198</v>
      </c>
      <c r="E702" s="1">
        <v>43804</v>
      </c>
      <c r="F702" s="1">
        <v>43804</v>
      </c>
      <c r="G702" s="2" t="s">
        <v>7</v>
      </c>
      <c r="H70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02" s="6">
        <f>MONTH(TblVendas[[#This Row],[Data Venda]])</f>
        <v>12</v>
      </c>
      <c r="J702" s="6">
        <f>YEAR(TblVendas[[#This Row],[Data Venda]])</f>
        <v>2019</v>
      </c>
      <c r="K702" s="7" t="str">
        <f>IF(TblVendas[[#This Row],[Vencimento]] &gt; TblVendas[[#This Row],[Data Venda]], "À Prazo", "À Vista")</f>
        <v>À Vista</v>
      </c>
    </row>
    <row r="703" spans="2:11" x14ac:dyDescent="0.25">
      <c r="B703" s="1">
        <v>43804</v>
      </c>
      <c r="C703" s="25">
        <v>86657720152</v>
      </c>
      <c r="D703" s="4">
        <v>894</v>
      </c>
      <c r="E703" s="1">
        <v>43834</v>
      </c>
      <c r="F703" s="1">
        <v>43834</v>
      </c>
      <c r="G703" s="2" t="s">
        <v>8</v>
      </c>
      <c r="H70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03" s="6">
        <f>MONTH(TblVendas[[#This Row],[Data Venda]])</f>
        <v>12</v>
      </c>
      <c r="J703" s="6">
        <f>YEAR(TblVendas[[#This Row],[Data Venda]])</f>
        <v>2019</v>
      </c>
      <c r="K703" s="7" t="str">
        <f>IF(TblVendas[[#This Row],[Vencimento]] &gt; TblVendas[[#This Row],[Data Venda]], "À Prazo", "À Vista")</f>
        <v>À Prazo</v>
      </c>
    </row>
    <row r="704" spans="2:11" x14ac:dyDescent="0.25">
      <c r="B704" s="1">
        <v>43804</v>
      </c>
      <c r="C704" s="25">
        <v>86657720054</v>
      </c>
      <c r="D704" s="4">
        <v>181</v>
      </c>
      <c r="E704" s="1">
        <v>43864</v>
      </c>
      <c r="F704" s="1">
        <v>43864</v>
      </c>
      <c r="G704" s="2" t="s">
        <v>8</v>
      </c>
      <c r="H70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04" s="6">
        <f>MONTH(TblVendas[[#This Row],[Data Venda]])</f>
        <v>12</v>
      </c>
      <c r="J704" s="6">
        <f>YEAR(TblVendas[[#This Row],[Data Venda]])</f>
        <v>2019</v>
      </c>
      <c r="K704" s="7" t="str">
        <f>IF(TblVendas[[#This Row],[Vencimento]] &gt; TblVendas[[#This Row],[Data Venda]], "À Prazo", "À Vista")</f>
        <v>À Prazo</v>
      </c>
    </row>
    <row r="705" spans="2:11" x14ac:dyDescent="0.25">
      <c r="B705" s="1">
        <v>43804</v>
      </c>
      <c r="C705" s="25">
        <v>86657720064</v>
      </c>
      <c r="D705" s="4">
        <v>474</v>
      </c>
      <c r="E705" s="1">
        <v>43894</v>
      </c>
      <c r="F705" s="1">
        <v>43894</v>
      </c>
      <c r="G705" s="2" t="s">
        <v>9</v>
      </c>
      <c r="H70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05" s="6">
        <f>MONTH(TblVendas[[#This Row],[Data Venda]])</f>
        <v>12</v>
      </c>
      <c r="J705" s="6">
        <f>YEAR(TblVendas[[#This Row],[Data Venda]])</f>
        <v>2019</v>
      </c>
      <c r="K705" s="7" t="str">
        <f>IF(TblVendas[[#This Row],[Vencimento]] &gt; TblVendas[[#This Row],[Data Venda]], "À Prazo", "À Vista")</f>
        <v>À Prazo</v>
      </c>
    </row>
    <row r="706" spans="2:11" x14ac:dyDescent="0.25">
      <c r="B706" s="1">
        <v>43805</v>
      </c>
      <c r="C706" s="25">
        <v>86657720080</v>
      </c>
      <c r="D706" s="4">
        <v>1477</v>
      </c>
      <c r="E706" s="1">
        <v>43805</v>
      </c>
      <c r="F706" s="1">
        <v>43805</v>
      </c>
      <c r="G706" s="2" t="s">
        <v>9</v>
      </c>
      <c r="H70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06" s="6">
        <f>MONTH(TblVendas[[#This Row],[Data Venda]])</f>
        <v>12</v>
      </c>
      <c r="J706" s="6">
        <f>YEAR(TblVendas[[#This Row],[Data Venda]])</f>
        <v>2019</v>
      </c>
      <c r="K706" s="7" t="str">
        <f>IF(TblVendas[[#This Row],[Vencimento]] &gt; TblVendas[[#This Row],[Data Venda]], "À Prazo", "À Vista")</f>
        <v>À Vista</v>
      </c>
    </row>
    <row r="707" spans="2:11" x14ac:dyDescent="0.25">
      <c r="B707" s="1">
        <v>43805</v>
      </c>
      <c r="C707" s="25">
        <v>86657720150</v>
      </c>
      <c r="D707" s="4">
        <v>374</v>
      </c>
      <c r="E707" s="1">
        <v>43835</v>
      </c>
      <c r="F707" s="1">
        <v>43835</v>
      </c>
      <c r="G707" s="2" t="s">
        <v>8</v>
      </c>
      <c r="H70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07" s="6">
        <f>MONTH(TblVendas[[#This Row],[Data Venda]])</f>
        <v>12</v>
      </c>
      <c r="J707" s="6">
        <f>YEAR(TblVendas[[#This Row],[Data Venda]])</f>
        <v>2019</v>
      </c>
      <c r="K707" s="7" t="str">
        <f>IF(TblVendas[[#This Row],[Vencimento]] &gt; TblVendas[[#This Row],[Data Venda]], "À Prazo", "À Vista")</f>
        <v>À Prazo</v>
      </c>
    </row>
    <row r="708" spans="2:11" x14ac:dyDescent="0.25">
      <c r="B708" s="1">
        <v>43805</v>
      </c>
      <c r="C708" s="25">
        <v>86657720114</v>
      </c>
      <c r="D708" s="4">
        <v>740</v>
      </c>
      <c r="E708" s="1">
        <v>43835</v>
      </c>
      <c r="F708" s="1">
        <v>43835</v>
      </c>
      <c r="G708" s="2" t="s">
        <v>8</v>
      </c>
      <c r="H70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08" s="6">
        <f>MONTH(TblVendas[[#This Row],[Data Venda]])</f>
        <v>12</v>
      </c>
      <c r="J708" s="6">
        <f>YEAR(TblVendas[[#This Row],[Data Venda]])</f>
        <v>2019</v>
      </c>
      <c r="K708" s="7" t="str">
        <f>IF(TblVendas[[#This Row],[Vencimento]] &gt; TblVendas[[#This Row],[Data Venda]], "À Prazo", "À Vista")</f>
        <v>À Prazo</v>
      </c>
    </row>
    <row r="709" spans="2:11" x14ac:dyDescent="0.25">
      <c r="B709" s="1">
        <v>43805</v>
      </c>
      <c r="C709" s="25">
        <v>86657720137</v>
      </c>
      <c r="D709" s="4">
        <v>1086</v>
      </c>
      <c r="E709" s="1">
        <v>43865</v>
      </c>
      <c r="F709" s="1">
        <v>43865</v>
      </c>
      <c r="G709" s="2" t="s">
        <v>7</v>
      </c>
      <c r="H70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09" s="6">
        <f>MONTH(TblVendas[[#This Row],[Data Venda]])</f>
        <v>12</v>
      </c>
      <c r="J709" s="6">
        <f>YEAR(TblVendas[[#This Row],[Data Venda]])</f>
        <v>2019</v>
      </c>
      <c r="K709" s="7" t="str">
        <f>IF(TblVendas[[#This Row],[Vencimento]] &gt; TblVendas[[#This Row],[Data Venda]], "À Prazo", "À Vista")</f>
        <v>À Prazo</v>
      </c>
    </row>
    <row r="710" spans="2:11" x14ac:dyDescent="0.25">
      <c r="B710" s="1">
        <v>43808</v>
      </c>
      <c r="C710" s="25">
        <v>86657720116</v>
      </c>
      <c r="D710" s="4">
        <v>1175</v>
      </c>
      <c r="E710" s="1">
        <v>43808</v>
      </c>
      <c r="F710" s="1">
        <v>43808</v>
      </c>
      <c r="G710" s="2" t="s">
        <v>9</v>
      </c>
      <c r="H71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10" s="6">
        <f>MONTH(TblVendas[[#This Row],[Data Venda]])</f>
        <v>12</v>
      </c>
      <c r="J710" s="6">
        <f>YEAR(TblVendas[[#This Row],[Data Venda]])</f>
        <v>2019</v>
      </c>
      <c r="K710" s="7" t="str">
        <f>IF(TblVendas[[#This Row],[Vencimento]] &gt; TblVendas[[#This Row],[Data Venda]], "À Prazo", "À Vista")</f>
        <v>À Vista</v>
      </c>
    </row>
    <row r="711" spans="2:11" x14ac:dyDescent="0.25">
      <c r="B711" s="1">
        <v>43808</v>
      </c>
      <c r="C711" s="25">
        <v>86657720141</v>
      </c>
      <c r="D711" s="4">
        <v>1261</v>
      </c>
      <c r="E711" s="1">
        <v>43838</v>
      </c>
      <c r="F711" s="1">
        <v>43838</v>
      </c>
      <c r="G711" s="2" t="s">
        <v>9</v>
      </c>
      <c r="H71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11" s="6">
        <f>MONTH(TblVendas[[#This Row],[Data Venda]])</f>
        <v>12</v>
      </c>
      <c r="J711" s="6">
        <f>YEAR(TblVendas[[#This Row],[Data Venda]])</f>
        <v>2019</v>
      </c>
      <c r="K711" s="7" t="str">
        <f>IF(TblVendas[[#This Row],[Vencimento]] &gt; TblVendas[[#This Row],[Data Venda]], "À Prazo", "À Vista")</f>
        <v>À Prazo</v>
      </c>
    </row>
    <row r="712" spans="2:11" x14ac:dyDescent="0.25">
      <c r="B712" s="1">
        <v>43808</v>
      </c>
      <c r="C712" s="25">
        <v>86657720051</v>
      </c>
      <c r="D712" s="4">
        <v>917</v>
      </c>
      <c r="E712" s="1">
        <v>43838</v>
      </c>
      <c r="F712" s="1">
        <v>43838</v>
      </c>
      <c r="G712" s="2" t="s">
        <v>8</v>
      </c>
      <c r="H71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12" s="6">
        <f>MONTH(TblVendas[[#This Row],[Data Venda]])</f>
        <v>12</v>
      </c>
      <c r="J712" s="6">
        <f>YEAR(TblVendas[[#This Row],[Data Venda]])</f>
        <v>2019</v>
      </c>
      <c r="K712" s="7" t="str">
        <f>IF(TblVendas[[#This Row],[Vencimento]] &gt; TblVendas[[#This Row],[Data Venda]], "À Prazo", "À Vista")</f>
        <v>À Prazo</v>
      </c>
    </row>
    <row r="713" spans="2:11" x14ac:dyDescent="0.25">
      <c r="B713" s="1">
        <v>43808</v>
      </c>
      <c r="C713" s="25">
        <v>86657720140</v>
      </c>
      <c r="D713" s="4">
        <v>1347</v>
      </c>
      <c r="E713" s="1">
        <v>43838</v>
      </c>
      <c r="F713" s="1">
        <v>43838</v>
      </c>
      <c r="G713" s="2" t="s">
        <v>7</v>
      </c>
      <c r="H71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13" s="6">
        <f>MONTH(TblVendas[[#This Row],[Data Venda]])</f>
        <v>12</v>
      </c>
      <c r="J713" s="6">
        <f>YEAR(TblVendas[[#This Row],[Data Venda]])</f>
        <v>2019</v>
      </c>
      <c r="K713" s="7" t="str">
        <f>IF(TblVendas[[#This Row],[Vencimento]] &gt; TblVendas[[#This Row],[Data Venda]], "À Prazo", "À Vista")</f>
        <v>À Prazo</v>
      </c>
    </row>
    <row r="714" spans="2:11" x14ac:dyDescent="0.25">
      <c r="B714" s="1">
        <v>43808</v>
      </c>
      <c r="C714" s="25">
        <v>86657720137</v>
      </c>
      <c r="D714" s="4">
        <v>694</v>
      </c>
      <c r="E714" s="1">
        <v>43868</v>
      </c>
      <c r="F714" s="1">
        <v>43868</v>
      </c>
      <c r="G714" s="2" t="s">
        <v>8</v>
      </c>
      <c r="H71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14" s="6">
        <f>MONTH(TblVendas[[#This Row],[Data Venda]])</f>
        <v>12</v>
      </c>
      <c r="J714" s="6">
        <f>YEAR(TblVendas[[#This Row],[Data Venda]])</f>
        <v>2019</v>
      </c>
      <c r="K714" s="7" t="str">
        <f>IF(TblVendas[[#This Row],[Vencimento]] &gt; TblVendas[[#This Row],[Data Venda]], "À Prazo", "À Vista")</f>
        <v>À Prazo</v>
      </c>
    </row>
    <row r="715" spans="2:11" x14ac:dyDescent="0.25">
      <c r="B715" s="1">
        <v>43809</v>
      </c>
      <c r="C715" s="25">
        <v>86657720107</v>
      </c>
      <c r="D715" s="4">
        <v>1459</v>
      </c>
      <c r="E715" s="1">
        <v>43809</v>
      </c>
      <c r="F715" s="1">
        <v>43809</v>
      </c>
      <c r="G715" s="2" t="s">
        <v>9</v>
      </c>
      <c r="H71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15" s="6">
        <f>MONTH(TblVendas[[#This Row],[Data Venda]])</f>
        <v>12</v>
      </c>
      <c r="J715" s="6">
        <f>YEAR(TblVendas[[#This Row],[Data Venda]])</f>
        <v>2019</v>
      </c>
      <c r="K715" s="7" t="str">
        <f>IF(TblVendas[[#This Row],[Vencimento]] &gt; TblVendas[[#This Row],[Data Venda]], "À Prazo", "À Vista")</f>
        <v>À Vista</v>
      </c>
    </row>
    <row r="716" spans="2:11" x14ac:dyDescent="0.25">
      <c r="B716" s="1">
        <v>43809</v>
      </c>
      <c r="C716" s="25">
        <v>86657720080</v>
      </c>
      <c r="D716" s="4">
        <v>431</v>
      </c>
      <c r="E716" s="1">
        <v>43869</v>
      </c>
      <c r="F716" s="1">
        <v>43869</v>
      </c>
      <c r="G716" s="2" t="s">
        <v>9</v>
      </c>
      <c r="H71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16" s="6">
        <f>MONTH(TblVendas[[#This Row],[Data Venda]])</f>
        <v>12</v>
      </c>
      <c r="J716" s="6">
        <f>YEAR(TblVendas[[#This Row],[Data Venda]])</f>
        <v>2019</v>
      </c>
      <c r="K716" s="7" t="str">
        <f>IF(TblVendas[[#This Row],[Vencimento]] &gt; TblVendas[[#This Row],[Data Venda]], "À Prazo", "À Vista")</f>
        <v>À Prazo</v>
      </c>
    </row>
    <row r="717" spans="2:11" x14ac:dyDescent="0.25">
      <c r="B717" s="1">
        <v>43810</v>
      </c>
      <c r="C717" s="25">
        <v>86657720110</v>
      </c>
      <c r="D717" s="4">
        <v>701</v>
      </c>
      <c r="E717" s="1">
        <v>43840</v>
      </c>
      <c r="F717" s="1">
        <v>43840</v>
      </c>
      <c r="G717" s="2" t="s">
        <v>7</v>
      </c>
      <c r="H71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17" s="6">
        <f>MONTH(TblVendas[[#This Row],[Data Venda]])</f>
        <v>12</v>
      </c>
      <c r="J717" s="6">
        <f>YEAR(TblVendas[[#This Row],[Data Venda]])</f>
        <v>2019</v>
      </c>
      <c r="K717" s="7" t="str">
        <f>IF(TblVendas[[#This Row],[Vencimento]] &gt; TblVendas[[#This Row],[Data Venda]], "À Prazo", "À Vista")</f>
        <v>À Prazo</v>
      </c>
    </row>
    <row r="718" spans="2:11" x14ac:dyDescent="0.25">
      <c r="B718" s="1">
        <v>43810</v>
      </c>
      <c r="C718" s="25">
        <v>86657720096</v>
      </c>
      <c r="D718" s="4">
        <v>608</v>
      </c>
      <c r="E718" s="1">
        <v>43870</v>
      </c>
      <c r="F718" s="1">
        <v>43870</v>
      </c>
      <c r="G718" s="2" t="s">
        <v>7</v>
      </c>
      <c r="H71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18" s="6">
        <f>MONTH(TblVendas[[#This Row],[Data Venda]])</f>
        <v>12</v>
      </c>
      <c r="J718" s="6">
        <f>YEAR(TblVendas[[#This Row],[Data Venda]])</f>
        <v>2019</v>
      </c>
      <c r="K718" s="7" t="str">
        <f>IF(TblVendas[[#This Row],[Vencimento]] &gt; TblVendas[[#This Row],[Data Venda]], "À Prazo", "À Vista")</f>
        <v>À Prazo</v>
      </c>
    </row>
    <row r="719" spans="2:11" x14ac:dyDescent="0.25">
      <c r="B719" s="1">
        <v>43813</v>
      </c>
      <c r="C719" s="25">
        <v>86657720129</v>
      </c>
      <c r="D719" s="4">
        <v>1461</v>
      </c>
      <c r="E719" s="1">
        <v>43843</v>
      </c>
      <c r="F719" s="1">
        <v>43875</v>
      </c>
      <c r="G719" s="2" t="s">
        <v>8</v>
      </c>
      <c r="H719" s="6">
        <f>IF(TblVendas[[#This Row],[Vencimento]] &gt; Analises!$C$3, 0, IF(TblVendas[[#This Row],[Pagamento]] = 0, Analises!$C$3 - TblVendas[[#This Row],[Vencimento]], TblVendas[[#This Row],[Pagamento]] - TblVendas[[#This Row],[Vencimento]]))</f>
        <v>32</v>
      </c>
      <c r="I719" s="6">
        <f>MONTH(TblVendas[[#This Row],[Data Venda]])</f>
        <v>12</v>
      </c>
      <c r="J719" s="6">
        <f>YEAR(TblVendas[[#This Row],[Data Venda]])</f>
        <v>2019</v>
      </c>
      <c r="K719" s="7" t="str">
        <f>IF(TblVendas[[#This Row],[Vencimento]] &gt; TblVendas[[#This Row],[Data Venda]], "À Prazo", "À Vista")</f>
        <v>À Prazo</v>
      </c>
    </row>
    <row r="720" spans="2:11" x14ac:dyDescent="0.25">
      <c r="B720" s="1">
        <v>43813</v>
      </c>
      <c r="C720" s="25">
        <v>86657720211</v>
      </c>
      <c r="D720" s="4">
        <v>373</v>
      </c>
      <c r="E720" s="1">
        <v>43903</v>
      </c>
      <c r="F720" s="1">
        <v>43903</v>
      </c>
      <c r="G720" s="2" t="s">
        <v>7</v>
      </c>
      <c r="H72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20" s="6">
        <f>MONTH(TblVendas[[#This Row],[Data Venda]])</f>
        <v>12</v>
      </c>
      <c r="J720" s="6">
        <f>YEAR(TblVendas[[#This Row],[Data Venda]])</f>
        <v>2019</v>
      </c>
      <c r="K720" s="7" t="str">
        <f>IF(TblVendas[[#This Row],[Vencimento]] &gt; TblVendas[[#This Row],[Data Venda]], "À Prazo", "À Vista")</f>
        <v>À Prazo</v>
      </c>
    </row>
    <row r="721" spans="2:11" x14ac:dyDescent="0.25">
      <c r="B721" s="1">
        <v>43814</v>
      </c>
      <c r="C721" s="25">
        <v>86657720193</v>
      </c>
      <c r="D721" s="4">
        <v>835</v>
      </c>
      <c r="E721" s="1">
        <v>43874</v>
      </c>
      <c r="F721" s="1">
        <v>43874</v>
      </c>
      <c r="G721" s="2" t="s">
        <v>8</v>
      </c>
      <c r="H72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21" s="6">
        <f>MONTH(TblVendas[[#This Row],[Data Venda]])</f>
        <v>12</v>
      </c>
      <c r="J721" s="6">
        <f>YEAR(TblVendas[[#This Row],[Data Venda]])</f>
        <v>2019</v>
      </c>
      <c r="K721" s="7" t="str">
        <f>IF(TblVendas[[#This Row],[Vencimento]] &gt; TblVendas[[#This Row],[Data Venda]], "À Prazo", "À Vista")</f>
        <v>À Prazo</v>
      </c>
    </row>
    <row r="722" spans="2:11" x14ac:dyDescent="0.25">
      <c r="B722" s="1">
        <v>43815</v>
      </c>
      <c r="C722" s="25">
        <v>86657720204</v>
      </c>
      <c r="D722" s="4">
        <v>220</v>
      </c>
      <c r="E722" s="1">
        <v>43815</v>
      </c>
      <c r="F722" s="1">
        <v>43825</v>
      </c>
      <c r="G722" s="2" t="s">
        <v>8</v>
      </c>
      <c r="H722" s="6">
        <f>IF(TblVendas[[#This Row],[Vencimento]] &gt; Analises!$C$3, 0, IF(TblVendas[[#This Row],[Pagamento]] = 0, Analises!$C$3 - TblVendas[[#This Row],[Vencimento]], TblVendas[[#This Row],[Pagamento]] - TblVendas[[#This Row],[Vencimento]]))</f>
        <v>10</v>
      </c>
      <c r="I722" s="6">
        <f>MONTH(TblVendas[[#This Row],[Data Venda]])</f>
        <v>12</v>
      </c>
      <c r="J722" s="6">
        <f>YEAR(TblVendas[[#This Row],[Data Venda]])</f>
        <v>2019</v>
      </c>
      <c r="K722" s="7" t="str">
        <f>IF(TblVendas[[#This Row],[Vencimento]] &gt; TblVendas[[#This Row],[Data Venda]], "À Prazo", "À Vista")</f>
        <v>À Vista</v>
      </c>
    </row>
    <row r="723" spans="2:11" x14ac:dyDescent="0.25">
      <c r="B723" s="1">
        <v>43816</v>
      </c>
      <c r="C723" s="25">
        <v>86657720163</v>
      </c>
      <c r="D723" s="4">
        <v>409</v>
      </c>
      <c r="E723" s="1">
        <v>43876</v>
      </c>
      <c r="F723" s="1">
        <v>43913</v>
      </c>
      <c r="G723" s="2" t="s">
        <v>9</v>
      </c>
      <c r="H723" s="6">
        <f>IF(TblVendas[[#This Row],[Vencimento]] &gt; Analises!$C$3, 0, IF(TblVendas[[#This Row],[Pagamento]] = 0, Analises!$C$3 - TblVendas[[#This Row],[Vencimento]], TblVendas[[#This Row],[Pagamento]] - TblVendas[[#This Row],[Vencimento]]))</f>
        <v>37</v>
      </c>
      <c r="I723" s="6">
        <f>MONTH(TblVendas[[#This Row],[Data Venda]])</f>
        <v>12</v>
      </c>
      <c r="J723" s="6">
        <f>YEAR(TblVendas[[#This Row],[Data Venda]])</f>
        <v>2019</v>
      </c>
      <c r="K723" s="7" t="str">
        <f>IF(TblVendas[[#This Row],[Vencimento]] &gt; TblVendas[[#This Row],[Data Venda]], "À Prazo", "À Vista")</f>
        <v>À Prazo</v>
      </c>
    </row>
    <row r="724" spans="2:11" x14ac:dyDescent="0.25">
      <c r="B724" s="1">
        <v>43816</v>
      </c>
      <c r="C724" s="25">
        <v>86657720255</v>
      </c>
      <c r="D724" s="4">
        <v>1345</v>
      </c>
      <c r="E724" s="1">
        <v>43906</v>
      </c>
      <c r="F724" s="1">
        <v>43906</v>
      </c>
      <c r="G724" s="2" t="s">
        <v>8</v>
      </c>
      <c r="H72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24" s="6">
        <f>MONTH(TblVendas[[#This Row],[Data Venda]])</f>
        <v>12</v>
      </c>
      <c r="J724" s="6">
        <f>YEAR(TblVendas[[#This Row],[Data Venda]])</f>
        <v>2019</v>
      </c>
      <c r="K724" s="7" t="str">
        <f>IF(TblVendas[[#This Row],[Vencimento]] &gt; TblVendas[[#This Row],[Data Venda]], "À Prazo", "À Vista")</f>
        <v>À Prazo</v>
      </c>
    </row>
    <row r="725" spans="2:11" x14ac:dyDescent="0.25">
      <c r="B725" s="1">
        <v>43816</v>
      </c>
      <c r="C725" s="25">
        <v>86657720114</v>
      </c>
      <c r="D725" s="4">
        <v>1130</v>
      </c>
      <c r="E725" s="1">
        <v>43906</v>
      </c>
      <c r="F725" s="1">
        <v>43933</v>
      </c>
      <c r="G725" s="2" t="s">
        <v>8</v>
      </c>
      <c r="H725" s="6">
        <f>IF(TblVendas[[#This Row],[Vencimento]] &gt; Analises!$C$3, 0, IF(TblVendas[[#This Row],[Pagamento]] = 0, Analises!$C$3 - TblVendas[[#This Row],[Vencimento]], TblVendas[[#This Row],[Pagamento]] - TblVendas[[#This Row],[Vencimento]]))</f>
        <v>27</v>
      </c>
      <c r="I725" s="6">
        <f>MONTH(TblVendas[[#This Row],[Data Venda]])</f>
        <v>12</v>
      </c>
      <c r="J725" s="6">
        <f>YEAR(TblVendas[[#This Row],[Data Venda]])</f>
        <v>2019</v>
      </c>
      <c r="K725" s="7" t="str">
        <f>IF(TblVendas[[#This Row],[Vencimento]] &gt; TblVendas[[#This Row],[Data Venda]], "À Prazo", "À Vista")</f>
        <v>À Prazo</v>
      </c>
    </row>
    <row r="726" spans="2:11" x14ac:dyDescent="0.25">
      <c r="B726" s="1">
        <v>43818</v>
      </c>
      <c r="C726" s="25">
        <v>86657720058</v>
      </c>
      <c r="D726" s="4">
        <v>506</v>
      </c>
      <c r="E726" s="1">
        <v>43848</v>
      </c>
      <c r="F726" s="1">
        <v>43848</v>
      </c>
      <c r="G726" s="2" t="s">
        <v>9</v>
      </c>
      <c r="H72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26" s="6">
        <f>MONTH(TblVendas[[#This Row],[Data Venda]])</f>
        <v>12</v>
      </c>
      <c r="J726" s="6">
        <f>YEAR(TblVendas[[#This Row],[Data Venda]])</f>
        <v>2019</v>
      </c>
      <c r="K726" s="7" t="str">
        <f>IF(TblVendas[[#This Row],[Vencimento]] &gt; TblVendas[[#This Row],[Data Venda]], "À Prazo", "À Vista")</f>
        <v>À Prazo</v>
      </c>
    </row>
    <row r="727" spans="2:11" x14ac:dyDescent="0.25">
      <c r="B727" s="1">
        <v>43818</v>
      </c>
      <c r="C727" s="25">
        <v>86657720164</v>
      </c>
      <c r="D727" s="4">
        <v>550</v>
      </c>
      <c r="E727" s="1">
        <v>43878</v>
      </c>
      <c r="F727" s="1">
        <v>43878</v>
      </c>
      <c r="G727" s="2" t="s">
        <v>7</v>
      </c>
      <c r="H72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27" s="6">
        <f>MONTH(TblVendas[[#This Row],[Data Venda]])</f>
        <v>12</v>
      </c>
      <c r="J727" s="6">
        <f>YEAR(TblVendas[[#This Row],[Data Venda]])</f>
        <v>2019</v>
      </c>
      <c r="K727" s="7" t="str">
        <f>IF(TblVendas[[#This Row],[Vencimento]] &gt; TblVendas[[#This Row],[Data Venda]], "À Prazo", "À Vista")</f>
        <v>À Prazo</v>
      </c>
    </row>
    <row r="728" spans="2:11" x14ac:dyDescent="0.25">
      <c r="B728" s="1">
        <v>43818</v>
      </c>
      <c r="C728" s="25">
        <v>86657720080</v>
      </c>
      <c r="D728" s="4">
        <v>718</v>
      </c>
      <c r="E728" s="1">
        <v>43878</v>
      </c>
      <c r="F728" s="1">
        <v>43878</v>
      </c>
      <c r="G728" s="2" t="s">
        <v>9</v>
      </c>
      <c r="H72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28" s="6">
        <f>MONTH(TblVendas[[#This Row],[Data Venda]])</f>
        <v>12</v>
      </c>
      <c r="J728" s="6">
        <f>YEAR(TblVendas[[#This Row],[Data Venda]])</f>
        <v>2019</v>
      </c>
      <c r="K728" s="7" t="str">
        <f>IF(TblVendas[[#This Row],[Vencimento]] &gt; TblVendas[[#This Row],[Data Venda]], "À Prazo", "À Vista")</f>
        <v>À Prazo</v>
      </c>
    </row>
    <row r="729" spans="2:11" x14ac:dyDescent="0.25">
      <c r="B729" s="1">
        <v>43819</v>
      </c>
      <c r="C729" s="25">
        <v>86657720213</v>
      </c>
      <c r="D729" s="4">
        <v>1340</v>
      </c>
      <c r="E729" s="1">
        <v>43909</v>
      </c>
      <c r="F729" s="1">
        <v>43909</v>
      </c>
      <c r="G729" s="2" t="s">
        <v>9</v>
      </c>
      <c r="H72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29" s="6">
        <f>MONTH(TblVendas[[#This Row],[Data Venda]])</f>
        <v>12</v>
      </c>
      <c r="J729" s="6">
        <f>YEAR(TblVendas[[#This Row],[Data Venda]])</f>
        <v>2019</v>
      </c>
      <c r="K729" s="7" t="str">
        <f>IF(TblVendas[[#This Row],[Vencimento]] &gt; TblVendas[[#This Row],[Data Venda]], "À Prazo", "À Vista")</f>
        <v>À Prazo</v>
      </c>
    </row>
    <row r="730" spans="2:11" x14ac:dyDescent="0.25">
      <c r="B730" s="1">
        <v>43820</v>
      </c>
      <c r="C730" s="25">
        <v>86657720102</v>
      </c>
      <c r="D730" s="4">
        <v>650</v>
      </c>
      <c r="E730" s="1">
        <v>43820</v>
      </c>
      <c r="F730" s="1">
        <v>43820</v>
      </c>
      <c r="G730" s="2" t="s">
        <v>8</v>
      </c>
      <c r="H73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30" s="6">
        <f>MONTH(TblVendas[[#This Row],[Data Venda]])</f>
        <v>12</v>
      </c>
      <c r="J730" s="6">
        <f>YEAR(TblVendas[[#This Row],[Data Venda]])</f>
        <v>2019</v>
      </c>
      <c r="K730" s="7" t="str">
        <f>IF(TblVendas[[#This Row],[Vencimento]] &gt; TblVendas[[#This Row],[Data Venda]], "À Prazo", "À Vista")</f>
        <v>À Vista</v>
      </c>
    </row>
    <row r="731" spans="2:11" x14ac:dyDescent="0.25">
      <c r="B731" s="1">
        <v>43820</v>
      </c>
      <c r="C731" s="25">
        <v>86657720130</v>
      </c>
      <c r="D731" s="4">
        <v>596</v>
      </c>
      <c r="E731" s="1">
        <v>43850</v>
      </c>
      <c r="F731" s="1">
        <v>43850</v>
      </c>
      <c r="G731" s="2" t="s">
        <v>7</v>
      </c>
      <c r="H73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31" s="6">
        <f>MONTH(TblVendas[[#This Row],[Data Venda]])</f>
        <v>12</v>
      </c>
      <c r="J731" s="6">
        <f>YEAR(TblVendas[[#This Row],[Data Venda]])</f>
        <v>2019</v>
      </c>
      <c r="K731" s="7" t="str">
        <f>IF(TblVendas[[#This Row],[Vencimento]] &gt; TblVendas[[#This Row],[Data Venda]], "À Prazo", "À Vista")</f>
        <v>À Prazo</v>
      </c>
    </row>
    <row r="732" spans="2:11" x14ac:dyDescent="0.25">
      <c r="B732" s="1">
        <v>43820</v>
      </c>
      <c r="C732" s="25">
        <v>86657720193</v>
      </c>
      <c r="D732" s="4">
        <v>576</v>
      </c>
      <c r="E732" s="1">
        <v>43910</v>
      </c>
      <c r="F732" s="1">
        <v>43947</v>
      </c>
      <c r="G732" s="2" t="s">
        <v>9</v>
      </c>
      <c r="H732" s="6">
        <f>IF(TblVendas[[#This Row],[Vencimento]] &gt; Analises!$C$3, 0, IF(TblVendas[[#This Row],[Pagamento]] = 0, Analises!$C$3 - TblVendas[[#This Row],[Vencimento]], TblVendas[[#This Row],[Pagamento]] - TblVendas[[#This Row],[Vencimento]]))</f>
        <v>37</v>
      </c>
      <c r="I732" s="6">
        <f>MONTH(TblVendas[[#This Row],[Data Venda]])</f>
        <v>12</v>
      </c>
      <c r="J732" s="6">
        <f>YEAR(TblVendas[[#This Row],[Data Venda]])</f>
        <v>2019</v>
      </c>
      <c r="K732" s="7" t="str">
        <f>IF(TblVendas[[#This Row],[Vencimento]] &gt; TblVendas[[#This Row],[Data Venda]], "À Prazo", "À Vista")</f>
        <v>À Prazo</v>
      </c>
    </row>
    <row r="733" spans="2:11" x14ac:dyDescent="0.25">
      <c r="B733" s="1">
        <v>43821</v>
      </c>
      <c r="C733" s="25">
        <v>86657720137</v>
      </c>
      <c r="D733" s="4">
        <v>961</v>
      </c>
      <c r="E733" s="1">
        <v>43821</v>
      </c>
      <c r="F733" s="1">
        <v>43844</v>
      </c>
      <c r="G733" s="2" t="s">
        <v>8</v>
      </c>
      <c r="H733" s="6">
        <f>IF(TblVendas[[#This Row],[Vencimento]] &gt; Analises!$C$3, 0, IF(TblVendas[[#This Row],[Pagamento]] = 0, Analises!$C$3 - TblVendas[[#This Row],[Vencimento]], TblVendas[[#This Row],[Pagamento]] - TblVendas[[#This Row],[Vencimento]]))</f>
        <v>23</v>
      </c>
      <c r="I733" s="6">
        <f>MONTH(TblVendas[[#This Row],[Data Venda]])</f>
        <v>12</v>
      </c>
      <c r="J733" s="6">
        <f>YEAR(TblVendas[[#This Row],[Data Venda]])</f>
        <v>2019</v>
      </c>
      <c r="K733" s="7" t="str">
        <f>IF(TblVendas[[#This Row],[Vencimento]] &gt; TblVendas[[#This Row],[Data Venda]], "À Prazo", "À Vista")</f>
        <v>À Vista</v>
      </c>
    </row>
    <row r="734" spans="2:11" x14ac:dyDescent="0.25">
      <c r="B734" s="1">
        <v>43821</v>
      </c>
      <c r="C734" s="25">
        <v>86657720141</v>
      </c>
      <c r="D734" s="4">
        <v>843</v>
      </c>
      <c r="E734" s="1">
        <v>43851</v>
      </c>
      <c r="F734" s="1">
        <v>43851</v>
      </c>
      <c r="G734" s="2" t="s">
        <v>8</v>
      </c>
      <c r="H73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34" s="6">
        <f>MONTH(TblVendas[[#This Row],[Data Venda]])</f>
        <v>12</v>
      </c>
      <c r="J734" s="6">
        <f>YEAR(TblVendas[[#This Row],[Data Venda]])</f>
        <v>2019</v>
      </c>
      <c r="K734" s="7" t="str">
        <f>IF(TblVendas[[#This Row],[Vencimento]] &gt; TblVendas[[#This Row],[Data Venda]], "À Prazo", "À Vista")</f>
        <v>À Prazo</v>
      </c>
    </row>
    <row r="735" spans="2:11" x14ac:dyDescent="0.25">
      <c r="B735" s="1">
        <v>43822</v>
      </c>
      <c r="C735" s="25">
        <v>86657720258</v>
      </c>
      <c r="D735" s="4">
        <v>593</v>
      </c>
      <c r="E735" s="1">
        <v>43852</v>
      </c>
      <c r="F735" s="1">
        <v>43871</v>
      </c>
      <c r="G735" s="2" t="s">
        <v>7</v>
      </c>
      <c r="H735" s="6">
        <f>IF(TblVendas[[#This Row],[Vencimento]] &gt; Analises!$C$3, 0, IF(TblVendas[[#This Row],[Pagamento]] = 0, Analises!$C$3 - TblVendas[[#This Row],[Vencimento]], TblVendas[[#This Row],[Pagamento]] - TblVendas[[#This Row],[Vencimento]]))</f>
        <v>19</v>
      </c>
      <c r="I735" s="6">
        <f>MONTH(TblVendas[[#This Row],[Data Venda]])</f>
        <v>12</v>
      </c>
      <c r="J735" s="6">
        <f>YEAR(TblVendas[[#This Row],[Data Venda]])</f>
        <v>2019</v>
      </c>
      <c r="K735" s="7" t="str">
        <f>IF(TblVendas[[#This Row],[Vencimento]] &gt; TblVendas[[#This Row],[Data Venda]], "À Prazo", "À Vista")</f>
        <v>À Prazo</v>
      </c>
    </row>
    <row r="736" spans="2:11" x14ac:dyDescent="0.25">
      <c r="B736" s="1">
        <v>43822</v>
      </c>
      <c r="C736" s="25">
        <v>86657720257</v>
      </c>
      <c r="D736" s="4">
        <v>1098</v>
      </c>
      <c r="E736" s="1">
        <v>43852</v>
      </c>
      <c r="F736" s="1">
        <v>43852</v>
      </c>
      <c r="G736" s="2" t="s">
        <v>9</v>
      </c>
      <c r="H73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36" s="6">
        <f>MONTH(TblVendas[[#This Row],[Data Venda]])</f>
        <v>12</v>
      </c>
      <c r="J736" s="6">
        <f>YEAR(TblVendas[[#This Row],[Data Venda]])</f>
        <v>2019</v>
      </c>
      <c r="K736" s="7" t="str">
        <f>IF(TblVendas[[#This Row],[Vencimento]] &gt; TblVendas[[#This Row],[Data Venda]], "À Prazo", "À Vista")</f>
        <v>À Prazo</v>
      </c>
    </row>
    <row r="737" spans="2:11" x14ac:dyDescent="0.25">
      <c r="B737" s="1">
        <v>43823</v>
      </c>
      <c r="C737" s="25">
        <v>86657720142</v>
      </c>
      <c r="D737" s="4">
        <v>58</v>
      </c>
      <c r="E737" s="1">
        <v>43853</v>
      </c>
      <c r="F737" s="1">
        <v>43878</v>
      </c>
      <c r="G737" s="2" t="s">
        <v>9</v>
      </c>
      <c r="H737" s="6">
        <f>IF(TblVendas[[#This Row],[Vencimento]] &gt; Analises!$C$3, 0, IF(TblVendas[[#This Row],[Pagamento]] = 0, Analises!$C$3 - TblVendas[[#This Row],[Vencimento]], TblVendas[[#This Row],[Pagamento]] - TblVendas[[#This Row],[Vencimento]]))</f>
        <v>25</v>
      </c>
      <c r="I737" s="6">
        <f>MONTH(TblVendas[[#This Row],[Data Venda]])</f>
        <v>12</v>
      </c>
      <c r="J737" s="6">
        <f>YEAR(TblVendas[[#This Row],[Data Venda]])</f>
        <v>2019</v>
      </c>
      <c r="K737" s="7" t="str">
        <f>IF(TblVendas[[#This Row],[Vencimento]] &gt; TblVendas[[#This Row],[Data Venda]], "À Prazo", "À Vista")</f>
        <v>À Prazo</v>
      </c>
    </row>
    <row r="738" spans="2:11" x14ac:dyDescent="0.25">
      <c r="B738" s="1">
        <v>43823</v>
      </c>
      <c r="C738" s="25">
        <v>86657720134</v>
      </c>
      <c r="D738" s="4">
        <v>596</v>
      </c>
      <c r="E738" s="1">
        <v>43853</v>
      </c>
      <c r="F738" s="1">
        <v>43853</v>
      </c>
      <c r="G738" s="2" t="s">
        <v>9</v>
      </c>
      <c r="H73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38" s="6">
        <f>MONTH(TblVendas[[#This Row],[Data Venda]])</f>
        <v>12</v>
      </c>
      <c r="J738" s="6">
        <f>YEAR(TblVendas[[#This Row],[Data Venda]])</f>
        <v>2019</v>
      </c>
      <c r="K738" s="7" t="str">
        <f>IF(TblVendas[[#This Row],[Vencimento]] &gt; TblVendas[[#This Row],[Data Venda]], "À Prazo", "À Vista")</f>
        <v>À Prazo</v>
      </c>
    </row>
    <row r="739" spans="2:11" x14ac:dyDescent="0.25">
      <c r="B739" s="1">
        <v>43824</v>
      </c>
      <c r="C739" s="25">
        <v>86657720181</v>
      </c>
      <c r="D739" s="4">
        <v>269</v>
      </c>
      <c r="E739" s="1">
        <v>43854</v>
      </c>
      <c r="F739" s="1">
        <v>43854</v>
      </c>
      <c r="G739" s="2" t="s">
        <v>9</v>
      </c>
      <c r="H73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39" s="6">
        <f>MONTH(TblVendas[[#This Row],[Data Venda]])</f>
        <v>12</v>
      </c>
      <c r="J739" s="6">
        <f>YEAR(TblVendas[[#This Row],[Data Venda]])</f>
        <v>2019</v>
      </c>
      <c r="K739" s="7" t="str">
        <f>IF(TblVendas[[#This Row],[Vencimento]] &gt; TblVendas[[#This Row],[Data Venda]], "À Prazo", "À Vista")</f>
        <v>À Prazo</v>
      </c>
    </row>
    <row r="740" spans="2:11" x14ac:dyDescent="0.25">
      <c r="B740" s="1">
        <v>43825</v>
      </c>
      <c r="C740" s="25">
        <v>86657720160</v>
      </c>
      <c r="D740" s="4">
        <v>1052</v>
      </c>
      <c r="E740" s="1">
        <v>43855</v>
      </c>
      <c r="F740" s="1">
        <v>43855</v>
      </c>
      <c r="G740" s="2" t="s">
        <v>8</v>
      </c>
      <c r="H74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40" s="6">
        <f>MONTH(TblVendas[[#This Row],[Data Venda]])</f>
        <v>12</v>
      </c>
      <c r="J740" s="6">
        <f>YEAR(TblVendas[[#This Row],[Data Venda]])</f>
        <v>2019</v>
      </c>
      <c r="K740" s="7" t="str">
        <f>IF(TblVendas[[#This Row],[Vencimento]] &gt; TblVendas[[#This Row],[Data Venda]], "À Prazo", "À Vista")</f>
        <v>À Prazo</v>
      </c>
    </row>
    <row r="741" spans="2:11" x14ac:dyDescent="0.25">
      <c r="B741" s="1">
        <v>43825</v>
      </c>
      <c r="C741" s="25">
        <v>86657720151</v>
      </c>
      <c r="D741" s="4">
        <v>674</v>
      </c>
      <c r="E741" s="1">
        <v>43855</v>
      </c>
      <c r="F741" s="1">
        <v>43873</v>
      </c>
      <c r="G741" s="2" t="s">
        <v>8</v>
      </c>
      <c r="H741" s="6">
        <f>IF(TblVendas[[#This Row],[Vencimento]] &gt; Analises!$C$3, 0, IF(TblVendas[[#This Row],[Pagamento]] = 0, Analises!$C$3 - TblVendas[[#This Row],[Vencimento]], TblVendas[[#This Row],[Pagamento]] - TblVendas[[#This Row],[Vencimento]]))</f>
        <v>18</v>
      </c>
      <c r="I741" s="6">
        <f>MONTH(TblVendas[[#This Row],[Data Venda]])</f>
        <v>12</v>
      </c>
      <c r="J741" s="6">
        <f>YEAR(TblVendas[[#This Row],[Data Venda]])</f>
        <v>2019</v>
      </c>
      <c r="K741" s="7" t="str">
        <f>IF(TblVendas[[#This Row],[Vencimento]] &gt; TblVendas[[#This Row],[Data Venda]], "À Prazo", "À Vista")</f>
        <v>À Prazo</v>
      </c>
    </row>
    <row r="742" spans="2:11" x14ac:dyDescent="0.25">
      <c r="B742" s="1">
        <v>43825</v>
      </c>
      <c r="C742" s="25">
        <v>86657720233</v>
      </c>
      <c r="D742" s="4">
        <v>202</v>
      </c>
      <c r="E742" s="1">
        <v>43885</v>
      </c>
      <c r="F742" s="1">
        <v>43885</v>
      </c>
      <c r="G742" s="2" t="s">
        <v>8</v>
      </c>
      <c r="H74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42" s="6">
        <f>MONTH(TblVendas[[#This Row],[Data Venda]])</f>
        <v>12</v>
      </c>
      <c r="J742" s="6">
        <f>YEAR(TblVendas[[#This Row],[Data Venda]])</f>
        <v>2019</v>
      </c>
      <c r="K742" s="7" t="str">
        <f>IF(TblVendas[[#This Row],[Vencimento]] &gt; TblVendas[[#This Row],[Data Venda]], "À Prazo", "À Vista")</f>
        <v>À Prazo</v>
      </c>
    </row>
    <row r="743" spans="2:11" x14ac:dyDescent="0.25">
      <c r="B743" s="1">
        <v>43825</v>
      </c>
      <c r="C743" s="25">
        <v>86657720246</v>
      </c>
      <c r="D743" s="4">
        <v>1364</v>
      </c>
      <c r="E743" s="1">
        <v>43885</v>
      </c>
      <c r="F743" s="1">
        <v>43904</v>
      </c>
      <c r="G743" s="2" t="s">
        <v>8</v>
      </c>
      <c r="H743" s="6">
        <f>IF(TblVendas[[#This Row],[Vencimento]] &gt; Analises!$C$3, 0, IF(TblVendas[[#This Row],[Pagamento]] = 0, Analises!$C$3 - TblVendas[[#This Row],[Vencimento]], TblVendas[[#This Row],[Pagamento]] - TblVendas[[#This Row],[Vencimento]]))</f>
        <v>19</v>
      </c>
      <c r="I743" s="6">
        <f>MONTH(TblVendas[[#This Row],[Data Venda]])</f>
        <v>12</v>
      </c>
      <c r="J743" s="6">
        <f>YEAR(TblVendas[[#This Row],[Data Venda]])</f>
        <v>2019</v>
      </c>
      <c r="K743" s="7" t="str">
        <f>IF(TblVendas[[#This Row],[Vencimento]] &gt; TblVendas[[#This Row],[Data Venda]], "À Prazo", "À Vista")</f>
        <v>À Prazo</v>
      </c>
    </row>
    <row r="744" spans="2:11" x14ac:dyDescent="0.25">
      <c r="B744" s="1">
        <v>43825</v>
      </c>
      <c r="C744" s="25">
        <v>86657720085</v>
      </c>
      <c r="D744" s="4">
        <v>1117</v>
      </c>
      <c r="E744" s="1">
        <v>43885</v>
      </c>
      <c r="F744" s="1">
        <v>43910</v>
      </c>
      <c r="G744" s="2" t="s">
        <v>8</v>
      </c>
      <c r="H744" s="6">
        <f>IF(TblVendas[[#This Row],[Vencimento]] &gt; Analises!$C$3, 0, IF(TblVendas[[#This Row],[Pagamento]] = 0, Analises!$C$3 - TblVendas[[#This Row],[Vencimento]], TblVendas[[#This Row],[Pagamento]] - TblVendas[[#This Row],[Vencimento]]))</f>
        <v>25</v>
      </c>
      <c r="I744" s="6">
        <f>MONTH(TblVendas[[#This Row],[Data Venda]])</f>
        <v>12</v>
      </c>
      <c r="J744" s="6">
        <f>YEAR(TblVendas[[#This Row],[Data Venda]])</f>
        <v>2019</v>
      </c>
      <c r="K744" s="7" t="str">
        <f>IF(TblVendas[[#This Row],[Vencimento]] &gt; TblVendas[[#This Row],[Data Venda]], "À Prazo", "À Vista")</f>
        <v>À Prazo</v>
      </c>
    </row>
    <row r="745" spans="2:11" x14ac:dyDescent="0.25">
      <c r="B745" s="1">
        <v>43825</v>
      </c>
      <c r="C745" s="25">
        <v>86657720095</v>
      </c>
      <c r="D745" s="4">
        <v>873</v>
      </c>
      <c r="E745" s="1">
        <v>43915</v>
      </c>
      <c r="F745" s="1">
        <v>43946</v>
      </c>
      <c r="G745" s="2" t="s">
        <v>8</v>
      </c>
      <c r="H745" s="6">
        <f>IF(TblVendas[[#This Row],[Vencimento]] &gt; Analises!$C$3, 0, IF(TblVendas[[#This Row],[Pagamento]] = 0, Analises!$C$3 - TblVendas[[#This Row],[Vencimento]], TblVendas[[#This Row],[Pagamento]] - TblVendas[[#This Row],[Vencimento]]))</f>
        <v>31</v>
      </c>
      <c r="I745" s="6">
        <f>MONTH(TblVendas[[#This Row],[Data Venda]])</f>
        <v>12</v>
      </c>
      <c r="J745" s="6">
        <f>YEAR(TblVendas[[#This Row],[Data Venda]])</f>
        <v>2019</v>
      </c>
      <c r="K745" s="7" t="str">
        <f>IF(TblVendas[[#This Row],[Vencimento]] &gt; TblVendas[[#This Row],[Data Venda]], "À Prazo", "À Vista")</f>
        <v>À Prazo</v>
      </c>
    </row>
    <row r="746" spans="2:11" x14ac:dyDescent="0.25">
      <c r="B746" s="1">
        <v>43826</v>
      </c>
      <c r="C746" s="25">
        <v>86657720087</v>
      </c>
      <c r="D746" s="4">
        <v>1307</v>
      </c>
      <c r="E746" s="1">
        <v>43826</v>
      </c>
      <c r="F746" s="1">
        <v>43861</v>
      </c>
      <c r="G746" s="2" t="s">
        <v>7</v>
      </c>
      <c r="H746" s="6">
        <f>IF(TblVendas[[#This Row],[Vencimento]] &gt; Analises!$C$3, 0, IF(TblVendas[[#This Row],[Pagamento]] = 0, Analises!$C$3 - TblVendas[[#This Row],[Vencimento]], TblVendas[[#This Row],[Pagamento]] - TblVendas[[#This Row],[Vencimento]]))</f>
        <v>35</v>
      </c>
      <c r="I746" s="6">
        <f>MONTH(TblVendas[[#This Row],[Data Venda]])</f>
        <v>12</v>
      </c>
      <c r="J746" s="6">
        <f>YEAR(TblVendas[[#This Row],[Data Venda]])</f>
        <v>2019</v>
      </c>
      <c r="K746" s="7" t="str">
        <f>IF(TblVendas[[#This Row],[Vencimento]] &gt; TblVendas[[#This Row],[Data Venda]], "À Prazo", "À Vista")</f>
        <v>À Vista</v>
      </c>
    </row>
    <row r="747" spans="2:11" x14ac:dyDescent="0.25">
      <c r="B747" s="1">
        <v>43826</v>
      </c>
      <c r="C747" s="25">
        <v>86657720105</v>
      </c>
      <c r="D747" s="4">
        <v>330</v>
      </c>
      <c r="E747" s="1">
        <v>43886</v>
      </c>
      <c r="F747" s="1">
        <v>43924</v>
      </c>
      <c r="G747" s="2" t="s">
        <v>8</v>
      </c>
      <c r="H747" s="6">
        <f>IF(TblVendas[[#This Row],[Vencimento]] &gt; Analises!$C$3, 0, IF(TblVendas[[#This Row],[Pagamento]] = 0, Analises!$C$3 - TblVendas[[#This Row],[Vencimento]], TblVendas[[#This Row],[Pagamento]] - TblVendas[[#This Row],[Vencimento]]))</f>
        <v>38</v>
      </c>
      <c r="I747" s="6">
        <f>MONTH(TblVendas[[#This Row],[Data Venda]])</f>
        <v>12</v>
      </c>
      <c r="J747" s="6">
        <f>YEAR(TblVendas[[#This Row],[Data Venda]])</f>
        <v>2019</v>
      </c>
      <c r="K747" s="7" t="str">
        <f>IF(TblVendas[[#This Row],[Vencimento]] &gt; TblVendas[[#This Row],[Data Venda]], "À Prazo", "À Vista")</f>
        <v>À Prazo</v>
      </c>
    </row>
    <row r="748" spans="2:11" x14ac:dyDescent="0.25">
      <c r="B748" s="1">
        <v>43827</v>
      </c>
      <c r="C748" s="25">
        <v>86657720053</v>
      </c>
      <c r="D748" s="4">
        <v>1411</v>
      </c>
      <c r="E748" s="1">
        <v>43857</v>
      </c>
      <c r="F748" s="1">
        <v>43875</v>
      </c>
      <c r="G748" s="2" t="s">
        <v>8</v>
      </c>
      <c r="H748" s="6">
        <f>IF(TblVendas[[#This Row],[Vencimento]] &gt; Analises!$C$3, 0, IF(TblVendas[[#This Row],[Pagamento]] = 0, Analises!$C$3 - TblVendas[[#This Row],[Vencimento]], TblVendas[[#This Row],[Pagamento]] - TblVendas[[#This Row],[Vencimento]]))</f>
        <v>18</v>
      </c>
      <c r="I748" s="6">
        <f>MONTH(TblVendas[[#This Row],[Data Venda]])</f>
        <v>12</v>
      </c>
      <c r="J748" s="6">
        <f>YEAR(TblVendas[[#This Row],[Data Venda]])</f>
        <v>2019</v>
      </c>
      <c r="K748" s="7" t="str">
        <f>IF(TblVendas[[#This Row],[Vencimento]] &gt; TblVendas[[#This Row],[Data Venda]], "À Prazo", "À Vista")</f>
        <v>À Prazo</v>
      </c>
    </row>
    <row r="749" spans="2:11" x14ac:dyDescent="0.25">
      <c r="B749" s="1">
        <v>43827</v>
      </c>
      <c r="C749" s="25">
        <v>86657720094</v>
      </c>
      <c r="D749" s="4">
        <v>516</v>
      </c>
      <c r="E749" s="1">
        <v>43857</v>
      </c>
      <c r="F749" s="1">
        <v>43889</v>
      </c>
      <c r="G749" s="2" t="s">
        <v>9</v>
      </c>
      <c r="H749" s="6">
        <f>IF(TblVendas[[#This Row],[Vencimento]] &gt; Analises!$C$3, 0, IF(TblVendas[[#This Row],[Pagamento]] = 0, Analises!$C$3 - TblVendas[[#This Row],[Vencimento]], TblVendas[[#This Row],[Pagamento]] - TblVendas[[#This Row],[Vencimento]]))</f>
        <v>32</v>
      </c>
      <c r="I749" s="6">
        <f>MONTH(TblVendas[[#This Row],[Data Venda]])</f>
        <v>12</v>
      </c>
      <c r="J749" s="6">
        <f>YEAR(TblVendas[[#This Row],[Data Venda]])</f>
        <v>2019</v>
      </c>
      <c r="K749" s="7" t="str">
        <f>IF(TblVendas[[#This Row],[Vencimento]] &gt; TblVendas[[#This Row],[Data Venda]], "À Prazo", "À Vista")</f>
        <v>À Prazo</v>
      </c>
    </row>
    <row r="750" spans="2:11" x14ac:dyDescent="0.25">
      <c r="B750" s="1">
        <v>43828</v>
      </c>
      <c r="C750" s="25">
        <v>86657720162</v>
      </c>
      <c r="D750" s="4">
        <v>1092</v>
      </c>
      <c r="E750" s="1">
        <v>43828</v>
      </c>
      <c r="F750" s="1">
        <v>43828</v>
      </c>
      <c r="G750" s="2" t="s">
        <v>7</v>
      </c>
      <c r="H75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50" s="6">
        <f>MONTH(TblVendas[[#This Row],[Data Venda]])</f>
        <v>12</v>
      </c>
      <c r="J750" s="6">
        <f>YEAR(TblVendas[[#This Row],[Data Venda]])</f>
        <v>2019</v>
      </c>
      <c r="K750" s="7" t="str">
        <f>IF(TblVendas[[#This Row],[Vencimento]] &gt; TblVendas[[#This Row],[Data Venda]], "À Prazo", "À Vista")</f>
        <v>À Vista</v>
      </c>
    </row>
    <row r="751" spans="2:11" x14ac:dyDescent="0.25">
      <c r="B751" s="1">
        <v>43828</v>
      </c>
      <c r="C751" s="25">
        <v>86657720115</v>
      </c>
      <c r="D751" s="4">
        <v>1108</v>
      </c>
      <c r="E751" s="1">
        <v>43918</v>
      </c>
      <c r="F751" s="1">
        <v>43918</v>
      </c>
      <c r="G751" s="2" t="s">
        <v>8</v>
      </c>
      <c r="H75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51" s="6">
        <f>MONTH(TblVendas[[#This Row],[Data Venda]])</f>
        <v>12</v>
      </c>
      <c r="J751" s="6">
        <f>YEAR(TblVendas[[#This Row],[Data Venda]])</f>
        <v>2019</v>
      </c>
      <c r="K751" s="7" t="str">
        <f>IF(TblVendas[[#This Row],[Vencimento]] &gt; TblVendas[[#This Row],[Data Venda]], "À Prazo", "À Vista")</f>
        <v>À Prazo</v>
      </c>
    </row>
    <row r="752" spans="2:11" x14ac:dyDescent="0.25">
      <c r="B752" s="1">
        <v>43829</v>
      </c>
      <c r="C752" s="25">
        <v>86657720108</v>
      </c>
      <c r="D752" s="4">
        <v>634</v>
      </c>
      <c r="E752" s="1">
        <v>43859</v>
      </c>
      <c r="F752" s="1">
        <v>43859</v>
      </c>
      <c r="G752" s="2" t="s">
        <v>9</v>
      </c>
      <c r="H75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52" s="6">
        <f>MONTH(TblVendas[[#This Row],[Data Venda]])</f>
        <v>12</v>
      </c>
      <c r="J752" s="6">
        <f>YEAR(TblVendas[[#This Row],[Data Venda]])</f>
        <v>2019</v>
      </c>
      <c r="K752" s="7" t="str">
        <f>IF(TblVendas[[#This Row],[Vencimento]] &gt; TblVendas[[#This Row],[Data Venda]], "À Prazo", "À Vista")</f>
        <v>À Prazo</v>
      </c>
    </row>
    <row r="753" spans="2:11" x14ac:dyDescent="0.25">
      <c r="B753" s="1">
        <v>43831</v>
      </c>
      <c r="C753" s="25">
        <v>86657720213</v>
      </c>
      <c r="D753" s="4">
        <v>1038</v>
      </c>
      <c r="E753" s="1">
        <v>43831</v>
      </c>
      <c r="F753" s="1">
        <v>43831</v>
      </c>
      <c r="G753" s="2" t="s">
        <v>8</v>
      </c>
      <c r="H75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53" s="6">
        <f>MONTH(TblVendas[[#This Row],[Data Venda]])</f>
        <v>1</v>
      </c>
      <c r="J753" s="6">
        <f>YEAR(TblVendas[[#This Row],[Data Venda]])</f>
        <v>2020</v>
      </c>
      <c r="K753" s="7" t="str">
        <f>IF(TblVendas[[#This Row],[Vencimento]] &gt; TblVendas[[#This Row],[Data Venda]], "À Prazo", "À Vista")</f>
        <v>À Vista</v>
      </c>
    </row>
    <row r="754" spans="2:11" x14ac:dyDescent="0.25">
      <c r="B754" s="1">
        <v>43831</v>
      </c>
      <c r="C754" s="25">
        <v>86657720159</v>
      </c>
      <c r="D754" s="4">
        <v>794</v>
      </c>
      <c r="E754" s="1">
        <v>43831</v>
      </c>
      <c r="F754" s="1">
        <v>43831</v>
      </c>
      <c r="G754" s="2" t="s">
        <v>7</v>
      </c>
      <c r="H75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54" s="6">
        <f>MONTH(TblVendas[[#This Row],[Data Venda]])</f>
        <v>1</v>
      </c>
      <c r="J754" s="6">
        <f>YEAR(TblVendas[[#This Row],[Data Venda]])</f>
        <v>2020</v>
      </c>
      <c r="K754" s="7" t="str">
        <f>IF(TblVendas[[#This Row],[Vencimento]] &gt; TblVendas[[#This Row],[Data Venda]], "À Prazo", "À Vista")</f>
        <v>À Vista</v>
      </c>
    </row>
    <row r="755" spans="2:11" x14ac:dyDescent="0.25">
      <c r="B755" s="1">
        <v>43831</v>
      </c>
      <c r="C755" s="25">
        <v>86657720056</v>
      </c>
      <c r="D755" s="4">
        <v>1105</v>
      </c>
      <c r="E755" s="1">
        <v>43861</v>
      </c>
      <c r="F755" s="1">
        <v>43861</v>
      </c>
      <c r="G755" s="2" t="s">
        <v>9</v>
      </c>
      <c r="H75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55" s="6">
        <f>MONTH(TblVendas[[#This Row],[Data Venda]])</f>
        <v>1</v>
      </c>
      <c r="J755" s="6">
        <f>YEAR(TblVendas[[#This Row],[Data Venda]])</f>
        <v>2020</v>
      </c>
      <c r="K755" s="7" t="str">
        <f>IF(TblVendas[[#This Row],[Vencimento]] &gt; TblVendas[[#This Row],[Data Venda]], "À Prazo", "À Vista")</f>
        <v>À Prazo</v>
      </c>
    </row>
    <row r="756" spans="2:11" x14ac:dyDescent="0.25">
      <c r="B756" s="1">
        <v>43832</v>
      </c>
      <c r="C756" s="25">
        <v>86657720252</v>
      </c>
      <c r="D756" s="4">
        <v>1330</v>
      </c>
      <c r="E756" s="1">
        <v>43892</v>
      </c>
      <c r="F756" s="1">
        <v>43892</v>
      </c>
      <c r="G756" s="2" t="s">
        <v>8</v>
      </c>
      <c r="H75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56" s="6">
        <f>MONTH(TblVendas[[#This Row],[Data Venda]])</f>
        <v>1</v>
      </c>
      <c r="J756" s="6">
        <f>YEAR(TblVendas[[#This Row],[Data Venda]])</f>
        <v>2020</v>
      </c>
      <c r="K756" s="7" t="str">
        <f>IF(TblVendas[[#This Row],[Vencimento]] &gt; TblVendas[[#This Row],[Data Venda]], "À Prazo", "À Vista")</f>
        <v>À Prazo</v>
      </c>
    </row>
    <row r="757" spans="2:11" x14ac:dyDescent="0.25">
      <c r="B757" s="1">
        <v>43833</v>
      </c>
      <c r="C757" s="25">
        <v>86657720211</v>
      </c>
      <c r="D757" s="4">
        <v>1070</v>
      </c>
      <c r="E757" s="1">
        <v>43863</v>
      </c>
      <c r="F757" s="1">
        <v>43863</v>
      </c>
      <c r="G757" s="2" t="s">
        <v>9</v>
      </c>
      <c r="H75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57" s="6">
        <f>MONTH(TblVendas[[#This Row],[Data Venda]])</f>
        <v>1</v>
      </c>
      <c r="J757" s="6">
        <f>YEAR(TblVendas[[#This Row],[Data Venda]])</f>
        <v>2020</v>
      </c>
      <c r="K757" s="7" t="str">
        <f>IF(TblVendas[[#This Row],[Vencimento]] &gt; TblVendas[[#This Row],[Data Venda]], "À Prazo", "À Vista")</f>
        <v>À Prazo</v>
      </c>
    </row>
    <row r="758" spans="2:11" x14ac:dyDescent="0.25">
      <c r="B758" s="1">
        <v>43833</v>
      </c>
      <c r="C758" s="25">
        <v>86657720163</v>
      </c>
      <c r="D758" s="4">
        <v>430</v>
      </c>
      <c r="E758" s="1">
        <v>43863</v>
      </c>
      <c r="F758" s="1">
        <v>43863</v>
      </c>
      <c r="G758" s="2" t="s">
        <v>9</v>
      </c>
      <c r="H75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58" s="6">
        <f>MONTH(TblVendas[[#This Row],[Data Venda]])</f>
        <v>1</v>
      </c>
      <c r="J758" s="6">
        <f>YEAR(TblVendas[[#This Row],[Data Venda]])</f>
        <v>2020</v>
      </c>
      <c r="K758" s="7" t="str">
        <f>IF(TblVendas[[#This Row],[Vencimento]] &gt; TblVendas[[#This Row],[Data Venda]], "À Prazo", "À Vista")</f>
        <v>À Prazo</v>
      </c>
    </row>
    <row r="759" spans="2:11" x14ac:dyDescent="0.25">
      <c r="B759" s="1">
        <v>43834</v>
      </c>
      <c r="C759" s="25">
        <v>86657720080</v>
      </c>
      <c r="D759" s="4">
        <v>1325</v>
      </c>
      <c r="E759" s="1">
        <v>43894</v>
      </c>
      <c r="F759" s="1">
        <v>43894</v>
      </c>
      <c r="G759" s="2" t="s">
        <v>8</v>
      </c>
      <c r="H75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59" s="6">
        <f>MONTH(TblVendas[[#This Row],[Data Venda]])</f>
        <v>1</v>
      </c>
      <c r="J759" s="6">
        <f>YEAR(TblVendas[[#This Row],[Data Venda]])</f>
        <v>2020</v>
      </c>
      <c r="K759" s="7" t="str">
        <f>IF(TblVendas[[#This Row],[Vencimento]] &gt; TblVendas[[#This Row],[Data Venda]], "À Prazo", "À Vista")</f>
        <v>À Prazo</v>
      </c>
    </row>
    <row r="760" spans="2:11" x14ac:dyDescent="0.25">
      <c r="B760" s="1">
        <v>43834</v>
      </c>
      <c r="C760" s="25">
        <v>86657720204</v>
      </c>
      <c r="D760" s="4">
        <v>783</v>
      </c>
      <c r="E760" s="1">
        <v>43894</v>
      </c>
      <c r="F760" s="1">
        <v>43929</v>
      </c>
      <c r="G760" s="2" t="s">
        <v>8</v>
      </c>
      <c r="H760" s="6">
        <f>IF(TblVendas[[#This Row],[Vencimento]] &gt; Analises!$C$3, 0, IF(TblVendas[[#This Row],[Pagamento]] = 0, Analises!$C$3 - TblVendas[[#This Row],[Vencimento]], TblVendas[[#This Row],[Pagamento]] - TblVendas[[#This Row],[Vencimento]]))</f>
        <v>35</v>
      </c>
      <c r="I760" s="6">
        <f>MONTH(TblVendas[[#This Row],[Data Venda]])</f>
        <v>1</v>
      </c>
      <c r="J760" s="6">
        <f>YEAR(TblVendas[[#This Row],[Data Venda]])</f>
        <v>2020</v>
      </c>
      <c r="K760" s="7" t="str">
        <f>IF(TblVendas[[#This Row],[Vencimento]] &gt; TblVendas[[#This Row],[Data Venda]], "À Prazo", "À Vista")</f>
        <v>À Prazo</v>
      </c>
    </row>
    <row r="761" spans="2:11" x14ac:dyDescent="0.25">
      <c r="B761" s="1">
        <v>43834</v>
      </c>
      <c r="C761" s="25">
        <v>86657720078</v>
      </c>
      <c r="D761" s="4">
        <v>169</v>
      </c>
      <c r="E761" s="1">
        <v>43894</v>
      </c>
      <c r="F761" s="1">
        <v>43894</v>
      </c>
      <c r="G761" s="2" t="s">
        <v>8</v>
      </c>
      <c r="H76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61" s="6">
        <f>MONTH(TblVendas[[#This Row],[Data Venda]])</f>
        <v>1</v>
      </c>
      <c r="J761" s="6">
        <f>YEAR(TblVendas[[#This Row],[Data Venda]])</f>
        <v>2020</v>
      </c>
      <c r="K761" s="7" t="str">
        <f>IF(TblVendas[[#This Row],[Vencimento]] &gt; TblVendas[[#This Row],[Data Venda]], "À Prazo", "À Vista")</f>
        <v>À Prazo</v>
      </c>
    </row>
    <row r="762" spans="2:11" x14ac:dyDescent="0.25">
      <c r="B762" s="1">
        <v>43835</v>
      </c>
      <c r="C762" s="25">
        <v>86657720175</v>
      </c>
      <c r="D762" s="4">
        <v>1117</v>
      </c>
      <c r="E762" s="1">
        <v>43835</v>
      </c>
      <c r="F762" s="1">
        <v>43835</v>
      </c>
      <c r="G762" s="2" t="s">
        <v>8</v>
      </c>
      <c r="H76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62" s="6">
        <f>MONTH(TblVendas[[#This Row],[Data Venda]])</f>
        <v>1</v>
      </c>
      <c r="J762" s="6">
        <f>YEAR(TblVendas[[#This Row],[Data Venda]])</f>
        <v>2020</v>
      </c>
      <c r="K762" s="7" t="str">
        <f>IF(TblVendas[[#This Row],[Vencimento]] &gt; TblVendas[[#This Row],[Data Venda]], "À Prazo", "À Vista")</f>
        <v>À Vista</v>
      </c>
    </row>
    <row r="763" spans="2:11" x14ac:dyDescent="0.25">
      <c r="B763" s="1">
        <v>43835</v>
      </c>
      <c r="C763" s="25">
        <v>86657720173</v>
      </c>
      <c r="D763" s="4">
        <v>779</v>
      </c>
      <c r="E763" s="1">
        <v>43865</v>
      </c>
      <c r="F763" s="1">
        <v>43865</v>
      </c>
      <c r="G763" s="2" t="s">
        <v>7</v>
      </c>
      <c r="H76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63" s="6">
        <f>MONTH(TblVendas[[#This Row],[Data Venda]])</f>
        <v>1</v>
      </c>
      <c r="J763" s="6">
        <f>YEAR(TblVendas[[#This Row],[Data Venda]])</f>
        <v>2020</v>
      </c>
      <c r="K763" s="7" t="str">
        <f>IF(TblVendas[[#This Row],[Vencimento]] &gt; TblVendas[[#This Row],[Data Venda]], "À Prazo", "À Vista")</f>
        <v>À Prazo</v>
      </c>
    </row>
    <row r="764" spans="2:11" x14ac:dyDescent="0.25">
      <c r="B764" s="1">
        <v>43836</v>
      </c>
      <c r="C764" s="25">
        <v>86657720169</v>
      </c>
      <c r="D764" s="4">
        <v>229</v>
      </c>
      <c r="E764" s="1">
        <v>43896</v>
      </c>
      <c r="F764" s="1">
        <v>43931</v>
      </c>
      <c r="G764" s="2" t="s">
        <v>9</v>
      </c>
      <c r="H764" s="6">
        <f>IF(TblVendas[[#This Row],[Vencimento]] &gt; Analises!$C$3, 0, IF(TblVendas[[#This Row],[Pagamento]] = 0, Analises!$C$3 - TblVendas[[#This Row],[Vencimento]], TblVendas[[#This Row],[Pagamento]] - TblVendas[[#This Row],[Vencimento]]))</f>
        <v>35</v>
      </c>
      <c r="I764" s="6">
        <f>MONTH(TblVendas[[#This Row],[Data Venda]])</f>
        <v>1</v>
      </c>
      <c r="J764" s="6">
        <f>YEAR(TblVendas[[#This Row],[Data Venda]])</f>
        <v>2020</v>
      </c>
      <c r="K764" s="7" t="str">
        <f>IF(TblVendas[[#This Row],[Vencimento]] &gt; TblVendas[[#This Row],[Data Venda]], "À Prazo", "À Vista")</f>
        <v>À Prazo</v>
      </c>
    </row>
    <row r="765" spans="2:11" x14ac:dyDescent="0.25">
      <c r="B765" s="1">
        <v>43836</v>
      </c>
      <c r="C765" s="25">
        <v>86657720243</v>
      </c>
      <c r="D765" s="4">
        <v>179</v>
      </c>
      <c r="E765" s="1">
        <v>43896</v>
      </c>
      <c r="F765" s="1">
        <v>43896</v>
      </c>
      <c r="G765" s="2" t="s">
        <v>8</v>
      </c>
      <c r="H76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65" s="6">
        <f>MONTH(TblVendas[[#This Row],[Data Venda]])</f>
        <v>1</v>
      </c>
      <c r="J765" s="6">
        <f>YEAR(TblVendas[[#This Row],[Data Venda]])</f>
        <v>2020</v>
      </c>
      <c r="K765" s="7" t="str">
        <f>IF(TblVendas[[#This Row],[Vencimento]] &gt; TblVendas[[#This Row],[Data Venda]], "À Prazo", "À Vista")</f>
        <v>À Prazo</v>
      </c>
    </row>
    <row r="766" spans="2:11" x14ac:dyDescent="0.25">
      <c r="B766" s="1">
        <v>43837</v>
      </c>
      <c r="C766" s="25">
        <v>86657720118</v>
      </c>
      <c r="D766" s="4">
        <v>517</v>
      </c>
      <c r="E766" s="1">
        <v>43927</v>
      </c>
      <c r="F766" s="1">
        <v>43927</v>
      </c>
      <c r="G766" s="2" t="s">
        <v>8</v>
      </c>
      <c r="H76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66" s="6">
        <f>MONTH(TblVendas[[#This Row],[Data Venda]])</f>
        <v>1</v>
      </c>
      <c r="J766" s="6">
        <f>YEAR(TblVendas[[#This Row],[Data Venda]])</f>
        <v>2020</v>
      </c>
      <c r="K766" s="7" t="str">
        <f>IF(TblVendas[[#This Row],[Vencimento]] &gt; TblVendas[[#This Row],[Data Venda]], "À Prazo", "À Vista")</f>
        <v>À Prazo</v>
      </c>
    </row>
    <row r="767" spans="2:11" x14ac:dyDescent="0.25">
      <c r="B767" s="1">
        <v>43838</v>
      </c>
      <c r="C767" s="25">
        <v>86657720141</v>
      </c>
      <c r="D767" s="4">
        <v>635</v>
      </c>
      <c r="E767" s="1">
        <v>43838</v>
      </c>
      <c r="F767" s="1">
        <v>43838</v>
      </c>
      <c r="G767" s="2" t="s">
        <v>8</v>
      </c>
      <c r="H76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67" s="6">
        <f>MONTH(TblVendas[[#This Row],[Data Venda]])</f>
        <v>1</v>
      </c>
      <c r="J767" s="6">
        <f>YEAR(TblVendas[[#This Row],[Data Venda]])</f>
        <v>2020</v>
      </c>
      <c r="K767" s="7" t="str">
        <f>IF(TblVendas[[#This Row],[Vencimento]] &gt; TblVendas[[#This Row],[Data Venda]], "À Prazo", "À Vista")</f>
        <v>À Vista</v>
      </c>
    </row>
    <row r="768" spans="2:11" x14ac:dyDescent="0.25">
      <c r="B768" s="1">
        <v>43838</v>
      </c>
      <c r="C768" s="25">
        <v>86657720164</v>
      </c>
      <c r="D768" s="4">
        <v>220</v>
      </c>
      <c r="E768" s="1">
        <v>43868</v>
      </c>
      <c r="F768" s="1">
        <v>43868</v>
      </c>
      <c r="G768" s="2" t="s">
        <v>8</v>
      </c>
      <c r="H76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68" s="6">
        <f>MONTH(TblVendas[[#This Row],[Data Venda]])</f>
        <v>1</v>
      </c>
      <c r="J768" s="6">
        <f>YEAR(TblVendas[[#This Row],[Data Venda]])</f>
        <v>2020</v>
      </c>
      <c r="K768" s="7" t="str">
        <f>IF(TblVendas[[#This Row],[Vencimento]] &gt; TblVendas[[#This Row],[Data Venda]], "À Prazo", "À Vista")</f>
        <v>À Prazo</v>
      </c>
    </row>
    <row r="769" spans="2:11" x14ac:dyDescent="0.25">
      <c r="B769" s="1">
        <v>43838</v>
      </c>
      <c r="C769" s="25">
        <v>86657720088</v>
      </c>
      <c r="D769" s="4">
        <v>804</v>
      </c>
      <c r="E769" s="1">
        <v>43868</v>
      </c>
      <c r="F769" s="1">
        <v>43868</v>
      </c>
      <c r="G769" s="2" t="s">
        <v>8</v>
      </c>
      <c r="H76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69" s="6">
        <f>MONTH(TblVendas[[#This Row],[Data Venda]])</f>
        <v>1</v>
      </c>
      <c r="J769" s="6">
        <f>YEAR(TblVendas[[#This Row],[Data Venda]])</f>
        <v>2020</v>
      </c>
      <c r="K769" s="7" t="str">
        <f>IF(TblVendas[[#This Row],[Vencimento]] &gt; TblVendas[[#This Row],[Data Venda]], "À Prazo", "À Vista")</f>
        <v>À Prazo</v>
      </c>
    </row>
    <row r="770" spans="2:11" x14ac:dyDescent="0.25">
      <c r="B770" s="1">
        <v>43838</v>
      </c>
      <c r="C770" s="25">
        <v>86657720109</v>
      </c>
      <c r="D770" s="4">
        <v>601</v>
      </c>
      <c r="E770" s="1">
        <v>43928</v>
      </c>
      <c r="F770" s="1">
        <v>43928</v>
      </c>
      <c r="G770" s="2" t="s">
        <v>9</v>
      </c>
      <c r="H77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70" s="6">
        <f>MONTH(TblVendas[[#This Row],[Data Venda]])</f>
        <v>1</v>
      </c>
      <c r="J770" s="6">
        <f>YEAR(TblVendas[[#This Row],[Data Venda]])</f>
        <v>2020</v>
      </c>
      <c r="K770" s="7" t="str">
        <f>IF(TblVendas[[#This Row],[Vencimento]] &gt; TblVendas[[#This Row],[Data Venda]], "À Prazo", "À Vista")</f>
        <v>À Prazo</v>
      </c>
    </row>
    <row r="771" spans="2:11" x14ac:dyDescent="0.25">
      <c r="B771" s="1">
        <v>43839</v>
      </c>
      <c r="C771" s="25">
        <v>86657720250</v>
      </c>
      <c r="D771" s="4">
        <v>1496</v>
      </c>
      <c r="E771" s="1">
        <v>43839</v>
      </c>
      <c r="F771" s="1">
        <v>43839</v>
      </c>
      <c r="G771" s="2" t="s">
        <v>9</v>
      </c>
      <c r="H77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71" s="6">
        <f>MONTH(TblVendas[[#This Row],[Data Venda]])</f>
        <v>1</v>
      </c>
      <c r="J771" s="6">
        <f>YEAR(TblVendas[[#This Row],[Data Venda]])</f>
        <v>2020</v>
      </c>
      <c r="K771" s="7" t="str">
        <f>IF(TblVendas[[#This Row],[Vencimento]] &gt; TblVendas[[#This Row],[Data Venda]], "À Prazo", "À Vista")</f>
        <v>À Vista</v>
      </c>
    </row>
    <row r="772" spans="2:11" x14ac:dyDescent="0.25">
      <c r="B772" s="1">
        <v>43839</v>
      </c>
      <c r="C772" s="25">
        <v>86657720055</v>
      </c>
      <c r="D772" s="4">
        <v>1435</v>
      </c>
      <c r="E772" s="1">
        <v>43899</v>
      </c>
      <c r="F772" s="1">
        <v>43899</v>
      </c>
      <c r="G772" s="2" t="s">
        <v>8</v>
      </c>
      <c r="H77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72" s="6">
        <f>MONTH(TblVendas[[#This Row],[Data Venda]])</f>
        <v>1</v>
      </c>
      <c r="J772" s="6">
        <f>YEAR(TblVendas[[#This Row],[Data Venda]])</f>
        <v>2020</v>
      </c>
      <c r="K772" s="7" t="str">
        <f>IF(TblVendas[[#This Row],[Vencimento]] &gt; TblVendas[[#This Row],[Data Venda]], "À Prazo", "À Vista")</f>
        <v>À Prazo</v>
      </c>
    </row>
    <row r="773" spans="2:11" x14ac:dyDescent="0.25">
      <c r="B773" s="1">
        <v>43840</v>
      </c>
      <c r="C773" s="25">
        <v>86657720125</v>
      </c>
      <c r="D773" s="4">
        <v>1169</v>
      </c>
      <c r="E773" s="1">
        <v>43840</v>
      </c>
      <c r="F773" s="1">
        <v>43840</v>
      </c>
      <c r="G773" s="2" t="s">
        <v>8</v>
      </c>
      <c r="H77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73" s="6">
        <f>MONTH(TblVendas[[#This Row],[Data Venda]])</f>
        <v>1</v>
      </c>
      <c r="J773" s="6">
        <f>YEAR(TblVendas[[#This Row],[Data Venda]])</f>
        <v>2020</v>
      </c>
      <c r="K773" s="7" t="str">
        <f>IF(TblVendas[[#This Row],[Vencimento]] &gt; TblVendas[[#This Row],[Data Venda]], "À Prazo", "À Vista")</f>
        <v>À Vista</v>
      </c>
    </row>
    <row r="774" spans="2:11" x14ac:dyDescent="0.25">
      <c r="B774" s="1">
        <v>43840</v>
      </c>
      <c r="C774" s="25">
        <v>86657720205</v>
      </c>
      <c r="D774" s="4">
        <v>1303</v>
      </c>
      <c r="E774" s="1">
        <v>43870</v>
      </c>
      <c r="F774" s="1">
        <v>43870</v>
      </c>
      <c r="G774" s="2" t="s">
        <v>8</v>
      </c>
      <c r="H77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74" s="6">
        <f>MONTH(TblVendas[[#This Row],[Data Venda]])</f>
        <v>1</v>
      </c>
      <c r="J774" s="6">
        <f>YEAR(TblVendas[[#This Row],[Data Venda]])</f>
        <v>2020</v>
      </c>
      <c r="K774" s="7" t="str">
        <f>IF(TblVendas[[#This Row],[Vencimento]] &gt; TblVendas[[#This Row],[Data Venda]], "À Prazo", "À Vista")</f>
        <v>À Prazo</v>
      </c>
    </row>
    <row r="775" spans="2:11" x14ac:dyDescent="0.25">
      <c r="B775" s="1">
        <v>43840</v>
      </c>
      <c r="C775" s="25">
        <v>86657720231</v>
      </c>
      <c r="D775" s="4">
        <v>73</v>
      </c>
      <c r="E775" s="1">
        <v>43900</v>
      </c>
      <c r="F775" s="1">
        <v>43900</v>
      </c>
      <c r="G775" s="2" t="s">
        <v>9</v>
      </c>
      <c r="H77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75" s="6">
        <f>MONTH(TblVendas[[#This Row],[Data Venda]])</f>
        <v>1</v>
      </c>
      <c r="J775" s="6">
        <f>YEAR(TblVendas[[#This Row],[Data Venda]])</f>
        <v>2020</v>
      </c>
      <c r="K775" s="7" t="str">
        <f>IF(TblVendas[[#This Row],[Vencimento]] &gt; TblVendas[[#This Row],[Data Venda]], "À Prazo", "À Vista")</f>
        <v>À Prazo</v>
      </c>
    </row>
    <row r="776" spans="2:11" x14ac:dyDescent="0.25">
      <c r="B776" s="1">
        <v>43840</v>
      </c>
      <c r="C776" s="25">
        <v>86657720129</v>
      </c>
      <c r="D776" s="4">
        <v>153</v>
      </c>
      <c r="E776" s="1">
        <v>43930</v>
      </c>
      <c r="F776" s="1">
        <v>43930</v>
      </c>
      <c r="G776" s="2" t="s">
        <v>9</v>
      </c>
      <c r="H77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76" s="6">
        <f>MONTH(TblVendas[[#This Row],[Data Venda]])</f>
        <v>1</v>
      </c>
      <c r="J776" s="6">
        <f>YEAR(TblVendas[[#This Row],[Data Venda]])</f>
        <v>2020</v>
      </c>
      <c r="K776" s="7" t="str">
        <f>IF(TblVendas[[#This Row],[Vencimento]] &gt; TblVendas[[#This Row],[Data Venda]], "À Prazo", "À Vista")</f>
        <v>À Prazo</v>
      </c>
    </row>
    <row r="777" spans="2:11" x14ac:dyDescent="0.25">
      <c r="B777" s="1">
        <v>43840</v>
      </c>
      <c r="C777" s="25">
        <v>86657720107</v>
      </c>
      <c r="D777" s="4">
        <v>997</v>
      </c>
      <c r="E777" s="1">
        <v>43930</v>
      </c>
      <c r="F777" s="1">
        <v>43930</v>
      </c>
      <c r="G777" s="2" t="s">
        <v>7</v>
      </c>
      <c r="H77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77" s="6">
        <f>MONTH(TblVendas[[#This Row],[Data Venda]])</f>
        <v>1</v>
      </c>
      <c r="J777" s="6">
        <f>YEAR(TblVendas[[#This Row],[Data Venda]])</f>
        <v>2020</v>
      </c>
      <c r="K777" s="7" t="str">
        <f>IF(TblVendas[[#This Row],[Vencimento]] &gt; TblVendas[[#This Row],[Data Venda]], "À Prazo", "À Vista")</f>
        <v>À Prazo</v>
      </c>
    </row>
    <row r="778" spans="2:11" x14ac:dyDescent="0.25">
      <c r="B778" s="1">
        <v>43840</v>
      </c>
      <c r="C778" s="25">
        <v>86657720093</v>
      </c>
      <c r="D778" s="4">
        <v>1070</v>
      </c>
      <c r="E778" s="1">
        <v>43930</v>
      </c>
      <c r="F778" s="1">
        <v>43957</v>
      </c>
      <c r="G778" s="2" t="s">
        <v>7</v>
      </c>
      <c r="H778" s="6">
        <f>IF(TblVendas[[#This Row],[Vencimento]] &gt; Analises!$C$3, 0, IF(TblVendas[[#This Row],[Pagamento]] = 0, Analises!$C$3 - TblVendas[[#This Row],[Vencimento]], TblVendas[[#This Row],[Pagamento]] - TblVendas[[#This Row],[Vencimento]]))</f>
        <v>27</v>
      </c>
      <c r="I778" s="6">
        <f>MONTH(TblVendas[[#This Row],[Data Venda]])</f>
        <v>1</v>
      </c>
      <c r="J778" s="6">
        <f>YEAR(TblVendas[[#This Row],[Data Venda]])</f>
        <v>2020</v>
      </c>
      <c r="K778" s="7" t="str">
        <f>IF(TblVendas[[#This Row],[Vencimento]] &gt; TblVendas[[#This Row],[Data Venda]], "À Prazo", "À Vista")</f>
        <v>À Prazo</v>
      </c>
    </row>
    <row r="779" spans="2:11" x14ac:dyDescent="0.25">
      <c r="B779" s="1">
        <v>43841</v>
      </c>
      <c r="C779" s="25">
        <v>86657720065</v>
      </c>
      <c r="D779" s="4">
        <v>1233</v>
      </c>
      <c r="E779" s="1">
        <v>43871</v>
      </c>
      <c r="F779" s="1">
        <v>43886</v>
      </c>
      <c r="G779" s="2" t="s">
        <v>9</v>
      </c>
      <c r="H779" s="6">
        <f>IF(TblVendas[[#This Row],[Vencimento]] &gt; Analises!$C$3, 0, IF(TblVendas[[#This Row],[Pagamento]] = 0, Analises!$C$3 - TblVendas[[#This Row],[Vencimento]], TblVendas[[#This Row],[Pagamento]] - TblVendas[[#This Row],[Vencimento]]))</f>
        <v>15</v>
      </c>
      <c r="I779" s="6">
        <f>MONTH(TblVendas[[#This Row],[Data Venda]])</f>
        <v>1</v>
      </c>
      <c r="J779" s="6">
        <f>YEAR(TblVendas[[#This Row],[Data Venda]])</f>
        <v>2020</v>
      </c>
      <c r="K779" s="7" t="str">
        <f>IF(TblVendas[[#This Row],[Vencimento]] &gt; TblVendas[[#This Row],[Data Venda]], "À Prazo", "À Vista")</f>
        <v>À Prazo</v>
      </c>
    </row>
    <row r="780" spans="2:11" x14ac:dyDescent="0.25">
      <c r="B780" s="1">
        <v>43841</v>
      </c>
      <c r="C780" s="25">
        <v>86657720258</v>
      </c>
      <c r="D780" s="4">
        <v>1054</v>
      </c>
      <c r="E780" s="1">
        <v>43901</v>
      </c>
      <c r="F780" s="1">
        <v>43901</v>
      </c>
      <c r="G780" s="2" t="s">
        <v>9</v>
      </c>
      <c r="H78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80" s="6">
        <f>MONTH(TblVendas[[#This Row],[Data Venda]])</f>
        <v>1</v>
      </c>
      <c r="J780" s="6">
        <f>YEAR(TblVendas[[#This Row],[Data Venda]])</f>
        <v>2020</v>
      </c>
      <c r="K780" s="7" t="str">
        <f>IF(TblVendas[[#This Row],[Vencimento]] &gt; TblVendas[[#This Row],[Data Venda]], "À Prazo", "À Vista")</f>
        <v>À Prazo</v>
      </c>
    </row>
    <row r="781" spans="2:11" x14ac:dyDescent="0.25">
      <c r="B781" s="1">
        <v>43841</v>
      </c>
      <c r="C781" s="25">
        <v>86657720180</v>
      </c>
      <c r="D781" s="4">
        <v>1107</v>
      </c>
      <c r="E781" s="1">
        <v>43931</v>
      </c>
      <c r="F781" s="1">
        <v>43931</v>
      </c>
      <c r="G781" s="2" t="s">
        <v>8</v>
      </c>
      <c r="H78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81" s="6">
        <f>MONTH(TblVendas[[#This Row],[Data Venda]])</f>
        <v>1</v>
      </c>
      <c r="J781" s="6">
        <f>YEAR(TblVendas[[#This Row],[Data Venda]])</f>
        <v>2020</v>
      </c>
      <c r="K781" s="7" t="str">
        <f>IF(TblVendas[[#This Row],[Vencimento]] &gt; TblVendas[[#This Row],[Data Venda]], "À Prazo", "À Vista")</f>
        <v>À Prazo</v>
      </c>
    </row>
    <row r="782" spans="2:11" x14ac:dyDescent="0.25">
      <c r="B782" s="1">
        <v>43841</v>
      </c>
      <c r="C782" s="25">
        <v>86657720165</v>
      </c>
      <c r="D782" s="4">
        <v>1324</v>
      </c>
      <c r="E782" s="1">
        <v>43931</v>
      </c>
      <c r="F782" s="1">
        <v>43931</v>
      </c>
      <c r="G782" s="2" t="s">
        <v>9</v>
      </c>
      <c r="H78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82" s="6">
        <f>MONTH(TblVendas[[#This Row],[Data Venda]])</f>
        <v>1</v>
      </c>
      <c r="J782" s="6">
        <f>YEAR(TblVendas[[#This Row],[Data Venda]])</f>
        <v>2020</v>
      </c>
      <c r="K782" s="7" t="str">
        <f>IF(TblVendas[[#This Row],[Vencimento]] &gt; TblVendas[[#This Row],[Data Venda]], "À Prazo", "À Vista")</f>
        <v>À Prazo</v>
      </c>
    </row>
    <row r="783" spans="2:11" x14ac:dyDescent="0.25">
      <c r="B783" s="1">
        <v>43842</v>
      </c>
      <c r="C783" s="25">
        <v>86657720141</v>
      </c>
      <c r="D783" s="4">
        <v>932</v>
      </c>
      <c r="E783" s="1">
        <v>43872</v>
      </c>
      <c r="F783" s="1">
        <v>43872</v>
      </c>
      <c r="G783" s="2" t="s">
        <v>8</v>
      </c>
      <c r="H78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83" s="6">
        <f>MONTH(TblVendas[[#This Row],[Data Venda]])</f>
        <v>1</v>
      </c>
      <c r="J783" s="6">
        <f>YEAR(TblVendas[[#This Row],[Data Venda]])</f>
        <v>2020</v>
      </c>
      <c r="K783" s="7" t="str">
        <f>IF(TblVendas[[#This Row],[Vencimento]] &gt; TblVendas[[#This Row],[Data Venda]], "À Prazo", "À Vista")</f>
        <v>À Prazo</v>
      </c>
    </row>
    <row r="784" spans="2:11" x14ac:dyDescent="0.25">
      <c r="B784" s="1">
        <v>43842</v>
      </c>
      <c r="C784" s="25">
        <v>86657720229</v>
      </c>
      <c r="D784" s="4">
        <v>166</v>
      </c>
      <c r="E784" s="1">
        <v>43902</v>
      </c>
      <c r="F784" s="1">
        <v>43902</v>
      </c>
      <c r="G784" s="2" t="s">
        <v>8</v>
      </c>
      <c r="H78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84" s="6">
        <f>MONTH(TblVendas[[#This Row],[Data Venda]])</f>
        <v>1</v>
      </c>
      <c r="J784" s="6">
        <f>YEAR(TblVendas[[#This Row],[Data Venda]])</f>
        <v>2020</v>
      </c>
      <c r="K784" s="7" t="str">
        <f>IF(TblVendas[[#This Row],[Vencimento]] &gt; TblVendas[[#This Row],[Data Venda]], "À Prazo", "À Vista")</f>
        <v>À Prazo</v>
      </c>
    </row>
    <row r="785" spans="2:11" x14ac:dyDescent="0.25">
      <c r="B785" s="1">
        <v>43842</v>
      </c>
      <c r="C785" s="25">
        <v>86657720096</v>
      </c>
      <c r="D785" s="4">
        <v>869</v>
      </c>
      <c r="E785" s="1">
        <v>43932</v>
      </c>
      <c r="F785" s="1">
        <v>43932</v>
      </c>
      <c r="G785" s="2" t="s">
        <v>8</v>
      </c>
      <c r="H78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85" s="6">
        <f>MONTH(TblVendas[[#This Row],[Data Venda]])</f>
        <v>1</v>
      </c>
      <c r="J785" s="6">
        <f>YEAR(TblVendas[[#This Row],[Data Venda]])</f>
        <v>2020</v>
      </c>
      <c r="K785" s="7" t="str">
        <f>IF(TblVendas[[#This Row],[Vencimento]] &gt; TblVendas[[#This Row],[Data Venda]], "À Prazo", "À Vista")</f>
        <v>À Prazo</v>
      </c>
    </row>
    <row r="786" spans="2:11" x14ac:dyDescent="0.25">
      <c r="B786" s="1">
        <v>43843</v>
      </c>
      <c r="C786" s="25">
        <v>86657720243</v>
      </c>
      <c r="D786" s="4">
        <v>1173</v>
      </c>
      <c r="E786" s="1">
        <v>43873</v>
      </c>
      <c r="F786" s="1">
        <v>43907</v>
      </c>
      <c r="G786" s="2" t="s">
        <v>9</v>
      </c>
      <c r="H786" s="6">
        <f>IF(TblVendas[[#This Row],[Vencimento]] &gt; Analises!$C$3, 0, IF(TblVendas[[#This Row],[Pagamento]] = 0, Analises!$C$3 - TblVendas[[#This Row],[Vencimento]], TblVendas[[#This Row],[Pagamento]] - TblVendas[[#This Row],[Vencimento]]))</f>
        <v>34</v>
      </c>
      <c r="I786" s="6">
        <f>MONTH(TblVendas[[#This Row],[Data Venda]])</f>
        <v>1</v>
      </c>
      <c r="J786" s="6">
        <f>YEAR(TblVendas[[#This Row],[Data Venda]])</f>
        <v>2020</v>
      </c>
      <c r="K786" s="7" t="str">
        <f>IF(TblVendas[[#This Row],[Vencimento]] &gt; TblVendas[[#This Row],[Data Venda]], "À Prazo", "À Vista")</f>
        <v>À Prazo</v>
      </c>
    </row>
    <row r="787" spans="2:11" x14ac:dyDescent="0.25">
      <c r="B787" s="1">
        <v>43843</v>
      </c>
      <c r="C787" s="25">
        <v>86657720235</v>
      </c>
      <c r="D787" s="4">
        <v>843</v>
      </c>
      <c r="E787" s="1">
        <v>43903</v>
      </c>
      <c r="F787" s="1">
        <v>43903</v>
      </c>
      <c r="G787" s="2" t="s">
        <v>9</v>
      </c>
      <c r="H78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87" s="6">
        <f>MONTH(TblVendas[[#This Row],[Data Venda]])</f>
        <v>1</v>
      </c>
      <c r="J787" s="6">
        <f>YEAR(TblVendas[[#This Row],[Data Venda]])</f>
        <v>2020</v>
      </c>
      <c r="K787" s="7" t="str">
        <f>IF(TblVendas[[#This Row],[Vencimento]] &gt; TblVendas[[#This Row],[Data Venda]], "À Prazo", "À Vista")</f>
        <v>À Prazo</v>
      </c>
    </row>
    <row r="788" spans="2:11" x14ac:dyDescent="0.25">
      <c r="B788" s="1">
        <v>43843</v>
      </c>
      <c r="C788" s="25">
        <v>86657720226</v>
      </c>
      <c r="D788" s="4">
        <v>1051</v>
      </c>
      <c r="E788" s="1">
        <v>43933</v>
      </c>
      <c r="F788" s="1">
        <v>43933</v>
      </c>
      <c r="G788" s="2" t="s">
        <v>7</v>
      </c>
      <c r="H78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88" s="6">
        <f>MONTH(TblVendas[[#This Row],[Data Venda]])</f>
        <v>1</v>
      </c>
      <c r="J788" s="6">
        <f>YEAR(TblVendas[[#This Row],[Data Venda]])</f>
        <v>2020</v>
      </c>
      <c r="K788" s="7" t="str">
        <f>IF(TblVendas[[#This Row],[Vencimento]] &gt; TblVendas[[#This Row],[Data Venda]], "À Prazo", "À Vista")</f>
        <v>À Prazo</v>
      </c>
    </row>
    <row r="789" spans="2:11" x14ac:dyDescent="0.25">
      <c r="B789" s="1">
        <v>43844</v>
      </c>
      <c r="C789" s="25">
        <v>86657720156</v>
      </c>
      <c r="D789" s="4">
        <v>908</v>
      </c>
      <c r="E789" s="1">
        <v>43844</v>
      </c>
      <c r="F789" s="1">
        <v>43844</v>
      </c>
      <c r="G789" s="2" t="s">
        <v>7</v>
      </c>
      <c r="H78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89" s="6">
        <f>MONTH(TblVendas[[#This Row],[Data Venda]])</f>
        <v>1</v>
      </c>
      <c r="J789" s="6">
        <f>YEAR(TblVendas[[#This Row],[Data Venda]])</f>
        <v>2020</v>
      </c>
      <c r="K789" s="7" t="str">
        <f>IF(TblVendas[[#This Row],[Vencimento]] &gt; TblVendas[[#This Row],[Data Venda]], "À Prazo", "À Vista")</f>
        <v>À Vista</v>
      </c>
    </row>
    <row r="790" spans="2:11" x14ac:dyDescent="0.25">
      <c r="B790" s="1">
        <v>43844</v>
      </c>
      <c r="C790" s="25">
        <v>86657720166</v>
      </c>
      <c r="D790" s="4">
        <v>444</v>
      </c>
      <c r="E790" s="1">
        <v>43874</v>
      </c>
      <c r="F790" s="1">
        <v>43874</v>
      </c>
      <c r="G790" s="2" t="s">
        <v>7</v>
      </c>
      <c r="H79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90" s="6">
        <f>MONTH(TblVendas[[#This Row],[Data Venda]])</f>
        <v>1</v>
      </c>
      <c r="J790" s="6">
        <f>YEAR(TblVendas[[#This Row],[Data Venda]])</f>
        <v>2020</v>
      </c>
      <c r="K790" s="7" t="str">
        <f>IF(TblVendas[[#This Row],[Vencimento]] &gt; TblVendas[[#This Row],[Data Venda]], "À Prazo", "À Vista")</f>
        <v>À Prazo</v>
      </c>
    </row>
    <row r="791" spans="2:11" x14ac:dyDescent="0.25">
      <c r="B791" s="1">
        <v>43845</v>
      </c>
      <c r="C791" s="25">
        <v>86657720064</v>
      </c>
      <c r="D791" s="4">
        <v>1292</v>
      </c>
      <c r="E791" s="1">
        <v>43875</v>
      </c>
      <c r="F791" s="1">
        <v>43875</v>
      </c>
      <c r="G791" s="2" t="s">
        <v>8</v>
      </c>
      <c r="H79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91" s="6">
        <f>MONTH(TblVendas[[#This Row],[Data Venda]])</f>
        <v>1</v>
      </c>
      <c r="J791" s="6">
        <f>YEAR(TblVendas[[#This Row],[Data Venda]])</f>
        <v>2020</v>
      </c>
      <c r="K791" s="7" t="str">
        <f>IF(TblVendas[[#This Row],[Vencimento]] &gt; TblVendas[[#This Row],[Data Venda]], "À Prazo", "À Vista")</f>
        <v>À Prazo</v>
      </c>
    </row>
    <row r="792" spans="2:11" x14ac:dyDescent="0.25">
      <c r="B792" s="1">
        <v>43845</v>
      </c>
      <c r="C792" s="25">
        <v>86657720222</v>
      </c>
      <c r="D792" s="4">
        <v>538</v>
      </c>
      <c r="E792" s="1">
        <v>43875</v>
      </c>
      <c r="F792" s="1">
        <v>43875</v>
      </c>
      <c r="G792" s="2" t="s">
        <v>9</v>
      </c>
      <c r="H79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92" s="6">
        <f>MONTH(TblVendas[[#This Row],[Data Venda]])</f>
        <v>1</v>
      </c>
      <c r="J792" s="6">
        <f>YEAR(TblVendas[[#This Row],[Data Venda]])</f>
        <v>2020</v>
      </c>
      <c r="K792" s="7" t="str">
        <f>IF(TblVendas[[#This Row],[Vencimento]] &gt; TblVendas[[#This Row],[Data Venda]], "À Prazo", "À Vista")</f>
        <v>À Prazo</v>
      </c>
    </row>
    <row r="793" spans="2:11" x14ac:dyDescent="0.25">
      <c r="B793" s="1">
        <v>43845</v>
      </c>
      <c r="C793" s="25">
        <v>86657720239</v>
      </c>
      <c r="D793" s="4">
        <v>363</v>
      </c>
      <c r="E793" s="1">
        <v>43875</v>
      </c>
      <c r="F793" s="1">
        <v>43912</v>
      </c>
      <c r="G793" s="2" t="s">
        <v>8</v>
      </c>
      <c r="H793" s="6">
        <f>IF(TblVendas[[#This Row],[Vencimento]] &gt; Analises!$C$3, 0, IF(TblVendas[[#This Row],[Pagamento]] = 0, Analises!$C$3 - TblVendas[[#This Row],[Vencimento]], TblVendas[[#This Row],[Pagamento]] - TblVendas[[#This Row],[Vencimento]]))</f>
        <v>37</v>
      </c>
      <c r="I793" s="6">
        <f>MONTH(TblVendas[[#This Row],[Data Venda]])</f>
        <v>1</v>
      </c>
      <c r="J793" s="6">
        <f>YEAR(TblVendas[[#This Row],[Data Venda]])</f>
        <v>2020</v>
      </c>
      <c r="K793" s="7" t="str">
        <f>IF(TblVendas[[#This Row],[Vencimento]] &gt; TblVendas[[#This Row],[Data Venda]], "À Prazo", "À Vista")</f>
        <v>À Prazo</v>
      </c>
    </row>
    <row r="794" spans="2:11" x14ac:dyDescent="0.25">
      <c r="B794" s="1">
        <v>43845</v>
      </c>
      <c r="C794" s="25">
        <v>86657720095</v>
      </c>
      <c r="D794" s="4">
        <v>693</v>
      </c>
      <c r="E794" s="1">
        <v>43905</v>
      </c>
      <c r="F794" s="1">
        <v>43905</v>
      </c>
      <c r="G794" s="2" t="s">
        <v>7</v>
      </c>
      <c r="H79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94" s="6">
        <f>MONTH(TblVendas[[#This Row],[Data Venda]])</f>
        <v>1</v>
      </c>
      <c r="J794" s="6">
        <f>YEAR(TblVendas[[#This Row],[Data Venda]])</f>
        <v>2020</v>
      </c>
      <c r="K794" s="7" t="str">
        <f>IF(TblVendas[[#This Row],[Vencimento]] &gt; TblVendas[[#This Row],[Data Venda]], "À Prazo", "À Vista")</f>
        <v>À Prazo</v>
      </c>
    </row>
    <row r="795" spans="2:11" x14ac:dyDescent="0.25">
      <c r="B795" s="1">
        <v>43847</v>
      </c>
      <c r="C795" s="25">
        <v>86657720240</v>
      </c>
      <c r="D795" s="4">
        <v>1155</v>
      </c>
      <c r="E795" s="1">
        <v>43847</v>
      </c>
      <c r="F795" s="1">
        <v>43866</v>
      </c>
      <c r="G795" s="2" t="s">
        <v>8</v>
      </c>
      <c r="H795" s="6">
        <f>IF(TblVendas[[#This Row],[Vencimento]] &gt; Analises!$C$3, 0, IF(TblVendas[[#This Row],[Pagamento]] = 0, Analises!$C$3 - TblVendas[[#This Row],[Vencimento]], TblVendas[[#This Row],[Pagamento]] - TblVendas[[#This Row],[Vencimento]]))</f>
        <v>19</v>
      </c>
      <c r="I795" s="6">
        <f>MONTH(TblVendas[[#This Row],[Data Venda]])</f>
        <v>1</v>
      </c>
      <c r="J795" s="6">
        <f>YEAR(TblVendas[[#This Row],[Data Venda]])</f>
        <v>2020</v>
      </c>
      <c r="K795" s="7" t="str">
        <f>IF(TblVendas[[#This Row],[Vencimento]] &gt; TblVendas[[#This Row],[Data Venda]], "À Prazo", "À Vista")</f>
        <v>À Vista</v>
      </c>
    </row>
    <row r="796" spans="2:11" x14ac:dyDescent="0.25">
      <c r="B796" s="1">
        <v>43847</v>
      </c>
      <c r="C796" s="25">
        <v>86657720181</v>
      </c>
      <c r="D796" s="4">
        <v>1304</v>
      </c>
      <c r="E796" s="1">
        <v>43847</v>
      </c>
      <c r="F796" s="1">
        <v>43879</v>
      </c>
      <c r="G796" s="2" t="s">
        <v>8</v>
      </c>
      <c r="H796" s="6">
        <f>IF(TblVendas[[#This Row],[Vencimento]] &gt; Analises!$C$3, 0, IF(TblVendas[[#This Row],[Pagamento]] = 0, Analises!$C$3 - TblVendas[[#This Row],[Vencimento]], TblVendas[[#This Row],[Pagamento]] - TblVendas[[#This Row],[Vencimento]]))</f>
        <v>32</v>
      </c>
      <c r="I796" s="6">
        <f>MONTH(TblVendas[[#This Row],[Data Venda]])</f>
        <v>1</v>
      </c>
      <c r="J796" s="6">
        <f>YEAR(TblVendas[[#This Row],[Data Venda]])</f>
        <v>2020</v>
      </c>
      <c r="K796" s="7" t="str">
        <f>IF(TblVendas[[#This Row],[Vencimento]] &gt; TblVendas[[#This Row],[Data Venda]], "À Prazo", "À Vista")</f>
        <v>À Vista</v>
      </c>
    </row>
    <row r="797" spans="2:11" x14ac:dyDescent="0.25">
      <c r="B797" s="1">
        <v>43847</v>
      </c>
      <c r="C797" s="25">
        <v>86657720254</v>
      </c>
      <c r="D797" s="4">
        <v>71</v>
      </c>
      <c r="E797" s="1">
        <v>43847</v>
      </c>
      <c r="F797" s="1">
        <v>43886</v>
      </c>
      <c r="G797" s="2" t="s">
        <v>7</v>
      </c>
      <c r="H797" s="6">
        <f>IF(TblVendas[[#This Row],[Vencimento]] &gt; Analises!$C$3, 0, IF(TblVendas[[#This Row],[Pagamento]] = 0, Analises!$C$3 - TblVendas[[#This Row],[Vencimento]], TblVendas[[#This Row],[Pagamento]] - TblVendas[[#This Row],[Vencimento]]))</f>
        <v>39</v>
      </c>
      <c r="I797" s="6">
        <f>MONTH(TblVendas[[#This Row],[Data Venda]])</f>
        <v>1</v>
      </c>
      <c r="J797" s="6">
        <f>YEAR(TblVendas[[#This Row],[Data Venda]])</f>
        <v>2020</v>
      </c>
      <c r="K797" s="7" t="str">
        <f>IF(TblVendas[[#This Row],[Vencimento]] &gt; TblVendas[[#This Row],[Data Venda]], "À Prazo", "À Vista")</f>
        <v>À Vista</v>
      </c>
    </row>
    <row r="798" spans="2:11" x14ac:dyDescent="0.25">
      <c r="B798" s="1">
        <v>43847</v>
      </c>
      <c r="C798" s="25">
        <v>86657720202</v>
      </c>
      <c r="D798" s="4">
        <v>1422</v>
      </c>
      <c r="E798" s="1">
        <v>43847</v>
      </c>
      <c r="F798" s="1">
        <v>43852</v>
      </c>
      <c r="G798" s="2" t="s">
        <v>8</v>
      </c>
      <c r="H798" s="6">
        <f>IF(TblVendas[[#This Row],[Vencimento]] &gt; Analises!$C$3, 0, IF(TblVendas[[#This Row],[Pagamento]] = 0, Analises!$C$3 - TblVendas[[#This Row],[Vencimento]], TblVendas[[#This Row],[Pagamento]] - TblVendas[[#This Row],[Vencimento]]))</f>
        <v>5</v>
      </c>
      <c r="I798" s="6">
        <f>MONTH(TblVendas[[#This Row],[Data Venda]])</f>
        <v>1</v>
      </c>
      <c r="J798" s="6">
        <f>YEAR(TblVendas[[#This Row],[Data Venda]])</f>
        <v>2020</v>
      </c>
      <c r="K798" s="7" t="str">
        <f>IF(TblVendas[[#This Row],[Vencimento]] &gt; TblVendas[[#This Row],[Data Venda]], "À Prazo", "À Vista")</f>
        <v>À Vista</v>
      </c>
    </row>
    <row r="799" spans="2:11" x14ac:dyDescent="0.25">
      <c r="B799" s="1">
        <v>43847</v>
      </c>
      <c r="C799" s="25">
        <v>86657720100</v>
      </c>
      <c r="D799" s="4">
        <v>1371</v>
      </c>
      <c r="E799" s="1">
        <v>43847</v>
      </c>
      <c r="F799" s="1">
        <v>43877</v>
      </c>
      <c r="G799" s="2" t="s">
        <v>7</v>
      </c>
      <c r="H799" s="6">
        <f>IF(TblVendas[[#This Row],[Vencimento]] &gt; Analises!$C$3, 0, IF(TblVendas[[#This Row],[Pagamento]] = 0, Analises!$C$3 - TblVendas[[#This Row],[Vencimento]], TblVendas[[#This Row],[Pagamento]] - TblVendas[[#This Row],[Vencimento]]))</f>
        <v>30</v>
      </c>
      <c r="I799" s="6">
        <f>MONTH(TblVendas[[#This Row],[Data Venda]])</f>
        <v>1</v>
      </c>
      <c r="J799" s="6">
        <f>YEAR(TblVendas[[#This Row],[Data Venda]])</f>
        <v>2020</v>
      </c>
      <c r="K799" s="7" t="str">
        <f>IF(TblVendas[[#This Row],[Vencimento]] &gt; TblVendas[[#This Row],[Data Venda]], "À Prazo", "À Vista")</f>
        <v>À Vista</v>
      </c>
    </row>
    <row r="800" spans="2:11" x14ac:dyDescent="0.25">
      <c r="B800" s="1">
        <v>43847</v>
      </c>
      <c r="C800" s="25">
        <v>86657720196</v>
      </c>
      <c r="D800" s="4">
        <v>231</v>
      </c>
      <c r="E800" s="1">
        <v>43877</v>
      </c>
      <c r="F800" s="1">
        <v>43877</v>
      </c>
      <c r="G800" s="2" t="s">
        <v>9</v>
      </c>
      <c r="H80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00" s="6">
        <f>MONTH(TblVendas[[#This Row],[Data Venda]])</f>
        <v>1</v>
      </c>
      <c r="J800" s="6">
        <f>YEAR(TblVendas[[#This Row],[Data Venda]])</f>
        <v>2020</v>
      </c>
      <c r="K800" s="7" t="str">
        <f>IF(TblVendas[[#This Row],[Vencimento]] &gt; TblVendas[[#This Row],[Data Venda]], "À Prazo", "À Vista")</f>
        <v>À Prazo</v>
      </c>
    </row>
    <row r="801" spans="2:11" x14ac:dyDescent="0.25">
      <c r="B801" s="1">
        <v>43847</v>
      </c>
      <c r="C801" s="25">
        <v>86657720101</v>
      </c>
      <c r="D801" s="4">
        <v>1183</v>
      </c>
      <c r="E801" s="1">
        <v>43937</v>
      </c>
      <c r="F801" s="1">
        <v>43956</v>
      </c>
      <c r="G801" s="2" t="s">
        <v>8</v>
      </c>
      <c r="H801" s="6">
        <f>IF(TblVendas[[#This Row],[Vencimento]] &gt; Analises!$C$3, 0, IF(TblVendas[[#This Row],[Pagamento]] = 0, Analises!$C$3 - TblVendas[[#This Row],[Vencimento]], TblVendas[[#This Row],[Pagamento]] - TblVendas[[#This Row],[Vencimento]]))</f>
        <v>19</v>
      </c>
      <c r="I801" s="6">
        <f>MONTH(TblVendas[[#This Row],[Data Venda]])</f>
        <v>1</v>
      </c>
      <c r="J801" s="6">
        <f>YEAR(TblVendas[[#This Row],[Data Venda]])</f>
        <v>2020</v>
      </c>
      <c r="K801" s="7" t="str">
        <f>IF(TblVendas[[#This Row],[Vencimento]] &gt; TblVendas[[#This Row],[Data Venda]], "À Prazo", "À Vista")</f>
        <v>À Prazo</v>
      </c>
    </row>
    <row r="802" spans="2:11" x14ac:dyDescent="0.25">
      <c r="B802" s="1">
        <v>43848</v>
      </c>
      <c r="C802" s="25">
        <v>86657720233</v>
      </c>
      <c r="D802" s="4">
        <v>1381</v>
      </c>
      <c r="E802" s="1">
        <v>43848</v>
      </c>
      <c r="F802" s="1">
        <v>43848</v>
      </c>
      <c r="G802" s="2" t="s">
        <v>7</v>
      </c>
      <c r="H80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02" s="6">
        <f>MONTH(TblVendas[[#This Row],[Data Venda]])</f>
        <v>1</v>
      </c>
      <c r="J802" s="6">
        <f>YEAR(TblVendas[[#This Row],[Data Venda]])</f>
        <v>2020</v>
      </c>
      <c r="K802" s="7" t="str">
        <f>IF(TblVendas[[#This Row],[Vencimento]] &gt; TblVendas[[#This Row],[Data Venda]], "À Prazo", "À Vista")</f>
        <v>À Vista</v>
      </c>
    </row>
    <row r="803" spans="2:11" x14ac:dyDescent="0.25">
      <c r="B803" s="1">
        <v>43848</v>
      </c>
      <c r="C803" s="25">
        <v>86657720155</v>
      </c>
      <c r="D803" s="4">
        <v>405</v>
      </c>
      <c r="E803" s="1">
        <v>43878</v>
      </c>
      <c r="F803" s="1">
        <v>43878</v>
      </c>
      <c r="G803" s="2" t="s">
        <v>7</v>
      </c>
      <c r="H80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03" s="6">
        <f>MONTH(TblVendas[[#This Row],[Data Venda]])</f>
        <v>1</v>
      </c>
      <c r="J803" s="6">
        <f>YEAR(TblVendas[[#This Row],[Data Venda]])</f>
        <v>2020</v>
      </c>
      <c r="K803" s="7" t="str">
        <f>IF(TblVendas[[#This Row],[Vencimento]] &gt; TblVendas[[#This Row],[Data Venda]], "À Prazo", "À Vista")</f>
        <v>À Prazo</v>
      </c>
    </row>
    <row r="804" spans="2:11" x14ac:dyDescent="0.25">
      <c r="B804" s="1">
        <v>43848</v>
      </c>
      <c r="C804" s="25">
        <v>86657720221</v>
      </c>
      <c r="D804" s="4">
        <v>1400</v>
      </c>
      <c r="E804" s="1">
        <v>43938</v>
      </c>
      <c r="F804" s="1">
        <v>43938</v>
      </c>
      <c r="G804" s="2" t="s">
        <v>7</v>
      </c>
      <c r="H80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04" s="6">
        <f>MONTH(TblVendas[[#This Row],[Data Venda]])</f>
        <v>1</v>
      </c>
      <c r="J804" s="6">
        <f>YEAR(TblVendas[[#This Row],[Data Venda]])</f>
        <v>2020</v>
      </c>
      <c r="K804" s="7" t="str">
        <f>IF(TblVendas[[#This Row],[Vencimento]] &gt; TblVendas[[#This Row],[Data Venda]], "À Prazo", "À Vista")</f>
        <v>À Prazo</v>
      </c>
    </row>
    <row r="805" spans="2:11" x14ac:dyDescent="0.25">
      <c r="B805" s="1">
        <v>43849</v>
      </c>
      <c r="C805" s="25">
        <v>86657720075</v>
      </c>
      <c r="D805" s="4">
        <v>1324</v>
      </c>
      <c r="E805" s="1">
        <v>43909</v>
      </c>
      <c r="F805" s="1">
        <v>43909</v>
      </c>
      <c r="G805" s="2" t="s">
        <v>9</v>
      </c>
      <c r="H80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05" s="6">
        <f>MONTH(TblVendas[[#This Row],[Data Venda]])</f>
        <v>1</v>
      </c>
      <c r="J805" s="6">
        <f>YEAR(TblVendas[[#This Row],[Data Venda]])</f>
        <v>2020</v>
      </c>
      <c r="K805" s="7" t="str">
        <f>IF(TblVendas[[#This Row],[Vencimento]] &gt; TblVendas[[#This Row],[Data Venda]], "À Prazo", "À Vista")</f>
        <v>À Prazo</v>
      </c>
    </row>
    <row r="806" spans="2:11" x14ac:dyDescent="0.25">
      <c r="B806" s="1">
        <v>43849</v>
      </c>
      <c r="C806" s="25">
        <v>86657720215</v>
      </c>
      <c r="D806" s="4">
        <v>1179</v>
      </c>
      <c r="E806" s="1">
        <v>43909</v>
      </c>
      <c r="F806" s="1">
        <v>43932</v>
      </c>
      <c r="G806" s="2" t="s">
        <v>8</v>
      </c>
      <c r="H806" s="6">
        <f>IF(TblVendas[[#This Row],[Vencimento]] &gt; Analises!$C$3, 0, IF(TblVendas[[#This Row],[Pagamento]] = 0, Analises!$C$3 - TblVendas[[#This Row],[Vencimento]], TblVendas[[#This Row],[Pagamento]] - TblVendas[[#This Row],[Vencimento]]))</f>
        <v>23</v>
      </c>
      <c r="I806" s="6">
        <f>MONTH(TblVendas[[#This Row],[Data Venda]])</f>
        <v>1</v>
      </c>
      <c r="J806" s="6">
        <f>YEAR(TblVendas[[#This Row],[Data Venda]])</f>
        <v>2020</v>
      </c>
      <c r="K806" s="7" t="str">
        <f>IF(TblVendas[[#This Row],[Vencimento]] &gt; TblVendas[[#This Row],[Data Venda]], "À Prazo", "À Vista")</f>
        <v>À Prazo</v>
      </c>
    </row>
    <row r="807" spans="2:11" x14ac:dyDescent="0.25">
      <c r="B807" s="1">
        <v>43850</v>
      </c>
      <c r="C807" s="25">
        <v>86657720193</v>
      </c>
      <c r="D807" s="4">
        <v>794</v>
      </c>
      <c r="E807" s="1">
        <v>43910</v>
      </c>
      <c r="F807" s="1">
        <v>43930</v>
      </c>
      <c r="G807" s="2" t="s">
        <v>9</v>
      </c>
      <c r="H807" s="6">
        <f>IF(TblVendas[[#This Row],[Vencimento]] &gt; Analises!$C$3, 0, IF(TblVendas[[#This Row],[Pagamento]] = 0, Analises!$C$3 - TblVendas[[#This Row],[Vencimento]], TblVendas[[#This Row],[Pagamento]] - TblVendas[[#This Row],[Vencimento]]))</f>
        <v>20</v>
      </c>
      <c r="I807" s="6">
        <f>MONTH(TblVendas[[#This Row],[Data Venda]])</f>
        <v>1</v>
      </c>
      <c r="J807" s="6">
        <f>YEAR(TblVendas[[#This Row],[Data Venda]])</f>
        <v>2020</v>
      </c>
      <c r="K807" s="7" t="str">
        <f>IF(TblVendas[[#This Row],[Vencimento]] &gt; TblVendas[[#This Row],[Data Venda]], "À Prazo", "À Vista")</f>
        <v>À Prazo</v>
      </c>
    </row>
    <row r="808" spans="2:11" x14ac:dyDescent="0.25">
      <c r="B808" s="1">
        <v>43850</v>
      </c>
      <c r="C808" s="25">
        <v>86657720232</v>
      </c>
      <c r="D808" s="4">
        <v>332</v>
      </c>
      <c r="E808" s="1">
        <v>43910</v>
      </c>
      <c r="F808" s="1">
        <v>43910</v>
      </c>
      <c r="G808" s="2" t="s">
        <v>8</v>
      </c>
      <c r="H80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08" s="6">
        <f>MONTH(TblVendas[[#This Row],[Data Venda]])</f>
        <v>1</v>
      </c>
      <c r="J808" s="6">
        <f>YEAR(TblVendas[[#This Row],[Data Venda]])</f>
        <v>2020</v>
      </c>
      <c r="K808" s="7" t="str">
        <f>IF(TblVendas[[#This Row],[Vencimento]] &gt; TblVendas[[#This Row],[Data Venda]], "À Prazo", "À Vista")</f>
        <v>À Prazo</v>
      </c>
    </row>
    <row r="809" spans="2:11" x14ac:dyDescent="0.25">
      <c r="B809" s="1">
        <v>43851</v>
      </c>
      <c r="C809" s="25">
        <v>86657720189</v>
      </c>
      <c r="D809" s="4">
        <v>365</v>
      </c>
      <c r="E809" s="1">
        <v>43881</v>
      </c>
      <c r="F809" s="1">
        <v>43912</v>
      </c>
      <c r="G809" s="2" t="s">
        <v>9</v>
      </c>
      <c r="H809" s="6">
        <f>IF(TblVendas[[#This Row],[Vencimento]] &gt; Analises!$C$3, 0, IF(TblVendas[[#This Row],[Pagamento]] = 0, Analises!$C$3 - TblVendas[[#This Row],[Vencimento]], TblVendas[[#This Row],[Pagamento]] - TblVendas[[#This Row],[Vencimento]]))</f>
        <v>31</v>
      </c>
      <c r="I809" s="6">
        <f>MONTH(TblVendas[[#This Row],[Data Venda]])</f>
        <v>1</v>
      </c>
      <c r="J809" s="6">
        <f>YEAR(TblVendas[[#This Row],[Data Venda]])</f>
        <v>2020</v>
      </c>
      <c r="K809" s="7" t="str">
        <f>IF(TblVendas[[#This Row],[Vencimento]] &gt; TblVendas[[#This Row],[Data Venda]], "À Prazo", "À Vista")</f>
        <v>À Prazo</v>
      </c>
    </row>
    <row r="810" spans="2:11" x14ac:dyDescent="0.25">
      <c r="B810" s="1">
        <v>43851</v>
      </c>
      <c r="C810" s="25">
        <v>86657720114</v>
      </c>
      <c r="D810" s="4">
        <v>243</v>
      </c>
      <c r="E810" s="1">
        <v>43881</v>
      </c>
      <c r="F810" s="1">
        <v>43902</v>
      </c>
      <c r="G810" s="2" t="s">
        <v>8</v>
      </c>
      <c r="H810" s="6">
        <f>IF(TblVendas[[#This Row],[Vencimento]] &gt; Analises!$C$3, 0, IF(TblVendas[[#This Row],[Pagamento]] = 0, Analises!$C$3 - TblVendas[[#This Row],[Vencimento]], TblVendas[[#This Row],[Pagamento]] - TblVendas[[#This Row],[Vencimento]]))</f>
        <v>21</v>
      </c>
      <c r="I810" s="6">
        <f>MONTH(TblVendas[[#This Row],[Data Venda]])</f>
        <v>1</v>
      </c>
      <c r="J810" s="6">
        <f>YEAR(TblVendas[[#This Row],[Data Venda]])</f>
        <v>2020</v>
      </c>
      <c r="K810" s="7" t="str">
        <f>IF(TblVendas[[#This Row],[Vencimento]] &gt; TblVendas[[#This Row],[Data Venda]], "À Prazo", "À Vista")</f>
        <v>À Prazo</v>
      </c>
    </row>
    <row r="811" spans="2:11" x14ac:dyDescent="0.25">
      <c r="B811" s="1">
        <v>43852</v>
      </c>
      <c r="C811" s="25">
        <v>86657720085</v>
      </c>
      <c r="D811" s="4">
        <v>838</v>
      </c>
      <c r="E811" s="1">
        <v>43882</v>
      </c>
      <c r="F811" s="1">
        <v>43882</v>
      </c>
      <c r="G811" s="2" t="s">
        <v>7</v>
      </c>
      <c r="H81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11" s="6">
        <f>MONTH(TblVendas[[#This Row],[Data Venda]])</f>
        <v>1</v>
      </c>
      <c r="J811" s="6">
        <f>YEAR(TblVendas[[#This Row],[Data Venda]])</f>
        <v>2020</v>
      </c>
      <c r="K811" s="7" t="str">
        <f>IF(TblVendas[[#This Row],[Vencimento]] &gt; TblVendas[[#This Row],[Data Venda]], "À Prazo", "À Vista")</f>
        <v>À Prazo</v>
      </c>
    </row>
    <row r="812" spans="2:11" x14ac:dyDescent="0.25">
      <c r="B812" s="1">
        <v>43852</v>
      </c>
      <c r="C812" s="25">
        <v>86657720197</v>
      </c>
      <c r="D812" s="4">
        <v>709</v>
      </c>
      <c r="E812" s="1">
        <v>43882</v>
      </c>
      <c r="F812" s="1">
        <v>43882</v>
      </c>
      <c r="G812" s="2" t="s">
        <v>9</v>
      </c>
      <c r="H81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12" s="6">
        <f>MONTH(TblVendas[[#This Row],[Data Venda]])</f>
        <v>1</v>
      </c>
      <c r="J812" s="6">
        <f>YEAR(TblVendas[[#This Row],[Data Venda]])</f>
        <v>2020</v>
      </c>
      <c r="K812" s="7" t="str">
        <f>IF(TblVendas[[#This Row],[Vencimento]] &gt; TblVendas[[#This Row],[Data Venda]], "À Prazo", "À Vista")</f>
        <v>À Prazo</v>
      </c>
    </row>
    <row r="813" spans="2:11" x14ac:dyDescent="0.25">
      <c r="B813" s="1">
        <v>43852</v>
      </c>
      <c r="C813" s="25">
        <v>86657720213</v>
      </c>
      <c r="D813" s="4">
        <v>303</v>
      </c>
      <c r="E813" s="1">
        <v>43912</v>
      </c>
      <c r="F813" s="1">
        <v>43927</v>
      </c>
      <c r="G813" s="2" t="s">
        <v>8</v>
      </c>
      <c r="H813" s="6">
        <f>IF(TblVendas[[#This Row],[Vencimento]] &gt; Analises!$C$3, 0, IF(TblVendas[[#This Row],[Pagamento]] = 0, Analises!$C$3 - TblVendas[[#This Row],[Vencimento]], TblVendas[[#This Row],[Pagamento]] - TblVendas[[#This Row],[Vencimento]]))</f>
        <v>15</v>
      </c>
      <c r="I813" s="6">
        <f>MONTH(TblVendas[[#This Row],[Data Venda]])</f>
        <v>1</v>
      </c>
      <c r="J813" s="6">
        <f>YEAR(TblVendas[[#This Row],[Data Venda]])</f>
        <v>2020</v>
      </c>
      <c r="K813" s="7" t="str">
        <f>IF(TblVendas[[#This Row],[Vencimento]] &gt; TblVendas[[#This Row],[Data Venda]], "À Prazo", "À Vista")</f>
        <v>À Prazo</v>
      </c>
    </row>
    <row r="814" spans="2:11" x14ac:dyDescent="0.25">
      <c r="B814" s="1">
        <v>43853</v>
      </c>
      <c r="C814" s="25">
        <v>86657720075</v>
      </c>
      <c r="D814" s="4">
        <v>595</v>
      </c>
      <c r="E814" s="1">
        <v>43883</v>
      </c>
      <c r="F814" s="1">
        <v>43883</v>
      </c>
      <c r="G814" s="2" t="s">
        <v>8</v>
      </c>
      <c r="H81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14" s="6">
        <f>MONTH(TblVendas[[#This Row],[Data Venda]])</f>
        <v>1</v>
      </c>
      <c r="J814" s="6">
        <f>YEAR(TblVendas[[#This Row],[Data Venda]])</f>
        <v>2020</v>
      </c>
      <c r="K814" s="7" t="str">
        <f>IF(TblVendas[[#This Row],[Vencimento]] &gt; TblVendas[[#This Row],[Data Venda]], "À Prazo", "À Vista")</f>
        <v>À Prazo</v>
      </c>
    </row>
    <row r="815" spans="2:11" x14ac:dyDescent="0.25">
      <c r="B815" s="1">
        <v>43853</v>
      </c>
      <c r="C815" s="25">
        <v>86657720099</v>
      </c>
      <c r="D815" s="4">
        <v>1090</v>
      </c>
      <c r="E815" s="1">
        <v>43913</v>
      </c>
      <c r="F815" s="1">
        <v>43924</v>
      </c>
      <c r="G815" s="2" t="s">
        <v>8</v>
      </c>
      <c r="H815" s="6">
        <f>IF(TblVendas[[#This Row],[Vencimento]] &gt; Analises!$C$3, 0, IF(TblVendas[[#This Row],[Pagamento]] = 0, Analises!$C$3 - TblVendas[[#This Row],[Vencimento]], TblVendas[[#This Row],[Pagamento]] - TblVendas[[#This Row],[Vencimento]]))</f>
        <v>11</v>
      </c>
      <c r="I815" s="6">
        <f>MONTH(TblVendas[[#This Row],[Data Venda]])</f>
        <v>1</v>
      </c>
      <c r="J815" s="6">
        <f>YEAR(TblVendas[[#This Row],[Data Venda]])</f>
        <v>2020</v>
      </c>
      <c r="K815" s="7" t="str">
        <f>IF(TblVendas[[#This Row],[Vencimento]] &gt; TblVendas[[#This Row],[Data Venda]], "À Prazo", "À Vista")</f>
        <v>À Prazo</v>
      </c>
    </row>
    <row r="816" spans="2:11" x14ac:dyDescent="0.25">
      <c r="B816" s="1">
        <v>43853</v>
      </c>
      <c r="C816" s="25">
        <v>86657720099</v>
      </c>
      <c r="D816" s="4">
        <v>1460</v>
      </c>
      <c r="E816" s="1">
        <v>43913</v>
      </c>
      <c r="F816" s="1">
        <v>43913</v>
      </c>
      <c r="G816" s="2" t="s">
        <v>9</v>
      </c>
      <c r="H81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16" s="6">
        <f>MONTH(TblVendas[[#This Row],[Data Venda]])</f>
        <v>1</v>
      </c>
      <c r="J816" s="6">
        <f>YEAR(TblVendas[[#This Row],[Data Venda]])</f>
        <v>2020</v>
      </c>
      <c r="K816" s="7" t="str">
        <f>IF(TblVendas[[#This Row],[Vencimento]] &gt; TblVendas[[#This Row],[Data Venda]], "À Prazo", "À Vista")</f>
        <v>À Prazo</v>
      </c>
    </row>
    <row r="817" spans="2:11" x14ac:dyDescent="0.25">
      <c r="B817" s="1">
        <v>43854</v>
      </c>
      <c r="C817" s="25">
        <v>86657720258</v>
      </c>
      <c r="D817" s="4">
        <v>849</v>
      </c>
      <c r="E817" s="1">
        <v>43944</v>
      </c>
      <c r="F817" s="1">
        <v>43944</v>
      </c>
      <c r="G817" s="2" t="s">
        <v>8</v>
      </c>
      <c r="H81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17" s="6">
        <f>MONTH(TblVendas[[#This Row],[Data Venda]])</f>
        <v>1</v>
      </c>
      <c r="J817" s="6">
        <f>YEAR(TblVendas[[#This Row],[Data Venda]])</f>
        <v>2020</v>
      </c>
      <c r="K817" s="7" t="str">
        <f>IF(TblVendas[[#This Row],[Vencimento]] &gt; TblVendas[[#This Row],[Data Venda]], "À Prazo", "À Vista")</f>
        <v>À Prazo</v>
      </c>
    </row>
    <row r="818" spans="2:11" x14ac:dyDescent="0.25">
      <c r="B818" s="1">
        <v>43855</v>
      </c>
      <c r="C818" s="25">
        <v>86657720203</v>
      </c>
      <c r="D818" s="4">
        <v>1421</v>
      </c>
      <c r="E818" s="1">
        <v>43885</v>
      </c>
      <c r="F818" s="1">
        <v>43885</v>
      </c>
      <c r="G818" s="2" t="s">
        <v>7</v>
      </c>
      <c r="H81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18" s="6">
        <f>MONTH(TblVendas[[#This Row],[Data Venda]])</f>
        <v>1</v>
      </c>
      <c r="J818" s="6">
        <f>YEAR(TblVendas[[#This Row],[Data Venda]])</f>
        <v>2020</v>
      </c>
      <c r="K818" s="7" t="str">
        <f>IF(TblVendas[[#This Row],[Vencimento]] &gt; TblVendas[[#This Row],[Data Venda]], "À Prazo", "À Vista")</f>
        <v>À Prazo</v>
      </c>
    </row>
    <row r="819" spans="2:11" x14ac:dyDescent="0.25">
      <c r="B819" s="1">
        <v>43855</v>
      </c>
      <c r="C819" s="25">
        <v>86657720231</v>
      </c>
      <c r="D819" s="4">
        <v>183</v>
      </c>
      <c r="E819" s="1">
        <v>43885</v>
      </c>
      <c r="F819" s="1">
        <v>43885</v>
      </c>
      <c r="G819" s="2" t="s">
        <v>8</v>
      </c>
      <c r="H81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19" s="6">
        <f>MONTH(TblVendas[[#This Row],[Data Venda]])</f>
        <v>1</v>
      </c>
      <c r="J819" s="6">
        <f>YEAR(TblVendas[[#This Row],[Data Venda]])</f>
        <v>2020</v>
      </c>
      <c r="K819" s="7" t="str">
        <f>IF(TblVendas[[#This Row],[Vencimento]] &gt; TblVendas[[#This Row],[Data Venda]], "À Prazo", "À Vista")</f>
        <v>À Prazo</v>
      </c>
    </row>
    <row r="820" spans="2:11" x14ac:dyDescent="0.25">
      <c r="B820" s="1">
        <v>43855</v>
      </c>
      <c r="C820" s="25">
        <v>86657720076</v>
      </c>
      <c r="D820" s="4">
        <v>1201</v>
      </c>
      <c r="E820" s="1">
        <v>43885</v>
      </c>
      <c r="F820" s="1">
        <v>43885</v>
      </c>
      <c r="G820" s="2" t="s">
        <v>7</v>
      </c>
      <c r="H82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20" s="6">
        <f>MONTH(TblVendas[[#This Row],[Data Venda]])</f>
        <v>1</v>
      </c>
      <c r="J820" s="6">
        <f>YEAR(TblVendas[[#This Row],[Data Venda]])</f>
        <v>2020</v>
      </c>
      <c r="K820" s="7" t="str">
        <f>IF(TblVendas[[#This Row],[Vencimento]] &gt; TblVendas[[#This Row],[Data Venda]], "À Prazo", "À Vista")</f>
        <v>À Prazo</v>
      </c>
    </row>
    <row r="821" spans="2:11" x14ac:dyDescent="0.25">
      <c r="B821" s="1">
        <v>43856</v>
      </c>
      <c r="C821" s="25">
        <v>86657720210</v>
      </c>
      <c r="D821" s="4">
        <v>1423</v>
      </c>
      <c r="E821" s="1">
        <v>43916</v>
      </c>
      <c r="F821" s="1">
        <v>43916</v>
      </c>
      <c r="G821" s="2" t="s">
        <v>8</v>
      </c>
      <c r="H82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21" s="6">
        <f>MONTH(TblVendas[[#This Row],[Data Venda]])</f>
        <v>1</v>
      </c>
      <c r="J821" s="6">
        <f>YEAR(TblVendas[[#This Row],[Data Venda]])</f>
        <v>2020</v>
      </c>
      <c r="K821" s="7" t="str">
        <f>IF(TblVendas[[#This Row],[Vencimento]] &gt; TblVendas[[#This Row],[Data Venda]], "À Prazo", "À Vista")</f>
        <v>À Prazo</v>
      </c>
    </row>
    <row r="822" spans="2:11" x14ac:dyDescent="0.25">
      <c r="B822" s="1">
        <v>43856</v>
      </c>
      <c r="C822" s="25">
        <v>86657720243</v>
      </c>
      <c r="D822" s="4">
        <v>1272</v>
      </c>
      <c r="E822" s="1">
        <v>43916</v>
      </c>
      <c r="F822" s="1">
        <v>43916</v>
      </c>
      <c r="G822" s="2" t="s">
        <v>8</v>
      </c>
      <c r="H82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22" s="6">
        <f>MONTH(TblVendas[[#This Row],[Data Venda]])</f>
        <v>1</v>
      </c>
      <c r="J822" s="6">
        <f>YEAR(TblVendas[[#This Row],[Data Venda]])</f>
        <v>2020</v>
      </c>
      <c r="K822" s="7" t="str">
        <f>IF(TblVendas[[#This Row],[Vencimento]] &gt; TblVendas[[#This Row],[Data Venda]], "À Prazo", "À Vista")</f>
        <v>À Prazo</v>
      </c>
    </row>
    <row r="823" spans="2:11" x14ac:dyDescent="0.25">
      <c r="B823" s="1">
        <v>43858</v>
      </c>
      <c r="C823" s="25">
        <v>86657720259</v>
      </c>
      <c r="D823" s="4">
        <v>758</v>
      </c>
      <c r="E823" s="1">
        <v>43888</v>
      </c>
      <c r="F823" s="1">
        <v>43888</v>
      </c>
      <c r="G823" s="2" t="s">
        <v>8</v>
      </c>
      <c r="H82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23" s="6">
        <f>MONTH(TblVendas[[#This Row],[Data Venda]])</f>
        <v>1</v>
      </c>
      <c r="J823" s="6">
        <f>YEAR(TblVendas[[#This Row],[Data Venda]])</f>
        <v>2020</v>
      </c>
      <c r="K823" s="7" t="str">
        <f>IF(TblVendas[[#This Row],[Vencimento]] &gt; TblVendas[[#This Row],[Data Venda]], "À Prazo", "À Vista")</f>
        <v>À Prazo</v>
      </c>
    </row>
    <row r="824" spans="2:11" x14ac:dyDescent="0.25">
      <c r="B824" s="1">
        <v>43858</v>
      </c>
      <c r="C824" s="25">
        <v>86657720231</v>
      </c>
      <c r="D824" s="4">
        <v>1347</v>
      </c>
      <c r="E824" s="1">
        <v>43918</v>
      </c>
      <c r="F824" s="1">
        <v>43918</v>
      </c>
      <c r="G824" s="2" t="s">
        <v>8</v>
      </c>
      <c r="H82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24" s="6">
        <f>MONTH(TblVendas[[#This Row],[Data Venda]])</f>
        <v>1</v>
      </c>
      <c r="J824" s="6">
        <f>YEAR(TblVendas[[#This Row],[Data Venda]])</f>
        <v>2020</v>
      </c>
      <c r="K824" s="7" t="str">
        <f>IF(TblVendas[[#This Row],[Vencimento]] &gt; TblVendas[[#This Row],[Data Venda]], "À Prazo", "À Vista")</f>
        <v>À Prazo</v>
      </c>
    </row>
    <row r="825" spans="2:11" x14ac:dyDescent="0.25">
      <c r="B825" s="1">
        <v>43858</v>
      </c>
      <c r="C825" s="25">
        <v>86657720159</v>
      </c>
      <c r="D825" s="4">
        <v>1087</v>
      </c>
      <c r="E825" s="1">
        <v>43918</v>
      </c>
      <c r="F825" s="1">
        <v>43918</v>
      </c>
      <c r="G825" s="2" t="s">
        <v>8</v>
      </c>
      <c r="H82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25" s="6">
        <f>MONTH(TblVendas[[#This Row],[Data Venda]])</f>
        <v>1</v>
      </c>
      <c r="J825" s="6">
        <f>YEAR(TblVendas[[#This Row],[Data Venda]])</f>
        <v>2020</v>
      </c>
      <c r="K825" s="7" t="str">
        <f>IF(TblVendas[[#This Row],[Vencimento]] &gt; TblVendas[[#This Row],[Data Venda]], "À Prazo", "À Vista")</f>
        <v>À Prazo</v>
      </c>
    </row>
    <row r="826" spans="2:11" x14ac:dyDescent="0.25">
      <c r="B826" s="1">
        <v>43858</v>
      </c>
      <c r="C826" s="25">
        <v>86657720107</v>
      </c>
      <c r="D826" s="4">
        <v>217</v>
      </c>
      <c r="E826" s="1">
        <v>43948</v>
      </c>
      <c r="F826" s="1">
        <v>43948</v>
      </c>
      <c r="G826" s="2" t="s">
        <v>7</v>
      </c>
      <c r="H82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26" s="6">
        <f>MONTH(TblVendas[[#This Row],[Data Venda]])</f>
        <v>1</v>
      </c>
      <c r="J826" s="6">
        <f>YEAR(TblVendas[[#This Row],[Data Venda]])</f>
        <v>2020</v>
      </c>
      <c r="K826" s="7" t="str">
        <f>IF(TblVendas[[#This Row],[Vencimento]] &gt; TblVendas[[#This Row],[Data Venda]], "À Prazo", "À Vista")</f>
        <v>À Prazo</v>
      </c>
    </row>
    <row r="827" spans="2:11" x14ac:dyDescent="0.25">
      <c r="B827" s="1">
        <v>43859</v>
      </c>
      <c r="C827" s="25">
        <v>86657720052</v>
      </c>
      <c r="D827" s="4">
        <v>185</v>
      </c>
      <c r="E827" s="1">
        <v>43889</v>
      </c>
      <c r="F827" s="1">
        <v>43921</v>
      </c>
      <c r="G827" s="2" t="s">
        <v>9</v>
      </c>
      <c r="H827" s="6">
        <f>IF(TblVendas[[#This Row],[Vencimento]] &gt; Analises!$C$3, 0, IF(TblVendas[[#This Row],[Pagamento]] = 0, Analises!$C$3 - TblVendas[[#This Row],[Vencimento]], TblVendas[[#This Row],[Pagamento]] - TblVendas[[#This Row],[Vencimento]]))</f>
        <v>32</v>
      </c>
      <c r="I827" s="6">
        <f>MONTH(TblVendas[[#This Row],[Data Venda]])</f>
        <v>1</v>
      </c>
      <c r="J827" s="6">
        <f>YEAR(TblVendas[[#This Row],[Data Venda]])</f>
        <v>2020</v>
      </c>
      <c r="K827" s="7" t="str">
        <f>IF(TblVendas[[#This Row],[Vencimento]] &gt; TblVendas[[#This Row],[Data Venda]], "À Prazo", "À Vista")</f>
        <v>À Prazo</v>
      </c>
    </row>
    <row r="828" spans="2:11" x14ac:dyDescent="0.25">
      <c r="B828" s="1">
        <v>43859</v>
      </c>
      <c r="C828" s="25">
        <v>86657720145</v>
      </c>
      <c r="D828" s="4">
        <v>856</v>
      </c>
      <c r="E828" s="1">
        <v>43919</v>
      </c>
      <c r="F828" s="1">
        <v>43937</v>
      </c>
      <c r="G828" s="2" t="s">
        <v>9</v>
      </c>
      <c r="H828" s="6">
        <f>IF(TblVendas[[#This Row],[Vencimento]] &gt; Analises!$C$3, 0, IF(TblVendas[[#This Row],[Pagamento]] = 0, Analises!$C$3 - TblVendas[[#This Row],[Vencimento]], TblVendas[[#This Row],[Pagamento]] - TblVendas[[#This Row],[Vencimento]]))</f>
        <v>18</v>
      </c>
      <c r="I828" s="6">
        <f>MONTH(TblVendas[[#This Row],[Data Venda]])</f>
        <v>1</v>
      </c>
      <c r="J828" s="6">
        <f>YEAR(TblVendas[[#This Row],[Data Venda]])</f>
        <v>2020</v>
      </c>
      <c r="K828" s="7" t="str">
        <f>IF(TblVendas[[#This Row],[Vencimento]] &gt; TblVendas[[#This Row],[Data Venda]], "À Prazo", "À Vista")</f>
        <v>À Prazo</v>
      </c>
    </row>
    <row r="829" spans="2:11" x14ac:dyDescent="0.25">
      <c r="B829" s="1">
        <v>43860</v>
      </c>
      <c r="C829" s="25">
        <v>86657720257</v>
      </c>
      <c r="D829" s="4">
        <v>893</v>
      </c>
      <c r="E829" s="1">
        <v>43950</v>
      </c>
      <c r="F829" s="1">
        <v>43950</v>
      </c>
      <c r="G829" s="2" t="s">
        <v>7</v>
      </c>
      <c r="H82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29" s="6">
        <f>MONTH(TblVendas[[#This Row],[Data Venda]])</f>
        <v>1</v>
      </c>
      <c r="J829" s="6">
        <f>YEAR(TblVendas[[#This Row],[Data Venda]])</f>
        <v>2020</v>
      </c>
      <c r="K829" s="7" t="str">
        <f>IF(TblVendas[[#This Row],[Vencimento]] &gt; TblVendas[[#This Row],[Data Venda]], "À Prazo", "À Vista")</f>
        <v>À Prazo</v>
      </c>
    </row>
    <row r="830" spans="2:11" x14ac:dyDescent="0.25">
      <c r="B830" s="1">
        <v>43861</v>
      </c>
      <c r="C830" s="25">
        <v>86657720148</v>
      </c>
      <c r="D830" s="4">
        <v>251</v>
      </c>
      <c r="E830" s="1">
        <v>43891</v>
      </c>
      <c r="F830" s="1">
        <v>43891</v>
      </c>
      <c r="G830" s="2" t="s">
        <v>8</v>
      </c>
      <c r="H83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30" s="6">
        <f>MONTH(TblVendas[[#This Row],[Data Venda]])</f>
        <v>1</v>
      </c>
      <c r="J830" s="6">
        <f>YEAR(TblVendas[[#This Row],[Data Venda]])</f>
        <v>2020</v>
      </c>
      <c r="K830" s="7" t="str">
        <f>IF(TblVendas[[#This Row],[Vencimento]] &gt; TblVendas[[#This Row],[Data Venda]], "À Prazo", "À Vista")</f>
        <v>À Prazo</v>
      </c>
    </row>
    <row r="831" spans="2:11" x14ac:dyDescent="0.25">
      <c r="B831" s="1">
        <v>43861</v>
      </c>
      <c r="C831" s="25">
        <v>86657720099</v>
      </c>
      <c r="D831" s="4">
        <v>785</v>
      </c>
      <c r="E831" s="1">
        <v>43921</v>
      </c>
      <c r="F831" s="1">
        <v>43921</v>
      </c>
      <c r="G831" s="2" t="s">
        <v>7</v>
      </c>
      <c r="H83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31" s="6">
        <f>MONTH(TblVendas[[#This Row],[Data Venda]])</f>
        <v>1</v>
      </c>
      <c r="J831" s="6">
        <f>YEAR(TblVendas[[#This Row],[Data Venda]])</f>
        <v>2020</v>
      </c>
      <c r="K831" s="7" t="str">
        <f>IF(TblVendas[[#This Row],[Vencimento]] &gt; TblVendas[[#This Row],[Data Venda]], "À Prazo", "À Vista")</f>
        <v>À Prazo</v>
      </c>
    </row>
    <row r="832" spans="2:11" x14ac:dyDescent="0.25">
      <c r="B832" s="1">
        <v>43862</v>
      </c>
      <c r="C832" s="25">
        <v>86657720112</v>
      </c>
      <c r="D832" s="4">
        <v>950</v>
      </c>
      <c r="E832" s="1">
        <v>43862</v>
      </c>
      <c r="F832" s="1">
        <v>43885</v>
      </c>
      <c r="G832" s="2" t="s">
        <v>9</v>
      </c>
      <c r="H832" s="6">
        <f>IF(TblVendas[[#This Row],[Vencimento]] &gt; Analises!$C$3, 0, IF(TblVendas[[#This Row],[Pagamento]] = 0, Analises!$C$3 - TblVendas[[#This Row],[Vencimento]], TblVendas[[#This Row],[Pagamento]] - TblVendas[[#This Row],[Vencimento]]))</f>
        <v>23</v>
      </c>
      <c r="I832" s="6">
        <f>MONTH(TblVendas[[#This Row],[Data Venda]])</f>
        <v>2</v>
      </c>
      <c r="J832" s="6">
        <f>YEAR(TblVendas[[#This Row],[Data Venda]])</f>
        <v>2020</v>
      </c>
      <c r="K832" s="7" t="str">
        <f>IF(TblVendas[[#This Row],[Vencimento]] &gt; TblVendas[[#This Row],[Data Venda]], "À Prazo", "À Vista")</f>
        <v>À Vista</v>
      </c>
    </row>
    <row r="833" spans="2:11" x14ac:dyDescent="0.25">
      <c r="B833" s="1">
        <v>43862</v>
      </c>
      <c r="C833" s="25">
        <v>86657720080</v>
      </c>
      <c r="D833" s="4">
        <v>991</v>
      </c>
      <c r="E833" s="1">
        <v>43922</v>
      </c>
      <c r="F833" s="1">
        <v>43922</v>
      </c>
      <c r="G833" s="2" t="s">
        <v>9</v>
      </c>
      <c r="H83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33" s="6">
        <f>MONTH(TblVendas[[#This Row],[Data Venda]])</f>
        <v>2</v>
      </c>
      <c r="J833" s="6">
        <f>YEAR(TblVendas[[#This Row],[Data Venda]])</f>
        <v>2020</v>
      </c>
      <c r="K833" s="7" t="str">
        <f>IF(TblVendas[[#This Row],[Vencimento]] &gt; TblVendas[[#This Row],[Data Venda]], "À Prazo", "À Vista")</f>
        <v>À Prazo</v>
      </c>
    </row>
    <row r="834" spans="2:11" x14ac:dyDescent="0.25">
      <c r="B834" s="1">
        <v>43862</v>
      </c>
      <c r="C834" s="25">
        <v>86657720130</v>
      </c>
      <c r="D834" s="4">
        <v>490</v>
      </c>
      <c r="E834" s="1">
        <v>43952</v>
      </c>
      <c r="F834" s="1">
        <v>43978</v>
      </c>
      <c r="G834" s="2" t="s">
        <v>7</v>
      </c>
      <c r="H834" s="6">
        <f>IF(TblVendas[[#This Row],[Vencimento]] &gt; Analises!$C$3, 0, IF(TblVendas[[#This Row],[Pagamento]] = 0, Analises!$C$3 - TblVendas[[#This Row],[Vencimento]], TblVendas[[#This Row],[Pagamento]] - TblVendas[[#This Row],[Vencimento]]))</f>
        <v>26</v>
      </c>
      <c r="I834" s="6">
        <f>MONTH(TblVendas[[#This Row],[Data Venda]])</f>
        <v>2</v>
      </c>
      <c r="J834" s="6">
        <f>YEAR(TblVendas[[#This Row],[Data Venda]])</f>
        <v>2020</v>
      </c>
      <c r="K834" s="7" t="str">
        <f>IF(TblVendas[[#This Row],[Vencimento]] &gt; TblVendas[[#This Row],[Data Venda]], "À Prazo", "À Vista")</f>
        <v>À Prazo</v>
      </c>
    </row>
    <row r="835" spans="2:11" x14ac:dyDescent="0.25">
      <c r="B835" s="1">
        <v>43862</v>
      </c>
      <c r="C835" s="25">
        <v>86657720125</v>
      </c>
      <c r="D835" s="4">
        <v>212</v>
      </c>
      <c r="E835" s="1">
        <v>43952</v>
      </c>
      <c r="F835" s="1">
        <v>43952</v>
      </c>
      <c r="G835" s="2" t="s">
        <v>9</v>
      </c>
      <c r="H83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35" s="6">
        <f>MONTH(TblVendas[[#This Row],[Data Venda]])</f>
        <v>2</v>
      </c>
      <c r="J835" s="6">
        <f>YEAR(TblVendas[[#This Row],[Data Venda]])</f>
        <v>2020</v>
      </c>
      <c r="K835" s="7" t="str">
        <f>IF(TblVendas[[#This Row],[Vencimento]] &gt; TblVendas[[#This Row],[Data Venda]], "À Prazo", "À Vista")</f>
        <v>À Prazo</v>
      </c>
    </row>
    <row r="836" spans="2:11" x14ac:dyDescent="0.25">
      <c r="B836" s="1">
        <v>43863</v>
      </c>
      <c r="C836" s="25">
        <v>86657720192</v>
      </c>
      <c r="D836" s="4">
        <v>290</v>
      </c>
      <c r="E836" s="1">
        <v>43893</v>
      </c>
      <c r="F836" s="1">
        <v>43893</v>
      </c>
      <c r="G836" s="2" t="s">
        <v>7</v>
      </c>
      <c r="H83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36" s="6">
        <f>MONTH(TblVendas[[#This Row],[Data Venda]])</f>
        <v>2</v>
      </c>
      <c r="J836" s="6">
        <f>YEAR(TblVendas[[#This Row],[Data Venda]])</f>
        <v>2020</v>
      </c>
      <c r="K836" s="7" t="str">
        <f>IF(TblVendas[[#This Row],[Vencimento]] &gt; TblVendas[[#This Row],[Data Venda]], "À Prazo", "À Vista")</f>
        <v>À Prazo</v>
      </c>
    </row>
    <row r="837" spans="2:11" x14ac:dyDescent="0.25">
      <c r="B837" s="1">
        <v>43863</v>
      </c>
      <c r="C837" s="25">
        <v>86657720166</v>
      </c>
      <c r="D837" s="4">
        <v>215</v>
      </c>
      <c r="E837" s="1">
        <v>43893</v>
      </c>
      <c r="F837" s="1">
        <v>43893</v>
      </c>
      <c r="G837" s="2" t="s">
        <v>7</v>
      </c>
      <c r="H83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37" s="6">
        <f>MONTH(TblVendas[[#This Row],[Data Venda]])</f>
        <v>2</v>
      </c>
      <c r="J837" s="6">
        <f>YEAR(TblVendas[[#This Row],[Data Venda]])</f>
        <v>2020</v>
      </c>
      <c r="K837" s="7" t="str">
        <f>IF(TblVendas[[#This Row],[Vencimento]] &gt; TblVendas[[#This Row],[Data Venda]], "À Prazo", "À Vista")</f>
        <v>À Prazo</v>
      </c>
    </row>
    <row r="838" spans="2:11" x14ac:dyDescent="0.25">
      <c r="B838" s="1">
        <v>43865</v>
      </c>
      <c r="C838" s="25">
        <v>86657720079</v>
      </c>
      <c r="D838" s="4">
        <v>1454</v>
      </c>
      <c r="E838" s="1">
        <v>43895</v>
      </c>
      <c r="F838" s="1">
        <v>43895</v>
      </c>
      <c r="G838" s="2" t="s">
        <v>7</v>
      </c>
      <c r="H83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38" s="6">
        <f>MONTH(TblVendas[[#This Row],[Data Venda]])</f>
        <v>2</v>
      </c>
      <c r="J838" s="6">
        <f>YEAR(TblVendas[[#This Row],[Data Venda]])</f>
        <v>2020</v>
      </c>
      <c r="K838" s="7" t="str">
        <f>IF(TblVendas[[#This Row],[Vencimento]] &gt; TblVendas[[#This Row],[Data Venda]], "À Prazo", "À Vista")</f>
        <v>À Prazo</v>
      </c>
    </row>
    <row r="839" spans="2:11" x14ac:dyDescent="0.25">
      <c r="B839" s="1">
        <v>43866</v>
      </c>
      <c r="C839" s="25">
        <v>86657720053</v>
      </c>
      <c r="D839" s="4">
        <v>567</v>
      </c>
      <c r="E839" s="1">
        <v>43896</v>
      </c>
      <c r="F839" s="1">
        <v>43924</v>
      </c>
      <c r="G839" s="2" t="s">
        <v>8</v>
      </c>
      <c r="H839" s="6">
        <f>IF(TblVendas[[#This Row],[Vencimento]] &gt; Analises!$C$3, 0, IF(TblVendas[[#This Row],[Pagamento]] = 0, Analises!$C$3 - TblVendas[[#This Row],[Vencimento]], TblVendas[[#This Row],[Pagamento]] - TblVendas[[#This Row],[Vencimento]]))</f>
        <v>28</v>
      </c>
      <c r="I839" s="6">
        <f>MONTH(TblVendas[[#This Row],[Data Venda]])</f>
        <v>2</v>
      </c>
      <c r="J839" s="6">
        <f>YEAR(TblVendas[[#This Row],[Data Venda]])</f>
        <v>2020</v>
      </c>
      <c r="K839" s="7" t="str">
        <f>IF(TblVendas[[#This Row],[Vencimento]] &gt; TblVendas[[#This Row],[Data Venda]], "À Prazo", "À Vista")</f>
        <v>À Prazo</v>
      </c>
    </row>
    <row r="840" spans="2:11" x14ac:dyDescent="0.25">
      <c r="B840" s="1">
        <v>43866</v>
      </c>
      <c r="C840" s="25">
        <v>86657720240</v>
      </c>
      <c r="D840" s="4">
        <v>1401</v>
      </c>
      <c r="E840" s="1">
        <v>43896</v>
      </c>
      <c r="F840" s="1">
        <v>43896</v>
      </c>
      <c r="G840" s="2" t="s">
        <v>9</v>
      </c>
      <c r="H84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40" s="6">
        <f>MONTH(TblVendas[[#This Row],[Data Venda]])</f>
        <v>2</v>
      </c>
      <c r="J840" s="6">
        <f>YEAR(TblVendas[[#This Row],[Data Venda]])</f>
        <v>2020</v>
      </c>
      <c r="K840" s="7" t="str">
        <f>IF(TblVendas[[#This Row],[Vencimento]] &gt; TblVendas[[#This Row],[Data Venda]], "À Prazo", "À Vista")</f>
        <v>À Prazo</v>
      </c>
    </row>
    <row r="841" spans="2:11" x14ac:dyDescent="0.25">
      <c r="B841" s="1">
        <v>43866</v>
      </c>
      <c r="C841" s="25">
        <v>86657720148</v>
      </c>
      <c r="D841" s="4">
        <v>440</v>
      </c>
      <c r="E841" s="1">
        <v>43896</v>
      </c>
      <c r="F841" s="1">
        <v>43896</v>
      </c>
      <c r="G841" s="2" t="s">
        <v>8</v>
      </c>
      <c r="H84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41" s="6">
        <f>MONTH(TblVendas[[#This Row],[Data Venda]])</f>
        <v>2</v>
      </c>
      <c r="J841" s="6">
        <f>YEAR(TblVendas[[#This Row],[Data Venda]])</f>
        <v>2020</v>
      </c>
      <c r="K841" s="7" t="str">
        <f>IF(TblVendas[[#This Row],[Vencimento]] &gt; TblVendas[[#This Row],[Data Venda]], "À Prazo", "À Vista")</f>
        <v>À Prazo</v>
      </c>
    </row>
    <row r="842" spans="2:11" x14ac:dyDescent="0.25">
      <c r="B842" s="1">
        <v>43867</v>
      </c>
      <c r="C842" s="25">
        <v>86657720253</v>
      </c>
      <c r="D842" s="4">
        <v>1378</v>
      </c>
      <c r="E842" s="1">
        <v>43867</v>
      </c>
      <c r="F842" s="1">
        <v>43867</v>
      </c>
      <c r="G842" s="2" t="s">
        <v>9</v>
      </c>
      <c r="H84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42" s="6">
        <f>MONTH(TblVendas[[#This Row],[Data Venda]])</f>
        <v>2</v>
      </c>
      <c r="J842" s="6">
        <f>YEAR(TblVendas[[#This Row],[Data Venda]])</f>
        <v>2020</v>
      </c>
      <c r="K842" s="7" t="str">
        <f>IF(TblVendas[[#This Row],[Vencimento]] &gt; TblVendas[[#This Row],[Data Venda]], "À Prazo", "À Vista")</f>
        <v>À Vista</v>
      </c>
    </row>
    <row r="843" spans="2:11" x14ac:dyDescent="0.25">
      <c r="B843" s="1">
        <v>43867</v>
      </c>
      <c r="C843" s="25">
        <v>86657720055</v>
      </c>
      <c r="D843" s="4">
        <v>719</v>
      </c>
      <c r="E843" s="1">
        <v>43897</v>
      </c>
      <c r="F843" s="1">
        <v>43906</v>
      </c>
      <c r="G843" s="2" t="s">
        <v>7</v>
      </c>
      <c r="H843" s="6">
        <f>IF(TblVendas[[#This Row],[Vencimento]] &gt; Analises!$C$3, 0, IF(TblVendas[[#This Row],[Pagamento]] = 0, Analises!$C$3 - TblVendas[[#This Row],[Vencimento]], TblVendas[[#This Row],[Pagamento]] - TblVendas[[#This Row],[Vencimento]]))</f>
        <v>9</v>
      </c>
      <c r="I843" s="6">
        <f>MONTH(TblVendas[[#This Row],[Data Venda]])</f>
        <v>2</v>
      </c>
      <c r="J843" s="6">
        <f>YEAR(TblVendas[[#This Row],[Data Venda]])</f>
        <v>2020</v>
      </c>
      <c r="K843" s="7" t="str">
        <f>IF(TblVendas[[#This Row],[Vencimento]] &gt; TblVendas[[#This Row],[Data Venda]], "À Prazo", "À Vista")</f>
        <v>À Prazo</v>
      </c>
    </row>
    <row r="844" spans="2:11" x14ac:dyDescent="0.25">
      <c r="B844" s="1">
        <v>43867</v>
      </c>
      <c r="C844" s="25">
        <v>86657720054</v>
      </c>
      <c r="D844" s="4">
        <v>141</v>
      </c>
      <c r="E844" s="1">
        <v>43897</v>
      </c>
      <c r="F844" s="1">
        <v>43922</v>
      </c>
      <c r="G844" s="2" t="s">
        <v>9</v>
      </c>
      <c r="H844" s="6">
        <f>IF(TblVendas[[#This Row],[Vencimento]] &gt; Analises!$C$3, 0, IF(TblVendas[[#This Row],[Pagamento]] = 0, Analises!$C$3 - TblVendas[[#This Row],[Vencimento]], TblVendas[[#This Row],[Pagamento]] - TblVendas[[#This Row],[Vencimento]]))</f>
        <v>25</v>
      </c>
      <c r="I844" s="6">
        <f>MONTH(TblVendas[[#This Row],[Data Venda]])</f>
        <v>2</v>
      </c>
      <c r="J844" s="6">
        <f>YEAR(TblVendas[[#This Row],[Data Venda]])</f>
        <v>2020</v>
      </c>
      <c r="K844" s="7" t="str">
        <f>IF(TblVendas[[#This Row],[Vencimento]] &gt; TblVendas[[#This Row],[Data Venda]], "À Prazo", "À Vista")</f>
        <v>À Prazo</v>
      </c>
    </row>
    <row r="845" spans="2:11" x14ac:dyDescent="0.25">
      <c r="B845" s="1">
        <v>43867</v>
      </c>
      <c r="C845" s="25">
        <v>86657720206</v>
      </c>
      <c r="D845" s="4">
        <v>330</v>
      </c>
      <c r="E845" s="1">
        <v>43927</v>
      </c>
      <c r="F845" s="1">
        <v>43927</v>
      </c>
      <c r="G845" s="2" t="s">
        <v>9</v>
      </c>
      <c r="H84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45" s="6">
        <f>MONTH(TblVendas[[#This Row],[Data Venda]])</f>
        <v>2</v>
      </c>
      <c r="J845" s="6">
        <f>YEAR(TblVendas[[#This Row],[Data Venda]])</f>
        <v>2020</v>
      </c>
      <c r="K845" s="7" t="str">
        <f>IF(TblVendas[[#This Row],[Vencimento]] &gt; TblVendas[[#This Row],[Data Venda]], "À Prazo", "À Vista")</f>
        <v>À Prazo</v>
      </c>
    </row>
    <row r="846" spans="2:11" x14ac:dyDescent="0.25">
      <c r="B846" s="1">
        <v>43868</v>
      </c>
      <c r="C846" s="25">
        <v>86657720187</v>
      </c>
      <c r="D846" s="4">
        <v>802</v>
      </c>
      <c r="E846" s="1">
        <v>43868</v>
      </c>
      <c r="F846" s="1">
        <v>43900</v>
      </c>
      <c r="G846" s="2" t="s">
        <v>9</v>
      </c>
      <c r="H846" s="6">
        <f>IF(TblVendas[[#This Row],[Vencimento]] &gt; Analises!$C$3, 0, IF(TblVendas[[#This Row],[Pagamento]] = 0, Analises!$C$3 - TblVendas[[#This Row],[Vencimento]], TblVendas[[#This Row],[Pagamento]] - TblVendas[[#This Row],[Vencimento]]))</f>
        <v>32</v>
      </c>
      <c r="I846" s="6">
        <f>MONTH(TblVendas[[#This Row],[Data Venda]])</f>
        <v>2</v>
      </c>
      <c r="J846" s="6">
        <f>YEAR(TblVendas[[#This Row],[Data Venda]])</f>
        <v>2020</v>
      </c>
      <c r="K846" s="7" t="str">
        <f>IF(TblVendas[[#This Row],[Vencimento]] &gt; TblVendas[[#This Row],[Data Venda]], "À Prazo", "À Vista")</f>
        <v>À Vista</v>
      </c>
    </row>
    <row r="847" spans="2:11" x14ac:dyDescent="0.25">
      <c r="B847" s="1">
        <v>43868</v>
      </c>
      <c r="C847" s="25">
        <v>86657720148</v>
      </c>
      <c r="D847" s="4">
        <v>568</v>
      </c>
      <c r="E847" s="1">
        <v>43898</v>
      </c>
      <c r="F847" s="1">
        <v>43918</v>
      </c>
      <c r="G847" s="2" t="s">
        <v>9</v>
      </c>
      <c r="H847" s="6">
        <f>IF(TblVendas[[#This Row],[Vencimento]] &gt; Analises!$C$3, 0, IF(TblVendas[[#This Row],[Pagamento]] = 0, Analises!$C$3 - TblVendas[[#This Row],[Vencimento]], TblVendas[[#This Row],[Pagamento]] - TblVendas[[#This Row],[Vencimento]]))</f>
        <v>20</v>
      </c>
      <c r="I847" s="6">
        <f>MONTH(TblVendas[[#This Row],[Data Venda]])</f>
        <v>2</v>
      </c>
      <c r="J847" s="6">
        <f>YEAR(TblVendas[[#This Row],[Data Venda]])</f>
        <v>2020</v>
      </c>
      <c r="K847" s="7" t="str">
        <f>IF(TblVendas[[#This Row],[Vencimento]] &gt; TblVendas[[#This Row],[Data Venda]], "À Prazo", "À Vista")</f>
        <v>À Prazo</v>
      </c>
    </row>
    <row r="848" spans="2:11" x14ac:dyDescent="0.25">
      <c r="B848" s="1">
        <v>43868</v>
      </c>
      <c r="C848" s="25">
        <v>86657720101</v>
      </c>
      <c r="D848" s="4">
        <v>860</v>
      </c>
      <c r="E848" s="1">
        <v>43898</v>
      </c>
      <c r="F848" s="1">
        <v>43898</v>
      </c>
      <c r="G848" s="2" t="s">
        <v>9</v>
      </c>
      <c r="H84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48" s="6">
        <f>MONTH(TblVendas[[#This Row],[Data Venda]])</f>
        <v>2</v>
      </c>
      <c r="J848" s="6">
        <f>YEAR(TblVendas[[#This Row],[Data Venda]])</f>
        <v>2020</v>
      </c>
      <c r="K848" s="7" t="str">
        <f>IF(TblVendas[[#This Row],[Vencimento]] &gt; TblVendas[[#This Row],[Data Venda]], "À Prazo", "À Vista")</f>
        <v>À Prazo</v>
      </c>
    </row>
    <row r="849" spans="2:11" x14ac:dyDescent="0.25">
      <c r="B849" s="1">
        <v>43869</v>
      </c>
      <c r="C849" s="25">
        <v>86657720251</v>
      </c>
      <c r="D849" s="4">
        <v>1493</v>
      </c>
      <c r="E849" s="1">
        <v>43869</v>
      </c>
      <c r="F849" s="1">
        <v>43897</v>
      </c>
      <c r="G849" s="2" t="s">
        <v>8</v>
      </c>
      <c r="H849" s="6">
        <f>IF(TblVendas[[#This Row],[Vencimento]] &gt; Analises!$C$3, 0, IF(TblVendas[[#This Row],[Pagamento]] = 0, Analises!$C$3 - TblVendas[[#This Row],[Vencimento]], TblVendas[[#This Row],[Pagamento]] - TblVendas[[#This Row],[Vencimento]]))</f>
        <v>28</v>
      </c>
      <c r="I849" s="6">
        <f>MONTH(TblVendas[[#This Row],[Data Venda]])</f>
        <v>2</v>
      </c>
      <c r="J849" s="6">
        <f>YEAR(TblVendas[[#This Row],[Data Venda]])</f>
        <v>2020</v>
      </c>
      <c r="K849" s="7" t="str">
        <f>IF(TblVendas[[#This Row],[Vencimento]] &gt; TblVendas[[#This Row],[Data Venda]], "À Prazo", "À Vista")</f>
        <v>À Vista</v>
      </c>
    </row>
    <row r="850" spans="2:11" x14ac:dyDescent="0.25">
      <c r="B850" s="1">
        <v>43869</v>
      </c>
      <c r="C850" s="25">
        <v>86657720075</v>
      </c>
      <c r="D850" s="4">
        <v>641</v>
      </c>
      <c r="E850" s="1">
        <v>43899</v>
      </c>
      <c r="F850" s="1">
        <v>43899</v>
      </c>
      <c r="G850" s="2" t="s">
        <v>7</v>
      </c>
      <c r="H85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50" s="6">
        <f>MONTH(TblVendas[[#This Row],[Data Venda]])</f>
        <v>2</v>
      </c>
      <c r="J850" s="6">
        <f>YEAR(TblVendas[[#This Row],[Data Venda]])</f>
        <v>2020</v>
      </c>
      <c r="K850" s="7" t="str">
        <f>IF(TblVendas[[#This Row],[Vencimento]] &gt; TblVendas[[#This Row],[Data Venda]], "À Prazo", "À Vista")</f>
        <v>À Prazo</v>
      </c>
    </row>
    <row r="851" spans="2:11" x14ac:dyDescent="0.25">
      <c r="B851" s="1">
        <v>43870</v>
      </c>
      <c r="C851" s="25">
        <v>86657720186</v>
      </c>
      <c r="D851" s="4">
        <v>922</v>
      </c>
      <c r="E851" s="1">
        <v>43930</v>
      </c>
      <c r="F851" s="1">
        <v>43968</v>
      </c>
      <c r="G851" s="2" t="s">
        <v>7</v>
      </c>
      <c r="H851" s="6">
        <f>IF(TblVendas[[#This Row],[Vencimento]] &gt; Analises!$C$3, 0, IF(TblVendas[[#This Row],[Pagamento]] = 0, Analises!$C$3 - TblVendas[[#This Row],[Vencimento]], TblVendas[[#This Row],[Pagamento]] - TblVendas[[#This Row],[Vencimento]]))</f>
        <v>38</v>
      </c>
      <c r="I851" s="6">
        <f>MONTH(TblVendas[[#This Row],[Data Venda]])</f>
        <v>2</v>
      </c>
      <c r="J851" s="6">
        <f>YEAR(TblVendas[[#This Row],[Data Venda]])</f>
        <v>2020</v>
      </c>
      <c r="K851" s="7" t="str">
        <f>IF(TblVendas[[#This Row],[Vencimento]] &gt; TblVendas[[#This Row],[Data Venda]], "À Prazo", "À Vista")</f>
        <v>À Prazo</v>
      </c>
    </row>
    <row r="852" spans="2:11" x14ac:dyDescent="0.25">
      <c r="B852" s="1">
        <v>43870</v>
      </c>
      <c r="C852" s="25">
        <v>86657720254</v>
      </c>
      <c r="D852" s="4">
        <v>1388</v>
      </c>
      <c r="E852" s="1">
        <v>43930</v>
      </c>
      <c r="F852" s="1">
        <v>43949</v>
      </c>
      <c r="G852" s="2" t="s">
        <v>7</v>
      </c>
      <c r="H852" s="6">
        <f>IF(TblVendas[[#This Row],[Vencimento]] &gt; Analises!$C$3, 0, IF(TblVendas[[#This Row],[Pagamento]] = 0, Analises!$C$3 - TblVendas[[#This Row],[Vencimento]], TblVendas[[#This Row],[Pagamento]] - TblVendas[[#This Row],[Vencimento]]))</f>
        <v>19</v>
      </c>
      <c r="I852" s="6">
        <f>MONTH(TblVendas[[#This Row],[Data Venda]])</f>
        <v>2</v>
      </c>
      <c r="J852" s="6">
        <f>YEAR(TblVendas[[#This Row],[Data Venda]])</f>
        <v>2020</v>
      </c>
      <c r="K852" s="7" t="str">
        <f>IF(TblVendas[[#This Row],[Vencimento]] &gt; TblVendas[[#This Row],[Data Venda]], "À Prazo", "À Vista")</f>
        <v>À Prazo</v>
      </c>
    </row>
    <row r="853" spans="2:11" x14ac:dyDescent="0.25">
      <c r="B853" s="1">
        <v>43870</v>
      </c>
      <c r="C853" s="25">
        <v>86657720225</v>
      </c>
      <c r="D853" s="4">
        <v>1155</v>
      </c>
      <c r="E853" s="1">
        <v>43930</v>
      </c>
      <c r="F853" s="1">
        <v>43930</v>
      </c>
      <c r="G853" s="2" t="s">
        <v>8</v>
      </c>
      <c r="H85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53" s="6">
        <f>MONTH(TblVendas[[#This Row],[Data Venda]])</f>
        <v>2</v>
      </c>
      <c r="J853" s="6">
        <f>YEAR(TblVendas[[#This Row],[Data Venda]])</f>
        <v>2020</v>
      </c>
      <c r="K853" s="7" t="str">
        <f>IF(TblVendas[[#This Row],[Vencimento]] &gt; TblVendas[[#This Row],[Data Venda]], "À Prazo", "À Vista")</f>
        <v>À Prazo</v>
      </c>
    </row>
    <row r="854" spans="2:11" x14ac:dyDescent="0.25">
      <c r="B854" s="1">
        <v>43870</v>
      </c>
      <c r="C854" s="25">
        <v>86657720222</v>
      </c>
      <c r="D854" s="4">
        <v>819</v>
      </c>
      <c r="E854" s="1">
        <v>43930</v>
      </c>
      <c r="F854" s="1">
        <v>43930</v>
      </c>
      <c r="G854" s="2" t="s">
        <v>9</v>
      </c>
      <c r="H85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54" s="6">
        <f>MONTH(TblVendas[[#This Row],[Data Venda]])</f>
        <v>2</v>
      </c>
      <c r="J854" s="6">
        <f>YEAR(TblVendas[[#This Row],[Data Venda]])</f>
        <v>2020</v>
      </c>
      <c r="K854" s="7" t="str">
        <f>IF(TblVendas[[#This Row],[Vencimento]] &gt; TblVendas[[#This Row],[Data Venda]], "À Prazo", "À Vista")</f>
        <v>À Prazo</v>
      </c>
    </row>
    <row r="855" spans="2:11" x14ac:dyDescent="0.25">
      <c r="B855" s="1">
        <v>43871</v>
      </c>
      <c r="C855" s="25">
        <v>86657720199</v>
      </c>
      <c r="D855" s="4">
        <v>507</v>
      </c>
      <c r="E855" s="1">
        <v>43901</v>
      </c>
      <c r="F855" s="1">
        <v>43901</v>
      </c>
      <c r="G855" s="2" t="s">
        <v>9</v>
      </c>
      <c r="H85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55" s="6">
        <f>MONTH(TblVendas[[#This Row],[Data Venda]])</f>
        <v>2</v>
      </c>
      <c r="J855" s="6">
        <f>YEAR(TblVendas[[#This Row],[Data Venda]])</f>
        <v>2020</v>
      </c>
      <c r="K855" s="7" t="str">
        <f>IF(TblVendas[[#This Row],[Vencimento]] &gt; TblVendas[[#This Row],[Data Venda]], "À Prazo", "À Vista")</f>
        <v>À Prazo</v>
      </c>
    </row>
    <row r="856" spans="2:11" x14ac:dyDescent="0.25">
      <c r="B856" s="1">
        <v>43871</v>
      </c>
      <c r="C856" s="25">
        <v>86657720207</v>
      </c>
      <c r="D856" s="4">
        <v>413</v>
      </c>
      <c r="E856" s="1">
        <v>43931</v>
      </c>
      <c r="F856" s="1">
        <v>43931</v>
      </c>
      <c r="G856" s="2" t="s">
        <v>8</v>
      </c>
      <c r="H85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56" s="6">
        <f>MONTH(TblVendas[[#This Row],[Data Venda]])</f>
        <v>2</v>
      </c>
      <c r="J856" s="6">
        <f>YEAR(TblVendas[[#This Row],[Data Venda]])</f>
        <v>2020</v>
      </c>
      <c r="K856" s="7" t="str">
        <f>IF(TblVendas[[#This Row],[Vencimento]] &gt; TblVendas[[#This Row],[Data Venda]], "À Prazo", "À Vista")</f>
        <v>À Prazo</v>
      </c>
    </row>
    <row r="857" spans="2:11" x14ac:dyDescent="0.25">
      <c r="B857" s="1">
        <v>43871</v>
      </c>
      <c r="C857" s="25">
        <v>86657720180</v>
      </c>
      <c r="D857" s="4">
        <v>386</v>
      </c>
      <c r="E857" s="1">
        <v>43931</v>
      </c>
      <c r="F857" s="1">
        <v>43931</v>
      </c>
      <c r="G857" s="2" t="s">
        <v>9</v>
      </c>
      <c r="H85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57" s="6">
        <f>MONTH(TblVendas[[#This Row],[Data Venda]])</f>
        <v>2</v>
      </c>
      <c r="J857" s="6">
        <f>YEAR(TblVendas[[#This Row],[Data Venda]])</f>
        <v>2020</v>
      </c>
      <c r="K857" s="7" t="str">
        <f>IF(TblVendas[[#This Row],[Vencimento]] &gt; TblVendas[[#This Row],[Data Venda]], "À Prazo", "À Vista")</f>
        <v>À Prazo</v>
      </c>
    </row>
    <row r="858" spans="2:11" x14ac:dyDescent="0.25">
      <c r="B858" s="1">
        <v>43872</v>
      </c>
      <c r="C858" s="25">
        <v>86657720051</v>
      </c>
      <c r="D858" s="4">
        <v>1434</v>
      </c>
      <c r="E858" s="1">
        <v>43932</v>
      </c>
      <c r="F858" s="1">
        <v>43932</v>
      </c>
      <c r="G858" s="2" t="s">
        <v>7</v>
      </c>
      <c r="H85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58" s="6">
        <f>MONTH(TblVendas[[#This Row],[Data Venda]])</f>
        <v>2</v>
      </c>
      <c r="J858" s="6">
        <f>YEAR(TblVendas[[#This Row],[Data Venda]])</f>
        <v>2020</v>
      </c>
      <c r="K858" s="7" t="str">
        <f>IF(TblVendas[[#This Row],[Vencimento]] &gt; TblVendas[[#This Row],[Data Venda]], "À Prazo", "À Vista")</f>
        <v>À Prazo</v>
      </c>
    </row>
    <row r="859" spans="2:11" x14ac:dyDescent="0.25">
      <c r="B859" s="1">
        <v>43873</v>
      </c>
      <c r="C859" s="25">
        <v>86657720163</v>
      </c>
      <c r="D859" s="4">
        <v>875</v>
      </c>
      <c r="E859" s="1">
        <v>43933</v>
      </c>
      <c r="F859" s="1">
        <v>43969</v>
      </c>
      <c r="G859" s="2" t="s">
        <v>7</v>
      </c>
      <c r="H859" s="6">
        <f>IF(TblVendas[[#This Row],[Vencimento]] &gt; Analises!$C$3, 0, IF(TblVendas[[#This Row],[Pagamento]] = 0, Analises!$C$3 - TblVendas[[#This Row],[Vencimento]], TblVendas[[#This Row],[Pagamento]] - TblVendas[[#This Row],[Vencimento]]))</f>
        <v>36</v>
      </c>
      <c r="I859" s="6">
        <f>MONTH(TblVendas[[#This Row],[Data Venda]])</f>
        <v>2</v>
      </c>
      <c r="J859" s="6">
        <f>YEAR(TblVendas[[#This Row],[Data Venda]])</f>
        <v>2020</v>
      </c>
      <c r="K859" s="7" t="str">
        <f>IF(TblVendas[[#This Row],[Vencimento]] &gt; TblVendas[[#This Row],[Data Venda]], "À Prazo", "À Vista")</f>
        <v>À Prazo</v>
      </c>
    </row>
    <row r="860" spans="2:11" x14ac:dyDescent="0.25">
      <c r="B860" s="1">
        <v>43876</v>
      </c>
      <c r="C860" s="25">
        <v>86657720218</v>
      </c>
      <c r="D860" s="4">
        <v>108</v>
      </c>
      <c r="E860" s="1">
        <v>43906</v>
      </c>
      <c r="F860" s="1">
        <v>43906</v>
      </c>
      <c r="G860" s="2" t="s">
        <v>7</v>
      </c>
      <c r="H86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60" s="6">
        <f>MONTH(TblVendas[[#This Row],[Data Venda]])</f>
        <v>2</v>
      </c>
      <c r="J860" s="6">
        <f>YEAR(TblVendas[[#This Row],[Data Venda]])</f>
        <v>2020</v>
      </c>
      <c r="K860" s="7" t="str">
        <f>IF(TblVendas[[#This Row],[Vencimento]] &gt; TblVendas[[#This Row],[Data Venda]], "À Prazo", "À Vista")</f>
        <v>À Prazo</v>
      </c>
    </row>
    <row r="861" spans="2:11" x14ac:dyDescent="0.25">
      <c r="B861" s="1">
        <v>43876</v>
      </c>
      <c r="C861" s="25">
        <v>86657720240</v>
      </c>
      <c r="D861" s="4">
        <v>532</v>
      </c>
      <c r="E861" s="1">
        <v>43936</v>
      </c>
      <c r="F861" s="1">
        <v>43936</v>
      </c>
      <c r="G861" s="2" t="s">
        <v>8</v>
      </c>
      <c r="H86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61" s="6">
        <f>MONTH(TblVendas[[#This Row],[Data Venda]])</f>
        <v>2</v>
      </c>
      <c r="J861" s="6">
        <f>YEAR(TblVendas[[#This Row],[Data Venda]])</f>
        <v>2020</v>
      </c>
      <c r="K861" s="7" t="str">
        <f>IF(TblVendas[[#This Row],[Vencimento]] &gt; TblVendas[[#This Row],[Data Venda]], "À Prazo", "À Vista")</f>
        <v>À Prazo</v>
      </c>
    </row>
    <row r="862" spans="2:11" x14ac:dyDescent="0.25">
      <c r="B862" s="1">
        <v>43876</v>
      </c>
      <c r="C862" s="25">
        <v>86657720181</v>
      </c>
      <c r="D862" s="4">
        <v>509</v>
      </c>
      <c r="E862" s="1">
        <v>43936</v>
      </c>
      <c r="F862" s="1">
        <v>43973</v>
      </c>
      <c r="G862" s="2" t="s">
        <v>7</v>
      </c>
      <c r="H862" s="6">
        <f>IF(TblVendas[[#This Row],[Vencimento]] &gt; Analises!$C$3, 0, IF(TblVendas[[#This Row],[Pagamento]] = 0, Analises!$C$3 - TblVendas[[#This Row],[Vencimento]], TblVendas[[#This Row],[Pagamento]] - TblVendas[[#This Row],[Vencimento]]))</f>
        <v>37</v>
      </c>
      <c r="I862" s="6">
        <f>MONTH(TblVendas[[#This Row],[Data Venda]])</f>
        <v>2</v>
      </c>
      <c r="J862" s="6">
        <f>YEAR(TblVendas[[#This Row],[Data Venda]])</f>
        <v>2020</v>
      </c>
      <c r="K862" s="7" t="str">
        <f>IF(TblVendas[[#This Row],[Vencimento]] &gt; TblVendas[[#This Row],[Data Venda]], "À Prazo", "À Vista")</f>
        <v>À Prazo</v>
      </c>
    </row>
    <row r="863" spans="2:11" x14ac:dyDescent="0.25">
      <c r="B863" s="1">
        <v>43877</v>
      </c>
      <c r="C863" s="25">
        <v>86657720099</v>
      </c>
      <c r="D863" s="4">
        <v>807</v>
      </c>
      <c r="E863" s="1">
        <v>43907</v>
      </c>
      <c r="F863" s="1">
        <v>43907</v>
      </c>
      <c r="G863" s="2" t="s">
        <v>8</v>
      </c>
      <c r="H86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63" s="6">
        <f>MONTH(TblVendas[[#This Row],[Data Venda]])</f>
        <v>2</v>
      </c>
      <c r="J863" s="6">
        <f>YEAR(TblVendas[[#This Row],[Data Venda]])</f>
        <v>2020</v>
      </c>
      <c r="K863" s="7" t="str">
        <f>IF(TblVendas[[#This Row],[Vencimento]] &gt; TblVendas[[#This Row],[Data Venda]], "À Prazo", "À Vista")</f>
        <v>À Prazo</v>
      </c>
    </row>
    <row r="864" spans="2:11" x14ac:dyDescent="0.25">
      <c r="B864" s="1">
        <v>43877</v>
      </c>
      <c r="C864" s="25">
        <v>86657720159</v>
      </c>
      <c r="D864" s="4">
        <v>897</v>
      </c>
      <c r="E864" s="1">
        <v>43937</v>
      </c>
      <c r="F864" s="1">
        <v>43937</v>
      </c>
      <c r="G864" s="2" t="s">
        <v>8</v>
      </c>
      <c r="H86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64" s="6">
        <f>MONTH(TblVendas[[#This Row],[Data Venda]])</f>
        <v>2</v>
      </c>
      <c r="J864" s="6">
        <f>YEAR(TblVendas[[#This Row],[Data Venda]])</f>
        <v>2020</v>
      </c>
      <c r="K864" s="7" t="str">
        <f>IF(TblVendas[[#This Row],[Vencimento]] &gt; TblVendas[[#This Row],[Data Venda]], "À Prazo", "À Vista")</f>
        <v>À Prazo</v>
      </c>
    </row>
    <row r="865" spans="2:11" x14ac:dyDescent="0.25">
      <c r="B865" s="1">
        <v>43878</v>
      </c>
      <c r="C865" s="25">
        <v>86657720183</v>
      </c>
      <c r="D865" s="4">
        <v>1407</v>
      </c>
      <c r="E865" s="1">
        <v>43908</v>
      </c>
      <c r="F865" s="1">
        <v>43908</v>
      </c>
      <c r="G865" s="2" t="s">
        <v>8</v>
      </c>
      <c r="H86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65" s="6">
        <f>MONTH(TblVendas[[#This Row],[Data Venda]])</f>
        <v>2</v>
      </c>
      <c r="J865" s="6">
        <f>YEAR(TblVendas[[#This Row],[Data Venda]])</f>
        <v>2020</v>
      </c>
      <c r="K865" s="7" t="str">
        <f>IF(TblVendas[[#This Row],[Vencimento]] &gt; TblVendas[[#This Row],[Data Venda]], "À Prazo", "À Vista")</f>
        <v>À Prazo</v>
      </c>
    </row>
    <row r="866" spans="2:11" x14ac:dyDescent="0.25">
      <c r="B866" s="1">
        <v>43878</v>
      </c>
      <c r="C866" s="25">
        <v>86657720090</v>
      </c>
      <c r="D866" s="4">
        <v>622</v>
      </c>
      <c r="E866" s="1">
        <v>43938</v>
      </c>
      <c r="F866" s="1">
        <v>43947</v>
      </c>
      <c r="G866" s="2" t="s">
        <v>7</v>
      </c>
      <c r="H866" s="6">
        <f>IF(TblVendas[[#This Row],[Vencimento]] &gt; Analises!$C$3, 0, IF(TblVendas[[#This Row],[Pagamento]] = 0, Analises!$C$3 - TblVendas[[#This Row],[Vencimento]], TblVendas[[#This Row],[Pagamento]] - TblVendas[[#This Row],[Vencimento]]))</f>
        <v>9</v>
      </c>
      <c r="I866" s="6">
        <f>MONTH(TblVendas[[#This Row],[Data Venda]])</f>
        <v>2</v>
      </c>
      <c r="J866" s="6">
        <f>YEAR(TblVendas[[#This Row],[Data Venda]])</f>
        <v>2020</v>
      </c>
      <c r="K866" s="7" t="str">
        <f>IF(TblVendas[[#This Row],[Vencimento]] &gt; TblVendas[[#This Row],[Data Venda]], "À Prazo", "À Vista")</f>
        <v>À Prazo</v>
      </c>
    </row>
    <row r="867" spans="2:11" x14ac:dyDescent="0.25">
      <c r="B867" s="1">
        <v>43879</v>
      </c>
      <c r="C867" s="25">
        <v>86657720086</v>
      </c>
      <c r="D867" s="4">
        <v>971</v>
      </c>
      <c r="E867" s="1">
        <v>43939</v>
      </c>
      <c r="F867" s="1">
        <v>43939</v>
      </c>
      <c r="G867" s="2" t="s">
        <v>9</v>
      </c>
      <c r="H86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67" s="6">
        <f>MONTH(TblVendas[[#This Row],[Data Venda]])</f>
        <v>2</v>
      </c>
      <c r="J867" s="6">
        <f>YEAR(TblVendas[[#This Row],[Data Venda]])</f>
        <v>2020</v>
      </c>
      <c r="K867" s="7" t="str">
        <f>IF(TblVendas[[#This Row],[Vencimento]] &gt; TblVendas[[#This Row],[Data Venda]], "À Prazo", "À Vista")</f>
        <v>À Prazo</v>
      </c>
    </row>
    <row r="868" spans="2:11" x14ac:dyDescent="0.25">
      <c r="B868" s="1">
        <v>43880</v>
      </c>
      <c r="C868" s="25">
        <v>86657720055</v>
      </c>
      <c r="D868" s="4">
        <v>1446</v>
      </c>
      <c r="E868" s="1">
        <v>43880</v>
      </c>
      <c r="F868" s="1">
        <v>43880</v>
      </c>
      <c r="G868" s="2" t="s">
        <v>7</v>
      </c>
      <c r="H86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68" s="6">
        <f>MONTH(TblVendas[[#This Row],[Data Venda]])</f>
        <v>2</v>
      </c>
      <c r="J868" s="6">
        <f>YEAR(TblVendas[[#This Row],[Data Venda]])</f>
        <v>2020</v>
      </c>
      <c r="K868" s="7" t="str">
        <f>IF(TblVendas[[#This Row],[Vencimento]] &gt; TblVendas[[#This Row],[Data Venda]], "À Prazo", "À Vista")</f>
        <v>À Vista</v>
      </c>
    </row>
    <row r="869" spans="2:11" x14ac:dyDescent="0.25">
      <c r="B869" s="1">
        <v>43881</v>
      </c>
      <c r="C869" s="25">
        <v>86657720153</v>
      </c>
      <c r="D869" s="4">
        <v>1146</v>
      </c>
      <c r="E869" s="1">
        <v>43941</v>
      </c>
      <c r="F869" s="1">
        <v>43941</v>
      </c>
      <c r="G869" s="2" t="s">
        <v>8</v>
      </c>
      <c r="H86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69" s="6">
        <f>MONTH(TblVendas[[#This Row],[Data Venda]])</f>
        <v>2</v>
      </c>
      <c r="J869" s="6">
        <f>YEAR(TblVendas[[#This Row],[Data Venda]])</f>
        <v>2020</v>
      </c>
      <c r="K869" s="7" t="str">
        <f>IF(TblVendas[[#This Row],[Vencimento]] &gt; TblVendas[[#This Row],[Data Venda]], "À Prazo", "À Vista")</f>
        <v>À Prazo</v>
      </c>
    </row>
    <row r="870" spans="2:11" x14ac:dyDescent="0.25">
      <c r="B870" s="1">
        <v>43882</v>
      </c>
      <c r="C870" s="25">
        <v>86657720238</v>
      </c>
      <c r="D870" s="4">
        <v>178</v>
      </c>
      <c r="E870" s="1">
        <v>43912</v>
      </c>
      <c r="F870" s="1">
        <v>43943</v>
      </c>
      <c r="G870" s="2" t="s">
        <v>9</v>
      </c>
      <c r="H870" s="6">
        <f>IF(TblVendas[[#This Row],[Vencimento]] &gt; Analises!$C$3, 0, IF(TblVendas[[#This Row],[Pagamento]] = 0, Analises!$C$3 - TblVendas[[#This Row],[Vencimento]], TblVendas[[#This Row],[Pagamento]] - TblVendas[[#This Row],[Vencimento]]))</f>
        <v>31</v>
      </c>
      <c r="I870" s="6">
        <f>MONTH(TblVendas[[#This Row],[Data Venda]])</f>
        <v>2</v>
      </c>
      <c r="J870" s="6">
        <f>YEAR(TblVendas[[#This Row],[Data Venda]])</f>
        <v>2020</v>
      </c>
      <c r="K870" s="7" t="str">
        <f>IF(TblVendas[[#This Row],[Vencimento]] &gt; TblVendas[[#This Row],[Data Venda]], "À Prazo", "À Vista")</f>
        <v>À Prazo</v>
      </c>
    </row>
    <row r="871" spans="2:11" x14ac:dyDescent="0.25">
      <c r="B871" s="1">
        <v>43883</v>
      </c>
      <c r="C871" s="25">
        <v>86657720200</v>
      </c>
      <c r="D871" s="4">
        <v>495</v>
      </c>
      <c r="E871" s="1">
        <v>43883</v>
      </c>
      <c r="F871" s="1">
        <v>43883</v>
      </c>
      <c r="G871" s="2" t="s">
        <v>8</v>
      </c>
      <c r="H87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71" s="6">
        <f>MONTH(TblVendas[[#This Row],[Data Venda]])</f>
        <v>2</v>
      </c>
      <c r="J871" s="6">
        <f>YEAR(TblVendas[[#This Row],[Data Venda]])</f>
        <v>2020</v>
      </c>
      <c r="K871" s="7" t="str">
        <f>IF(TblVendas[[#This Row],[Vencimento]] &gt; TblVendas[[#This Row],[Data Venda]], "À Prazo", "À Vista")</f>
        <v>À Vista</v>
      </c>
    </row>
    <row r="872" spans="2:11" x14ac:dyDescent="0.25">
      <c r="B872" s="1">
        <v>43883</v>
      </c>
      <c r="C872" s="25">
        <v>86657720114</v>
      </c>
      <c r="D872" s="4">
        <v>72</v>
      </c>
      <c r="E872" s="1">
        <v>43913</v>
      </c>
      <c r="F872" s="1">
        <v>43947</v>
      </c>
      <c r="G872" s="2" t="s">
        <v>8</v>
      </c>
      <c r="H872" s="6">
        <f>IF(TblVendas[[#This Row],[Vencimento]] &gt; Analises!$C$3, 0, IF(TblVendas[[#This Row],[Pagamento]] = 0, Analises!$C$3 - TblVendas[[#This Row],[Vencimento]], TblVendas[[#This Row],[Pagamento]] - TblVendas[[#This Row],[Vencimento]]))</f>
        <v>34</v>
      </c>
      <c r="I872" s="6">
        <f>MONTH(TblVendas[[#This Row],[Data Venda]])</f>
        <v>2</v>
      </c>
      <c r="J872" s="6">
        <f>YEAR(TblVendas[[#This Row],[Data Venda]])</f>
        <v>2020</v>
      </c>
      <c r="K872" s="7" t="str">
        <f>IF(TblVendas[[#This Row],[Vencimento]] &gt; TblVendas[[#This Row],[Data Venda]], "À Prazo", "À Vista")</f>
        <v>À Prazo</v>
      </c>
    </row>
    <row r="873" spans="2:11" x14ac:dyDescent="0.25">
      <c r="B873" s="1">
        <v>43883</v>
      </c>
      <c r="C873" s="25">
        <v>86657720254</v>
      </c>
      <c r="D873" s="4">
        <v>671</v>
      </c>
      <c r="E873" s="1">
        <v>43943</v>
      </c>
      <c r="F873" s="1">
        <v>43943</v>
      </c>
      <c r="G873" s="2" t="s">
        <v>9</v>
      </c>
      <c r="H87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73" s="6">
        <f>MONTH(TblVendas[[#This Row],[Data Venda]])</f>
        <v>2</v>
      </c>
      <c r="J873" s="6">
        <f>YEAR(TblVendas[[#This Row],[Data Venda]])</f>
        <v>2020</v>
      </c>
      <c r="K873" s="7" t="str">
        <f>IF(TblVendas[[#This Row],[Vencimento]] &gt; TblVendas[[#This Row],[Data Venda]], "À Prazo", "À Vista")</f>
        <v>À Prazo</v>
      </c>
    </row>
    <row r="874" spans="2:11" x14ac:dyDescent="0.25">
      <c r="B874" s="1">
        <v>43883</v>
      </c>
      <c r="C874" s="25">
        <v>86657720192</v>
      </c>
      <c r="D874" s="4">
        <v>1235</v>
      </c>
      <c r="E874" s="1">
        <v>43943</v>
      </c>
      <c r="F874" s="1">
        <v>43965</v>
      </c>
      <c r="G874" s="2" t="s">
        <v>7</v>
      </c>
      <c r="H874" s="6">
        <f>IF(TblVendas[[#This Row],[Vencimento]] &gt; Analises!$C$3, 0, IF(TblVendas[[#This Row],[Pagamento]] = 0, Analises!$C$3 - TblVendas[[#This Row],[Vencimento]], TblVendas[[#This Row],[Pagamento]] - TblVendas[[#This Row],[Vencimento]]))</f>
        <v>22</v>
      </c>
      <c r="I874" s="6">
        <f>MONTH(TblVendas[[#This Row],[Data Venda]])</f>
        <v>2</v>
      </c>
      <c r="J874" s="6">
        <f>YEAR(TblVendas[[#This Row],[Data Venda]])</f>
        <v>2020</v>
      </c>
      <c r="K874" s="7" t="str">
        <f>IF(TblVendas[[#This Row],[Vencimento]] &gt; TblVendas[[#This Row],[Data Venda]], "À Prazo", "À Vista")</f>
        <v>À Prazo</v>
      </c>
    </row>
    <row r="875" spans="2:11" x14ac:dyDescent="0.25">
      <c r="B875" s="1">
        <v>43885</v>
      </c>
      <c r="C875" s="25">
        <v>86657720172</v>
      </c>
      <c r="D875" s="4">
        <v>1380</v>
      </c>
      <c r="E875" s="1">
        <v>43915</v>
      </c>
      <c r="F875" s="1">
        <v>43949</v>
      </c>
      <c r="G875" s="2" t="s">
        <v>9</v>
      </c>
      <c r="H875" s="6">
        <f>IF(TblVendas[[#This Row],[Vencimento]] &gt; Analises!$C$3, 0, IF(TblVendas[[#This Row],[Pagamento]] = 0, Analises!$C$3 - TblVendas[[#This Row],[Vencimento]], TblVendas[[#This Row],[Pagamento]] - TblVendas[[#This Row],[Vencimento]]))</f>
        <v>34</v>
      </c>
      <c r="I875" s="6">
        <f>MONTH(TblVendas[[#This Row],[Data Venda]])</f>
        <v>2</v>
      </c>
      <c r="J875" s="6">
        <f>YEAR(TblVendas[[#This Row],[Data Venda]])</f>
        <v>2020</v>
      </c>
      <c r="K875" s="7" t="str">
        <f>IF(TblVendas[[#This Row],[Vencimento]] &gt; TblVendas[[#This Row],[Data Venda]], "À Prazo", "À Vista")</f>
        <v>À Prazo</v>
      </c>
    </row>
    <row r="876" spans="2:11" x14ac:dyDescent="0.25">
      <c r="B876" s="1">
        <v>43886</v>
      </c>
      <c r="C876" s="25">
        <v>86657720116</v>
      </c>
      <c r="D876" s="4">
        <v>476</v>
      </c>
      <c r="E876" s="1">
        <v>43916</v>
      </c>
      <c r="F876" s="1">
        <v>43916</v>
      </c>
      <c r="G876" s="2" t="s">
        <v>8</v>
      </c>
      <c r="H87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76" s="6">
        <f>MONTH(TblVendas[[#This Row],[Data Venda]])</f>
        <v>2</v>
      </c>
      <c r="J876" s="6">
        <f>YEAR(TblVendas[[#This Row],[Data Venda]])</f>
        <v>2020</v>
      </c>
      <c r="K876" s="7" t="str">
        <f>IF(TblVendas[[#This Row],[Vencimento]] &gt; TblVendas[[#This Row],[Data Venda]], "À Prazo", "À Vista")</f>
        <v>À Prazo</v>
      </c>
    </row>
    <row r="877" spans="2:11" x14ac:dyDescent="0.25">
      <c r="B877" s="1">
        <v>43888</v>
      </c>
      <c r="C877" s="25">
        <v>86657720092</v>
      </c>
      <c r="D877" s="4">
        <v>157</v>
      </c>
      <c r="E877" s="1">
        <v>43918</v>
      </c>
      <c r="F877" s="1">
        <v>43932</v>
      </c>
      <c r="G877" s="2" t="s">
        <v>7</v>
      </c>
      <c r="H877" s="6">
        <f>IF(TblVendas[[#This Row],[Vencimento]] &gt; Analises!$C$3, 0, IF(TblVendas[[#This Row],[Pagamento]] = 0, Analises!$C$3 - TblVendas[[#This Row],[Vencimento]], TblVendas[[#This Row],[Pagamento]] - TblVendas[[#This Row],[Vencimento]]))</f>
        <v>14</v>
      </c>
      <c r="I877" s="6">
        <f>MONTH(TblVendas[[#This Row],[Data Venda]])</f>
        <v>2</v>
      </c>
      <c r="J877" s="6">
        <f>YEAR(TblVendas[[#This Row],[Data Venda]])</f>
        <v>2020</v>
      </c>
      <c r="K877" s="7" t="str">
        <f>IF(TblVendas[[#This Row],[Vencimento]] &gt; TblVendas[[#This Row],[Data Venda]], "À Prazo", "À Vista")</f>
        <v>À Prazo</v>
      </c>
    </row>
    <row r="878" spans="2:11" x14ac:dyDescent="0.25">
      <c r="B878" s="1">
        <v>43888</v>
      </c>
      <c r="C878" s="25">
        <v>86657720198</v>
      </c>
      <c r="D878" s="4">
        <v>648</v>
      </c>
      <c r="E878" s="1">
        <v>43948</v>
      </c>
      <c r="F878" s="1">
        <v>43948</v>
      </c>
      <c r="G878" s="2" t="s">
        <v>9</v>
      </c>
      <c r="H87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78" s="6">
        <f>MONTH(TblVendas[[#This Row],[Data Venda]])</f>
        <v>2</v>
      </c>
      <c r="J878" s="6">
        <f>YEAR(TblVendas[[#This Row],[Data Venda]])</f>
        <v>2020</v>
      </c>
      <c r="K878" s="7" t="str">
        <f>IF(TblVendas[[#This Row],[Vencimento]] &gt; TblVendas[[#This Row],[Data Venda]], "À Prazo", "À Vista")</f>
        <v>À Prazo</v>
      </c>
    </row>
    <row r="879" spans="2:11" x14ac:dyDescent="0.25">
      <c r="B879" s="1">
        <v>43888</v>
      </c>
      <c r="C879" s="25">
        <v>86657720242</v>
      </c>
      <c r="D879" s="4">
        <v>1369</v>
      </c>
      <c r="E879" s="1">
        <v>43978</v>
      </c>
      <c r="F879" s="1">
        <v>43978</v>
      </c>
      <c r="G879" s="2" t="s">
        <v>7</v>
      </c>
      <c r="H87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79" s="6">
        <f>MONTH(TblVendas[[#This Row],[Data Venda]])</f>
        <v>2</v>
      </c>
      <c r="J879" s="6">
        <f>YEAR(TblVendas[[#This Row],[Data Venda]])</f>
        <v>2020</v>
      </c>
      <c r="K879" s="7" t="str">
        <f>IF(TblVendas[[#This Row],[Vencimento]] &gt; TblVendas[[#This Row],[Data Venda]], "À Prazo", "À Vista")</f>
        <v>À Prazo</v>
      </c>
    </row>
    <row r="880" spans="2:11" x14ac:dyDescent="0.25">
      <c r="B880" s="1">
        <v>43889</v>
      </c>
      <c r="C880" s="25">
        <v>86657720070</v>
      </c>
      <c r="D880" s="4">
        <v>1119</v>
      </c>
      <c r="E880" s="1">
        <v>43919</v>
      </c>
      <c r="F880" s="1">
        <v>43943</v>
      </c>
      <c r="G880" s="2" t="s">
        <v>8</v>
      </c>
      <c r="H880" s="6">
        <f>IF(TblVendas[[#This Row],[Vencimento]] &gt; Analises!$C$3, 0, IF(TblVendas[[#This Row],[Pagamento]] = 0, Analises!$C$3 - TblVendas[[#This Row],[Vencimento]], TblVendas[[#This Row],[Pagamento]] - TblVendas[[#This Row],[Vencimento]]))</f>
        <v>24</v>
      </c>
      <c r="I880" s="6">
        <f>MONTH(TblVendas[[#This Row],[Data Venda]])</f>
        <v>2</v>
      </c>
      <c r="J880" s="6">
        <f>YEAR(TblVendas[[#This Row],[Data Venda]])</f>
        <v>2020</v>
      </c>
      <c r="K880" s="7" t="str">
        <f>IF(TblVendas[[#This Row],[Vencimento]] &gt; TblVendas[[#This Row],[Data Venda]], "À Prazo", "À Vista")</f>
        <v>À Prazo</v>
      </c>
    </row>
    <row r="881" spans="2:11" x14ac:dyDescent="0.25">
      <c r="B881" s="1">
        <v>43889</v>
      </c>
      <c r="C881" s="25">
        <v>86657720091</v>
      </c>
      <c r="D881" s="4">
        <v>1437</v>
      </c>
      <c r="E881" s="1">
        <v>43949</v>
      </c>
      <c r="F881" s="1">
        <v>43949</v>
      </c>
      <c r="G881" s="2" t="s">
        <v>9</v>
      </c>
      <c r="H88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81" s="6">
        <f>MONTH(TblVendas[[#This Row],[Data Venda]])</f>
        <v>2</v>
      </c>
      <c r="J881" s="6">
        <f>YEAR(TblVendas[[#This Row],[Data Venda]])</f>
        <v>2020</v>
      </c>
      <c r="K881" s="7" t="str">
        <f>IF(TblVendas[[#This Row],[Vencimento]] &gt; TblVendas[[#This Row],[Data Venda]], "À Prazo", "À Vista")</f>
        <v>À Prazo</v>
      </c>
    </row>
    <row r="882" spans="2:11" x14ac:dyDescent="0.25">
      <c r="B882" s="1">
        <v>43890</v>
      </c>
      <c r="C882" s="25">
        <v>86657720116</v>
      </c>
      <c r="D882" s="4">
        <v>63</v>
      </c>
      <c r="E882" s="1">
        <v>43920</v>
      </c>
      <c r="F882" s="1">
        <v>43955</v>
      </c>
      <c r="G882" s="2" t="s">
        <v>8</v>
      </c>
      <c r="H882" s="6">
        <f>IF(TblVendas[[#This Row],[Vencimento]] &gt; Analises!$C$3, 0, IF(TblVendas[[#This Row],[Pagamento]] = 0, Analises!$C$3 - TblVendas[[#This Row],[Vencimento]], TblVendas[[#This Row],[Pagamento]] - TblVendas[[#This Row],[Vencimento]]))</f>
        <v>35</v>
      </c>
      <c r="I882" s="6">
        <f>MONTH(TblVendas[[#This Row],[Data Venda]])</f>
        <v>2</v>
      </c>
      <c r="J882" s="6">
        <f>YEAR(TblVendas[[#This Row],[Data Venda]])</f>
        <v>2020</v>
      </c>
      <c r="K882" s="7" t="str">
        <f>IF(TblVendas[[#This Row],[Vencimento]] &gt; TblVendas[[#This Row],[Data Venda]], "À Prazo", "À Vista")</f>
        <v>À Prazo</v>
      </c>
    </row>
    <row r="883" spans="2:11" x14ac:dyDescent="0.25">
      <c r="B883" s="1">
        <v>43891</v>
      </c>
      <c r="C883" s="25">
        <v>86657720074</v>
      </c>
      <c r="D883" s="4">
        <v>527</v>
      </c>
      <c r="E883" s="1">
        <v>43921</v>
      </c>
      <c r="F883" s="1">
        <v>43921</v>
      </c>
      <c r="G883" s="2" t="s">
        <v>8</v>
      </c>
      <c r="H88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83" s="6">
        <f>MONTH(TblVendas[[#This Row],[Data Venda]])</f>
        <v>3</v>
      </c>
      <c r="J883" s="6">
        <f>YEAR(TblVendas[[#This Row],[Data Venda]])</f>
        <v>2020</v>
      </c>
      <c r="K883" s="7" t="str">
        <f>IF(TblVendas[[#This Row],[Vencimento]] &gt; TblVendas[[#This Row],[Data Venda]], "À Prazo", "À Vista")</f>
        <v>À Prazo</v>
      </c>
    </row>
    <row r="884" spans="2:11" x14ac:dyDescent="0.25">
      <c r="B884" s="1">
        <v>43892</v>
      </c>
      <c r="C884" s="25">
        <v>86657720103</v>
      </c>
      <c r="D884" s="4">
        <v>477</v>
      </c>
      <c r="E884" s="1">
        <v>43892</v>
      </c>
      <c r="F884" s="1">
        <v>43892</v>
      </c>
      <c r="G884" s="2" t="s">
        <v>7</v>
      </c>
      <c r="H88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84" s="6">
        <f>MONTH(TblVendas[[#This Row],[Data Venda]])</f>
        <v>3</v>
      </c>
      <c r="J884" s="6">
        <f>YEAR(TblVendas[[#This Row],[Data Venda]])</f>
        <v>2020</v>
      </c>
      <c r="K884" s="7" t="str">
        <f>IF(TblVendas[[#This Row],[Vencimento]] &gt; TblVendas[[#This Row],[Data Venda]], "À Prazo", "À Vista")</f>
        <v>À Vista</v>
      </c>
    </row>
    <row r="885" spans="2:11" x14ac:dyDescent="0.25">
      <c r="B885" s="1">
        <v>43893</v>
      </c>
      <c r="C885" s="25">
        <v>86657720094</v>
      </c>
      <c r="D885" s="4">
        <v>818</v>
      </c>
      <c r="E885" s="1">
        <v>43923</v>
      </c>
      <c r="F885" s="1">
        <v>43923</v>
      </c>
      <c r="G885" s="2" t="s">
        <v>9</v>
      </c>
      <c r="H88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85" s="6">
        <f>MONTH(TblVendas[[#This Row],[Data Venda]])</f>
        <v>3</v>
      </c>
      <c r="J885" s="6">
        <f>YEAR(TblVendas[[#This Row],[Data Venda]])</f>
        <v>2020</v>
      </c>
      <c r="K885" s="7" t="str">
        <f>IF(TblVendas[[#This Row],[Vencimento]] &gt; TblVendas[[#This Row],[Data Venda]], "À Prazo", "À Vista")</f>
        <v>À Prazo</v>
      </c>
    </row>
    <row r="886" spans="2:11" x14ac:dyDescent="0.25">
      <c r="B886" s="1">
        <v>43893</v>
      </c>
      <c r="C886" s="25">
        <v>86657720117</v>
      </c>
      <c r="D886" s="4">
        <v>355</v>
      </c>
      <c r="E886" s="1">
        <v>43923</v>
      </c>
      <c r="F886" s="1">
        <v>43958</v>
      </c>
      <c r="G886" s="2" t="s">
        <v>9</v>
      </c>
      <c r="H886" s="6">
        <f>IF(TblVendas[[#This Row],[Vencimento]] &gt; Analises!$C$3, 0, IF(TblVendas[[#This Row],[Pagamento]] = 0, Analises!$C$3 - TblVendas[[#This Row],[Vencimento]], TblVendas[[#This Row],[Pagamento]] - TblVendas[[#This Row],[Vencimento]]))</f>
        <v>35</v>
      </c>
      <c r="I886" s="6">
        <f>MONTH(TblVendas[[#This Row],[Data Venda]])</f>
        <v>3</v>
      </c>
      <c r="J886" s="6">
        <f>YEAR(TblVendas[[#This Row],[Data Venda]])</f>
        <v>2020</v>
      </c>
      <c r="K886" s="7" t="str">
        <f>IF(TblVendas[[#This Row],[Vencimento]] &gt; TblVendas[[#This Row],[Data Venda]], "À Prazo", "À Vista")</f>
        <v>À Prazo</v>
      </c>
    </row>
    <row r="887" spans="2:11" x14ac:dyDescent="0.25">
      <c r="B887" s="1">
        <v>43893</v>
      </c>
      <c r="C887" s="25">
        <v>86657720164</v>
      </c>
      <c r="D887" s="4">
        <v>144</v>
      </c>
      <c r="E887" s="1">
        <v>43953</v>
      </c>
      <c r="F887" s="1">
        <v>43953</v>
      </c>
      <c r="G887" s="2" t="s">
        <v>8</v>
      </c>
      <c r="H88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87" s="6">
        <f>MONTH(TblVendas[[#This Row],[Data Venda]])</f>
        <v>3</v>
      </c>
      <c r="J887" s="6">
        <f>YEAR(TblVendas[[#This Row],[Data Venda]])</f>
        <v>2020</v>
      </c>
      <c r="K887" s="7" t="str">
        <f>IF(TblVendas[[#This Row],[Vencimento]] &gt; TblVendas[[#This Row],[Data Venda]], "À Prazo", "À Vista")</f>
        <v>À Prazo</v>
      </c>
    </row>
    <row r="888" spans="2:11" x14ac:dyDescent="0.25">
      <c r="B888" s="1">
        <v>43893</v>
      </c>
      <c r="C888" s="25">
        <v>86657720092</v>
      </c>
      <c r="D888" s="4">
        <v>419</v>
      </c>
      <c r="E888" s="1">
        <v>43953</v>
      </c>
      <c r="F888" s="1">
        <v>43953</v>
      </c>
      <c r="G888" s="2" t="s">
        <v>8</v>
      </c>
      <c r="H88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88" s="6">
        <f>MONTH(TblVendas[[#This Row],[Data Venda]])</f>
        <v>3</v>
      </c>
      <c r="J888" s="6">
        <f>YEAR(TblVendas[[#This Row],[Data Venda]])</f>
        <v>2020</v>
      </c>
      <c r="K888" s="7" t="str">
        <f>IF(TblVendas[[#This Row],[Vencimento]] &gt; TblVendas[[#This Row],[Data Venda]], "À Prazo", "À Vista")</f>
        <v>À Prazo</v>
      </c>
    </row>
    <row r="889" spans="2:11" x14ac:dyDescent="0.25">
      <c r="B889" s="1">
        <v>43893</v>
      </c>
      <c r="C889" s="25">
        <v>86657720204</v>
      </c>
      <c r="D889" s="4">
        <v>1287</v>
      </c>
      <c r="E889" s="1">
        <v>43953</v>
      </c>
      <c r="F889" s="1">
        <v>43983</v>
      </c>
      <c r="G889" s="2" t="s">
        <v>9</v>
      </c>
      <c r="H889" s="6">
        <f>IF(TblVendas[[#This Row],[Vencimento]] &gt; Analises!$C$3, 0, IF(TblVendas[[#This Row],[Pagamento]] = 0, Analises!$C$3 - TblVendas[[#This Row],[Vencimento]], TblVendas[[#This Row],[Pagamento]] - TblVendas[[#This Row],[Vencimento]]))</f>
        <v>30</v>
      </c>
      <c r="I889" s="6">
        <f>MONTH(TblVendas[[#This Row],[Data Venda]])</f>
        <v>3</v>
      </c>
      <c r="J889" s="6">
        <f>YEAR(TblVendas[[#This Row],[Data Venda]])</f>
        <v>2020</v>
      </c>
      <c r="K889" s="7" t="str">
        <f>IF(TblVendas[[#This Row],[Vencimento]] &gt; TblVendas[[#This Row],[Data Venda]], "À Prazo", "À Vista")</f>
        <v>À Prazo</v>
      </c>
    </row>
    <row r="890" spans="2:11" x14ac:dyDescent="0.25">
      <c r="B890" s="1">
        <v>43893</v>
      </c>
      <c r="C890" s="25">
        <v>86657720198</v>
      </c>
      <c r="D890" s="4">
        <v>1383</v>
      </c>
      <c r="E890" s="1">
        <v>43953</v>
      </c>
      <c r="F890" s="1">
        <v>43991</v>
      </c>
      <c r="G890" s="2" t="s">
        <v>9</v>
      </c>
      <c r="H890" s="6">
        <f>IF(TblVendas[[#This Row],[Vencimento]] &gt; Analises!$C$3, 0, IF(TblVendas[[#This Row],[Pagamento]] = 0, Analises!$C$3 - TblVendas[[#This Row],[Vencimento]], TblVendas[[#This Row],[Pagamento]] - TblVendas[[#This Row],[Vencimento]]))</f>
        <v>38</v>
      </c>
      <c r="I890" s="6">
        <f>MONTH(TblVendas[[#This Row],[Data Venda]])</f>
        <v>3</v>
      </c>
      <c r="J890" s="6">
        <f>YEAR(TblVendas[[#This Row],[Data Venda]])</f>
        <v>2020</v>
      </c>
      <c r="K890" s="7" t="str">
        <f>IF(TblVendas[[#This Row],[Vencimento]] &gt; TblVendas[[#This Row],[Data Venda]], "À Prazo", "À Vista")</f>
        <v>À Prazo</v>
      </c>
    </row>
    <row r="891" spans="2:11" x14ac:dyDescent="0.25">
      <c r="B891" s="1">
        <v>43894</v>
      </c>
      <c r="C891" s="25">
        <v>86657720097</v>
      </c>
      <c r="D891" s="4">
        <v>126</v>
      </c>
      <c r="E891" s="1">
        <v>43894</v>
      </c>
      <c r="F891" s="1">
        <v>43931</v>
      </c>
      <c r="G891" s="2" t="s">
        <v>9</v>
      </c>
      <c r="H891" s="6">
        <f>IF(TblVendas[[#This Row],[Vencimento]] &gt; Analises!$C$3, 0, IF(TblVendas[[#This Row],[Pagamento]] = 0, Analises!$C$3 - TblVendas[[#This Row],[Vencimento]], TblVendas[[#This Row],[Pagamento]] - TblVendas[[#This Row],[Vencimento]]))</f>
        <v>37</v>
      </c>
      <c r="I891" s="6">
        <f>MONTH(TblVendas[[#This Row],[Data Venda]])</f>
        <v>3</v>
      </c>
      <c r="J891" s="6">
        <f>YEAR(TblVendas[[#This Row],[Data Venda]])</f>
        <v>2020</v>
      </c>
      <c r="K891" s="7" t="str">
        <f>IF(TblVendas[[#This Row],[Vencimento]] &gt; TblVendas[[#This Row],[Data Venda]], "À Prazo", "À Vista")</f>
        <v>À Vista</v>
      </c>
    </row>
    <row r="892" spans="2:11" x14ac:dyDescent="0.25">
      <c r="B892" s="1">
        <v>43894</v>
      </c>
      <c r="C892" s="25">
        <v>86657720108</v>
      </c>
      <c r="D892" s="4">
        <v>60</v>
      </c>
      <c r="E892" s="1">
        <v>43894</v>
      </c>
      <c r="F892" s="1">
        <v>43894</v>
      </c>
      <c r="G892" s="2" t="s">
        <v>8</v>
      </c>
      <c r="H89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92" s="6">
        <f>MONTH(TblVendas[[#This Row],[Data Venda]])</f>
        <v>3</v>
      </c>
      <c r="J892" s="6">
        <f>YEAR(TblVendas[[#This Row],[Data Venda]])</f>
        <v>2020</v>
      </c>
      <c r="K892" s="7" t="str">
        <f>IF(TblVendas[[#This Row],[Vencimento]] &gt; TblVendas[[#This Row],[Data Venda]], "À Prazo", "À Vista")</f>
        <v>À Vista</v>
      </c>
    </row>
    <row r="893" spans="2:11" x14ac:dyDescent="0.25">
      <c r="B893" s="1">
        <v>43894</v>
      </c>
      <c r="C893" s="25">
        <v>86657720177</v>
      </c>
      <c r="D893" s="4">
        <v>240</v>
      </c>
      <c r="E893" s="1">
        <v>43924</v>
      </c>
      <c r="F893" s="1">
        <v>43956</v>
      </c>
      <c r="G893" s="2" t="s">
        <v>9</v>
      </c>
      <c r="H893" s="6">
        <f>IF(TblVendas[[#This Row],[Vencimento]] &gt; Analises!$C$3, 0, IF(TblVendas[[#This Row],[Pagamento]] = 0, Analises!$C$3 - TblVendas[[#This Row],[Vencimento]], TblVendas[[#This Row],[Pagamento]] - TblVendas[[#This Row],[Vencimento]]))</f>
        <v>32</v>
      </c>
      <c r="I893" s="6">
        <f>MONTH(TblVendas[[#This Row],[Data Venda]])</f>
        <v>3</v>
      </c>
      <c r="J893" s="6">
        <f>YEAR(TblVendas[[#This Row],[Data Venda]])</f>
        <v>2020</v>
      </c>
      <c r="K893" s="7" t="str">
        <f>IF(TblVendas[[#This Row],[Vencimento]] &gt; TblVendas[[#This Row],[Data Venda]], "À Prazo", "À Vista")</f>
        <v>À Prazo</v>
      </c>
    </row>
    <row r="894" spans="2:11" x14ac:dyDescent="0.25">
      <c r="B894" s="1">
        <v>43894</v>
      </c>
      <c r="C894" s="25">
        <v>86657720083</v>
      </c>
      <c r="D894" s="4">
        <v>1484</v>
      </c>
      <c r="E894" s="1">
        <v>43984</v>
      </c>
      <c r="F894" s="1">
        <v>43984</v>
      </c>
      <c r="G894" s="2" t="s">
        <v>7</v>
      </c>
      <c r="H89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94" s="6">
        <f>MONTH(TblVendas[[#This Row],[Data Venda]])</f>
        <v>3</v>
      </c>
      <c r="J894" s="6">
        <f>YEAR(TblVendas[[#This Row],[Data Venda]])</f>
        <v>2020</v>
      </c>
      <c r="K894" s="7" t="str">
        <f>IF(TblVendas[[#This Row],[Vencimento]] &gt; TblVendas[[#This Row],[Data Venda]], "À Prazo", "À Vista")</f>
        <v>À Prazo</v>
      </c>
    </row>
    <row r="895" spans="2:11" x14ac:dyDescent="0.25">
      <c r="B895" s="1">
        <v>43895</v>
      </c>
      <c r="C895" s="25">
        <v>86657720061</v>
      </c>
      <c r="D895" s="4">
        <v>1170</v>
      </c>
      <c r="E895" s="1">
        <v>43895</v>
      </c>
      <c r="F895" s="1">
        <v>43895</v>
      </c>
      <c r="G895" s="2" t="s">
        <v>9</v>
      </c>
      <c r="H89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95" s="6">
        <f>MONTH(TblVendas[[#This Row],[Data Venda]])</f>
        <v>3</v>
      </c>
      <c r="J895" s="6">
        <f>YEAR(TblVendas[[#This Row],[Data Venda]])</f>
        <v>2020</v>
      </c>
      <c r="K895" s="7" t="str">
        <f>IF(TblVendas[[#This Row],[Vencimento]] &gt; TblVendas[[#This Row],[Data Venda]], "À Prazo", "À Vista")</f>
        <v>À Vista</v>
      </c>
    </row>
    <row r="896" spans="2:11" x14ac:dyDescent="0.25">
      <c r="B896" s="1">
        <v>43895</v>
      </c>
      <c r="C896" s="25">
        <v>86657720209</v>
      </c>
      <c r="D896" s="4">
        <v>1499</v>
      </c>
      <c r="E896" s="1">
        <v>43955</v>
      </c>
      <c r="F896" s="1">
        <v>43955</v>
      </c>
      <c r="G896" s="2" t="s">
        <v>8</v>
      </c>
      <c r="H89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96" s="6">
        <f>MONTH(TblVendas[[#This Row],[Data Venda]])</f>
        <v>3</v>
      </c>
      <c r="J896" s="6">
        <f>YEAR(TblVendas[[#This Row],[Data Venda]])</f>
        <v>2020</v>
      </c>
      <c r="K896" s="7" t="str">
        <f>IF(TblVendas[[#This Row],[Vencimento]] &gt; TblVendas[[#This Row],[Data Venda]], "À Prazo", "À Vista")</f>
        <v>À Prazo</v>
      </c>
    </row>
    <row r="897" spans="2:11" x14ac:dyDescent="0.25">
      <c r="B897" s="1">
        <v>43895</v>
      </c>
      <c r="C897" s="25">
        <v>86657720246</v>
      </c>
      <c r="D897" s="4">
        <v>872</v>
      </c>
      <c r="E897" s="1">
        <v>43955</v>
      </c>
      <c r="F897" s="1">
        <v>43989</v>
      </c>
      <c r="G897" s="2" t="s">
        <v>9</v>
      </c>
      <c r="H897" s="6">
        <f>IF(TblVendas[[#This Row],[Vencimento]] &gt; Analises!$C$3, 0, IF(TblVendas[[#This Row],[Pagamento]] = 0, Analises!$C$3 - TblVendas[[#This Row],[Vencimento]], TblVendas[[#This Row],[Pagamento]] - TblVendas[[#This Row],[Vencimento]]))</f>
        <v>34</v>
      </c>
      <c r="I897" s="6">
        <f>MONTH(TblVendas[[#This Row],[Data Venda]])</f>
        <v>3</v>
      </c>
      <c r="J897" s="6">
        <f>YEAR(TblVendas[[#This Row],[Data Venda]])</f>
        <v>2020</v>
      </c>
      <c r="K897" s="7" t="str">
        <f>IF(TblVendas[[#This Row],[Vencimento]] &gt; TblVendas[[#This Row],[Data Venda]], "À Prazo", "À Vista")</f>
        <v>À Prazo</v>
      </c>
    </row>
    <row r="898" spans="2:11" x14ac:dyDescent="0.25">
      <c r="B898" s="1">
        <v>43897</v>
      </c>
      <c r="C898" s="25">
        <v>86657720133</v>
      </c>
      <c r="D898" s="4">
        <v>405</v>
      </c>
      <c r="E898" s="1">
        <v>43897</v>
      </c>
      <c r="F898" s="1">
        <v>43897</v>
      </c>
      <c r="G898" s="2" t="s">
        <v>9</v>
      </c>
      <c r="H89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98" s="6">
        <f>MONTH(TblVendas[[#This Row],[Data Venda]])</f>
        <v>3</v>
      </c>
      <c r="J898" s="6">
        <f>YEAR(TblVendas[[#This Row],[Data Venda]])</f>
        <v>2020</v>
      </c>
      <c r="K898" s="7" t="str">
        <f>IF(TblVendas[[#This Row],[Vencimento]] &gt; TblVendas[[#This Row],[Data Venda]], "À Prazo", "À Vista")</f>
        <v>À Vista</v>
      </c>
    </row>
    <row r="899" spans="2:11" x14ac:dyDescent="0.25">
      <c r="B899" s="1">
        <v>43897</v>
      </c>
      <c r="C899" s="25">
        <v>86657720172</v>
      </c>
      <c r="D899" s="4">
        <v>1342</v>
      </c>
      <c r="E899" s="1">
        <v>43957</v>
      </c>
      <c r="F899" s="1">
        <v>43957</v>
      </c>
      <c r="G899" s="2" t="s">
        <v>9</v>
      </c>
      <c r="H89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99" s="6">
        <f>MONTH(TblVendas[[#This Row],[Data Venda]])</f>
        <v>3</v>
      </c>
      <c r="J899" s="6">
        <f>YEAR(TblVendas[[#This Row],[Data Venda]])</f>
        <v>2020</v>
      </c>
      <c r="K899" s="7" t="str">
        <f>IF(TblVendas[[#This Row],[Vencimento]] &gt; TblVendas[[#This Row],[Data Venda]], "À Prazo", "À Vista")</f>
        <v>À Prazo</v>
      </c>
    </row>
    <row r="900" spans="2:11" x14ac:dyDescent="0.25">
      <c r="B900" s="1">
        <v>43897</v>
      </c>
      <c r="C900" s="25">
        <v>86657720202</v>
      </c>
      <c r="D900" s="4">
        <v>1204</v>
      </c>
      <c r="E900" s="1">
        <v>43987</v>
      </c>
      <c r="F900" s="1">
        <v>44015</v>
      </c>
      <c r="G900" s="2" t="s">
        <v>8</v>
      </c>
      <c r="H90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00" s="6">
        <f>MONTH(TblVendas[[#This Row],[Data Venda]])</f>
        <v>3</v>
      </c>
      <c r="J900" s="6">
        <f>YEAR(TblVendas[[#This Row],[Data Venda]])</f>
        <v>2020</v>
      </c>
      <c r="K900" s="7" t="str">
        <f>IF(TblVendas[[#This Row],[Vencimento]] &gt; TblVendas[[#This Row],[Data Venda]], "À Prazo", "À Vista")</f>
        <v>À Prazo</v>
      </c>
    </row>
    <row r="901" spans="2:11" x14ac:dyDescent="0.25">
      <c r="B901" s="1">
        <v>43898</v>
      </c>
      <c r="C901" s="25">
        <v>86657720096</v>
      </c>
      <c r="D901" s="4">
        <v>787</v>
      </c>
      <c r="E901" s="1">
        <v>43958</v>
      </c>
      <c r="F901" s="1">
        <v>43958</v>
      </c>
      <c r="G901" s="2" t="s">
        <v>9</v>
      </c>
      <c r="H90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01" s="6">
        <f>MONTH(TblVendas[[#This Row],[Data Venda]])</f>
        <v>3</v>
      </c>
      <c r="J901" s="6">
        <f>YEAR(TblVendas[[#This Row],[Data Venda]])</f>
        <v>2020</v>
      </c>
      <c r="K901" s="7" t="str">
        <f>IF(TblVendas[[#This Row],[Vencimento]] &gt; TblVendas[[#This Row],[Data Venda]], "À Prazo", "À Vista")</f>
        <v>À Prazo</v>
      </c>
    </row>
    <row r="902" spans="2:11" x14ac:dyDescent="0.25">
      <c r="B902" s="1">
        <v>43899</v>
      </c>
      <c r="C902" s="25">
        <v>86657720099</v>
      </c>
      <c r="D902" s="4">
        <v>384</v>
      </c>
      <c r="E902" s="1">
        <v>43959</v>
      </c>
      <c r="F902" s="1">
        <v>43959</v>
      </c>
      <c r="G902" s="2" t="s">
        <v>8</v>
      </c>
      <c r="H90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02" s="6">
        <f>MONTH(TblVendas[[#This Row],[Data Venda]])</f>
        <v>3</v>
      </c>
      <c r="J902" s="6">
        <f>YEAR(TblVendas[[#This Row],[Data Venda]])</f>
        <v>2020</v>
      </c>
      <c r="K902" s="7" t="str">
        <f>IF(TblVendas[[#This Row],[Vencimento]] &gt; TblVendas[[#This Row],[Data Venda]], "À Prazo", "À Vista")</f>
        <v>À Prazo</v>
      </c>
    </row>
    <row r="903" spans="2:11" x14ac:dyDescent="0.25">
      <c r="B903" s="1">
        <v>43900</v>
      </c>
      <c r="C903" s="25">
        <v>86657720104</v>
      </c>
      <c r="D903" s="4">
        <v>914</v>
      </c>
      <c r="E903" s="1">
        <v>43900</v>
      </c>
      <c r="F903" s="1">
        <v>43917</v>
      </c>
      <c r="G903" s="2" t="s">
        <v>8</v>
      </c>
      <c r="H903" s="6">
        <f>IF(TblVendas[[#This Row],[Vencimento]] &gt; Analises!$C$3, 0, IF(TblVendas[[#This Row],[Pagamento]] = 0, Analises!$C$3 - TblVendas[[#This Row],[Vencimento]], TblVendas[[#This Row],[Pagamento]] - TblVendas[[#This Row],[Vencimento]]))</f>
        <v>17</v>
      </c>
      <c r="I903" s="6">
        <f>MONTH(TblVendas[[#This Row],[Data Venda]])</f>
        <v>3</v>
      </c>
      <c r="J903" s="6">
        <f>YEAR(TblVendas[[#This Row],[Data Venda]])</f>
        <v>2020</v>
      </c>
      <c r="K903" s="7" t="str">
        <f>IF(TblVendas[[#This Row],[Vencimento]] &gt; TblVendas[[#This Row],[Data Venda]], "À Prazo", "À Vista")</f>
        <v>À Vista</v>
      </c>
    </row>
    <row r="904" spans="2:11" x14ac:dyDescent="0.25">
      <c r="B904" s="1">
        <v>43900</v>
      </c>
      <c r="C904" s="25">
        <v>86657720086</v>
      </c>
      <c r="D904" s="4">
        <v>1085</v>
      </c>
      <c r="E904" s="1">
        <v>43930</v>
      </c>
      <c r="F904" s="1">
        <v>43930</v>
      </c>
      <c r="G904" s="2" t="s">
        <v>9</v>
      </c>
      <c r="H90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04" s="6">
        <f>MONTH(TblVendas[[#This Row],[Data Venda]])</f>
        <v>3</v>
      </c>
      <c r="J904" s="6">
        <f>YEAR(TblVendas[[#This Row],[Data Venda]])</f>
        <v>2020</v>
      </c>
      <c r="K904" s="7" t="str">
        <f>IF(TblVendas[[#This Row],[Vencimento]] &gt; TblVendas[[#This Row],[Data Venda]], "À Prazo", "À Vista")</f>
        <v>À Prazo</v>
      </c>
    </row>
    <row r="905" spans="2:11" x14ac:dyDescent="0.25">
      <c r="B905" s="1">
        <v>43900</v>
      </c>
      <c r="C905" s="25">
        <v>86657720251</v>
      </c>
      <c r="D905" s="4">
        <v>383</v>
      </c>
      <c r="E905" s="1">
        <v>43930</v>
      </c>
      <c r="F905" s="1">
        <v>43969</v>
      </c>
      <c r="G905" s="2" t="s">
        <v>8</v>
      </c>
      <c r="H905" s="6">
        <f>IF(TblVendas[[#This Row],[Vencimento]] &gt; Analises!$C$3, 0, IF(TblVendas[[#This Row],[Pagamento]] = 0, Analises!$C$3 - TblVendas[[#This Row],[Vencimento]], TblVendas[[#This Row],[Pagamento]] - TblVendas[[#This Row],[Vencimento]]))</f>
        <v>39</v>
      </c>
      <c r="I905" s="6">
        <f>MONTH(TblVendas[[#This Row],[Data Venda]])</f>
        <v>3</v>
      </c>
      <c r="J905" s="6">
        <f>YEAR(TblVendas[[#This Row],[Data Venda]])</f>
        <v>2020</v>
      </c>
      <c r="K905" s="7" t="str">
        <f>IF(TblVendas[[#This Row],[Vencimento]] &gt; TblVendas[[#This Row],[Data Venda]], "À Prazo", "À Vista")</f>
        <v>À Prazo</v>
      </c>
    </row>
    <row r="906" spans="2:11" x14ac:dyDescent="0.25">
      <c r="B906" s="1">
        <v>43901</v>
      </c>
      <c r="C906" s="25">
        <v>86657720260</v>
      </c>
      <c r="D906" s="4">
        <v>1354</v>
      </c>
      <c r="E906" s="1">
        <v>43931</v>
      </c>
      <c r="F906" s="1">
        <v>43931</v>
      </c>
      <c r="G906" s="2" t="s">
        <v>8</v>
      </c>
      <c r="H90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06" s="6">
        <f>MONTH(TblVendas[[#This Row],[Data Venda]])</f>
        <v>3</v>
      </c>
      <c r="J906" s="6">
        <f>YEAR(TblVendas[[#This Row],[Data Venda]])</f>
        <v>2020</v>
      </c>
      <c r="K906" s="7" t="str">
        <f>IF(TblVendas[[#This Row],[Vencimento]] &gt; TblVendas[[#This Row],[Data Venda]], "À Prazo", "À Vista")</f>
        <v>À Prazo</v>
      </c>
    </row>
    <row r="907" spans="2:11" x14ac:dyDescent="0.25">
      <c r="B907" s="1">
        <v>43901</v>
      </c>
      <c r="C907" s="25">
        <v>86657720228</v>
      </c>
      <c r="D907" s="4">
        <v>865</v>
      </c>
      <c r="E907" s="1">
        <v>43961</v>
      </c>
      <c r="F907" s="1">
        <v>43961</v>
      </c>
      <c r="G907" s="2" t="s">
        <v>8</v>
      </c>
      <c r="H90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07" s="6">
        <f>MONTH(TblVendas[[#This Row],[Data Venda]])</f>
        <v>3</v>
      </c>
      <c r="J907" s="6">
        <f>YEAR(TblVendas[[#This Row],[Data Venda]])</f>
        <v>2020</v>
      </c>
      <c r="K907" s="7" t="str">
        <f>IF(TblVendas[[#This Row],[Vencimento]] &gt; TblVendas[[#This Row],[Data Venda]], "À Prazo", "À Vista")</f>
        <v>À Prazo</v>
      </c>
    </row>
    <row r="908" spans="2:11" x14ac:dyDescent="0.25">
      <c r="B908" s="1">
        <v>43902</v>
      </c>
      <c r="C908" s="25">
        <v>86657720134</v>
      </c>
      <c r="D908" s="4">
        <v>1313</v>
      </c>
      <c r="E908" s="1">
        <v>43902</v>
      </c>
      <c r="F908" s="1">
        <v>43902</v>
      </c>
      <c r="G908" s="2" t="s">
        <v>9</v>
      </c>
      <c r="H90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08" s="6">
        <f>MONTH(TblVendas[[#This Row],[Data Venda]])</f>
        <v>3</v>
      </c>
      <c r="J908" s="6">
        <f>YEAR(TblVendas[[#This Row],[Data Venda]])</f>
        <v>2020</v>
      </c>
      <c r="K908" s="7" t="str">
        <f>IF(TblVendas[[#This Row],[Vencimento]] &gt; TblVendas[[#This Row],[Data Venda]], "À Prazo", "À Vista")</f>
        <v>À Vista</v>
      </c>
    </row>
    <row r="909" spans="2:11" x14ac:dyDescent="0.25">
      <c r="B909" s="1">
        <v>43902</v>
      </c>
      <c r="C909" s="25">
        <v>86657720222</v>
      </c>
      <c r="D909" s="4">
        <v>573</v>
      </c>
      <c r="E909" s="1">
        <v>43962</v>
      </c>
      <c r="F909" s="1">
        <v>43962</v>
      </c>
      <c r="G909" s="2" t="s">
        <v>8</v>
      </c>
      <c r="H90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09" s="6">
        <f>MONTH(TblVendas[[#This Row],[Data Venda]])</f>
        <v>3</v>
      </c>
      <c r="J909" s="6">
        <f>YEAR(TblVendas[[#This Row],[Data Venda]])</f>
        <v>2020</v>
      </c>
      <c r="K909" s="7" t="str">
        <f>IF(TblVendas[[#This Row],[Vencimento]] &gt; TblVendas[[#This Row],[Data Venda]], "À Prazo", "À Vista")</f>
        <v>À Prazo</v>
      </c>
    </row>
    <row r="910" spans="2:11" x14ac:dyDescent="0.25">
      <c r="B910" s="1">
        <v>43902</v>
      </c>
      <c r="C910" s="25">
        <v>86657720238</v>
      </c>
      <c r="D910" s="4">
        <v>177</v>
      </c>
      <c r="E910" s="1">
        <v>43992</v>
      </c>
      <c r="F910" s="1">
        <v>44030</v>
      </c>
      <c r="G910" s="2" t="s">
        <v>9</v>
      </c>
      <c r="H91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10" s="6">
        <f>MONTH(TblVendas[[#This Row],[Data Venda]])</f>
        <v>3</v>
      </c>
      <c r="J910" s="6">
        <f>YEAR(TblVendas[[#This Row],[Data Venda]])</f>
        <v>2020</v>
      </c>
      <c r="K910" s="7" t="str">
        <f>IF(TblVendas[[#This Row],[Vencimento]] &gt; TblVendas[[#This Row],[Data Venda]], "À Prazo", "À Vista")</f>
        <v>À Prazo</v>
      </c>
    </row>
    <row r="911" spans="2:11" x14ac:dyDescent="0.25">
      <c r="B911" s="1">
        <v>43903</v>
      </c>
      <c r="C911" s="25">
        <v>86657720239</v>
      </c>
      <c r="D911" s="4">
        <v>727</v>
      </c>
      <c r="E911" s="1">
        <v>43963</v>
      </c>
      <c r="F911" s="1">
        <v>43963</v>
      </c>
      <c r="G911" s="2" t="s">
        <v>7</v>
      </c>
      <c r="H91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11" s="6">
        <f>MONTH(TblVendas[[#This Row],[Data Venda]])</f>
        <v>3</v>
      </c>
      <c r="J911" s="6">
        <f>YEAR(TblVendas[[#This Row],[Data Venda]])</f>
        <v>2020</v>
      </c>
      <c r="K911" s="7" t="str">
        <f>IF(TblVendas[[#This Row],[Vencimento]] &gt; TblVendas[[#This Row],[Data Venda]], "À Prazo", "À Vista")</f>
        <v>À Prazo</v>
      </c>
    </row>
    <row r="912" spans="2:11" x14ac:dyDescent="0.25">
      <c r="B912" s="1">
        <v>43903</v>
      </c>
      <c r="C912" s="25">
        <v>86657720242</v>
      </c>
      <c r="D912" s="4">
        <v>104</v>
      </c>
      <c r="E912" s="1">
        <v>43963</v>
      </c>
      <c r="F912" s="1">
        <v>43963</v>
      </c>
      <c r="G912" s="2" t="s">
        <v>7</v>
      </c>
      <c r="H91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12" s="6">
        <f>MONTH(TblVendas[[#This Row],[Data Venda]])</f>
        <v>3</v>
      </c>
      <c r="J912" s="6">
        <f>YEAR(TblVendas[[#This Row],[Data Venda]])</f>
        <v>2020</v>
      </c>
      <c r="K912" s="7" t="str">
        <f>IF(TblVendas[[#This Row],[Vencimento]] &gt; TblVendas[[#This Row],[Data Venda]], "À Prazo", "À Vista")</f>
        <v>À Prazo</v>
      </c>
    </row>
    <row r="913" spans="2:11" x14ac:dyDescent="0.25">
      <c r="B913" s="1">
        <v>43903</v>
      </c>
      <c r="C913" s="25">
        <v>86657720235</v>
      </c>
      <c r="D913" s="4">
        <v>1240</v>
      </c>
      <c r="E913" s="1">
        <v>43993</v>
      </c>
      <c r="F913" s="1">
        <v>43993</v>
      </c>
      <c r="G913" s="2" t="s">
        <v>7</v>
      </c>
      <c r="H91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13" s="6">
        <f>MONTH(TblVendas[[#This Row],[Data Venda]])</f>
        <v>3</v>
      </c>
      <c r="J913" s="6">
        <f>YEAR(TblVendas[[#This Row],[Data Venda]])</f>
        <v>2020</v>
      </c>
      <c r="K913" s="7" t="str">
        <f>IF(TblVendas[[#This Row],[Vencimento]] &gt; TblVendas[[#This Row],[Data Venda]], "À Prazo", "À Vista")</f>
        <v>À Prazo</v>
      </c>
    </row>
    <row r="914" spans="2:11" x14ac:dyDescent="0.25">
      <c r="B914" s="1">
        <v>43904</v>
      </c>
      <c r="C914" s="25">
        <v>86657720095</v>
      </c>
      <c r="D914" s="4">
        <v>865</v>
      </c>
      <c r="E914" s="1">
        <v>43904</v>
      </c>
      <c r="F914" s="1">
        <v>43904</v>
      </c>
      <c r="G914" s="2" t="s">
        <v>9</v>
      </c>
      <c r="H91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14" s="6">
        <f>MONTH(TblVendas[[#This Row],[Data Venda]])</f>
        <v>3</v>
      </c>
      <c r="J914" s="6">
        <f>YEAR(TblVendas[[#This Row],[Data Venda]])</f>
        <v>2020</v>
      </c>
      <c r="K914" s="7" t="str">
        <f>IF(TblVendas[[#This Row],[Vencimento]] &gt; TblVendas[[#This Row],[Data Venda]], "À Prazo", "À Vista")</f>
        <v>À Vista</v>
      </c>
    </row>
    <row r="915" spans="2:11" x14ac:dyDescent="0.25">
      <c r="B915" s="1">
        <v>43904</v>
      </c>
      <c r="C915" s="25">
        <v>86657720233</v>
      </c>
      <c r="D915" s="4">
        <v>1090</v>
      </c>
      <c r="E915" s="1">
        <v>43904</v>
      </c>
      <c r="F915" s="1">
        <v>43937</v>
      </c>
      <c r="G915" s="2" t="s">
        <v>9</v>
      </c>
      <c r="H915" s="6">
        <f>IF(TblVendas[[#This Row],[Vencimento]] &gt; Analises!$C$3, 0, IF(TblVendas[[#This Row],[Pagamento]] = 0, Analises!$C$3 - TblVendas[[#This Row],[Vencimento]], TblVendas[[#This Row],[Pagamento]] - TblVendas[[#This Row],[Vencimento]]))</f>
        <v>33</v>
      </c>
      <c r="I915" s="6">
        <f>MONTH(TblVendas[[#This Row],[Data Venda]])</f>
        <v>3</v>
      </c>
      <c r="J915" s="6">
        <f>YEAR(TblVendas[[#This Row],[Data Venda]])</f>
        <v>2020</v>
      </c>
      <c r="K915" s="7" t="str">
        <f>IF(TblVendas[[#This Row],[Vencimento]] &gt; TblVendas[[#This Row],[Data Venda]], "À Prazo", "À Vista")</f>
        <v>À Vista</v>
      </c>
    </row>
    <row r="916" spans="2:11" x14ac:dyDescent="0.25">
      <c r="B916" s="1">
        <v>43904</v>
      </c>
      <c r="C916" s="25">
        <v>86657720136</v>
      </c>
      <c r="D916" s="4">
        <v>647</v>
      </c>
      <c r="E916" s="1">
        <v>43964</v>
      </c>
      <c r="F916" s="1">
        <v>43964</v>
      </c>
      <c r="G916" s="2" t="s">
        <v>9</v>
      </c>
      <c r="H91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16" s="6">
        <f>MONTH(TblVendas[[#This Row],[Data Venda]])</f>
        <v>3</v>
      </c>
      <c r="J916" s="6">
        <f>YEAR(TblVendas[[#This Row],[Data Venda]])</f>
        <v>2020</v>
      </c>
      <c r="K916" s="7" t="str">
        <f>IF(TblVendas[[#This Row],[Vencimento]] &gt; TblVendas[[#This Row],[Data Venda]], "À Prazo", "À Vista")</f>
        <v>À Prazo</v>
      </c>
    </row>
    <row r="917" spans="2:11" x14ac:dyDescent="0.25">
      <c r="B917" s="1">
        <v>43904</v>
      </c>
      <c r="C917" s="25">
        <v>86657720212</v>
      </c>
      <c r="D917" s="4">
        <v>552</v>
      </c>
      <c r="E917" s="1">
        <v>43964</v>
      </c>
      <c r="F917" s="1">
        <v>43964</v>
      </c>
      <c r="G917" s="2" t="s">
        <v>7</v>
      </c>
      <c r="H91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17" s="6">
        <f>MONTH(TblVendas[[#This Row],[Data Venda]])</f>
        <v>3</v>
      </c>
      <c r="J917" s="6">
        <f>YEAR(TblVendas[[#This Row],[Data Venda]])</f>
        <v>2020</v>
      </c>
      <c r="K917" s="7" t="str">
        <f>IF(TblVendas[[#This Row],[Vencimento]] &gt; TblVendas[[#This Row],[Data Venda]], "À Prazo", "À Vista")</f>
        <v>À Prazo</v>
      </c>
    </row>
    <row r="918" spans="2:11" x14ac:dyDescent="0.25">
      <c r="B918" s="1">
        <v>43904</v>
      </c>
      <c r="C918" s="25">
        <v>86657720229</v>
      </c>
      <c r="D918" s="4">
        <v>1499</v>
      </c>
      <c r="E918" s="1">
        <v>43994</v>
      </c>
      <c r="F918" s="1">
        <v>43994</v>
      </c>
      <c r="G918" s="2" t="s">
        <v>8</v>
      </c>
      <c r="H91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18" s="6">
        <f>MONTH(TblVendas[[#This Row],[Data Venda]])</f>
        <v>3</v>
      </c>
      <c r="J918" s="6">
        <f>YEAR(TblVendas[[#This Row],[Data Venda]])</f>
        <v>2020</v>
      </c>
      <c r="K918" s="7" t="str">
        <f>IF(TblVendas[[#This Row],[Vencimento]] &gt; TblVendas[[#This Row],[Data Venda]], "À Prazo", "À Vista")</f>
        <v>À Prazo</v>
      </c>
    </row>
    <row r="919" spans="2:11" x14ac:dyDescent="0.25">
      <c r="B919" s="1">
        <v>43905</v>
      </c>
      <c r="C919" s="25">
        <v>86657720110</v>
      </c>
      <c r="D919" s="4">
        <v>914</v>
      </c>
      <c r="E919" s="1">
        <v>43905</v>
      </c>
      <c r="F919" s="1">
        <v>43905</v>
      </c>
      <c r="G919" s="2" t="s">
        <v>8</v>
      </c>
      <c r="H91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19" s="6">
        <f>MONTH(TblVendas[[#This Row],[Data Venda]])</f>
        <v>3</v>
      </c>
      <c r="J919" s="6">
        <f>YEAR(TblVendas[[#This Row],[Data Venda]])</f>
        <v>2020</v>
      </c>
      <c r="K919" s="7" t="str">
        <f>IF(TblVendas[[#This Row],[Vencimento]] &gt; TblVendas[[#This Row],[Data Venda]], "À Prazo", "À Vista")</f>
        <v>À Vista</v>
      </c>
    </row>
    <row r="920" spans="2:11" x14ac:dyDescent="0.25">
      <c r="B920" s="1">
        <v>43905</v>
      </c>
      <c r="C920" s="25">
        <v>86657720081</v>
      </c>
      <c r="D920" s="4">
        <v>270</v>
      </c>
      <c r="E920" s="1">
        <v>43935</v>
      </c>
      <c r="F920" s="1">
        <v>43935</v>
      </c>
      <c r="G920" s="2" t="s">
        <v>9</v>
      </c>
      <c r="H92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20" s="6">
        <f>MONTH(TblVendas[[#This Row],[Data Venda]])</f>
        <v>3</v>
      </c>
      <c r="J920" s="6">
        <f>YEAR(TblVendas[[#This Row],[Data Venda]])</f>
        <v>2020</v>
      </c>
      <c r="K920" s="7" t="str">
        <f>IF(TblVendas[[#This Row],[Vencimento]] &gt; TblVendas[[#This Row],[Data Venda]], "À Prazo", "À Vista")</f>
        <v>À Prazo</v>
      </c>
    </row>
    <row r="921" spans="2:11" x14ac:dyDescent="0.25">
      <c r="B921" s="1">
        <v>43905</v>
      </c>
      <c r="C921" s="25">
        <v>86657720085</v>
      </c>
      <c r="D921" s="4">
        <v>1371</v>
      </c>
      <c r="E921" s="1">
        <v>43965</v>
      </c>
      <c r="F921" s="1">
        <v>43965</v>
      </c>
      <c r="G921" s="2" t="s">
        <v>8</v>
      </c>
      <c r="H92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21" s="6">
        <f>MONTH(TblVendas[[#This Row],[Data Venda]])</f>
        <v>3</v>
      </c>
      <c r="J921" s="6">
        <f>YEAR(TblVendas[[#This Row],[Data Venda]])</f>
        <v>2020</v>
      </c>
      <c r="K921" s="7" t="str">
        <f>IF(TblVendas[[#This Row],[Vencimento]] &gt; TblVendas[[#This Row],[Data Venda]], "À Prazo", "À Vista")</f>
        <v>À Prazo</v>
      </c>
    </row>
    <row r="922" spans="2:11" x14ac:dyDescent="0.25">
      <c r="B922" s="1">
        <v>43906</v>
      </c>
      <c r="C922" s="25">
        <v>86657720212</v>
      </c>
      <c r="D922" s="4">
        <v>1313</v>
      </c>
      <c r="E922" s="1">
        <v>43936</v>
      </c>
      <c r="F922" s="1">
        <v>43955</v>
      </c>
      <c r="G922" s="2" t="s">
        <v>9</v>
      </c>
      <c r="H922" s="6">
        <f>IF(TblVendas[[#This Row],[Vencimento]] &gt; Analises!$C$3, 0, IF(TblVendas[[#This Row],[Pagamento]] = 0, Analises!$C$3 - TblVendas[[#This Row],[Vencimento]], TblVendas[[#This Row],[Pagamento]] - TblVendas[[#This Row],[Vencimento]]))</f>
        <v>19</v>
      </c>
      <c r="I922" s="6">
        <f>MONTH(TblVendas[[#This Row],[Data Venda]])</f>
        <v>3</v>
      </c>
      <c r="J922" s="6">
        <f>YEAR(TblVendas[[#This Row],[Data Venda]])</f>
        <v>2020</v>
      </c>
      <c r="K922" s="7" t="str">
        <f>IF(TblVendas[[#This Row],[Vencimento]] &gt; TblVendas[[#This Row],[Data Venda]], "À Prazo", "À Vista")</f>
        <v>À Prazo</v>
      </c>
    </row>
    <row r="923" spans="2:11" x14ac:dyDescent="0.25">
      <c r="B923" s="1">
        <v>43907</v>
      </c>
      <c r="C923" s="25">
        <v>86657720209</v>
      </c>
      <c r="D923" s="4">
        <v>1340</v>
      </c>
      <c r="E923" s="1">
        <v>43937</v>
      </c>
      <c r="F923" s="1">
        <v>43937</v>
      </c>
      <c r="G923" s="2" t="s">
        <v>9</v>
      </c>
      <c r="H92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23" s="6">
        <f>MONTH(TblVendas[[#This Row],[Data Venda]])</f>
        <v>3</v>
      </c>
      <c r="J923" s="6">
        <f>YEAR(TblVendas[[#This Row],[Data Venda]])</f>
        <v>2020</v>
      </c>
      <c r="K923" s="7" t="str">
        <f>IF(TblVendas[[#This Row],[Vencimento]] &gt; TblVendas[[#This Row],[Data Venda]], "À Prazo", "À Vista")</f>
        <v>À Prazo</v>
      </c>
    </row>
    <row r="924" spans="2:11" x14ac:dyDescent="0.25">
      <c r="B924" s="1">
        <v>43908</v>
      </c>
      <c r="C924" s="25">
        <v>86657720243</v>
      </c>
      <c r="D924" s="4">
        <v>868</v>
      </c>
      <c r="E924" s="1">
        <v>43938</v>
      </c>
      <c r="F924" s="1">
        <v>43972</v>
      </c>
      <c r="G924" s="2" t="s">
        <v>8</v>
      </c>
      <c r="H924" s="6">
        <f>IF(TblVendas[[#This Row],[Vencimento]] &gt; Analises!$C$3, 0, IF(TblVendas[[#This Row],[Pagamento]] = 0, Analises!$C$3 - TblVendas[[#This Row],[Vencimento]], TblVendas[[#This Row],[Pagamento]] - TblVendas[[#This Row],[Vencimento]]))</f>
        <v>34</v>
      </c>
      <c r="I924" s="6">
        <f>MONTH(TblVendas[[#This Row],[Data Venda]])</f>
        <v>3</v>
      </c>
      <c r="J924" s="6">
        <f>YEAR(TblVendas[[#This Row],[Data Venda]])</f>
        <v>2020</v>
      </c>
      <c r="K924" s="7" t="str">
        <f>IF(TblVendas[[#This Row],[Vencimento]] &gt; TblVendas[[#This Row],[Data Venda]], "À Prazo", "À Vista")</f>
        <v>À Prazo</v>
      </c>
    </row>
    <row r="925" spans="2:11" x14ac:dyDescent="0.25">
      <c r="B925" s="1">
        <v>43908</v>
      </c>
      <c r="C925" s="25">
        <v>86657720244</v>
      </c>
      <c r="D925" s="4">
        <v>1125</v>
      </c>
      <c r="E925" s="1">
        <v>43968</v>
      </c>
      <c r="F925" s="1">
        <v>43968</v>
      </c>
      <c r="G925" s="2" t="s">
        <v>8</v>
      </c>
      <c r="H92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25" s="6">
        <f>MONTH(TblVendas[[#This Row],[Data Venda]])</f>
        <v>3</v>
      </c>
      <c r="J925" s="6">
        <f>YEAR(TblVendas[[#This Row],[Data Venda]])</f>
        <v>2020</v>
      </c>
      <c r="K925" s="7" t="str">
        <f>IF(TblVendas[[#This Row],[Vencimento]] &gt; TblVendas[[#This Row],[Data Venda]], "À Prazo", "À Vista")</f>
        <v>À Prazo</v>
      </c>
    </row>
    <row r="926" spans="2:11" x14ac:dyDescent="0.25">
      <c r="B926" s="1">
        <v>43909</v>
      </c>
      <c r="C926" s="25">
        <v>86657720090</v>
      </c>
      <c r="D926" s="4">
        <v>1487</v>
      </c>
      <c r="E926" s="1">
        <v>43939</v>
      </c>
      <c r="F926" s="1">
        <v>43939</v>
      </c>
      <c r="G926" s="2" t="s">
        <v>9</v>
      </c>
      <c r="H92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26" s="6">
        <f>MONTH(TblVendas[[#This Row],[Data Venda]])</f>
        <v>3</v>
      </c>
      <c r="J926" s="6">
        <f>YEAR(TblVendas[[#This Row],[Data Venda]])</f>
        <v>2020</v>
      </c>
      <c r="K926" s="7" t="str">
        <f>IF(TblVendas[[#This Row],[Vencimento]] &gt; TblVendas[[#This Row],[Data Venda]], "À Prazo", "À Vista")</f>
        <v>À Prazo</v>
      </c>
    </row>
    <row r="927" spans="2:11" x14ac:dyDescent="0.25">
      <c r="B927" s="1">
        <v>43910</v>
      </c>
      <c r="C927" s="25">
        <v>86657720133</v>
      </c>
      <c r="D927" s="4">
        <v>513</v>
      </c>
      <c r="E927" s="1">
        <v>43910</v>
      </c>
      <c r="F927" s="1">
        <v>43919</v>
      </c>
      <c r="G927" s="2" t="s">
        <v>8</v>
      </c>
      <c r="H927" s="6">
        <f>IF(TblVendas[[#This Row],[Vencimento]] &gt; Analises!$C$3, 0, IF(TblVendas[[#This Row],[Pagamento]] = 0, Analises!$C$3 - TblVendas[[#This Row],[Vencimento]], TblVendas[[#This Row],[Pagamento]] - TblVendas[[#This Row],[Vencimento]]))</f>
        <v>9</v>
      </c>
      <c r="I927" s="6">
        <f>MONTH(TblVendas[[#This Row],[Data Venda]])</f>
        <v>3</v>
      </c>
      <c r="J927" s="6">
        <f>YEAR(TblVendas[[#This Row],[Data Venda]])</f>
        <v>2020</v>
      </c>
      <c r="K927" s="7" t="str">
        <f>IF(TblVendas[[#This Row],[Vencimento]] &gt; TblVendas[[#This Row],[Data Venda]], "À Prazo", "À Vista")</f>
        <v>À Vista</v>
      </c>
    </row>
    <row r="928" spans="2:11" x14ac:dyDescent="0.25">
      <c r="B928" s="1">
        <v>43910</v>
      </c>
      <c r="C928" s="25">
        <v>86657720173</v>
      </c>
      <c r="D928" s="4">
        <v>1260</v>
      </c>
      <c r="E928" s="1">
        <v>43940</v>
      </c>
      <c r="F928" s="1">
        <v>43940</v>
      </c>
      <c r="G928" s="2" t="s">
        <v>8</v>
      </c>
      <c r="H92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28" s="6">
        <f>MONTH(TblVendas[[#This Row],[Data Venda]])</f>
        <v>3</v>
      </c>
      <c r="J928" s="6">
        <f>YEAR(TblVendas[[#This Row],[Data Venda]])</f>
        <v>2020</v>
      </c>
      <c r="K928" s="7" t="str">
        <f>IF(TblVendas[[#This Row],[Vencimento]] &gt; TblVendas[[#This Row],[Data Venda]], "À Prazo", "À Vista")</f>
        <v>À Prazo</v>
      </c>
    </row>
    <row r="929" spans="2:11" x14ac:dyDescent="0.25">
      <c r="B929" s="1">
        <v>43910</v>
      </c>
      <c r="C929" s="25">
        <v>86657720194</v>
      </c>
      <c r="D929" s="4">
        <v>52</v>
      </c>
      <c r="E929" s="1">
        <v>43940</v>
      </c>
      <c r="F929" s="1">
        <v>43940</v>
      </c>
      <c r="G929" s="2" t="s">
        <v>9</v>
      </c>
      <c r="H92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29" s="6">
        <f>MONTH(TblVendas[[#This Row],[Data Venda]])</f>
        <v>3</v>
      </c>
      <c r="J929" s="6">
        <f>YEAR(TblVendas[[#This Row],[Data Venda]])</f>
        <v>2020</v>
      </c>
      <c r="K929" s="7" t="str">
        <f>IF(TblVendas[[#This Row],[Vencimento]] &gt; TblVendas[[#This Row],[Data Venda]], "À Prazo", "À Vista")</f>
        <v>À Prazo</v>
      </c>
    </row>
    <row r="930" spans="2:11" x14ac:dyDescent="0.25">
      <c r="B930" s="1">
        <v>43911</v>
      </c>
      <c r="C930" s="25">
        <v>86657720188</v>
      </c>
      <c r="D930" s="4">
        <v>1448</v>
      </c>
      <c r="E930" s="1">
        <v>43911</v>
      </c>
      <c r="F930" s="1">
        <v>43911</v>
      </c>
      <c r="G930" s="2" t="s">
        <v>9</v>
      </c>
      <c r="H93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30" s="6">
        <f>MONTH(TblVendas[[#This Row],[Data Venda]])</f>
        <v>3</v>
      </c>
      <c r="J930" s="6">
        <f>YEAR(TblVendas[[#This Row],[Data Venda]])</f>
        <v>2020</v>
      </c>
      <c r="K930" s="7" t="str">
        <f>IF(TblVendas[[#This Row],[Vencimento]] &gt; TblVendas[[#This Row],[Data Venda]], "À Prazo", "À Vista")</f>
        <v>À Vista</v>
      </c>
    </row>
    <row r="931" spans="2:11" x14ac:dyDescent="0.25">
      <c r="B931" s="1">
        <v>43912</v>
      </c>
      <c r="C931" s="25">
        <v>86657720065</v>
      </c>
      <c r="D931" s="4">
        <v>1485</v>
      </c>
      <c r="E931" s="1">
        <v>43972</v>
      </c>
      <c r="F931" s="1">
        <v>43972</v>
      </c>
      <c r="G931" s="2" t="s">
        <v>8</v>
      </c>
      <c r="H93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31" s="6">
        <f>MONTH(TblVendas[[#This Row],[Data Venda]])</f>
        <v>3</v>
      </c>
      <c r="J931" s="6">
        <f>YEAR(TblVendas[[#This Row],[Data Venda]])</f>
        <v>2020</v>
      </c>
      <c r="K931" s="7" t="str">
        <f>IF(TblVendas[[#This Row],[Vencimento]] &gt; TblVendas[[#This Row],[Data Venda]], "À Prazo", "À Vista")</f>
        <v>À Prazo</v>
      </c>
    </row>
    <row r="932" spans="2:11" x14ac:dyDescent="0.25">
      <c r="B932" s="1">
        <v>43913</v>
      </c>
      <c r="C932" s="25">
        <v>86657720053</v>
      </c>
      <c r="D932" s="4">
        <v>439</v>
      </c>
      <c r="E932" s="1">
        <v>43973</v>
      </c>
      <c r="F932" s="1">
        <v>43973</v>
      </c>
      <c r="G932" s="2" t="s">
        <v>9</v>
      </c>
      <c r="H93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32" s="6">
        <f>MONTH(TblVendas[[#This Row],[Data Venda]])</f>
        <v>3</v>
      </c>
      <c r="J932" s="6">
        <f>YEAR(TblVendas[[#This Row],[Data Venda]])</f>
        <v>2020</v>
      </c>
      <c r="K932" s="7" t="str">
        <f>IF(TblVendas[[#This Row],[Vencimento]] &gt; TblVendas[[#This Row],[Data Venda]], "À Prazo", "À Vista")</f>
        <v>À Prazo</v>
      </c>
    </row>
    <row r="933" spans="2:11" x14ac:dyDescent="0.25">
      <c r="B933" s="1">
        <v>43914</v>
      </c>
      <c r="C933" s="25">
        <v>86657720116</v>
      </c>
      <c r="D933" s="4">
        <v>212</v>
      </c>
      <c r="E933" s="1">
        <v>43914</v>
      </c>
      <c r="F933" s="1">
        <v>43914</v>
      </c>
      <c r="G933" s="2" t="s">
        <v>9</v>
      </c>
      <c r="H93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33" s="6">
        <f>MONTH(TblVendas[[#This Row],[Data Venda]])</f>
        <v>3</v>
      </c>
      <c r="J933" s="6">
        <f>YEAR(TblVendas[[#This Row],[Data Venda]])</f>
        <v>2020</v>
      </c>
      <c r="K933" s="7" t="str">
        <f>IF(TblVendas[[#This Row],[Vencimento]] &gt; TblVendas[[#This Row],[Data Venda]], "À Prazo", "À Vista")</f>
        <v>À Vista</v>
      </c>
    </row>
    <row r="934" spans="2:11" x14ac:dyDescent="0.25">
      <c r="B934" s="1">
        <v>43914</v>
      </c>
      <c r="C934" s="25">
        <v>86657720174</v>
      </c>
      <c r="D934" s="4">
        <v>1463</v>
      </c>
      <c r="E934" s="1">
        <v>43944</v>
      </c>
      <c r="F934" s="1">
        <v>43944</v>
      </c>
      <c r="G934" s="2" t="s">
        <v>8</v>
      </c>
      <c r="H93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34" s="6">
        <f>MONTH(TblVendas[[#This Row],[Data Venda]])</f>
        <v>3</v>
      </c>
      <c r="J934" s="6">
        <f>YEAR(TblVendas[[#This Row],[Data Venda]])</f>
        <v>2020</v>
      </c>
      <c r="K934" s="7" t="str">
        <f>IF(TblVendas[[#This Row],[Vencimento]] &gt; TblVendas[[#This Row],[Data Venda]], "À Prazo", "À Vista")</f>
        <v>À Prazo</v>
      </c>
    </row>
    <row r="935" spans="2:11" x14ac:dyDescent="0.25">
      <c r="B935" s="1">
        <v>43915</v>
      </c>
      <c r="C935" s="25">
        <v>86657720051</v>
      </c>
      <c r="D935" s="4">
        <v>91</v>
      </c>
      <c r="E935" s="1">
        <v>43915</v>
      </c>
      <c r="F935" s="1">
        <v>43915</v>
      </c>
      <c r="G935" s="2" t="s">
        <v>8</v>
      </c>
      <c r="H93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35" s="6">
        <f>MONTH(TblVendas[[#This Row],[Data Venda]])</f>
        <v>3</v>
      </c>
      <c r="J935" s="6">
        <f>YEAR(TblVendas[[#This Row],[Data Venda]])</f>
        <v>2020</v>
      </c>
      <c r="K935" s="7" t="str">
        <f>IF(TblVendas[[#This Row],[Vencimento]] &gt; TblVendas[[#This Row],[Data Venda]], "À Prazo", "À Vista")</f>
        <v>À Vista</v>
      </c>
    </row>
    <row r="936" spans="2:11" x14ac:dyDescent="0.25">
      <c r="B936" s="1">
        <v>43915</v>
      </c>
      <c r="C936" s="25">
        <v>86657720219</v>
      </c>
      <c r="D936" s="4">
        <v>674</v>
      </c>
      <c r="E936" s="1">
        <v>43945</v>
      </c>
      <c r="F936" s="1">
        <v>43965</v>
      </c>
      <c r="G936" s="2" t="s">
        <v>7</v>
      </c>
      <c r="H936" s="6">
        <f>IF(TblVendas[[#This Row],[Vencimento]] &gt; Analises!$C$3, 0, IF(TblVendas[[#This Row],[Pagamento]] = 0, Analises!$C$3 - TblVendas[[#This Row],[Vencimento]], TblVendas[[#This Row],[Pagamento]] - TblVendas[[#This Row],[Vencimento]]))</f>
        <v>20</v>
      </c>
      <c r="I936" s="6">
        <f>MONTH(TblVendas[[#This Row],[Data Venda]])</f>
        <v>3</v>
      </c>
      <c r="J936" s="6">
        <f>YEAR(TblVendas[[#This Row],[Data Venda]])</f>
        <v>2020</v>
      </c>
      <c r="K936" s="7" t="str">
        <f>IF(TblVendas[[#This Row],[Vencimento]] &gt; TblVendas[[#This Row],[Data Venda]], "À Prazo", "À Vista")</f>
        <v>À Prazo</v>
      </c>
    </row>
    <row r="937" spans="2:11" x14ac:dyDescent="0.25">
      <c r="B937" s="1">
        <v>43915</v>
      </c>
      <c r="C937" s="25">
        <v>86657720175</v>
      </c>
      <c r="D937" s="4">
        <v>89</v>
      </c>
      <c r="E937" s="1">
        <v>43975</v>
      </c>
      <c r="F937" s="1">
        <v>43975</v>
      </c>
      <c r="G937" s="2" t="s">
        <v>8</v>
      </c>
      <c r="H93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37" s="6">
        <f>MONTH(TblVendas[[#This Row],[Data Venda]])</f>
        <v>3</v>
      </c>
      <c r="J937" s="6">
        <f>YEAR(TblVendas[[#This Row],[Data Venda]])</f>
        <v>2020</v>
      </c>
      <c r="K937" s="7" t="str">
        <f>IF(TblVendas[[#This Row],[Vencimento]] &gt; TblVendas[[#This Row],[Data Venda]], "À Prazo", "À Vista")</f>
        <v>À Prazo</v>
      </c>
    </row>
    <row r="938" spans="2:11" x14ac:dyDescent="0.25">
      <c r="B938" s="1">
        <v>43915</v>
      </c>
      <c r="C938" s="25">
        <v>86657720179</v>
      </c>
      <c r="D938" s="4">
        <v>1375</v>
      </c>
      <c r="E938" s="1">
        <v>43975</v>
      </c>
      <c r="F938" s="1">
        <v>44008</v>
      </c>
      <c r="G938" s="2" t="s">
        <v>8</v>
      </c>
      <c r="H93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38" s="6">
        <f>MONTH(TblVendas[[#This Row],[Data Venda]])</f>
        <v>3</v>
      </c>
      <c r="J938" s="6">
        <f>YEAR(TblVendas[[#This Row],[Data Venda]])</f>
        <v>2020</v>
      </c>
      <c r="K938" s="7" t="str">
        <f>IF(TblVendas[[#This Row],[Vencimento]] &gt; TblVendas[[#This Row],[Data Venda]], "À Prazo", "À Vista")</f>
        <v>À Prazo</v>
      </c>
    </row>
    <row r="939" spans="2:11" x14ac:dyDescent="0.25">
      <c r="B939" s="1">
        <v>43916</v>
      </c>
      <c r="C939" s="25">
        <v>86657720253</v>
      </c>
      <c r="D939" s="4">
        <v>211</v>
      </c>
      <c r="E939" s="1">
        <v>43916</v>
      </c>
      <c r="F939" s="1">
        <v>43935</v>
      </c>
      <c r="G939" s="2" t="s">
        <v>8</v>
      </c>
      <c r="H939" s="6">
        <f>IF(TblVendas[[#This Row],[Vencimento]] &gt; Analises!$C$3, 0, IF(TblVendas[[#This Row],[Pagamento]] = 0, Analises!$C$3 - TblVendas[[#This Row],[Vencimento]], TblVendas[[#This Row],[Pagamento]] - TblVendas[[#This Row],[Vencimento]]))</f>
        <v>19</v>
      </c>
      <c r="I939" s="6">
        <f>MONTH(TblVendas[[#This Row],[Data Venda]])</f>
        <v>3</v>
      </c>
      <c r="J939" s="6">
        <f>YEAR(TblVendas[[#This Row],[Data Venda]])</f>
        <v>2020</v>
      </c>
      <c r="K939" s="7" t="str">
        <f>IF(TblVendas[[#This Row],[Vencimento]] &gt; TblVendas[[#This Row],[Data Venda]], "À Prazo", "À Vista")</f>
        <v>À Vista</v>
      </c>
    </row>
    <row r="940" spans="2:11" x14ac:dyDescent="0.25">
      <c r="B940" s="1">
        <v>43916</v>
      </c>
      <c r="C940" s="25">
        <v>86657720230</v>
      </c>
      <c r="D940" s="4">
        <v>661</v>
      </c>
      <c r="E940" s="1">
        <v>43946</v>
      </c>
      <c r="F940" s="1">
        <v>43958</v>
      </c>
      <c r="G940" s="2" t="s">
        <v>7</v>
      </c>
      <c r="H940" s="6">
        <f>IF(TblVendas[[#This Row],[Vencimento]] &gt; Analises!$C$3, 0, IF(TblVendas[[#This Row],[Pagamento]] = 0, Analises!$C$3 - TblVendas[[#This Row],[Vencimento]], TblVendas[[#This Row],[Pagamento]] - TblVendas[[#This Row],[Vencimento]]))</f>
        <v>12</v>
      </c>
      <c r="I940" s="6">
        <f>MONTH(TblVendas[[#This Row],[Data Venda]])</f>
        <v>3</v>
      </c>
      <c r="J940" s="6">
        <f>YEAR(TblVendas[[#This Row],[Data Venda]])</f>
        <v>2020</v>
      </c>
      <c r="K940" s="7" t="str">
        <f>IF(TblVendas[[#This Row],[Vencimento]] &gt; TblVendas[[#This Row],[Data Venda]], "À Prazo", "À Vista")</f>
        <v>À Prazo</v>
      </c>
    </row>
    <row r="941" spans="2:11" x14ac:dyDescent="0.25">
      <c r="B941" s="1">
        <v>43917</v>
      </c>
      <c r="C941" s="25">
        <v>86657720092</v>
      </c>
      <c r="D941" s="4">
        <v>564</v>
      </c>
      <c r="E941" s="1">
        <v>43947</v>
      </c>
      <c r="F941" s="1">
        <v>43959</v>
      </c>
      <c r="G941" s="2" t="s">
        <v>7</v>
      </c>
      <c r="H941" s="6">
        <f>IF(TblVendas[[#This Row],[Vencimento]] &gt; Analises!$C$3, 0, IF(TblVendas[[#This Row],[Pagamento]] = 0, Analises!$C$3 - TblVendas[[#This Row],[Vencimento]], TblVendas[[#This Row],[Pagamento]] - TblVendas[[#This Row],[Vencimento]]))</f>
        <v>12</v>
      </c>
      <c r="I941" s="6">
        <f>MONTH(TblVendas[[#This Row],[Data Venda]])</f>
        <v>3</v>
      </c>
      <c r="J941" s="6">
        <f>YEAR(TblVendas[[#This Row],[Data Venda]])</f>
        <v>2020</v>
      </c>
      <c r="K941" s="7" t="str">
        <f>IF(TblVendas[[#This Row],[Vencimento]] &gt; TblVendas[[#This Row],[Data Venda]], "À Prazo", "À Vista")</f>
        <v>À Prazo</v>
      </c>
    </row>
    <row r="942" spans="2:11" x14ac:dyDescent="0.25">
      <c r="B942" s="1">
        <v>43917</v>
      </c>
      <c r="C942" s="25">
        <v>86657720055</v>
      </c>
      <c r="D942" s="4">
        <v>259</v>
      </c>
      <c r="E942" s="1">
        <v>43977</v>
      </c>
      <c r="F942" s="1">
        <v>43995</v>
      </c>
      <c r="G942" s="2" t="s">
        <v>8</v>
      </c>
      <c r="H94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42" s="6">
        <f>MONTH(TblVendas[[#This Row],[Data Venda]])</f>
        <v>3</v>
      </c>
      <c r="J942" s="6">
        <f>YEAR(TblVendas[[#This Row],[Data Venda]])</f>
        <v>2020</v>
      </c>
      <c r="K942" s="7" t="str">
        <f>IF(TblVendas[[#This Row],[Vencimento]] &gt; TblVendas[[#This Row],[Data Venda]], "À Prazo", "À Vista")</f>
        <v>À Prazo</v>
      </c>
    </row>
    <row r="943" spans="2:11" x14ac:dyDescent="0.25">
      <c r="B943" s="1">
        <v>43917</v>
      </c>
      <c r="C943" s="25">
        <v>86657720157</v>
      </c>
      <c r="D943" s="4">
        <v>394</v>
      </c>
      <c r="E943" s="1">
        <v>43977</v>
      </c>
      <c r="F943" s="1">
        <v>43977</v>
      </c>
      <c r="G943" s="2" t="s">
        <v>8</v>
      </c>
      <c r="H94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43" s="6">
        <f>MONTH(TblVendas[[#This Row],[Data Venda]])</f>
        <v>3</v>
      </c>
      <c r="J943" s="6">
        <f>YEAR(TblVendas[[#This Row],[Data Venda]])</f>
        <v>2020</v>
      </c>
      <c r="K943" s="7" t="str">
        <f>IF(TblVendas[[#This Row],[Vencimento]] &gt; TblVendas[[#This Row],[Data Venda]], "À Prazo", "À Vista")</f>
        <v>À Prazo</v>
      </c>
    </row>
    <row r="944" spans="2:11" x14ac:dyDescent="0.25">
      <c r="B944" s="1">
        <v>43918</v>
      </c>
      <c r="C944" s="25">
        <v>86657720193</v>
      </c>
      <c r="D944" s="4">
        <v>1443</v>
      </c>
      <c r="E944" s="1">
        <v>43948</v>
      </c>
      <c r="F944" s="1">
        <v>43948</v>
      </c>
      <c r="G944" s="2" t="s">
        <v>9</v>
      </c>
      <c r="H94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44" s="6">
        <f>MONTH(TblVendas[[#This Row],[Data Venda]])</f>
        <v>3</v>
      </c>
      <c r="J944" s="6">
        <f>YEAR(TblVendas[[#This Row],[Data Venda]])</f>
        <v>2020</v>
      </c>
      <c r="K944" s="7" t="str">
        <f>IF(TblVendas[[#This Row],[Vencimento]] &gt; TblVendas[[#This Row],[Data Venda]], "À Prazo", "À Vista")</f>
        <v>À Prazo</v>
      </c>
    </row>
    <row r="945" spans="2:11" x14ac:dyDescent="0.25">
      <c r="B945" s="1">
        <v>43918</v>
      </c>
      <c r="C945" s="25">
        <v>86657720217</v>
      </c>
      <c r="D945" s="4">
        <v>1018</v>
      </c>
      <c r="E945" s="1">
        <v>43948</v>
      </c>
      <c r="F945" s="1">
        <v>43948</v>
      </c>
      <c r="G945" s="2" t="s">
        <v>8</v>
      </c>
      <c r="H94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45" s="6">
        <f>MONTH(TblVendas[[#This Row],[Data Venda]])</f>
        <v>3</v>
      </c>
      <c r="J945" s="6">
        <f>YEAR(TblVendas[[#This Row],[Data Venda]])</f>
        <v>2020</v>
      </c>
      <c r="K945" s="7" t="str">
        <f>IF(TblVendas[[#This Row],[Vencimento]] &gt; TblVendas[[#This Row],[Data Venda]], "À Prazo", "À Vista")</f>
        <v>À Prazo</v>
      </c>
    </row>
    <row r="946" spans="2:11" x14ac:dyDescent="0.25">
      <c r="B946" s="1">
        <v>43919</v>
      </c>
      <c r="C946" s="25">
        <v>86657720083</v>
      </c>
      <c r="D946" s="4">
        <v>572</v>
      </c>
      <c r="E946" s="1">
        <v>43949</v>
      </c>
      <c r="F946" s="1">
        <v>43949</v>
      </c>
      <c r="G946" s="2" t="s">
        <v>9</v>
      </c>
      <c r="H94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46" s="6">
        <f>MONTH(TblVendas[[#This Row],[Data Venda]])</f>
        <v>3</v>
      </c>
      <c r="J946" s="6">
        <f>YEAR(TblVendas[[#This Row],[Data Venda]])</f>
        <v>2020</v>
      </c>
      <c r="K946" s="7" t="str">
        <f>IF(TblVendas[[#This Row],[Vencimento]] &gt; TblVendas[[#This Row],[Data Venda]], "À Prazo", "À Vista")</f>
        <v>À Prazo</v>
      </c>
    </row>
    <row r="947" spans="2:11" x14ac:dyDescent="0.25">
      <c r="B947" s="1">
        <v>43919</v>
      </c>
      <c r="C947" s="25">
        <v>86657720246</v>
      </c>
      <c r="D947" s="4">
        <v>1141</v>
      </c>
      <c r="E947" s="1">
        <v>44009</v>
      </c>
      <c r="F947" s="1">
        <v>44037</v>
      </c>
      <c r="G947" s="2" t="s">
        <v>7</v>
      </c>
      <c r="H94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47" s="6">
        <f>MONTH(TblVendas[[#This Row],[Data Venda]])</f>
        <v>3</v>
      </c>
      <c r="J947" s="6">
        <f>YEAR(TblVendas[[#This Row],[Data Venda]])</f>
        <v>2020</v>
      </c>
      <c r="K947" s="7" t="str">
        <f>IF(TblVendas[[#This Row],[Vencimento]] &gt; TblVendas[[#This Row],[Data Venda]], "À Prazo", "À Vista")</f>
        <v>À Prazo</v>
      </c>
    </row>
    <row r="948" spans="2:11" x14ac:dyDescent="0.25">
      <c r="B948" s="1">
        <v>43920</v>
      </c>
      <c r="C948" s="25">
        <v>86657720177</v>
      </c>
      <c r="D948" s="4">
        <v>619</v>
      </c>
      <c r="E948" s="1">
        <v>43950</v>
      </c>
      <c r="F948" s="1">
        <v>43970</v>
      </c>
      <c r="G948" s="2" t="s">
        <v>7</v>
      </c>
      <c r="H948" s="6">
        <f>IF(TblVendas[[#This Row],[Vencimento]] &gt; Analises!$C$3, 0, IF(TblVendas[[#This Row],[Pagamento]] = 0, Analises!$C$3 - TblVendas[[#This Row],[Vencimento]], TblVendas[[#This Row],[Pagamento]] - TblVendas[[#This Row],[Vencimento]]))</f>
        <v>20</v>
      </c>
      <c r="I948" s="6">
        <f>MONTH(TblVendas[[#This Row],[Data Venda]])</f>
        <v>3</v>
      </c>
      <c r="J948" s="6">
        <f>YEAR(TblVendas[[#This Row],[Data Venda]])</f>
        <v>2020</v>
      </c>
      <c r="K948" s="7" t="str">
        <f>IF(TblVendas[[#This Row],[Vencimento]] &gt; TblVendas[[#This Row],[Data Venda]], "À Prazo", "À Vista")</f>
        <v>À Prazo</v>
      </c>
    </row>
    <row r="949" spans="2:11" x14ac:dyDescent="0.25">
      <c r="B949" s="1">
        <v>43920</v>
      </c>
      <c r="C949" s="25">
        <v>86657720210</v>
      </c>
      <c r="D949" s="4">
        <v>825</v>
      </c>
      <c r="E949" s="1">
        <v>43950</v>
      </c>
      <c r="F949" s="1">
        <v>43950</v>
      </c>
      <c r="G949" s="2" t="s">
        <v>7</v>
      </c>
      <c r="H94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49" s="6">
        <f>MONTH(TblVendas[[#This Row],[Data Venda]])</f>
        <v>3</v>
      </c>
      <c r="J949" s="6">
        <f>YEAR(TblVendas[[#This Row],[Data Venda]])</f>
        <v>2020</v>
      </c>
      <c r="K949" s="7" t="str">
        <f>IF(TblVendas[[#This Row],[Vencimento]] &gt; TblVendas[[#This Row],[Data Venda]], "À Prazo", "À Vista")</f>
        <v>À Prazo</v>
      </c>
    </row>
    <row r="950" spans="2:11" x14ac:dyDescent="0.25">
      <c r="B950" s="1">
        <v>43920</v>
      </c>
      <c r="C950" s="25">
        <v>86657720236</v>
      </c>
      <c r="D950" s="4">
        <v>690</v>
      </c>
      <c r="E950" s="1">
        <v>43980</v>
      </c>
      <c r="F950" s="1">
        <v>43980</v>
      </c>
      <c r="G950" s="2" t="s">
        <v>9</v>
      </c>
      <c r="H95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50" s="6">
        <f>MONTH(TblVendas[[#This Row],[Data Venda]])</f>
        <v>3</v>
      </c>
      <c r="J950" s="6">
        <f>YEAR(TblVendas[[#This Row],[Data Venda]])</f>
        <v>2020</v>
      </c>
      <c r="K950" s="7" t="str">
        <f>IF(TblVendas[[#This Row],[Vencimento]] &gt; TblVendas[[#This Row],[Data Venda]], "À Prazo", "À Vista")</f>
        <v>À Prazo</v>
      </c>
    </row>
    <row r="951" spans="2:11" x14ac:dyDescent="0.25">
      <c r="B951" s="1">
        <v>43922</v>
      </c>
      <c r="C951" s="25">
        <v>86657720251</v>
      </c>
      <c r="D951" s="4">
        <v>679</v>
      </c>
      <c r="E951" s="1">
        <v>43922</v>
      </c>
      <c r="F951" s="1">
        <v>43922</v>
      </c>
      <c r="G951" s="2" t="s">
        <v>9</v>
      </c>
      <c r="H95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51" s="6">
        <f>MONTH(TblVendas[[#This Row],[Data Venda]])</f>
        <v>4</v>
      </c>
      <c r="J951" s="6">
        <f>YEAR(TblVendas[[#This Row],[Data Venda]])</f>
        <v>2020</v>
      </c>
      <c r="K951" s="7" t="str">
        <f>IF(TblVendas[[#This Row],[Vencimento]] &gt; TblVendas[[#This Row],[Data Venda]], "À Prazo", "À Vista")</f>
        <v>À Vista</v>
      </c>
    </row>
    <row r="952" spans="2:11" x14ac:dyDescent="0.25">
      <c r="B952" s="1">
        <v>43923</v>
      </c>
      <c r="C952" s="25">
        <v>86657720123</v>
      </c>
      <c r="D952" s="4">
        <v>1351</v>
      </c>
      <c r="E952" s="1">
        <v>43923</v>
      </c>
      <c r="F952" s="1">
        <v>43931</v>
      </c>
      <c r="G952" s="2" t="s">
        <v>7</v>
      </c>
      <c r="H952" s="6">
        <f>IF(TblVendas[[#This Row],[Vencimento]] &gt; Analises!$C$3, 0, IF(TblVendas[[#This Row],[Pagamento]] = 0, Analises!$C$3 - TblVendas[[#This Row],[Vencimento]], TblVendas[[#This Row],[Pagamento]] - TblVendas[[#This Row],[Vencimento]]))</f>
        <v>8</v>
      </c>
      <c r="I952" s="6">
        <f>MONTH(TblVendas[[#This Row],[Data Venda]])</f>
        <v>4</v>
      </c>
      <c r="J952" s="6">
        <f>YEAR(TblVendas[[#This Row],[Data Venda]])</f>
        <v>2020</v>
      </c>
      <c r="K952" s="7" t="str">
        <f>IF(TblVendas[[#This Row],[Vencimento]] &gt; TblVendas[[#This Row],[Data Venda]], "À Prazo", "À Vista")</f>
        <v>À Vista</v>
      </c>
    </row>
    <row r="953" spans="2:11" x14ac:dyDescent="0.25">
      <c r="B953" s="1">
        <v>43923</v>
      </c>
      <c r="C953" s="25">
        <v>86657720114</v>
      </c>
      <c r="D953" s="4">
        <v>1037</v>
      </c>
      <c r="E953" s="1">
        <v>43923</v>
      </c>
      <c r="F953" s="1">
        <v>43923</v>
      </c>
      <c r="G953" s="2" t="s">
        <v>8</v>
      </c>
      <c r="H95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53" s="6">
        <f>MONTH(TblVendas[[#This Row],[Data Venda]])</f>
        <v>4</v>
      </c>
      <c r="J953" s="6">
        <f>YEAR(TblVendas[[#This Row],[Data Venda]])</f>
        <v>2020</v>
      </c>
      <c r="K953" s="7" t="str">
        <f>IF(TblVendas[[#This Row],[Vencimento]] &gt; TblVendas[[#This Row],[Data Venda]], "À Prazo", "À Vista")</f>
        <v>À Vista</v>
      </c>
    </row>
    <row r="954" spans="2:11" x14ac:dyDescent="0.25">
      <c r="B954" s="1">
        <v>43923</v>
      </c>
      <c r="C954" s="25">
        <v>86657720217</v>
      </c>
      <c r="D954" s="4">
        <v>1146</v>
      </c>
      <c r="E954" s="1">
        <v>43923</v>
      </c>
      <c r="F954" s="1">
        <v>43923</v>
      </c>
      <c r="G954" s="2" t="s">
        <v>7</v>
      </c>
      <c r="H95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54" s="6">
        <f>MONTH(TblVendas[[#This Row],[Data Venda]])</f>
        <v>4</v>
      </c>
      <c r="J954" s="6">
        <f>YEAR(TblVendas[[#This Row],[Data Venda]])</f>
        <v>2020</v>
      </c>
      <c r="K954" s="7" t="str">
        <f>IF(TblVendas[[#This Row],[Vencimento]] &gt; TblVendas[[#This Row],[Data Venda]], "À Prazo", "À Vista")</f>
        <v>À Vista</v>
      </c>
    </row>
    <row r="955" spans="2:11" x14ac:dyDescent="0.25">
      <c r="B955" s="1">
        <v>43923</v>
      </c>
      <c r="C955" s="25">
        <v>86657720070</v>
      </c>
      <c r="D955" s="4">
        <v>881</v>
      </c>
      <c r="E955" s="1">
        <v>43953</v>
      </c>
      <c r="F955" s="1">
        <v>43953</v>
      </c>
      <c r="G955" s="2" t="s">
        <v>9</v>
      </c>
      <c r="H95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55" s="6">
        <f>MONTH(TblVendas[[#This Row],[Data Venda]])</f>
        <v>4</v>
      </c>
      <c r="J955" s="6">
        <f>YEAR(TblVendas[[#This Row],[Data Venda]])</f>
        <v>2020</v>
      </c>
      <c r="K955" s="7" t="str">
        <f>IF(TblVendas[[#This Row],[Vencimento]] &gt; TblVendas[[#This Row],[Data Venda]], "À Prazo", "À Vista")</f>
        <v>À Prazo</v>
      </c>
    </row>
    <row r="956" spans="2:11" x14ac:dyDescent="0.25">
      <c r="B956" s="1">
        <v>43923</v>
      </c>
      <c r="C956" s="25">
        <v>86657720073</v>
      </c>
      <c r="D956" s="4">
        <v>117</v>
      </c>
      <c r="E956" s="1">
        <v>43983</v>
      </c>
      <c r="F956" s="1">
        <v>43983</v>
      </c>
      <c r="G956" s="2" t="s">
        <v>7</v>
      </c>
      <c r="H95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56" s="6">
        <f>MONTH(TblVendas[[#This Row],[Data Venda]])</f>
        <v>4</v>
      </c>
      <c r="J956" s="6">
        <f>YEAR(TblVendas[[#This Row],[Data Venda]])</f>
        <v>2020</v>
      </c>
      <c r="K956" s="7" t="str">
        <f>IF(TblVendas[[#This Row],[Vencimento]] &gt; TblVendas[[#This Row],[Data Venda]], "À Prazo", "À Vista")</f>
        <v>À Prazo</v>
      </c>
    </row>
    <row r="957" spans="2:11" x14ac:dyDescent="0.25">
      <c r="B957" s="1">
        <v>43923</v>
      </c>
      <c r="C957" s="25">
        <v>86657720199</v>
      </c>
      <c r="D957" s="4">
        <v>464</v>
      </c>
      <c r="E957" s="1">
        <v>43983</v>
      </c>
      <c r="F957" s="1">
        <v>43983</v>
      </c>
      <c r="G957" s="2" t="s">
        <v>7</v>
      </c>
      <c r="H95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57" s="6">
        <f>MONTH(TblVendas[[#This Row],[Data Venda]])</f>
        <v>4</v>
      </c>
      <c r="J957" s="6">
        <f>YEAR(TblVendas[[#This Row],[Data Venda]])</f>
        <v>2020</v>
      </c>
      <c r="K957" s="7" t="str">
        <f>IF(TblVendas[[#This Row],[Vencimento]] &gt; TblVendas[[#This Row],[Data Venda]], "À Prazo", "À Vista")</f>
        <v>À Prazo</v>
      </c>
    </row>
    <row r="958" spans="2:11" x14ac:dyDescent="0.25">
      <c r="B958" s="1">
        <v>43923</v>
      </c>
      <c r="C958" s="25">
        <v>86657720115</v>
      </c>
      <c r="D958" s="4">
        <v>1446</v>
      </c>
      <c r="E958" s="1">
        <v>43983</v>
      </c>
      <c r="F958" s="1">
        <v>43983</v>
      </c>
      <c r="G958" s="2" t="s">
        <v>9</v>
      </c>
      <c r="H95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58" s="6">
        <f>MONTH(TblVendas[[#This Row],[Data Venda]])</f>
        <v>4</v>
      </c>
      <c r="J958" s="6">
        <f>YEAR(TblVendas[[#This Row],[Data Venda]])</f>
        <v>2020</v>
      </c>
      <c r="K958" s="7" t="str">
        <f>IF(TblVendas[[#This Row],[Vencimento]] &gt; TblVendas[[#This Row],[Data Venda]], "À Prazo", "À Vista")</f>
        <v>À Prazo</v>
      </c>
    </row>
    <row r="959" spans="2:11" x14ac:dyDescent="0.25">
      <c r="B959" s="1">
        <v>43924</v>
      </c>
      <c r="C959" s="25">
        <v>86657720109</v>
      </c>
      <c r="D959" s="4">
        <v>201</v>
      </c>
      <c r="E959" s="1">
        <v>43924</v>
      </c>
      <c r="F959" s="1">
        <v>43924</v>
      </c>
      <c r="G959" s="2" t="s">
        <v>9</v>
      </c>
      <c r="H95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59" s="6">
        <f>MONTH(TblVendas[[#This Row],[Data Venda]])</f>
        <v>4</v>
      </c>
      <c r="J959" s="6">
        <f>YEAR(TblVendas[[#This Row],[Data Venda]])</f>
        <v>2020</v>
      </c>
      <c r="K959" s="7" t="str">
        <f>IF(TblVendas[[#This Row],[Vencimento]] &gt; TblVendas[[#This Row],[Data Venda]], "À Prazo", "À Vista")</f>
        <v>À Vista</v>
      </c>
    </row>
    <row r="960" spans="2:11" x14ac:dyDescent="0.25">
      <c r="B960" s="1">
        <v>43924</v>
      </c>
      <c r="C960" s="25">
        <v>86657720105</v>
      </c>
      <c r="D960" s="4">
        <v>691</v>
      </c>
      <c r="E960" s="1">
        <v>43984</v>
      </c>
      <c r="F960" s="1">
        <v>43984</v>
      </c>
      <c r="G960" s="2" t="s">
        <v>7</v>
      </c>
      <c r="H96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60" s="6">
        <f>MONTH(TblVendas[[#This Row],[Data Venda]])</f>
        <v>4</v>
      </c>
      <c r="J960" s="6">
        <f>YEAR(TblVendas[[#This Row],[Data Venda]])</f>
        <v>2020</v>
      </c>
      <c r="K960" s="7" t="str">
        <f>IF(TblVendas[[#This Row],[Vencimento]] &gt; TblVendas[[#This Row],[Data Venda]], "À Prazo", "À Vista")</f>
        <v>À Prazo</v>
      </c>
    </row>
    <row r="961" spans="2:11" x14ac:dyDescent="0.25">
      <c r="B961" s="1">
        <v>43924</v>
      </c>
      <c r="C961" s="25">
        <v>86657720229</v>
      </c>
      <c r="D961" s="4">
        <v>162</v>
      </c>
      <c r="E961" s="1">
        <v>44014</v>
      </c>
      <c r="F961" s="1">
        <v>44029</v>
      </c>
      <c r="G961" s="2" t="s">
        <v>9</v>
      </c>
      <c r="H96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61" s="6">
        <f>MONTH(TblVendas[[#This Row],[Data Venda]])</f>
        <v>4</v>
      </c>
      <c r="J961" s="6">
        <f>YEAR(TblVendas[[#This Row],[Data Venda]])</f>
        <v>2020</v>
      </c>
      <c r="K961" s="7" t="str">
        <f>IF(TblVendas[[#This Row],[Vencimento]] &gt; TblVendas[[#This Row],[Data Venda]], "À Prazo", "À Vista")</f>
        <v>À Prazo</v>
      </c>
    </row>
    <row r="962" spans="2:11" x14ac:dyDescent="0.25">
      <c r="B962" s="1">
        <v>43925</v>
      </c>
      <c r="C962" s="25">
        <v>86657720241</v>
      </c>
      <c r="D962" s="4">
        <v>1376</v>
      </c>
      <c r="E962" s="1">
        <v>43955</v>
      </c>
      <c r="F962" s="1">
        <v>43963</v>
      </c>
      <c r="G962" s="2" t="s">
        <v>9</v>
      </c>
      <c r="H962" s="6">
        <f>IF(TblVendas[[#This Row],[Vencimento]] &gt; Analises!$C$3, 0, IF(TblVendas[[#This Row],[Pagamento]] = 0, Analises!$C$3 - TblVendas[[#This Row],[Vencimento]], TblVendas[[#This Row],[Pagamento]] - TblVendas[[#This Row],[Vencimento]]))</f>
        <v>8</v>
      </c>
      <c r="I962" s="6">
        <f>MONTH(TblVendas[[#This Row],[Data Venda]])</f>
        <v>4</v>
      </c>
      <c r="J962" s="6">
        <f>YEAR(TblVendas[[#This Row],[Data Venda]])</f>
        <v>2020</v>
      </c>
      <c r="K962" s="7" t="str">
        <f>IF(TblVendas[[#This Row],[Vencimento]] &gt; TblVendas[[#This Row],[Data Venda]], "À Prazo", "À Vista")</f>
        <v>À Prazo</v>
      </c>
    </row>
    <row r="963" spans="2:11" x14ac:dyDescent="0.25">
      <c r="B963" s="1">
        <v>43925</v>
      </c>
      <c r="C963" s="25">
        <v>86657720171</v>
      </c>
      <c r="D963" s="4">
        <v>1271</v>
      </c>
      <c r="E963" s="1">
        <v>43955</v>
      </c>
      <c r="F963" s="1">
        <v>43955</v>
      </c>
      <c r="G963" s="2" t="s">
        <v>7</v>
      </c>
      <c r="H96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63" s="6">
        <f>MONTH(TblVendas[[#This Row],[Data Venda]])</f>
        <v>4</v>
      </c>
      <c r="J963" s="6">
        <f>YEAR(TblVendas[[#This Row],[Data Venda]])</f>
        <v>2020</v>
      </c>
      <c r="K963" s="7" t="str">
        <f>IF(TblVendas[[#This Row],[Vencimento]] &gt; TblVendas[[#This Row],[Data Venda]], "À Prazo", "À Vista")</f>
        <v>À Prazo</v>
      </c>
    </row>
    <row r="964" spans="2:11" x14ac:dyDescent="0.25">
      <c r="B964" s="1">
        <v>43926</v>
      </c>
      <c r="C964" s="25">
        <v>86657720189</v>
      </c>
      <c r="D964" s="4">
        <v>1373</v>
      </c>
      <c r="E964" s="1">
        <v>44016</v>
      </c>
      <c r="F964" s="1">
        <v>44016</v>
      </c>
      <c r="G964" s="2" t="s">
        <v>8</v>
      </c>
      <c r="H96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64" s="6">
        <f>MONTH(TblVendas[[#This Row],[Data Venda]])</f>
        <v>4</v>
      </c>
      <c r="J964" s="6">
        <f>YEAR(TblVendas[[#This Row],[Data Venda]])</f>
        <v>2020</v>
      </c>
      <c r="K964" s="7" t="str">
        <f>IF(TblVendas[[#This Row],[Vencimento]] &gt; TblVendas[[#This Row],[Data Venda]], "À Prazo", "À Vista")</f>
        <v>À Prazo</v>
      </c>
    </row>
    <row r="965" spans="2:11" x14ac:dyDescent="0.25">
      <c r="B965" s="1">
        <v>43927</v>
      </c>
      <c r="C965" s="25">
        <v>86657720166</v>
      </c>
      <c r="D965" s="4">
        <v>748</v>
      </c>
      <c r="E965" s="1">
        <v>43987</v>
      </c>
      <c r="F965" s="1">
        <v>44015</v>
      </c>
      <c r="G965" s="2" t="s">
        <v>9</v>
      </c>
      <c r="H96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65" s="6">
        <f>MONTH(TblVendas[[#This Row],[Data Venda]])</f>
        <v>4</v>
      </c>
      <c r="J965" s="6">
        <f>YEAR(TblVendas[[#This Row],[Data Venda]])</f>
        <v>2020</v>
      </c>
      <c r="K965" s="7" t="str">
        <f>IF(TblVendas[[#This Row],[Vencimento]] &gt; TblVendas[[#This Row],[Data Venda]], "À Prazo", "À Vista")</f>
        <v>À Prazo</v>
      </c>
    </row>
    <row r="966" spans="2:11" x14ac:dyDescent="0.25">
      <c r="B966" s="1">
        <v>43928</v>
      </c>
      <c r="C966" s="25">
        <v>86657720221</v>
      </c>
      <c r="D966" s="4">
        <v>1119</v>
      </c>
      <c r="E966" s="1">
        <v>43958</v>
      </c>
      <c r="F966" s="1">
        <v>43994</v>
      </c>
      <c r="G966" s="2" t="s">
        <v>7</v>
      </c>
      <c r="H966" s="6">
        <f>IF(TblVendas[[#This Row],[Vencimento]] &gt; Analises!$C$3, 0, IF(TblVendas[[#This Row],[Pagamento]] = 0, Analises!$C$3 - TblVendas[[#This Row],[Vencimento]], TblVendas[[#This Row],[Pagamento]] - TblVendas[[#This Row],[Vencimento]]))</f>
        <v>36</v>
      </c>
      <c r="I966" s="6">
        <f>MONTH(TblVendas[[#This Row],[Data Venda]])</f>
        <v>4</v>
      </c>
      <c r="J966" s="6">
        <f>YEAR(TblVendas[[#This Row],[Data Venda]])</f>
        <v>2020</v>
      </c>
      <c r="K966" s="7" t="str">
        <f>IF(TblVendas[[#This Row],[Vencimento]] &gt; TblVendas[[#This Row],[Data Venda]], "À Prazo", "À Vista")</f>
        <v>À Prazo</v>
      </c>
    </row>
    <row r="967" spans="2:11" x14ac:dyDescent="0.25">
      <c r="B967" s="1">
        <v>43928</v>
      </c>
      <c r="C967" s="25">
        <v>86657720166</v>
      </c>
      <c r="D967" s="4">
        <v>570</v>
      </c>
      <c r="E967" s="1">
        <v>43988</v>
      </c>
      <c r="F967" s="1">
        <v>43988</v>
      </c>
      <c r="G967" s="2" t="s">
        <v>8</v>
      </c>
      <c r="H96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67" s="6">
        <f>MONTH(TblVendas[[#This Row],[Data Venda]])</f>
        <v>4</v>
      </c>
      <c r="J967" s="6">
        <f>YEAR(TblVendas[[#This Row],[Data Venda]])</f>
        <v>2020</v>
      </c>
      <c r="K967" s="7" t="str">
        <f>IF(TblVendas[[#This Row],[Vencimento]] &gt; TblVendas[[#This Row],[Data Venda]], "À Prazo", "À Vista")</f>
        <v>À Prazo</v>
      </c>
    </row>
    <row r="968" spans="2:11" x14ac:dyDescent="0.25">
      <c r="B968" s="1">
        <v>43928</v>
      </c>
      <c r="C968" s="25">
        <v>86657720203</v>
      </c>
      <c r="D968" s="4">
        <v>1245</v>
      </c>
      <c r="E968" s="1">
        <v>43988</v>
      </c>
      <c r="F968" s="1">
        <v>44026</v>
      </c>
      <c r="G968" s="2" t="s">
        <v>9</v>
      </c>
      <c r="H96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68" s="6">
        <f>MONTH(TblVendas[[#This Row],[Data Venda]])</f>
        <v>4</v>
      </c>
      <c r="J968" s="6">
        <f>YEAR(TblVendas[[#This Row],[Data Venda]])</f>
        <v>2020</v>
      </c>
      <c r="K968" s="7" t="str">
        <f>IF(TblVendas[[#This Row],[Vencimento]] &gt; TblVendas[[#This Row],[Data Venda]], "À Prazo", "À Vista")</f>
        <v>À Prazo</v>
      </c>
    </row>
    <row r="969" spans="2:11" x14ac:dyDescent="0.25">
      <c r="B969" s="1">
        <v>43929</v>
      </c>
      <c r="C969" s="25">
        <v>86657720101</v>
      </c>
      <c r="D969" s="4">
        <v>153</v>
      </c>
      <c r="E969" s="1">
        <v>43989</v>
      </c>
      <c r="F969" s="1">
        <v>43989</v>
      </c>
      <c r="G969" s="2" t="s">
        <v>8</v>
      </c>
      <c r="H96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69" s="6">
        <f>MONTH(TblVendas[[#This Row],[Data Venda]])</f>
        <v>4</v>
      </c>
      <c r="J969" s="6">
        <f>YEAR(TblVendas[[#This Row],[Data Venda]])</f>
        <v>2020</v>
      </c>
      <c r="K969" s="7" t="str">
        <f>IF(TblVendas[[#This Row],[Vencimento]] &gt; TblVendas[[#This Row],[Data Venda]], "À Prazo", "À Vista")</f>
        <v>À Prazo</v>
      </c>
    </row>
    <row r="970" spans="2:11" x14ac:dyDescent="0.25">
      <c r="B970" s="1">
        <v>43930</v>
      </c>
      <c r="C970" s="25">
        <v>86657720175</v>
      </c>
      <c r="D970" s="4">
        <v>63</v>
      </c>
      <c r="E970" s="1">
        <v>43990</v>
      </c>
      <c r="F970" s="1">
        <v>44022</v>
      </c>
      <c r="G970" s="2" t="s">
        <v>9</v>
      </c>
      <c r="H97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70" s="6">
        <f>MONTH(TblVendas[[#This Row],[Data Venda]])</f>
        <v>4</v>
      </c>
      <c r="J970" s="6">
        <f>YEAR(TblVendas[[#This Row],[Data Venda]])</f>
        <v>2020</v>
      </c>
      <c r="K970" s="7" t="str">
        <f>IF(TblVendas[[#This Row],[Vencimento]] &gt; TblVendas[[#This Row],[Data Venda]], "À Prazo", "À Vista")</f>
        <v>À Prazo</v>
      </c>
    </row>
    <row r="971" spans="2:11" x14ac:dyDescent="0.25">
      <c r="B971" s="1">
        <v>43931</v>
      </c>
      <c r="C971" s="25">
        <v>86657720187</v>
      </c>
      <c r="D971" s="4">
        <v>1349</v>
      </c>
      <c r="E971" s="1">
        <v>43991</v>
      </c>
      <c r="F971" s="1">
        <v>43991</v>
      </c>
      <c r="G971" s="2" t="s">
        <v>8</v>
      </c>
      <c r="H97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71" s="6">
        <f>MONTH(TblVendas[[#This Row],[Data Venda]])</f>
        <v>4</v>
      </c>
      <c r="J971" s="6">
        <f>YEAR(TblVendas[[#This Row],[Data Venda]])</f>
        <v>2020</v>
      </c>
      <c r="K971" s="7" t="str">
        <f>IF(TblVendas[[#This Row],[Vencimento]] &gt; TblVendas[[#This Row],[Data Venda]], "À Prazo", "À Vista")</f>
        <v>À Prazo</v>
      </c>
    </row>
    <row r="972" spans="2:11" x14ac:dyDescent="0.25">
      <c r="B972" s="1">
        <v>43932</v>
      </c>
      <c r="C972" s="25">
        <v>86657720054</v>
      </c>
      <c r="D972" s="4">
        <v>927</v>
      </c>
      <c r="E972" s="1">
        <v>43962</v>
      </c>
      <c r="F972" s="1">
        <v>43962</v>
      </c>
      <c r="G972" s="2" t="s">
        <v>9</v>
      </c>
      <c r="H97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72" s="6">
        <f>MONTH(TblVendas[[#This Row],[Data Venda]])</f>
        <v>4</v>
      </c>
      <c r="J972" s="6">
        <f>YEAR(TblVendas[[#This Row],[Data Venda]])</f>
        <v>2020</v>
      </c>
      <c r="K972" s="7" t="str">
        <f>IF(TblVendas[[#This Row],[Vencimento]] &gt; TblVendas[[#This Row],[Data Venda]], "À Prazo", "À Vista")</f>
        <v>À Prazo</v>
      </c>
    </row>
    <row r="973" spans="2:11" x14ac:dyDescent="0.25">
      <c r="B973" s="1">
        <v>43932</v>
      </c>
      <c r="C973" s="25">
        <v>86657720085</v>
      </c>
      <c r="D973" s="4">
        <v>1441</v>
      </c>
      <c r="E973" s="1">
        <v>43962</v>
      </c>
      <c r="F973" s="1">
        <v>43962</v>
      </c>
      <c r="G973" s="2" t="s">
        <v>8</v>
      </c>
      <c r="H97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73" s="6">
        <f>MONTH(TblVendas[[#This Row],[Data Venda]])</f>
        <v>4</v>
      </c>
      <c r="J973" s="6">
        <f>YEAR(TblVendas[[#This Row],[Data Venda]])</f>
        <v>2020</v>
      </c>
      <c r="K973" s="7" t="str">
        <f>IF(TblVendas[[#This Row],[Vencimento]] &gt; TblVendas[[#This Row],[Data Venda]], "À Prazo", "À Vista")</f>
        <v>À Prazo</v>
      </c>
    </row>
    <row r="974" spans="2:11" x14ac:dyDescent="0.25">
      <c r="B974" s="1">
        <v>43933</v>
      </c>
      <c r="C974" s="25">
        <v>86657720136</v>
      </c>
      <c r="D974" s="4">
        <v>1009</v>
      </c>
      <c r="E974" s="1">
        <v>43963</v>
      </c>
      <c r="F974" s="1">
        <v>43963</v>
      </c>
      <c r="G974" s="2" t="s">
        <v>7</v>
      </c>
      <c r="H97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74" s="6">
        <f>MONTH(TblVendas[[#This Row],[Data Venda]])</f>
        <v>4</v>
      </c>
      <c r="J974" s="6">
        <f>YEAR(TblVendas[[#This Row],[Data Venda]])</f>
        <v>2020</v>
      </c>
      <c r="K974" s="7" t="str">
        <f>IF(TblVendas[[#This Row],[Vencimento]] &gt; TblVendas[[#This Row],[Data Venda]], "À Prazo", "À Vista")</f>
        <v>À Prazo</v>
      </c>
    </row>
    <row r="975" spans="2:11" x14ac:dyDescent="0.25">
      <c r="B975" s="1">
        <v>43934</v>
      </c>
      <c r="C975" s="25">
        <v>86657720126</v>
      </c>
      <c r="D975" s="4">
        <v>546</v>
      </c>
      <c r="E975" s="1">
        <v>43934</v>
      </c>
      <c r="F975" s="1">
        <v>43934</v>
      </c>
      <c r="G975" s="2" t="s">
        <v>8</v>
      </c>
      <c r="H97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75" s="6">
        <f>MONTH(TblVendas[[#This Row],[Data Venda]])</f>
        <v>4</v>
      </c>
      <c r="J975" s="6">
        <f>YEAR(TblVendas[[#This Row],[Data Venda]])</f>
        <v>2020</v>
      </c>
      <c r="K975" s="7" t="str">
        <f>IF(TblVendas[[#This Row],[Vencimento]] &gt; TblVendas[[#This Row],[Data Venda]], "À Prazo", "À Vista")</f>
        <v>À Vista</v>
      </c>
    </row>
    <row r="976" spans="2:11" x14ac:dyDescent="0.25">
      <c r="B976" s="1">
        <v>43934</v>
      </c>
      <c r="C976" s="25">
        <v>86657720246</v>
      </c>
      <c r="D976" s="4">
        <v>59</v>
      </c>
      <c r="E976" s="1">
        <v>43964</v>
      </c>
      <c r="F976" s="1">
        <v>43964</v>
      </c>
      <c r="G976" s="2" t="s">
        <v>8</v>
      </c>
      <c r="H97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76" s="6">
        <f>MONTH(TblVendas[[#This Row],[Data Venda]])</f>
        <v>4</v>
      </c>
      <c r="J976" s="6">
        <f>YEAR(TblVendas[[#This Row],[Data Venda]])</f>
        <v>2020</v>
      </c>
      <c r="K976" s="7" t="str">
        <f>IF(TblVendas[[#This Row],[Vencimento]] &gt; TblVendas[[#This Row],[Data Venda]], "À Prazo", "À Vista")</f>
        <v>À Prazo</v>
      </c>
    </row>
    <row r="977" spans="2:11" x14ac:dyDescent="0.25">
      <c r="B977" s="1">
        <v>43935</v>
      </c>
      <c r="C977" s="25">
        <v>86657720226</v>
      </c>
      <c r="D977" s="4">
        <v>158</v>
      </c>
      <c r="E977" s="1">
        <v>43965</v>
      </c>
      <c r="F977" s="1">
        <v>44000</v>
      </c>
      <c r="G977" s="2" t="s">
        <v>8</v>
      </c>
      <c r="H97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77" s="6">
        <f>MONTH(TblVendas[[#This Row],[Data Venda]])</f>
        <v>4</v>
      </c>
      <c r="J977" s="6">
        <f>YEAR(TblVendas[[#This Row],[Data Venda]])</f>
        <v>2020</v>
      </c>
      <c r="K977" s="7" t="str">
        <f>IF(TblVendas[[#This Row],[Vencimento]] &gt; TblVendas[[#This Row],[Data Venda]], "À Prazo", "À Vista")</f>
        <v>À Prazo</v>
      </c>
    </row>
    <row r="978" spans="2:11" x14ac:dyDescent="0.25">
      <c r="B978" s="1">
        <v>43935</v>
      </c>
      <c r="C978" s="25">
        <v>86657720079</v>
      </c>
      <c r="D978" s="4">
        <v>573</v>
      </c>
      <c r="E978" s="1">
        <v>44025</v>
      </c>
      <c r="F978" s="1">
        <v>44025</v>
      </c>
      <c r="G978" s="2" t="s">
        <v>9</v>
      </c>
      <c r="H97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78" s="6">
        <f>MONTH(TblVendas[[#This Row],[Data Venda]])</f>
        <v>4</v>
      </c>
      <c r="J978" s="6">
        <f>YEAR(TblVendas[[#This Row],[Data Venda]])</f>
        <v>2020</v>
      </c>
      <c r="K978" s="7" t="str">
        <f>IF(TblVendas[[#This Row],[Vencimento]] &gt; TblVendas[[#This Row],[Data Venda]], "À Prazo", "À Vista")</f>
        <v>À Prazo</v>
      </c>
    </row>
    <row r="979" spans="2:11" x14ac:dyDescent="0.25">
      <c r="B979" s="1">
        <v>43936</v>
      </c>
      <c r="C979" s="25">
        <v>86657720255</v>
      </c>
      <c r="D979" s="4">
        <v>1335</v>
      </c>
      <c r="E979" s="1">
        <v>43966</v>
      </c>
      <c r="F979" s="1">
        <v>43966</v>
      </c>
      <c r="G979" s="2" t="s">
        <v>7</v>
      </c>
      <c r="H97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79" s="6">
        <f>MONTH(TblVendas[[#This Row],[Data Venda]])</f>
        <v>4</v>
      </c>
      <c r="J979" s="6">
        <f>YEAR(TblVendas[[#This Row],[Data Venda]])</f>
        <v>2020</v>
      </c>
      <c r="K979" s="7" t="str">
        <f>IF(TblVendas[[#This Row],[Vencimento]] &gt; TblVendas[[#This Row],[Data Venda]], "À Prazo", "À Vista")</f>
        <v>À Prazo</v>
      </c>
    </row>
    <row r="980" spans="2:11" x14ac:dyDescent="0.25">
      <c r="B980" s="1">
        <v>43936</v>
      </c>
      <c r="C980" s="25">
        <v>86657720151</v>
      </c>
      <c r="D980" s="4">
        <v>1275</v>
      </c>
      <c r="E980" s="1">
        <v>43966</v>
      </c>
      <c r="F980" s="1">
        <v>43966</v>
      </c>
      <c r="G980" s="2" t="s">
        <v>7</v>
      </c>
      <c r="H98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80" s="6">
        <f>MONTH(TblVendas[[#This Row],[Data Venda]])</f>
        <v>4</v>
      </c>
      <c r="J980" s="6">
        <f>YEAR(TblVendas[[#This Row],[Data Venda]])</f>
        <v>2020</v>
      </c>
      <c r="K980" s="7" t="str">
        <f>IF(TblVendas[[#This Row],[Vencimento]] &gt; TblVendas[[#This Row],[Data Venda]], "À Prazo", "À Vista")</f>
        <v>À Prazo</v>
      </c>
    </row>
    <row r="981" spans="2:11" x14ac:dyDescent="0.25">
      <c r="B981" s="1">
        <v>43936</v>
      </c>
      <c r="C981" s="25">
        <v>86657720112</v>
      </c>
      <c r="D981" s="4">
        <v>1040</v>
      </c>
      <c r="E981" s="1">
        <v>43966</v>
      </c>
      <c r="F981" s="1">
        <v>43966</v>
      </c>
      <c r="G981" s="2" t="s">
        <v>9</v>
      </c>
      <c r="H98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81" s="6">
        <f>MONTH(TblVendas[[#This Row],[Data Venda]])</f>
        <v>4</v>
      </c>
      <c r="J981" s="6">
        <f>YEAR(TblVendas[[#This Row],[Data Venda]])</f>
        <v>2020</v>
      </c>
      <c r="K981" s="7" t="str">
        <f>IF(TblVendas[[#This Row],[Vencimento]] &gt; TblVendas[[#This Row],[Data Venda]], "À Prazo", "À Vista")</f>
        <v>À Prazo</v>
      </c>
    </row>
    <row r="982" spans="2:11" x14ac:dyDescent="0.25">
      <c r="B982" s="1">
        <v>43937</v>
      </c>
      <c r="C982" s="25">
        <v>86657720052</v>
      </c>
      <c r="D982" s="4">
        <v>1190</v>
      </c>
      <c r="E982" s="1">
        <v>43937</v>
      </c>
      <c r="F982" s="1">
        <v>43937</v>
      </c>
      <c r="G982" s="2" t="s">
        <v>9</v>
      </c>
      <c r="H98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82" s="6">
        <f>MONTH(TblVendas[[#This Row],[Data Venda]])</f>
        <v>4</v>
      </c>
      <c r="J982" s="6">
        <f>YEAR(TblVendas[[#This Row],[Data Venda]])</f>
        <v>2020</v>
      </c>
      <c r="K982" s="7" t="str">
        <f>IF(TblVendas[[#This Row],[Vencimento]] &gt; TblVendas[[#This Row],[Data Venda]], "À Prazo", "À Vista")</f>
        <v>À Vista</v>
      </c>
    </row>
    <row r="983" spans="2:11" x14ac:dyDescent="0.25">
      <c r="B983" s="1">
        <v>43938</v>
      </c>
      <c r="C983" s="25">
        <v>86657720061</v>
      </c>
      <c r="D983" s="4">
        <v>422</v>
      </c>
      <c r="E983" s="1">
        <v>43938</v>
      </c>
      <c r="F983" s="1">
        <v>43938</v>
      </c>
      <c r="G983" s="2" t="s">
        <v>9</v>
      </c>
      <c r="H98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83" s="6">
        <f>MONTH(TblVendas[[#This Row],[Data Venda]])</f>
        <v>4</v>
      </c>
      <c r="J983" s="6">
        <f>YEAR(TblVendas[[#This Row],[Data Venda]])</f>
        <v>2020</v>
      </c>
      <c r="K983" s="7" t="str">
        <f>IF(TblVendas[[#This Row],[Vencimento]] &gt; TblVendas[[#This Row],[Data Venda]], "À Prazo", "À Vista")</f>
        <v>À Vista</v>
      </c>
    </row>
    <row r="984" spans="2:11" x14ac:dyDescent="0.25">
      <c r="B984" s="1">
        <v>43939</v>
      </c>
      <c r="C984" s="25">
        <v>86657720209</v>
      </c>
      <c r="D984" s="4">
        <v>1046</v>
      </c>
      <c r="E984" s="1">
        <v>43939</v>
      </c>
      <c r="F984" s="1">
        <v>43939</v>
      </c>
      <c r="G984" s="2" t="s">
        <v>9</v>
      </c>
      <c r="H98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84" s="6">
        <f>MONTH(TblVendas[[#This Row],[Data Venda]])</f>
        <v>4</v>
      </c>
      <c r="J984" s="6">
        <f>YEAR(TblVendas[[#This Row],[Data Venda]])</f>
        <v>2020</v>
      </c>
      <c r="K984" s="7" t="str">
        <f>IF(TblVendas[[#This Row],[Vencimento]] &gt; TblVendas[[#This Row],[Data Venda]], "À Prazo", "À Vista")</f>
        <v>À Vista</v>
      </c>
    </row>
    <row r="985" spans="2:11" x14ac:dyDescent="0.25">
      <c r="B985" s="1">
        <v>43941</v>
      </c>
      <c r="C985" s="25">
        <v>86657720073</v>
      </c>
      <c r="D985" s="4">
        <v>486</v>
      </c>
      <c r="E985" s="1">
        <v>43941</v>
      </c>
      <c r="F985" s="1">
        <v>43941</v>
      </c>
      <c r="G985" s="2" t="s">
        <v>9</v>
      </c>
      <c r="H98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85" s="6">
        <f>MONTH(TblVendas[[#This Row],[Data Venda]])</f>
        <v>4</v>
      </c>
      <c r="J985" s="6">
        <f>YEAR(TblVendas[[#This Row],[Data Venda]])</f>
        <v>2020</v>
      </c>
      <c r="K985" s="7" t="str">
        <f>IF(TblVendas[[#This Row],[Vencimento]] &gt; TblVendas[[#This Row],[Data Venda]], "À Prazo", "À Vista")</f>
        <v>À Vista</v>
      </c>
    </row>
    <row r="986" spans="2:11" x14ac:dyDescent="0.25">
      <c r="B986" s="1">
        <v>43941</v>
      </c>
      <c r="C986" s="25">
        <v>86657720194</v>
      </c>
      <c r="D986" s="4">
        <v>768</v>
      </c>
      <c r="E986" s="1">
        <v>43941</v>
      </c>
      <c r="F986" s="1">
        <v>43941</v>
      </c>
      <c r="G986" s="2" t="s">
        <v>9</v>
      </c>
      <c r="H98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86" s="6">
        <f>MONTH(TblVendas[[#This Row],[Data Venda]])</f>
        <v>4</v>
      </c>
      <c r="J986" s="6">
        <f>YEAR(TblVendas[[#This Row],[Data Venda]])</f>
        <v>2020</v>
      </c>
      <c r="K986" s="7" t="str">
        <f>IF(TblVendas[[#This Row],[Vencimento]] &gt; TblVendas[[#This Row],[Data Venda]], "À Prazo", "À Vista")</f>
        <v>À Vista</v>
      </c>
    </row>
    <row r="987" spans="2:11" x14ac:dyDescent="0.25">
      <c r="B987" s="1">
        <v>43941</v>
      </c>
      <c r="C987" s="25">
        <v>86657720123</v>
      </c>
      <c r="D987" s="4">
        <v>355</v>
      </c>
      <c r="E987" s="1">
        <v>43941</v>
      </c>
      <c r="F987" s="1">
        <v>43941</v>
      </c>
      <c r="G987" s="2" t="s">
        <v>9</v>
      </c>
      <c r="H98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87" s="6">
        <f>MONTH(TblVendas[[#This Row],[Data Venda]])</f>
        <v>4</v>
      </c>
      <c r="J987" s="6">
        <f>YEAR(TblVendas[[#This Row],[Data Venda]])</f>
        <v>2020</v>
      </c>
      <c r="K987" s="7" t="str">
        <f>IF(TblVendas[[#This Row],[Vencimento]] &gt; TblVendas[[#This Row],[Data Venda]], "À Prazo", "À Vista")</f>
        <v>À Vista</v>
      </c>
    </row>
    <row r="988" spans="2:11" x14ac:dyDescent="0.25">
      <c r="B988" s="1">
        <v>43941</v>
      </c>
      <c r="C988" s="25">
        <v>86657720149</v>
      </c>
      <c r="D988" s="4">
        <v>1361</v>
      </c>
      <c r="E988" s="1">
        <v>43971</v>
      </c>
      <c r="F988" s="1">
        <v>44005</v>
      </c>
      <c r="G988" s="2" t="s">
        <v>8</v>
      </c>
      <c r="H98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88" s="6">
        <f>MONTH(TblVendas[[#This Row],[Data Venda]])</f>
        <v>4</v>
      </c>
      <c r="J988" s="6">
        <f>YEAR(TblVendas[[#This Row],[Data Venda]])</f>
        <v>2020</v>
      </c>
      <c r="K988" s="7" t="str">
        <f>IF(TblVendas[[#This Row],[Vencimento]] &gt; TblVendas[[#This Row],[Data Venda]], "À Prazo", "À Vista")</f>
        <v>À Prazo</v>
      </c>
    </row>
    <row r="989" spans="2:11" x14ac:dyDescent="0.25">
      <c r="B989" s="1">
        <v>43941</v>
      </c>
      <c r="C989" s="25">
        <v>86657720095</v>
      </c>
      <c r="D989" s="4">
        <v>450</v>
      </c>
      <c r="E989" s="1">
        <v>44001</v>
      </c>
      <c r="F989" s="1">
        <v>44001</v>
      </c>
      <c r="G989" s="2" t="s">
        <v>7</v>
      </c>
      <c r="H98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89" s="6">
        <f>MONTH(TblVendas[[#This Row],[Data Venda]])</f>
        <v>4</v>
      </c>
      <c r="J989" s="6">
        <f>YEAR(TblVendas[[#This Row],[Data Venda]])</f>
        <v>2020</v>
      </c>
      <c r="K989" s="7" t="str">
        <f>IF(TblVendas[[#This Row],[Vencimento]] &gt; TblVendas[[#This Row],[Data Venda]], "À Prazo", "À Vista")</f>
        <v>À Prazo</v>
      </c>
    </row>
    <row r="990" spans="2:11" x14ac:dyDescent="0.25">
      <c r="B990" s="1">
        <v>43941</v>
      </c>
      <c r="C990" s="25">
        <v>86657720191</v>
      </c>
      <c r="D990" s="4">
        <v>1224</v>
      </c>
      <c r="E990" s="1">
        <v>44031</v>
      </c>
      <c r="F990" s="1">
        <v>44040</v>
      </c>
      <c r="G990" s="2" t="s">
        <v>7</v>
      </c>
      <c r="H99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90" s="6">
        <f>MONTH(TblVendas[[#This Row],[Data Venda]])</f>
        <v>4</v>
      </c>
      <c r="J990" s="6">
        <f>YEAR(TblVendas[[#This Row],[Data Venda]])</f>
        <v>2020</v>
      </c>
      <c r="K990" s="7" t="str">
        <f>IF(TblVendas[[#This Row],[Vencimento]] &gt; TblVendas[[#This Row],[Data Venda]], "À Prazo", "À Vista")</f>
        <v>À Prazo</v>
      </c>
    </row>
    <row r="991" spans="2:11" x14ac:dyDescent="0.25">
      <c r="B991" s="1">
        <v>43944</v>
      </c>
      <c r="C991" s="25">
        <v>86657720170</v>
      </c>
      <c r="D991" s="4">
        <v>965</v>
      </c>
      <c r="E991" s="1">
        <v>43944</v>
      </c>
      <c r="F991" s="1">
        <v>43944</v>
      </c>
      <c r="G991" s="2" t="s">
        <v>9</v>
      </c>
      <c r="H99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91" s="6">
        <f>MONTH(TblVendas[[#This Row],[Data Venda]])</f>
        <v>4</v>
      </c>
      <c r="J991" s="6">
        <f>YEAR(TblVendas[[#This Row],[Data Venda]])</f>
        <v>2020</v>
      </c>
      <c r="K991" s="7" t="str">
        <f>IF(TblVendas[[#This Row],[Vencimento]] &gt; TblVendas[[#This Row],[Data Venda]], "À Prazo", "À Vista")</f>
        <v>À Vista</v>
      </c>
    </row>
    <row r="992" spans="2:11" x14ac:dyDescent="0.25">
      <c r="B992" s="1">
        <v>43944</v>
      </c>
      <c r="C992" s="25">
        <v>86657720246</v>
      </c>
      <c r="D992" s="4">
        <v>725</v>
      </c>
      <c r="E992" s="1">
        <v>43974</v>
      </c>
      <c r="F992" s="1">
        <v>43982</v>
      </c>
      <c r="G992" s="2" t="s">
        <v>9</v>
      </c>
      <c r="H99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92" s="6">
        <f>MONTH(TblVendas[[#This Row],[Data Venda]])</f>
        <v>4</v>
      </c>
      <c r="J992" s="6">
        <f>YEAR(TblVendas[[#This Row],[Data Venda]])</f>
        <v>2020</v>
      </c>
      <c r="K992" s="7" t="str">
        <f>IF(TblVendas[[#This Row],[Vencimento]] &gt; TblVendas[[#This Row],[Data Venda]], "À Prazo", "À Vista")</f>
        <v>À Prazo</v>
      </c>
    </row>
    <row r="993" spans="2:11" x14ac:dyDescent="0.25">
      <c r="B993" s="1">
        <v>43944</v>
      </c>
      <c r="C993" s="25">
        <v>86657720180</v>
      </c>
      <c r="D993" s="4">
        <v>1041</v>
      </c>
      <c r="E993" s="1">
        <v>43974</v>
      </c>
      <c r="F993" s="1">
        <v>43974</v>
      </c>
      <c r="G993" s="2" t="s">
        <v>9</v>
      </c>
      <c r="H99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93" s="6">
        <f>MONTH(TblVendas[[#This Row],[Data Venda]])</f>
        <v>4</v>
      </c>
      <c r="J993" s="6">
        <f>YEAR(TblVendas[[#This Row],[Data Venda]])</f>
        <v>2020</v>
      </c>
      <c r="K993" s="7" t="str">
        <f>IF(TblVendas[[#This Row],[Vencimento]] &gt; TblVendas[[#This Row],[Data Venda]], "À Prazo", "À Vista")</f>
        <v>À Prazo</v>
      </c>
    </row>
    <row r="994" spans="2:11" x14ac:dyDescent="0.25">
      <c r="B994" s="1">
        <v>43945</v>
      </c>
      <c r="C994" s="25">
        <v>86657720209</v>
      </c>
      <c r="D994" s="4">
        <v>1090</v>
      </c>
      <c r="E994" s="1">
        <v>43945</v>
      </c>
      <c r="F994" s="1">
        <v>43945</v>
      </c>
      <c r="G994" s="2" t="s">
        <v>8</v>
      </c>
      <c r="H99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94" s="6">
        <f>MONTH(TblVendas[[#This Row],[Data Venda]])</f>
        <v>4</v>
      </c>
      <c r="J994" s="6">
        <f>YEAR(TblVendas[[#This Row],[Data Venda]])</f>
        <v>2020</v>
      </c>
      <c r="K994" s="7" t="str">
        <f>IF(TblVendas[[#This Row],[Vencimento]] &gt; TblVendas[[#This Row],[Data Venda]], "À Prazo", "À Vista")</f>
        <v>À Vista</v>
      </c>
    </row>
    <row r="995" spans="2:11" x14ac:dyDescent="0.25">
      <c r="B995" s="1">
        <v>43945</v>
      </c>
      <c r="C995" s="25">
        <v>86657720160</v>
      </c>
      <c r="D995" s="4">
        <v>1211</v>
      </c>
      <c r="E995" s="1">
        <v>43975</v>
      </c>
      <c r="F995" s="1">
        <v>43991</v>
      </c>
      <c r="G995" s="2" t="s">
        <v>9</v>
      </c>
      <c r="H99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95" s="6">
        <f>MONTH(TblVendas[[#This Row],[Data Venda]])</f>
        <v>4</v>
      </c>
      <c r="J995" s="6">
        <f>YEAR(TblVendas[[#This Row],[Data Venda]])</f>
        <v>2020</v>
      </c>
      <c r="K995" s="7" t="str">
        <f>IF(TblVendas[[#This Row],[Vencimento]] &gt; TblVendas[[#This Row],[Data Venda]], "À Prazo", "À Vista")</f>
        <v>À Prazo</v>
      </c>
    </row>
    <row r="996" spans="2:11" x14ac:dyDescent="0.25">
      <c r="B996" s="1">
        <v>43945</v>
      </c>
      <c r="C996" s="25">
        <v>86657720252</v>
      </c>
      <c r="D996" s="4">
        <v>141</v>
      </c>
      <c r="E996" s="1">
        <v>43975</v>
      </c>
      <c r="F996" s="1">
        <v>43975</v>
      </c>
      <c r="G996" s="2" t="s">
        <v>8</v>
      </c>
      <c r="H99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96" s="6">
        <f>MONTH(TblVendas[[#This Row],[Data Venda]])</f>
        <v>4</v>
      </c>
      <c r="J996" s="6">
        <f>YEAR(TblVendas[[#This Row],[Data Venda]])</f>
        <v>2020</v>
      </c>
      <c r="K996" s="7" t="str">
        <f>IF(TblVendas[[#This Row],[Vencimento]] &gt; TblVendas[[#This Row],[Data Venda]], "À Prazo", "À Vista")</f>
        <v>À Prazo</v>
      </c>
    </row>
    <row r="997" spans="2:11" x14ac:dyDescent="0.25">
      <c r="B997" s="1">
        <v>43945</v>
      </c>
      <c r="C997" s="25">
        <v>86657720247</v>
      </c>
      <c r="D997" s="4">
        <v>1497</v>
      </c>
      <c r="E997" s="1">
        <v>43975</v>
      </c>
      <c r="F997" s="1">
        <v>43975</v>
      </c>
      <c r="G997" s="2" t="s">
        <v>7</v>
      </c>
      <c r="H99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97" s="6">
        <f>MONTH(TblVendas[[#This Row],[Data Venda]])</f>
        <v>4</v>
      </c>
      <c r="J997" s="6">
        <f>YEAR(TblVendas[[#This Row],[Data Venda]])</f>
        <v>2020</v>
      </c>
      <c r="K997" s="7" t="str">
        <f>IF(TblVendas[[#This Row],[Vencimento]] &gt; TblVendas[[#This Row],[Data Venda]], "À Prazo", "À Vista")</f>
        <v>À Prazo</v>
      </c>
    </row>
    <row r="998" spans="2:11" x14ac:dyDescent="0.25">
      <c r="B998" s="1">
        <v>43945</v>
      </c>
      <c r="C998" s="25">
        <v>86657720064</v>
      </c>
      <c r="D998" s="4">
        <v>900</v>
      </c>
      <c r="E998" s="1">
        <v>44005</v>
      </c>
      <c r="F998" s="1">
        <v>44010</v>
      </c>
      <c r="G998" s="2" t="s">
        <v>7</v>
      </c>
      <c r="H99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98" s="6">
        <f>MONTH(TblVendas[[#This Row],[Data Venda]])</f>
        <v>4</v>
      </c>
      <c r="J998" s="6">
        <f>YEAR(TblVendas[[#This Row],[Data Venda]])</f>
        <v>2020</v>
      </c>
      <c r="K998" s="7" t="str">
        <f>IF(TblVendas[[#This Row],[Vencimento]] &gt; TblVendas[[#This Row],[Data Venda]], "À Prazo", "À Vista")</f>
        <v>À Prazo</v>
      </c>
    </row>
    <row r="999" spans="2:11" x14ac:dyDescent="0.25">
      <c r="B999" s="1">
        <v>43947</v>
      </c>
      <c r="C999" s="25">
        <v>86657720222</v>
      </c>
      <c r="D999" s="4">
        <v>304</v>
      </c>
      <c r="E999" s="1">
        <v>44037</v>
      </c>
      <c r="F999" s="1">
        <v>44037</v>
      </c>
      <c r="G999" s="2" t="s">
        <v>8</v>
      </c>
      <c r="H99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99" s="6">
        <f>MONTH(TblVendas[[#This Row],[Data Venda]])</f>
        <v>4</v>
      </c>
      <c r="J999" s="6">
        <f>YEAR(TblVendas[[#This Row],[Data Venda]])</f>
        <v>2020</v>
      </c>
      <c r="K999" s="7" t="str">
        <f>IF(TblVendas[[#This Row],[Vencimento]] &gt; TblVendas[[#This Row],[Data Venda]], "À Prazo", "À Vista")</f>
        <v>À Prazo</v>
      </c>
    </row>
    <row r="1000" spans="2:11" x14ac:dyDescent="0.25">
      <c r="B1000" s="1">
        <v>43948</v>
      </c>
      <c r="C1000" s="25">
        <v>86657720218</v>
      </c>
      <c r="D1000" s="4">
        <v>52</v>
      </c>
      <c r="E1000" s="1">
        <v>43978</v>
      </c>
      <c r="F1000" s="1">
        <v>43978</v>
      </c>
      <c r="G1000" s="2" t="s">
        <v>9</v>
      </c>
      <c r="H100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000" s="6">
        <f>MONTH(TblVendas[[#This Row],[Data Venda]])</f>
        <v>4</v>
      </c>
      <c r="J1000" s="6">
        <f>YEAR(TblVendas[[#This Row],[Data Venda]])</f>
        <v>2020</v>
      </c>
      <c r="K1000" s="7" t="str">
        <f>IF(TblVendas[[#This Row],[Vencimento]] &gt; TblVendas[[#This Row],[Data Venda]], "À Prazo", "À Vista")</f>
        <v>À Prazo</v>
      </c>
    </row>
    <row r="1001" spans="2:11" x14ac:dyDescent="0.25">
      <c r="B1001" s="1">
        <v>43948</v>
      </c>
      <c r="C1001" s="25">
        <v>86657720195</v>
      </c>
      <c r="D1001" s="4">
        <v>727</v>
      </c>
      <c r="E1001" s="1">
        <v>44008</v>
      </c>
      <c r="F1001" s="1">
        <v>44038</v>
      </c>
      <c r="G1001" s="2" t="s">
        <v>8</v>
      </c>
      <c r="H100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001" s="6">
        <f>MONTH(TblVendas[[#This Row],[Data Venda]])</f>
        <v>4</v>
      </c>
      <c r="J1001" s="6">
        <f>YEAR(TblVendas[[#This Row],[Data Venda]])</f>
        <v>2020</v>
      </c>
      <c r="K1001" s="7" t="str">
        <f>IF(TblVendas[[#This Row],[Vencimento]] &gt; TblVendas[[#This Row],[Data Venda]], "À Prazo", "À Vista")</f>
        <v>À Prazo</v>
      </c>
    </row>
    <row r="1002" spans="2:11" x14ac:dyDescent="0.25">
      <c r="B1002" s="1">
        <v>43949</v>
      </c>
      <c r="C1002" s="25">
        <v>86657720156</v>
      </c>
      <c r="D1002" s="4">
        <v>1089</v>
      </c>
      <c r="E1002" s="1">
        <v>43949</v>
      </c>
      <c r="F1002" s="1">
        <v>43949</v>
      </c>
      <c r="G1002" s="2" t="s">
        <v>8</v>
      </c>
      <c r="H100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002" s="6">
        <f>MONTH(TblVendas[[#This Row],[Data Venda]])</f>
        <v>4</v>
      </c>
      <c r="J1002" s="6">
        <f>YEAR(TblVendas[[#This Row],[Data Venda]])</f>
        <v>2020</v>
      </c>
      <c r="K1002" s="7" t="str">
        <f>IF(TblVendas[[#This Row],[Vencimento]] &gt; TblVendas[[#This Row],[Data Venda]], "À Prazo", "À Vista")</f>
        <v>À Vista</v>
      </c>
    </row>
    <row r="1003" spans="2:11" x14ac:dyDescent="0.25">
      <c r="B1003" s="1">
        <v>43950</v>
      </c>
      <c r="C1003" s="25">
        <v>86657720121</v>
      </c>
      <c r="D1003" s="4">
        <v>1429</v>
      </c>
      <c r="E1003" s="1">
        <v>43980</v>
      </c>
      <c r="F1003" s="1">
        <v>43980</v>
      </c>
      <c r="G1003" s="2" t="s">
        <v>8</v>
      </c>
      <c r="H100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003" s="6">
        <f>MONTH(TblVendas[[#This Row],[Data Venda]])</f>
        <v>4</v>
      </c>
      <c r="J1003" s="6">
        <f>YEAR(TblVendas[[#This Row],[Data Venda]])</f>
        <v>2020</v>
      </c>
      <c r="K1003" s="7" t="str">
        <f>IF(TblVendas[[#This Row],[Vencimento]] &gt; TblVendas[[#This Row],[Data Venda]], "À Prazo", "À Vista")</f>
        <v>À Prazo</v>
      </c>
    </row>
    <row r="1004" spans="2:11" x14ac:dyDescent="0.25">
      <c r="B1004" s="1">
        <v>43951</v>
      </c>
      <c r="C1004" s="25">
        <v>86657720123</v>
      </c>
      <c r="D1004" s="4">
        <v>1302</v>
      </c>
      <c r="E1004" s="1">
        <v>43951</v>
      </c>
      <c r="F1004" s="1">
        <v>43951</v>
      </c>
      <c r="G1004" s="2" t="s">
        <v>8</v>
      </c>
      <c r="H100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004" s="6">
        <f>MONTH(TblVendas[[#This Row],[Data Venda]])</f>
        <v>4</v>
      </c>
      <c r="J1004" s="6">
        <f>YEAR(TblVendas[[#This Row],[Data Venda]])</f>
        <v>2020</v>
      </c>
      <c r="K1004" s="7" t="str">
        <f>IF(TblVendas[[#This Row],[Vencimento]] &gt; TblVendas[[#This Row],[Data Venda]], "À Prazo", "À Vista")</f>
        <v>À Vista</v>
      </c>
    </row>
    <row r="1005" spans="2:11" x14ac:dyDescent="0.25">
      <c r="B1005" s="1">
        <v>43951</v>
      </c>
      <c r="C1005" s="25">
        <v>86657720205</v>
      </c>
      <c r="D1005" s="4">
        <v>1393</v>
      </c>
      <c r="E1005" s="1">
        <v>43981</v>
      </c>
      <c r="F1005" s="1">
        <v>43981</v>
      </c>
      <c r="G1005" s="2" t="s">
        <v>8</v>
      </c>
      <c r="H100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005" s="6">
        <f>MONTH(TblVendas[[#This Row],[Data Venda]])</f>
        <v>4</v>
      </c>
      <c r="J1005" s="6">
        <f>YEAR(TblVendas[[#This Row],[Data Venda]])</f>
        <v>2020</v>
      </c>
      <c r="K1005" s="7" t="str">
        <f>IF(TblVendas[[#This Row],[Vencimento]] &gt; TblVendas[[#This Row],[Data Venda]], "À Prazo", "À Vista")</f>
        <v>À Prazo</v>
      </c>
    </row>
  </sheetData>
  <mergeCells count="1">
    <mergeCell ref="B1:G1"/>
  </mergeCells>
  <dataValidations count="2">
    <dataValidation type="list" showInputMessage="1" showErrorMessage="1" errorTitle="ERRO !!!" error="Por favor, escolher uma forma de pagamento na caixa de seleção." sqref="G4:G1005">
      <formula1>"BOLETO,CARTÃO,DINHEIRO"</formula1>
    </dataValidation>
    <dataValidation type="list" showInputMessage="1" showErrorMessage="1" errorTitle="ERRO !!!" error="Por favor, escolher uma forma de pagamento na caixa de seleção." sqref="G3">
      <formula1>"Boleto,Cartão,Dinheiro"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1"/>
  <sheetViews>
    <sheetView workbookViewId="0"/>
  </sheetViews>
  <sheetFormatPr defaultRowHeight="15" x14ac:dyDescent="0.25"/>
  <cols>
    <col min="1" max="1" width="2.7265625" customWidth="1"/>
    <col min="2" max="2" width="14.54296875" customWidth="1"/>
    <col min="3" max="3" width="45.453125" customWidth="1"/>
    <col min="4" max="4" width="34.54296875" customWidth="1"/>
    <col min="5" max="5" width="17.26953125" customWidth="1"/>
  </cols>
  <sheetData>
    <row r="1" spans="2:5" ht="48" customHeight="1" thickBot="1" x14ac:dyDescent="0.3">
      <c r="B1" s="29" t="s">
        <v>16</v>
      </c>
      <c r="C1" s="29"/>
      <c r="D1" s="29"/>
      <c r="E1" s="29"/>
    </row>
    <row r="2" spans="2:5" ht="16.2" thickTop="1" thickBot="1" x14ac:dyDescent="0.3">
      <c r="B2" s="14" t="s">
        <v>2</v>
      </c>
      <c r="C2" s="14" t="s">
        <v>17</v>
      </c>
      <c r="D2" s="14" t="s">
        <v>18</v>
      </c>
      <c r="E2" s="14" t="s">
        <v>19</v>
      </c>
    </row>
    <row r="3" spans="2:5" ht="15.6" thickTop="1" x14ac:dyDescent="0.25">
      <c r="B3" s="25">
        <v>86657720215</v>
      </c>
      <c r="C3" s="15" t="s">
        <v>20</v>
      </c>
      <c r="D3" s="16" t="s">
        <v>21</v>
      </c>
      <c r="E3" s="13"/>
    </row>
    <row r="4" spans="2:5" x14ac:dyDescent="0.25">
      <c r="B4" s="25">
        <v>86657720255</v>
      </c>
      <c r="C4" s="15" t="s">
        <v>22</v>
      </c>
      <c r="D4" s="16" t="s">
        <v>23</v>
      </c>
      <c r="E4" s="13"/>
    </row>
    <row r="5" spans="2:5" x14ac:dyDescent="0.25">
      <c r="B5" s="25">
        <v>86657720194</v>
      </c>
      <c r="C5" s="15" t="s">
        <v>24</v>
      </c>
      <c r="D5" s="16" t="s">
        <v>25</v>
      </c>
      <c r="E5" s="13"/>
    </row>
    <row r="6" spans="2:5" x14ac:dyDescent="0.25">
      <c r="B6" s="25">
        <v>86657720203</v>
      </c>
      <c r="C6" s="15" t="s">
        <v>26</v>
      </c>
      <c r="D6" s="16" t="s">
        <v>27</v>
      </c>
      <c r="E6" s="13"/>
    </row>
    <row r="7" spans="2:5" x14ac:dyDescent="0.25">
      <c r="B7" s="25">
        <v>86657720232</v>
      </c>
      <c r="C7" s="15" t="s">
        <v>28</v>
      </c>
      <c r="D7" s="16" t="s">
        <v>29</v>
      </c>
      <c r="E7" s="13"/>
    </row>
    <row r="8" spans="2:5" x14ac:dyDescent="0.25">
      <c r="B8" s="25">
        <v>86657720080</v>
      </c>
      <c r="C8" s="15" t="s">
        <v>30</v>
      </c>
      <c r="D8" s="16" t="s">
        <v>31</v>
      </c>
      <c r="E8" s="13"/>
    </row>
    <row r="9" spans="2:5" x14ac:dyDescent="0.25">
      <c r="B9" s="25">
        <v>86657720246</v>
      </c>
      <c r="C9" s="15" t="s">
        <v>32</v>
      </c>
      <c r="D9" s="16" t="s">
        <v>33</v>
      </c>
      <c r="E9" s="13"/>
    </row>
    <row r="10" spans="2:5" x14ac:dyDescent="0.25">
      <c r="B10" s="25">
        <v>86657720260</v>
      </c>
      <c r="C10" s="15" t="s">
        <v>34</v>
      </c>
      <c r="D10" s="16" t="s">
        <v>35</v>
      </c>
      <c r="E10" s="13"/>
    </row>
    <row r="11" spans="2:5" x14ac:dyDescent="0.25">
      <c r="B11" s="25">
        <v>86657720097</v>
      </c>
      <c r="C11" s="15" t="s">
        <v>36</v>
      </c>
      <c r="D11" s="16" t="s">
        <v>37</v>
      </c>
      <c r="E11" s="13"/>
    </row>
    <row r="12" spans="2:5" x14ac:dyDescent="0.25">
      <c r="B12" s="25">
        <v>86657720072</v>
      </c>
      <c r="C12" s="15" t="s">
        <v>38</v>
      </c>
      <c r="D12" s="16" t="s">
        <v>39</v>
      </c>
      <c r="E12" s="13"/>
    </row>
    <row r="13" spans="2:5" x14ac:dyDescent="0.25">
      <c r="B13" s="25">
        <v>86657720219</v>
      </c>
      <c r="C13" s="15" t="s">
        <v>40</v>
      </c>
      <c r="D13" s="16" t="s">
        <v>41</v>
      </c>
      <c r="E13" s="13"/>
    </row>
    <row r="14" spans="2:5" x14ac:dyDescent="0.25">
      <c r="B14" s="25">
        <v>86657720204</v>
      </c>
      <c r="C14" s="15" t="s">
        <v>42</v>
      </c>
      <c r="D14" s="16" t="s">
        <v>43</v>
      </c>
      <c r="E14" s="13"/>
    </row>
    <row r="15" spans="2:5" x14ac:dyDescent="0.25">
      <c r="B15" s="25">
        <v>86657720245</v>
      </c>
      <c r="C15" s="15" t="s">
        <v>44</v>
      </c>
      <c r="D15" s="16" t="s">
        <v>45</v>
      </c>
      <c r="E15" s="13"/>
    </row>
    <row r="16" spans="2:5" x14ac:dyDescent="0.25">
      <c r="B16" s="25">
        <v>86657720111</v>
      </c>
      <c r="C16" s="15" t="s">
        <v>46</v>
      </c>
      <c r="D16" s="16" t="s">
        <v>47</v>
      </c>
      <c r="E16" s="13"/>
    </row>
    <row r="17" spans="2:5" x14ac:dyDescent="0.25">
      <c r="B17" s="25">
        <v>86657720131</v>
      </c>
      <c r="C17" s="15" t="s">
        <v>48</v>
      </c>
      <c r="D17" s="16" t="s">
        <v>49</v>
      </c>
      <c r="E17" s="13"/>
    </row>
    <row r="18" spans="2:5" x14ac:dyDescent="0.25">
      <c r="B18" s="25">
        <v>86657720249</v>
      </c>
      <c r="C18" s="15" t="s">
        <v>50</v>
      </c>
      <c r="D18" s="16" t="s">
        <v>51</v>
      </c>
      <c r="E18" s="13"/>
    </row>
    <row r="19" spans="2:5" x14ac:dyDescent="0.25">
      <c r="B19" s="25">
        <v>86657720178</v>
      </c>
      <c r="C19" s="15" t="s">
        <v>52</v>
      </c>
      <c r="D19" s="16" t="s">
        <v>51</v>
      </c>
      <c r="E19" s="13"/>
    </row>
    <row r="20" spans="2:5" x14ac:dyDescent="0.25">
      <c r="B20" s="25">
        <v>86657720252</v>
      </c>
      <c r="C20" s="15" t="s">
        <v>53</v>
      </c>
      <c r="D20" s="16" t="s">
        <v>51</v>
      </c>
      <c r="E20" s="13"/>
    </row>
    <row r="21" spans="2:5" x14ac:dyDescent="0.25">
      <c r="B21" s="25">
        <v>86657720071</v>
      </c>
      <c r="C21" s="15" t="s">
        <v>54</v>
      </c>
      <c r="D21" s="16" t="s">
        <v>51</v>
      </c>
      <c r="E21" s="13"/>
    </row>
    <row r="22" spans="2:5" x14ac:dyDescent="0.25">
      <c r="B22" s="25">
        <v>86657720206</v>
      </c>
      <c r="C22" s="15" t="s">
        <v>55</v>
      </c>
      <c r="D22" s="16" t="s">
        <v>51</v>
      </c>
      <c r="E22" s="13"/>
    </row>
    <row r="23" spans="2:5" x14ac:dyDescent="0.25">
      <c r="B23" s="25">
        <v>86657720059</v>
      </c>
      <c r="C23" s="15" t="s">
        <v>56</v>
      </c>
      <c r="D23" s="16" t="s">
        <v>51</v>
      </c>
      <c r="E23" s="13"/>
    </row>
    <row r="24" spans="2:5" x14ac:dyDescent="0.25">
      <c r="B24" s="25">
        <v>86657720141</v>
      </c>
      <c r="C24" s="15" t="s">
        <v>57</v>
      </c>
      <c r="D24" s="16" t="s">
        <v>51</v>
      </c>
      <c r="E24" s="13"/>
    </row>
    <row r="25" spans="2:5" x14ac:dyDescent="0.25">
      <c r="B25" s="25">
        <v>86657720081</v>
      </c>
      <c r="C25" s="15" t="s">
        <v>58</v>
      </c>
      <c r="D25" s="16" t="s">
        <v>51</v>
      </c>
      <c r="E25" s="13"/>
    </row>
    <row r="26" spans="2:5" x14ac:dyDescent="0.25">
      <c r="B26" s="25">
        <v>86657720160</v>
      </c>
      <c r="C26" s="15" t="s">
        <v>59</v>
      </c>
      <c r="D26" s="16" t="s">
        <v>51</v>
      </c>
      <c r="E26" s="13"/>
    </row>
    <row r="27" spans="2:5" x14ac:dyDescent="0.25">
      <c r="B27" s="25">
        <v>86657720193</v>
      </c>
      <c r="C27" s="15" t="s">
        <v>60</v>
      </c>
      <c r="D27" s="16" t="s">
        <v>51</v>
      </c>
      <c r="E27" s="13"/>
    </row>
    <row r="28" spans="2:5" x14ac:dyDescent="0.25">
      <c r="B28" s="25">
        <v>86657720116</v>
      </c>
      <c r="C28" s="15" t="s">
        <v>61</v>
      </c>
      <c r="D28" s="16" t="s">
        <v>51</v>
      </c>
      <c r="E28" s="13"/>
    </row>
    <row r="29" spans="2:5" x14ac:dyDescent="0.25">
      <c r="B29" s="25">
        <v>86657720230</v>
      </c>
      <c r="C29" s="15" t="s">
        <v>62</v>
      </c>
      <c r="D29" s="16" t="s">
        <v>51</v>
      </c>
      <c r="E29" s="13"/>
    </row>
    <row r="30" spans="2:5" x14ac:dyDescent="0.25">
      <c r="B30" s="25">
        <v>86657720135</v>
      </c>
      <c r="C30" s="15" t="s">
        <v>63</v>
      </c>
      <c r="D30" s="16" t="s">
        <v>51</v>
      </c>
      <c r="E30" s="13"/>
    </row>
    <row r="31" spans="2:5" x14ac:dyDescent="0.25">
      <c r="B31" s="25">
        <v>86657720192</v>
      </c>
      <c r="C31" s="15" t="s">
        <v>64</v>
      </c>
      <c r="D31" s="16" t="s">
        <v>51</v>
      </c>
      <c r="E31" s="13"/>
    </row>
    <row r="32" spans="2:5" x14ac:dyDescent="0.25">
      <c r="B32" s="25">
        <v>86657720168</v>
      </c>
      <c r="C32" s="15" t="s">
        <v>65</v>
      </c>
      <c r="D32" s="16" t="s">
        <v>51</v>
      </c>
      <c r="E32" s="13"/>
    </row>
    <row r="33" spans="2:5" x14ac:dyDescent="0.25">
      <c r="B33" s="25">
        <v>86657720095</v>
      </c>
      <c r="C33" s="15" t="s">
        <v>66</v>
      </c>
      <c r="D33" s="16" t="s">
        <v>51</v>
      </c>
      <c r="E33" s="13"/>
    </row>
    <row r="34" spans="2:5" x14ac:dyDescent="0.25">
      <c r="B34" s="25">
        <v>86657720104</v>
      </c>
      <c r="C34" s="15" t="s">
        <v>67</v>
      </c>
      <c r="D34" s="16" t="s">
        <v>51</v>
      </c>
      <c r="E34" s="13"/>
    </row>
    <row r="35" spans="2:5" x14ac:dyDescent="0.25">
      <c r="B35" s="25">
        <v>86657720200</v>
      </c>
      <c r="C35" s="15" t="s">
        <v>68</v>
      </c>
      <c r="D35" s="16" t="s">
        <v>51</v>
      </c>
      <c r="E35" s="13"/>
    </row>
    <row r="36" spans="2:5" x14ac:dyDescent="0.25">
      <c r="B36" s="25">
        <v>86657720112</v>
      </c>
      <c r="C36" s="15" t="s">
        <v>69</v>
      </c>
      <c r="D36" s="16" t="s">
        <v>51</v>
      </c>
      <c r="E36" s="13"/>
    </row>
    <row r="37" spans="2:5" x14ac:dyDescent="0.25">
      <c r="B37" s="25">
        <v>86657720092</v>
      </c>
      <c r="C37" s="15" t="s">
        <v>70</v>
      </c>
      <c r="D37" s="16" t="s">
        <v>51</v>
      </c>
      <c r="E37" s="13"/>
    </row>
    <row r="38" spans="2:5" x14ac:dyDescent="0.25">
      <c r="B38" s="25">
        <v>86657720257</v>
      </c>
      <c r="C38" s="15" t="s">
        <v>71</v>
      </c>
      <c r="D38" s="16" t="s">
        <v>51</v>
      </c>
      <c r="E38" s="13"/>
    </row>
    <row r="39" spans="2:5" x14ac:dyDescent="0.25">
      <c r="B39" s="25">
        <v>86657720090</v>
      </c>
      <c r="C39" s="15" t="s">
        <v>72</v>
      </c>
      <c r="D39" s="16" t="s">
        <v>51</v>
      </c>
      <c r="E39" s="13"/>
    </row>
    <row r="40" spans="2:5" x14ac:dyDescent="0.25">
      <c r="B40" s="25">
        <v>86657720239</v>
      </c>
      <c r="C40" s="15" t="s">
        <v>73</v>
      </c>
      <c r="D40" s="16" t="s">
        <v>51</v>
      </c>
      <c r="E40" s="13"/>
    </row>
    <row r="41" spans="2:5" x14ac:dyDescent="0.25">
      <c r="B41" s="25">
        <v>86657720212</v>
      </c>
      <c r="C41" s="15" t="s">
        <v>74</v>
      </c>
      <c r="D41" s="16" t="s">
        <v>51</v>
      </c>
      <c r="E41" s="13"/>
    </row>
    <row r="42" spans="2:5" x14ac:dyDescent="0.25">
      <c r="B42" s="25">
        <v>86657720051</v>
      </c>
      <c r="C42" s="15" t="s">
        <v>75</v>
      </c>
      <c r="D42" s="16" t="s">
        <v>51</v>
      </c>
      <c r="E42" s="13"/>
    </row>
    <row r="43" spans="2:5" x14ac:dyDescent="0.25">
      <c r="B43" s="25">
        <v>86657720125</v>
      </c>
      <c r="C43" s="15" t="s">
        <v>76</v>
      </c>
      <c r="D43" s="16" t="s">
        <v>51</v>
      </c>
      <c r="E43" s="13"/>
    </row>
    <row r="44" spans="2:5" x14ac:dyDescent="0.25">
      <c r="B44" s="25">
        <v>86657720122</v>
      </c>
      <c r="C44" s="15" t="s">
        <v>77</v>
      </c>
      <c r="D44" s="16" t="s">
        <v>51</v>
      </c>
      <c r="E44" s="13"/>
    </row>
    <row r="45" spans="2:5" x14ac:dyDescent="0.25">
      <c r="B45" s="25">
        <v>86657720209</v>
      </c>
      <c r="C45" s="15" t="s">
        <v>78</v>
      </c>
      <c r="D45" s="16" t="s">
        <v>51</v>
      </c>
      <c r="E45" s="13"/>
    </row>
    <row r="46" spans="2:5" x14ac:dyDescent="0.25">
      <c r="B46" s="25">
        <v>86657720169</v>
      </c>
      <c r="C46" s="15" t="s">
        <v>79</v>
      </c>
      <c r="D46" s="16" t="s">
        <v>51</v>
      </c>
      <c r="E46" s="13"/>
    </row>
    <row r="47" spans="2:5" x14ac:dyDescent="0.25">
      <c r="B47" s="25">
        <v>86657720054</v>
      </c>
      <c r="C47" s="15" t="s">
        <v>80</v>
      </c>
      <c r="D47" s="16" t="s">
        <v>51</v>
      </c>
      <c r="E47" s="13"/>
    </row>
    <row r="48" spans="2:5" x14ac:dyDescent="0.25">
      <c r="B48" s="25">
        <v>86657720236</v>
      </c>
      <c r="C48" s="15" t="s">
        <v>81</v>
      </c>
      <c r="D48" s="16" t="s">
        <v>51</v>
      </c>
      <c r="E48" s="13"/>
    </row>
    <row r="49" spans="2:5" x14ac:dyDescent="0.25">
      <c r="B49" s="25">
        <v>86657720106</v>
      </c>
      <c r="C49" s="15" t="s">
        <v>82</v>
      </c>
      <c r="D49" s="16" t="s">
        <v>51</v>
      </c>
      <c r="E49" s="13"/>
    </row>
    <row r="50" spans="2:5" x14ac:dyDescent="0.25">
      <c r="B50" s="25">
        <v>86657720183</v>
      </c>
      <c r="C50" s="15" t="s">
        <v>83</v>
      </c>
      <c r="D50" s="16" t="s">
        <v>51</v>
      </c>
      <c r="E50" s="13"/>
    </row>
    <row r="51" spans="2:5" x14ac:dyDescent="0.25">
      <c r="B51" s="25">
        <v>86657720222</v>
      </c>
      <c r="C51" s="15" t="s">
        <v>84</v>
      </c>
      <c r="D51" s="16" t="s">
        <v>51</v>
      </c>
      <c r="E51" s="13"/>
    </row>
    <row r="52" spans="2:5" x14ac:dyDescent="0.25">
      <c r="B52" s="25">
        <v>86657720148</v>
      </c>
      <c r="C52" s="15" t="s">
        <v>85</v>
      </c>
      <c r="D52" s="16" t="s">
        <v>51</v>
      </c>
      <c r="E52" s="13"/>
    </row>
    <row r="53" spans="2:5" x14ac:dyDescent="0.25">
      <c r="B53" s="25">
        <v>86657720184</v>
      </c>
      <c r="C53" s="15" t="s">
        <v>86</v>
      </c>
      <c r="D53" s="16" t="s">
        <v>51</v>
      </c>
      <c r="E53" s="13"/>
    </row>
    <row r="54" spans="2:5" x14ac:dyDescent="0.25">
      <c r="B54" s="25">
        <v>86657720114</v>
      </c>
      <c r="C54" s="15" t="s">
        <v>87</v>
      </c>
      <c r="D54" s="16" t="s">
        <v>51</v>
      </c>
      <c r="E54" s="13"/>
    </row>
    <row r="55" spans="2:5" x14ac:dyDescent="0.25">
      <c r="B55" s="25">
        <v>86657720244</v>
      </c>
      <c r="C55" s="15" t="s">
        <v>88</v>
      </c>
      <c r="D55" s="16" t="s">
        <v>51</v>
      </c>
      <c r="E55" s="13"/>
    </row>
    <row r="56" spans="2:5" x14ac:dyDescent="0.25">
      <c r="B56" s="25">
        <v>86657720256</v>
      </c>
      <c r="C56" s="15" t="s">
        <v>89</v>
      </c>
      <c r="D56" s="16" t="s">
        <v>51</v>
      </c>
      <c r="E56" s="13"/>
    </row>
    <row r="57" spans="2:5" x14ac:dyDescent="0.25">
      <c r="B57" s="25">
        <v>86657720078</v>
      </c>
      <c r="C57" s="15" t="s">
        <v>90</v>
      </c>
      <c r="D57" s="16" t="s">
        <v>51</v>
      </c>
      <c r="E57" s="13"/>
    </row>
    <row r="58" spans="2:5" x14ac:dyDescent="0.25">
      <c r="B58" s="25">
        <v>86657720070</v>
      </c>
      <c r="C58" s="15" t="s">
        <v>91</v>
      </c>
      <c r="D58" s="16" t="s">
        <v>51</v>
      </c>
      <c r="E58" s="13"/>
    </row>
    <row r="59" spans="2:5" x14ac:dyDescent="0.25">
      <c r="B59" s="25">
        <v>86657720165</v>
      </c>
      <c r="C59" s="15" t="s">
        <v>92</v>
      </c>
      <c r="D59" s="16" t="s">
        <v>51</v>
      </c>
      <c r="E59" s="13"/>
    </row>
    <row r="60" spans="2:5" x14ac:dyDescent="0.25">
      <c r="B60" s="25">
        <v>86657720076</v>
      </c>
      <c r="C60" s="15" t="s">
        <v>93</v>
      </c>
      <c r="D60" s="16" t="s">
        <v>51</v>
      </c>
      <c r="E60" s="13"/>
    </row>
    <row r="61" spans="2:5" x14ac:dyDescent="0.25">
      <c r="B61" s="25">
        <v>86657720087</v>
      </c>
      <c r="C61" s="15" t="s">
        <v>94</v>
      </c>
      <c r="D61" s="16" t="s">
        <v>51</v>
      </c>
      <c r="E61" s="13"/>
    </row>
    <row r="62" spans="2:5" x14ac:dyDescent="0.25">
      <c r="B62" s="25">
        <v>86657720149</v>
      </c>
      <c r="C62" s="15" t="s">
        <v>95</v>
      </c>
      <c r="D62" s="16" t="s">
        <v>51</v>
      </c>
      <c r="E62" s="13"/>
    </row>
    <row r="63" spans="2:5" x14ac:dyDescent="0.25">
      <c r="B63" s="25">
        <v>86657720103</v>
      </c>
      <c r="C63" s="15" t="s">
        <v>96</v>
      </c>
      <c r="D63" s="16" t="s">
        <v>51</v>
      </c>
      <c r="E63" s="13"/>
    </row>
    <row r="64" spans="2:5" x14ac:dyDescent="0.25">
      <c r="B64" s="25">
        <v>86657720130</v>
      </c>
      <c r="C64" s="15" t="s">
        <v>97</v>
      </c>
      <c r="D64" s="16" t="s">
        <v>51</v>
      </c>
      <c r="E64" s="13"/>
    </row>
    <row r="65" spans="2:5" x14ac:dyDescent="0.25">
      <c r="B65" s="25">
        <v>86657720162</v>
      </c>
      <c r="C65" s="15" t="s">
        <v>98</v>
      </c>
      <c r="D65" s="16" t="s">
        <v>51</v>
      </c>
      <c r="E65" s="13"/>
    </row>
    <row r="66" spans="2:5" x14ac:dyDescent="0.25">
      <c r="B66" s="25">
        <v>86657720175</v>
      </c>
      <c r="C66" s="15" t="s">
        <v>99</v>
      </c>
      <c r="D66" s="16" t="s">
        <v>51</v>
      </c>
      <c r="E66" s="13"/>
    </row>
    <row r="67" spans="2:5" x14ac:dyDescent="0.25">
      <c r="B67" s="25">
        <v>86657720154</v>
      </c>
      <c r="C67" s="15" t="s">
        <v>100</v>
      </c>
      <c r="D67" s="16" t="s">
        <v>51</v>
      </c>
      <c r="E67" s="13"/>
    </row>
    <row r="68" spans="2:5" x14ac:dyDescent="0.25">
      <c r="B68" s="25">
        <v>86657720107</v>
      </c>
      <c r="C68" s="15" t="s">
        <v>101</v>
      </c>
      <c r="D68" s="16" t="s">
        <v>51</v>
      </c>
      <c r="E68" s="13"/>
    </row>
    <row r="69" spans="2:5" x14ac:dyDescent="0.25">
      <c r="B69" s="25">
        <v>86657720129</v>
      </c>
      <c r="C69" s="15" t="s">
        <v>102</v>
      </c>
      <c r="D69" s="16" t="s">
        <v>51</v>
      </c>
      <c r="E69" s="13"/>
    </row>
    <row r="70" spans="2:5" x14ac:dyDescent="0.25">
      <c r="B70" s="25">
        <v>86657720061</v>
      </c>
      <c r="C70" s="15" t="s">
        <v>103</v>
      </c>
      <c r="D70" s="16" t="s">
        <v>51</v>
      </c>
      <c r="E70" s="13"/>
    </row>
    <row r="71" spans="2:5" x14ac:dyDescent="0.25">
      <c r="B71" s="25">
        <v>86657720086</v>
      </c>
      <c r="C71" s="15" t="s">
        <v>104</v>
      </c>
      <c r="D71" s="16" t="s">
        <v>51</v>
      </c>
      <c r="E71" s="13"/>
    </row>
    <row r="72" spans="2:5" x14ac:dyDescent="0.25">
      <c r="B72" s="25">
        <v>86657720068</v>
      </c>
      <c r="C72" s="15" t="s">
        <v>105</v>
      </c>
      <c r="D72" s="16" t="s">
        <v>51</v>
      </c>
      <c r="E72" s="13"/>
    </row>
    <row r="73" spans="2:5" x14ac:dyDescent="0.25">
      <c r="B73" s="25">
        <v>86657720250</v>
      </c>
      <c r="C73" s="15" t="s">
        <v>106</v>
      </c>
      <c r="D73" s="16" t="s">
        <v>51</v>
      </c>
      <c r="E73" s="13"/>
    </row>
    <row r="74" spans="2:5" x14ac:dyDescent="0.25">
      <c r="B74" s="25">
        <v>86657720156</v>
      </c>
      <c r="C74" s="15" t="s">
        <v>107</v>
      </c>
      <c r="D74" s="16" t="s">
        <v>51</v>
      </c>
      <c r="E74" s="13"/>
    </row>
    <row r="75" spans="2:5" x14ac:dyDescent="0.25">
      <c r="B75" s="25">
        <v>86657720157</v>
      </c>
      <c r="C75" s="15" t="s">
        <v>108</v>
      </c>
      <c r="D75" s="16" t="s">
        <v>51</v>
      </c>
      <c r="E75" s="13"/>
    </row>
    <row r="76" spans="2:5" x14ac:dyDescent="0.25">
      <c r="B76" s="25">
        <v>86657720153</v>
      </c>
      <c r="C76" s="15" t="s">
        <v>109</v>
      </c>
      <c r="D76" s="16" t="s">
        <v>51</v>
      </c>
      <c r="E76" s="13"/>
    </row>
    <row r="77" spans="2:5" x14ac:dyDescent="0.25">
      <c r="B77" s="25">
        <v>86657720225</v>
      </c>
      <c r="C77" s="15" t="s">
        <v>110</v>
      </c>
      <c r="D77" s="16" t="s">
        <v>51</v>
      </c>
      <c r="E77" s="13"/>
    </row>
    <row r="78" spans="2:5" x14ac:dyDescent="0.25">
      <c r="B78" s="25">
        <v>86657720127</v>
      </c>
      <c r="C78" s="15" t="s">
        <v>111</v>
      </c>
      <c r="D78" s="16" t="s">
        <v>51</v>
      </c>
      <c r="E78" s="13"/>
    </row>
    <row r="79" spans="2:5" x14ac:dyDescent="0.25">
      <c r="B79" s="25">
        <v>86657720190</v>
      </c>
      <c r="C79" s="15" t="s">
        <v>112</v>
      </c>
      <c r="D79" s="16" t="s">
        <v>51</v>
      </c>
      <c r="E79" s="13"/>
    </row>
    <row r="80" spans="2:5" x14ac:dyDescent="0.25">
      <c r="B80" s="25">
        <v>86657720058</v>
      </c>
      <c r="C80" s="15" t="s">
        <v>113</v>
      </c>
      <c r="D80" s="16" t="s">
        <v>51</v>
      </c>
      <c r="E80" s="13"/>
    </row>
    <row r="81" spans="2:5" x14ac:dyDescent="0.25">
      <c r="B81" s="25">
        <v>86657720173</v>
      </c>
      <c r="C81" s="15" t="s">
        <v>114</v>
      </c>
      <c r="D81" s="16" t="s">
        <v>51</v>
      </c>
      <c r="E81" s="13"/>
    </row>
    <row r="82" spans="2:5" x14ac:dyDescent="0.25">
      <c r="B82" s="25">
        <v>86657720146</v>
      </c>
      <c r="C82" s="15" t="s">
        <v>115</v>
      </c>
      <c r="D82" s="16" t="s">
        <v>51</v>
      </c>
      <c r="E82" s="13"/>
    </row>
    <row r="83" spans="2:5" x14ac:dyDescent="0.25">
      <c r="B83" s="25">
        <v>86657720132</v>
      </c>
      <c r="C83" s="15" t="s">
        <v>116</v>
      </c>
      <c r="D83" s="16" t="s">
        <v>51</v>
      </c>
      <c r="E83" s="13"/>
    </row>
    <row r="84" spans="2:5" x14ac:dyDescent="0.25">
      <c r="B84" s="25">
        <v>86657720091</v>
      </c>
      <c r="C84" s="15" t="s">
        <v>117</v>
      </c>
      <c r="D84" s="16" t="s">
        <v>51</v>
      </c>
      <c r="E84" s="13"/>
    </row>
    <row r="85" spans="2:5" x14ac:dyDescent="0.25">
      <c r="B85" s="25">
        <v>86657720144</v>
      </c>
      <c r="C85" s="15" t="s">
        <v>118</v>
      </c>
      <c r="D85" s="16" t="s">
        <v>51</v>
      </c>
      <c r="E85" s="13"/>
    </row>
    <row r="86" spans="2:5" x14ac:dyDescent="0.25">
      <c r="B86" s="25">
        <v>86657720128</v>
      </c>
      <c r="C86" s="15" t="s">
        <v>119</v>
      </c>
      <c r="D86" s="16" t="s">
        <v>51</v>
      </c>
      <c r="E86" s="13"/>
    </row>
    <row r="87" spans="2:5" x14ac:dyDescent="0.25">
      <c r="B87" s="25">
        <v>86657720063</v>
      </c>
      <c r="C87" s="15" t="s">
        <v>120</v>
      </c>
      <c r="D87" s="16" t="s">
        <v>51</v>
      </c>
      <c r="E87" s="13"/>
    </row>
    <row r="88" spans="2:5" x14ac:dyDescent="0.25">
      <c r="B88" s="25">
        <v>86657720167</v>
      </c>
      <c r="C88" s="15" t="s">
        <v>121</v>
      </c>
      <c r="D88" s="16" t="s">
        <v>51</v>
      </c>
      <c r="E88" s="13"/>
    </row>
    <row r="89" spans="2:5" x14ac:dyDescent="0.25">
      <c r="B89" s="25">
        <v>86657720124</v>
      </c>
      <c r="C89" s="15" t="s">
        <v>122</v>
      </c>
      <c r="D89" s="16" t="s">
        <v>51</v>
      </c>
      <c r="E89" s="13"/>
    </row>
    <row r="90" spans="2:5" x14ac:dyDescent="0.25">
      <c r="B90" s="25">
        <v>86657720101</v>
      </c>
      <c r="C90" s="15" t="s">
        <v>123</v>
      </c>
      <c r="D90" s="16" t="s">
        <v>51</v>
      </c>
      <c r="E90" s="13"/>
    </row>
    <row r="91" spans="2:5" x14ac:dyDescent="0.25">
      <c r="B91" s="25">
        <v>86657720205</v>
      </c>
      <c r="C91" s="15" t="s">
        <v>124</v>
      </c>
      <c r="D91" s="16" t="s">
        <v>51</v>
      </c>
      <c r="E91" s="13"/>
    </row>
    <row r="92" spans="2:5" x14ac:dyDescent="0.25">
      <c r="B92" s="25">
        <v>86657720126</v>
      </c>
      <c r="C92" s="15" t="s">
        <v>125</v>
      </c>
      <c r="D92" s="16" t="s">
        <v>51</v>
      </c>
      <c r="E92" s="13"/>
    </row>
    <row r="93" spans="2:5" x14ac:dyDescent="0.25">
      <c r="B93" s="25">
        <v>86657720120</v>
      </c>
      <c r="C93" s="15" t="s">
        <v>126</v>
      </c>
      <c r="D93" s="16" t="s">
        <v>51</v>
      </c>
      <c r="E93" s="13"/>
    </row>
    <row r="94" spans="2:5" x14ac:dyDescent="0.25">
      <c r="B94" s="25">
        <v>86657720164</v>
      </c>
      <c r="C94" s="15" t="s">
        <v>127</v>
      </c>
      <c r="D94" s="16" t="s">
        <v>51</v>
      </c>
      <c r="E94" s="13"/>
    </row>
    <row r="95" spans="2:5" x14ac:dyDescent="0.25">
      <c r="B95" s="25">
        <v>86657720052</v>
      </c>
      <c r="C95" s="15" t="s">
        <v>128</v>
      </c>
      <c r="D95" s="16" t="s">
        <v>51</v>
      </c>
      <c r="E95" s="13"/>
    </row>
    <row r="96" spans="2:5" x14ac:dyDescent="0.25">
      <c r="B96" s="25">
        <v>86657720237</v>
      </c>
      <c r="C96" s="15" t="s">
        <v>129</v>
      </c>
      <c r="D96" s="16" t="s">
        <v>51</v>
      </c>
      <c r="E96" s="13"/>
    </row>
    <row r="97" spans="2:5" x14ac:dyDescent="0.25">
      <c r="B97" s="25">
        <v>86657720108</v>
      </c>
      <c r="C97" s="15" t="s">
        <v>130</v>
      </c>
      <c r="D97" s="16" t="s">
        <v>51</v>
      </c>
      <c r="E97" s="13"/>
    </row>
    <row r="98" spans="2:5" x14ac:dyDescent="0.25">
      <c r="B98" s="25">
        <v>86657720241</v>
      </c>
      <c r="C98" s="15" t="s">
        <v>131</v>
      </c>
      <c r="D98" s="16" t="s">
        <v>51</v>
      </c>
      <c r="E98" s="13"/>
    </row>
    <row r="99" spans="2:5" x14ac:dyDescent="0.25">
      <c r="B99" s="25">
        <v>86657720065</v>
      </c>
      <c r="C99" s="15" t="s">
        <v>132</v>
      </c>
      <c r="D99" s="16" t="s">
        <v>51</v>
      </c>
      <c r="E99" s="13"/>
    </row>
    <row r="100" spans="2:5" x14ac:dyDescent="0.25">
      <c r="B100" s="25">
        <v>86657720055</v>
      </c>
      <c r="C100" s="15" t="s">
        <v>133</v>
      </c>
      <c r="D100" s="16" t="s">
        <v>51</v>
      </c>
      <c r="E100" s="13"/>
    </row>
    <row r="101" spans="2:5" x14ac:dyDescent="0.25">
      <c r="B101" s="25">
        <v>86657720187</v>
      </c>
      <c r="C101" s="15" t="s">
        <v>134</v>
      </c>
      <c r="D101" s="16" t="s">
        <v>51</v>
      </c>
      <c r="E101" s="13"/>
    </row>
    <row r="102" spans="2:5" x14ac:dyDescent="0.25">
      <c r="B102" s="25">
        <v>86657720100</v>
      </c>
      <c r="C102" s="15" t="s">
        <v>135</v>
      </c>
      <c r="D102" s="16" t="s">
        <v>51</v>
      </c>
      <c r="E102" s="13"/>
    </row>
    <row r="103" spans="2:5" x14ac:dyDescent="0.25">
      <c r="B103" s="25">
        <v>86657720177</v>
      </c>
      <c r="C103" s="15" t="s">
        <v>136</v>
      </c>
      <c r="D103" s="16" t="s">
        <v>51</v>
      </c>
      <c r="E103" s="13"/>
    </row>
    <row r="104" spans="2:5" x14ac:dyDescent="0.25">
      <c r="B104" s="25">
        <v>86657720073</v>
      </c>
      <c r="C104" s="15" t="s">
        <v>137</v>
      </c>
      <c r="D104" s="16" t="s">
        <v>51</v>
      </c>
      <c r="E104" s="13"/>
    </row>
    <row r="105" spans="2:5" x14ac:dyDescent="0.25">
      <c r="B105" s="25">
        <v>86657720195</v>
      </c>
      <c r="C105" s="15" t="s">
        <v>138</v>
      </c>
      <c r="D105" s="16" t="s">
        <v>51</v>
      </c>
      <c r="E105" s="13"/>
    </row>
    <row r="106" spans="2:5" x14ac:dyDescent="0.25">
      <c r="B106" s="25">
        <v>86657720066</v>
      </c>
      <c r="C106" s="15" t="s">
        <v>139</v>
      </c>
      <c r="D106" s="16" t="s">
        <v>51</v>
      </c>
      <c r="E106" s="13"/>
    </row>
    <row r="107" spans="2:5" x14ac:dyDescent="0.25">
      <c r="B107" s="25">
        <v>86657720083</v>
      </c>
      <c r="C107" s="15" t="s">
        <v>140</v>
      </c>
      <c r="D107" s="16" t="s">
        <v>51</v>
      </c>
      <c r="E107" s="13"/>
    </row>
    <row r="108" spans="2:5" x14ac:dyDescent="0.25">
      <c r="B108" s="25">
        <v>86657720067</v>
      </c>
      <c r="C108" s="15" t="s">
        <v>141</v>
      </c>
      <c r="D108" s="16" t="s">
        <v>51</v>
      </c>
      <c r="E108" s="13"/>
    </row>
    <row r="109" spans="2:5" x14ac:dyDescent="0.25">
      <c r="B109" s="25">
        <v>86657720075</v>
      </c>
      <c r="C109" s="15" t="s">
        <v>142</v>
      </c>
      <c r="D109" s="16" t="s">
        <v>51</v>
      </c>
      <c r="E109" s="13"/>
    </row>
    <row r="110" spans="2:5" x14ac:dyDescent="0.25">
      <c r="B110" s="25">
        <v>86657720221</v>
      </c>
      <c r="C110" s="15" t="s">
        <v>143</v>
      </c>
      <c r="D110" s="16" t="s">
        <v>51</v>
      </c>
      <c r="E110" s="13"/>
    </row>
    <row r="111" spans="2:5" x14ac:dyDescent="0.25">
      <c r="B111" s="25">
        <v>86657720163</v>
      </c>
      <c r="C111" s="15" t="s">
        <v>144</v>
      </c>
      <c r="D111" s="16" t="s">
        <v>51</v>
      </c>
      <c r="E111" s="13"/>
    </row>
    <row r="112" spans="2:5" x14ac:dyDescent="0.25">
      <c r="B112" s="25">
        <v>86657720228</v>
      </c>
      <c r="C112" s="15" t="s">
        <v>145</v>
      </c>
      <c r="D112" s="16" t="s">
        <v>51</v>
      </c>
      <c r="E112" s="13"/>
    </row>
    <row r="113" spans="2:5" x14ac:dyDescent="0.25">
      <c r="B113" s="25">
        <v>86657720161</v>
      </c>
      <c r="C113" s="15" t="s">
        <v>146</v>
      </c>
      <c r="D113" s="16" t="s">
        <v>51</v>
      </c>
      <c r="E113" s="13"/>
    </row>
    <row r="114" spans="2:5" x14ac:dyDescent="0.25">
      <c r="B114" s="25">
        <v>86657720227</v>
      </c>
      <c r="C114" s="15" t="s">
        <v>147</v>
      </c>
      <c r="D114" s="16" t="s">
        <v>51</v>
      </c>
      <c r="E114" s="13"/>
    </row>
    <row r="115" spans="2:5" x14ac:dyDescent="0.25">
      <c r="B115" s="25">
        <v>86657720259</v>
      </c>
      <c r="C115" s="15" t="s">
        <v>148</v>
      </c>
      <c r="D115" s="16" t="s">
        <v>51</v>
      </c>
      <c r="E115" s="13"/>
    </row>
    <row r="116" spans="2:5" x14ac:dyDescent="0.25">
      <c r="B116" s="25">
        <v>86657720240</v>
      </c>
      <c r="C116" s="15" t="s">
        <v>149</v>
      </c>
      <c r="D116" s="16" t="s">
        <v>51</v>
      </c>
      <c r="E116" s="13"/>
    </row>
    <row r="117" spans="2:5" x14ac:dyDescent="0.25">
      <c r="B117" s="25">
        <v>86657720117</v>
      </c>
      <c r="C117" s="15" t="s">
        <v>150</v>
      </c>
      <c r="D117" s="16" t="s">
        <v>51</v>
      </c>
      <c r="E117" s="13"/>
    </row>
    <row r="118" spans="2:5" x14ac:dyDescent="0.25">
      <c r="B118" s="25">
        <v>86657720099</v>
      </c>
      <c r="C118" s="15" t="s">
        <v>151</v>
      </c>
      <c r="D118" s="16" t="s">
        <v>51</v>
      </c>
      <c r="E118" s="13"/>
    </row>
    <row r="119" spans="2:5" x14ac:dyDescent="0.25">
      <c r="B119" s="25">
        <v>86657720060</v>
      </c>
      <c r="C119" s="15" t="s">
        <v>152</v>
      </c>
      <c r="D119" s="16" t="s">
        <v>51</v>
      </c>
      <c r="E119" s="13"/>
    </row>
    <row r="120" spans="2:5" x14ac:dyDescent="0.25">
      <c r="B120" s="25">
        <v>86657720251</v>
      </c>
      <c r="C120" s="15" t="s">
        <v>153</v>
      </c>
      <c r="D120" s="16" t="s">
        <v>51</v>
      </c>
      <c r="E120" s="13"/>
    </row>
    <row r="121" spans="2:5" x14ac:dyDescent="0.25">
      <c r="B121" s="25">
        <v>86657720134</v>
      </c>
      <c r="C121" s="15" t="s">
        <v>154</v>
      </c>
      <c r="D121" s="16" t="s">
        <v>51</v>
      </c>
      <c r="E121" s="13"/>
    </row>
    <row r="122" spans="2:5" x14ac:dyDescent="0.25">
      <c r="B122" s="25">
        <v>86657720089</v>
      </c>
      <c r="C122" s="15" t="s">
        <v>155</v>
      </c>
      <c r="D122" s="16" t="s">
        <v>51</v>
      </c>
      <c r="E122" s="13"/>
    </row>
    <row r="123" spans="2:5" x14ac:dyDescent="0.25">
      <c r="B123" s="25">
        <v>86657720185</v>
      </c>
      <c r="C123" s="15" t="s">
        <v>156</v>
      </c>
      <c r="D123" s="16" t="s">
        <v>51</v>
      </c>
      <c r="E123" s="13"/>
    </row>
    <row r="124" spans="2:5" x14ac:dyDescent="0.25">
      <c r="B124" s="25">
        <v>86657720133</v>
      </c>
      <c r="C124" s="15" t="s">
        <v>157</v>
      </c>
      <c r="D124" s="16" t="s">
        <v>51</v>
      </c>
      <c r="E124" s="13"/>
    </row>
    <row r="125" spans="2:5" x14ac:dyDescent="0.25">
      <c r="B125" s="25">
        <v>86657720123</v>
      </c>
      <c r="C125" s="15" t="s">
        <v>158</v>
      </c>
      <c r="D125" s="16" t="s">
        <v>51</v>
      </c>
      <c r="E125" s="13"/>
    </row>
    <row r="126" spans="2:5" x14ac:dyDescent="0.25">
      <c r="B126" s="25">
        <v>86657720213</v>
      </c>
      <c r="C126" s="15" t="s">
        <v>159</v>
      </c>
      <c r="D126" s="16" t="s">
        <v>51</v>
      </c>
      <c r="E126" s="13"/>
    </row>
    <row r="127" spans="2:5" x14ac:dyDescent="0.25">
      <c r="B127" s="25">
        <v>86657720171</v>
      </c>
      <c r="C127" s="15" t="s">
        <v>160</v>
      </c>
      <c r="D127" s="16" t="s">
        <v>51</v>
      </c>
      <c r="E127" s="13"/>
    </row>
    <row r="128" spans="2:5" x14ac:dyDescent="0.25">
      <c r="B128" s="25">
        <v>86657720220</v>
      </c>
      <c r="C128" s="15" t="s">
        <v>161</v>
      </c>
      <c r="D128" s="16" t="s">
        <v>51</v>
      </c>
      <c r="E128" s="13"/>
    </row>
    <row r="129" spans="2:5" x14ac:dyDescent="0.25">
      <c r="B129" s="25">
        <v>86657720079</v>
      </c>
      <c r="C129" s="15" t="s">
        <v>162</v>
      </c>
      <c r="D129" s="16" t="s">
        <v>51</v>
      </c>
      <c r="E129" s="13"/>
    </row>
    <row r="130" spans="2:5" x14ac:dyDescent="0.25">
      <c r="B130" s="25">
        <v>86657720233</v>
      </c>
      <c r="C130" s="15" t="s">
        <v>163</v>
      </c>
      <c r="D130" s="16" t="s">
        <v>51</v>
      </c>
      <c r="E130" s="13"/>
    </row>
    <row r="131" spans="2:5" x14ac:dyDescent="0.25">
      <c r="B131" s="25">
        <v>86657720151</v>
      </c>
      <c r="C131" s="15" t="s">
        <v>164</v>
      </c>
      <c r="D131" s="16" t="s">
        <v>51</v>
      </c>
      <c r="E131" s="13"/>
    </row>
    <row r="132" spans="2:5" x14ac:dyDescent="0.25">
      <c r="B132" s="25">
        <v>86657720231</v>
      </c>
      <c r="C132" s="15" t="s">
        <v>165</v>
      </c>
      <c r="D132" s="16" t="s">
        <v>51</v>
      </c>
      <c r="E132" s="13"/>
    </row>
    <row r="133" spans="2:5" x14ac:dyDescent="0.25">
      <c r="B133" s="25">
        <v>86657720064</v>
      </c>
      <c r="C133" s="15" t="s">
        <v>166</v>
      </c>
      <c r="D133" s="16" t="s">
        <v>51</v>
      </c>
      <c r="E133" s="13"/>
    </row>
    <row r="134" spans="2:5" x14ac:dyDescent="0.25">
      <c r="B134" s="25">
        <v>86657720138</v>
      </c>
      <c r="C134" s="15" t="s">
        <v>167</v>
      </c>
      <c r="D134" s="16" t="s">
        <v>51</v>
      </c>
      <c r="E134" s="13"/>
    </row>
    <row r="135" spans="2:5" x14ac:dyDescent="0.25">
      <c r="B135" s="25">
        <v>86657720113</v>
      </c>
      <c r="C135" s="15" t="s">
        <v>168</v>
      </c>
      <c r="D135" s="16" t="s">
        <v>51</v>
      </c>
      <c r="E135" s="13"/>
    </row>
    <row r="136" spans="2:5" x14ac:dyDescent="0.25">
      <c r="B136" s="25">
        <v>86657720238</v>
      </c>
      <c r="C136" s="15" t="s">
        <v>169</v>
      </c>
      <c r="D136" s="16" t="s">
        <v>51</v>
      </c>
      <c r="E136" s="13"/>
    </row>
    <row r="137" spans="2:5" x14ac:dyDescent="0.25">
      <c r="B137" s="25">
        <v>86657720115</v>
      </c>
      <c r="C137" s="15" t="s">
        <v>170</v>
      </c>
      <c r="D137" s="16" t="s">
        <v>51</v>
      </c>
      <c r="E137" s="13"/>
    </row>
    <row r="138" spans="2:5" x14ac:dyDescent="0.25">
      <c r="B138" s="25">
        <v>86657720223</v>
      </c>
      <c r="C138" s="15" t="s">
        <v>171</v>
      </c>
      <c r="D138" s="16" t="s">
        <v>51</v>
      </c>
      <c r="E138" s="13"/>
    </row>
    <row r="139" spans="2:5" x14ac:dyDescent="0.25">
      <c r="B139" s="25">
        <v>86657720158</v>
      </c>
      <c r="C139" s="15" t="s">
        <v>172</v>
      </c>
      <c r="D139" s="16" t="s">
        <v>51</v>
      </c>
      <c r="E139" s="13"/>
    </row>
    <row r="140" spans="2:5" x14ac:dyDescent="0.25">
      <c r="B140" s="25">
        <v>86657720062</v>
      </c>
      <c r="C140" s="15" t="s">
        <v>173</v>
      </c>
      <c r="D140" s="16" t="s">
        <v>51</v>
      </c>
      <c r="E140" s="13"/>
    </row>
    <row r="141" spans="2:5" x14ac:dyDescent="0.25">
      <c r="B141" s="25">
        <v>86657720084</v>
      </c>
      <c r="C141" s="15" t="s">
        <v>174</v>
      </c>
      <c r="D141" s="16" t="s">
        <v>51</v>
      </c>
      <c r="E141" s="13"/>
    </row>
    <row r="142" spans="2:5" x14ac:dyDescent="0.25">
      <c r="B142" s="25">
        <v>86657720210</v>
      </c>
      <c r="C142" s="15" t="s">
        <v>175</v>
      </c>
      <c r="D142" s="16" t="s">
        <v>51</v>
      </c>
      <c r="E142" s="13"/>
    </row>
    <row r="143" spans="2:5" x14ac:dyDescent="0.25">
      <c r="B143" s="25">
        <v>86657720056</v>
      </c>
      <c r="C143" s="15" t="s">
        <v>176</v>
      </c>
      <c r="D143" s="16" t="s">
        <v>51</v>
      </c>
      <c r="E143" s="13"/>
    </row>
    <row r="144" spans="2:5" x14ac:dyDescent="0.25">
      <c r="B144" s="25">
        <v>86657720118</v>
      </c>
      <c r="C144" s="15" t="s">
        <v>177</v>
      </c>
      <c r="D144" s="16" t="s">
        <v>51</v>
      </c>
      <c r="E144" s="13"/>
    </row>
    <row r="145" spans="2:5" x14ac:dyDescent="0.25">
      <c r="B145" s="25">
        <v>86657720207</v>
      </c>
      <c r="C145" s="15" t="s">
        <v>178</v>
      </c>
      <c r="D145" s="16" t="s">
        <v>51</v>
      </c>
      <c r="E145" s="13"/>
    </row>
    <row r="146" spans="2:5" x14ac:dyDescent="0.25">
      <c r="B146" s="25">
        <v>86657720136</v>
      </c>
      <c r="C146" s="15" t="s">
        <v>179</v>
      </c>
      <c r="D146" s="16" t="s">
        <v>51</v>
      </c>
      <c r="E146" s="13"/>
    </row>
    <row r="147" spans="2:5" x14ac:dyDescent="0.25">
      <c r="B147" s="25">
        <v>86657720199</v>
      </c>
      <c r="C147" s="15" t="s">
        <v>180</v>
      </c>
      <c r="D147" s="16" t="s">
        <v>51</v>
      </c>
      <c r="E147" s="13"/>
    </row>
    <row r="148" spans="2:5" x14ac:dyDescent="0.25">
      <c r="B148" s="25">
        <v>86657720119</v>
      </c>
      <c r="C148" s="15" t="s">
        <v>181</v>
      </c>
      <c r="D148" s="16" t="s">
        <v>51</v>
      </c>
      <c r="E148" s="13"/>
    </row>
    <row r="149" spans="2:5" x14ac:dyDescent="0.25">
      <c r="B149" s="25">
        <v>86657720110</v>
      </c>
      <c r="C149" s="15" t="s">
        <v>182</v>
      </c>
      <c r="D149" s="16" t="s">
        <v>51</v>
      </c>
      <c r="E149" s="13"/>
    </row>
    <row r="150" spans="2:5" x14ac:dyDescent="0.25">
      <c r="B150" s="25">
        <v>86657720143</v>
      </c>
      <c r="C150" s="15" t="s">
        <v>183</v>
      </c>
      <c r="D150" s="16" t="s">
        <v>51</v>
      </c>
      <c r="E150" s="13"/>
    </row>
    <row r="151" spans="2:5" x14ac:dyDescent="0.25">
      <c r="B151" s="25">
        <v>86657720258</v>
      </c>
      <c r="C151" s="15" t="s">
        <v>184</v>
      </c>
      <c r="D151" s="16" t="s">
        <v>51</v>
      </c>
      <c r="E151" s="13"/>
    </row>
    <row r="152" spans="2:5" x14ac:dyDescent="0.25">
      <c r="B152" s="25">
        <v>86657720074</v>
      </c>
      <c r="C152" s="15" t="s">
        <v>185</v>
      </c>
      <c r="D152" s="16" t="s">
        <v>51</v>
      </c>
      <c r="E152" s="13"/>
    </row>
    <row r="153" spans="2:5" x14ac:dyDescent="0.25">
      <c r="B153" s="25">
        <v>86657720145</v>
      </c>
      <c r="C153" s="15" t="s">
        <v>186</v>
      </c>
      <c r="D153" s="16" t="s">
        <v>51</v>
      </c>
      <c r="E153" s="13"/>
    </row>
    <row r="154" spans="2:5" x14ac:dyDescent="0.25">
      <c r="B154" s="25">
        <v>86657720197</v>
      </c>
      <c r="C154" s="15" t="s">
        <v>187</v>
      </c>
      <c r="D154" s="16" t="s">
        <v>51</v>
      </c>
      <c r="E154" s="13"/>
    </row>
    <row r="155" spans="2:5" x14ac:dyDescent="0.25">
      <c r="B155" s="25">
        <v>86657720214</v>
      </c>
      <c r="C155" s="15" t="s">
        <v>188</v>
      </c>
      <c r="D155" s="16" t="s">
        <v>51</v>
      </c>
      <c r="E155" s="13"/>
    </row>
    <row r="156" spans="2:5" x14ac:dyDescent="0.25">
      <c r="B156" s="25">
        <v>86657720234</v>
      </c>
      <c r="C156" s="15" t="s">
        <v>189</v>
      </c>
      <c r="D156" s="16" t="s">
        <v>51</v>
      </c>
      <c r="E156" s="13"/>
    </row>
    <row r="157" spans="2:5" x14ac:dyDescent="0.25">
      <c r="B157" s="25">
        <v>86657720218</v>
      </c>
      <c r="C157" s="15" t="s">
        <v>190</v>
      </c>
      <c r="D157" s="16" t="s">
        <v>51</v>
      </c>
      <c r="E157" s="13"/>
    </row>
    <row r="158" spans="2:5" x14ac:dyDescent="0.25">
      <c r="B158" s="25">
        <v>86657720159</v>
      </c>
      <c r="C158" s="15" t="s">
        <v>191</v>
      </c>
      <c r="D158" s="16" t="s">
        <v>51</v>
      </c>
      <c r="E158" s="13"/>
    </row>
    <row r="159" spans="2:5" x14ac:dyDescent="0.25">
      <c r="B159" s="25">
        <v>86657720179</v>
      </c>
      <c r="C159" s="15" t="s">
        <v>192</v>
      </c>
      <c r="D159" s="16" t="s">
        <v>51</v>
      </c>
      <c r="E159" s="13"/>
    </row>
    <row r="160" spans="2:5" x14ac:dyDescent="0.25">
      <c r="B160" s="25">
        <v>86657720242</v>
      </c>
      <c r="C160" s="15" t="s">
        <v>193</v>
      </c>
      <c r="D160" s="16" t="s">
        <v>51</v>
      </c>
      <c r="E160" s="13"/>
    </row>
    <row r="161" spans="2:5" x14ac:dyDescent="0.25">
      <c r="B161" s="25">
        <v>86657720142</v>
      </c>
      <c r="C161" s="15" t="s">
        <v>194</v>
      </c>
      <c r="D161" s="16" t="s">
        <v>51</v>
      </c>
      <c r="E161" s="13"/>
    </row>
    <row r="162" spans="2:5" x14ac:dyDescent="0.25">
      <c r="B162" s="25">
        <v>86657720069</v>
      </c>
      <c r="C162" s="15" t="s">
        <v>195</v>
      </c>
      <c r="D162" s="16" t="s">
        <v>51</v>
      </c>
      <c r="E162" s="13"/>
    </row>
    <row r="163" spans="2:5" x14ac:dyDescent="0.25">
      <c r="B163" s="25">
        <v>86657720254</v>
      </c>
      <c r="C163" s="15" t="s">
        <v>196</v>
      </c>
      <c r="D163" s="16" t="s">
        <v>51</v>
      </c>
      <c r="E163" s="13"/>
    </row>
    <row r="164" spans="2:5" x14ac:dyDescent="0.25">
      <c r="B164" s="25">
        <v>86657720053</v>
      </c>
      <c r="C164" s="15" t="s">
        <v>197</v>
      </c>
      <c r="D164" s="16" t="s">
        <v>51</v>
      </c>
      <c r="E164" s="13"/>
    </row>
    <row r="165" spans="2:5" x14ac:dyDescent="0.25">
      <c r="B165" s="25">
        <v>86657720208</v>
      </c>
      <c r="C165" s="15" t="s">
        <v>198</v>
      </c>
      <c r="D165" s="16" t="s">
        <v>51</v>
      </c>
      <c r="E165" s="13"/>
    </row>
    <row r="166" spans="2:5" x14ac:dyDescent="0.25">
      <c r="B166" s="25">
        <v>86657720085</v>
      </c>
      <c r="C166" s="15" t="s">
        <v>199</v>
      </c>
      <c r="D166" s="16" t="s">
        <v>51</v>
      </c>
      <c r="E166" s="13"/>
    </row>
    <row r="167" spans="2:5" x14ac:dyDescent="0.25">
      <c r="B167" s="25">
        <v>86657720235</v>
      </c>
      <c r="C167" s="15" t="s">
        <v>200</v>
      </c>
      <c r="D167" s="16" t="s">
        <v>51</v>
      </c>
      <c r="E167" s="13"/>
    </row>
    <row r="168" spans="2:5" x14ac:dyDescent="0.25">
      <c r="B168" s="25">
        <v>86657720102</v>
      </c>
      <c r="C168" s="15" t="s">
        <v>201</v>
      </c>
      <c r="D168" s="16" t="s">
        <v>51</v>
      </c>
      <c r="E168" s="13"/>
    </row>
    <row r="169" spans="2:5" x14ac:dyDescent="0.25">
      <c r="B169" s="25">
        <v>86657720170</v>
      </c>
      <c r="C169" s="15" t="s">
        <v>202</v>
      </c>
      <c r="D169" s="16" t="s">
        <v>51</v>
      </c>
      <c r="E169" s="13"/>
    </row>
    <row r="170" spans="2:5" x14ac:dyDescent="0.25">
      <c r="B170" s="25">
        <v>86657720201</v>
      </c>
      <c r="C170" s="15" t="s">
        <v>203</v>
      </c>
      <c r="D170" s="16" t="s">
        <v>51</v>
      </c>
      <c r="E170" s="13"/>
    </row>
    <row r="171" spans="2:5" x14ac:dyDescent="0.25">
      <c r="B171" s="25">
        <v>86657720096</v>
      </c>
      <c r="C171" s="15" t="s">
        <v>204</v>
      </c>
      <c r="D171" s="16" t="s">
        <v>51</v>
      </c>
      <c r="E171" s="13"/>
    </row>
    <row r="172" spans="2:5" x14ac:dyDescent="0.25">
      <c r="B172" s="25">
        <v>86657720174</v>
      </c>
      <c r="C172" s="15" t="s">
        <v>205</v>
      </c>
      <c r="D172" s="16" t="s">
        <v>51</v>
      </c>
      <c r="E172" s="13"/>
    </row>
    <row r="173" spans="2:5" x14ac:dyDescent="0.25">
      <c r="B173" s="25">
        <v>86657720182</v>
      </c>
      <c r="C173" s="15" t="s">
        <v>206</v>
      </c>
      <c r="D173" s="16" t="s">
        <v>51</v>
      </c>
      <c r="E173" s="13"/>
    </row>
    <row r="174" spans="2:5" x14ac:dyDescent="0.25">
      <c r="B174" s="25">
        <v>86657720180</v>
      </c>
      <c r="C174" s="15" t="s">
        <v>207</v>
      </c>
      <c r="D174" s="16" t="s">
        <v>51</v>
      </c>
      <c r="E174" s="13"/>
    </row>
    <row r="175" spans="2:5" x14ac:dyDescent="0.25">
      <c r="B175" s="25">
        <v>86657720121</v>
      </c>
      <c r="C175" s="15" t="s">
        <v>208</v>
      </c>
      <c r="D175" s="16" t="s">
        <v>51</v>
      </c>
      <c r="E175" s="13"/>
    </row>
    <row r="176" spans="2:5" x14ac:dyDescent="0.25">
      <c r="B176" s="25">
        <v>86657720150</v>
      </c>
      <c r="C176" s="15" t="s">
        <v>209</v>
      </c>
      <c r="D176" s="16" t="s">
        <v>51</v>
      </c>
      <c r="E176" s="13"/>
    </row>
    <row r="177" spans="2:5" x14ac:dyDescent="0.25">
      <c r="B177" s="25">
        <v>86657720186</v>
      </c>
      <c r="C177" s="15" t="s">
        <v>210</v>
      </c>
      <c r="D177" s="16" t="s">
        <v>51</v>
      </c>
      <c r="E177" s="13"/>
    </row>
    <row r="178" spans="2:5" x14ac:dyDescent="0.25">
      <c r="B178" s="25">
        <v>86657720088</v>
      </c>
      <c r="C178" s="15" t="s">
        <v>211</v>
      </c>
      <c r="D178" s="16" t="s">
        <v>51</v>
      </c>
      <c r="E178" s="13"/>
    </row>
    <row r="179" spans="2:5" x14ac:dyDescent="0.25">
      <c r="B179" s="25">
        <v>86657720057</v>
      </c>
      <c r="C179" s="15" t="s">
        <v>212</v>
      </c>
      <c r="D179" s="16" t="s">
        <v>51</v>
      </c>
      <c r="E179" s="13"/>
    </row>
    <row r="180" spans="2:5" x14ac:dyDescent="0.25">
      <c r="B180" s="25">
        <v>86657720181</v>
      </c>
      <c r="C180" s="15" t="s">
        <v>213</v>
      </c>
      <c r="D180" s="16" t="s">
        <v>51</v>
      </c>
      <c r="E180" s="13"/>
    </row>
    <row r="181" spans="2:5" x14ac:dyDescent="0.25">
      <c r="B181" s="25">
        <v>86657720147</v>
      </c>
      <c r="C181" s="15" t="s">
        <v>214</v>
      </c>
      <c r="D181" s="16" t="s">
        <v>51</v>
      </c>
      <c r="E181" s="13"/>
    </row>
    <row r="182" spans="2:5" x14ac:dyDescent="0.25">
      <c r="B182" s="25">
        <v>86657720105</v>
      </c>
      <c r="C182" s="15" t="s">
        <v>215</v>
      </c>
      <c r="D182" s="16" t="s">
        <v>51</v>
      </c>
      <c r="E182" s="13"/>
    </row>
    <row r="183" spans="2:5" x14ac:dyDescent="0.25">
      <c r="B183" s="25">
        <v>86657720109</v>
      </c>
      <c r="C183" s="15" t="s">
        <v>216</v>
      </c>
      <c r="D183" s="16" t="s">
        <v>51</v>
      </c>
      <c r="E183" s="13"/>
    </row>
    <row r="184" spans="2:5" x14ac:dyDescent="0.25">
      <c r="B184" s="25">
        <v>86657720176</v>
      </c>
      <c r="C184" s="15" t="s">
        <v>217</v>
      </c>
      <c r="D184" s="16" t="s">
        <v>51</v>
      </c>
      <c r="E184" s="13"/>
    </row>
    <row r="185" spans="2:5" x14ac:dyDescent="0.25">
      <c r="B185" s="25">
        <v>86657720211</v>
      </c>
      <c r="C185" s="15" t="s">
        <v>218</v>
      </c>
      <c r="D185" s="16" t="s">
        <v>51</v>
      </c>
      <c r="E185" s="13"/>
    </row>
    <row r="186" spans="2:5" x14ac:dyDescent="0.25">
      <c r="B186" s="25">
        <v>86657720166</v>
      </c>
      <c r="C186" s="15" t="s">
        <v>219</v>
      </c>
      <c r="D186" s="16" t="s">
        <v>51</v>
      </c>
      <c r="E186" s="13"/>
    </row>
    <row r="187" spans="2:5" x14ac:dyDescent="0.25">
      <c r="B187" s="25">
        <v>86657720216</v>
      </c>
      <c r="C187" s="15" t="s">
        <v>220</v>
      </c>
      <c r="D187" s="16" t="s">
        <v>51</v>
      </c>
      <c r="E187" s="13"/>
    </row>
    <row r="188" spans="2:5" x14ac:dyDescent="0.25">
      <c r="B188" s="25">
        <v>86657720198</v>
      </c>
      <c r="C188" s="15" t="s">
        <v>221</v>
      </c>
      <c r="D188" s="16" t="s">
        <v>51</v>
      </c>
      <c r="E188" s="13"/>
    </row>
    <row r="189" spans="2:5" x14ac:dyDescent="0.25">
      <c r="B189" s="25">
        <v>86657720191</v>
      </c>
      <c r="C189" s="15" t="s">
        <v>222</v>
      </c>
      <c r="D189" s="16" t="s">
        <v>51</v>
      </c>
      <c r="E189" s="13"/>
    </row>
    <row r="190" spans="2:5" x14ac:dyDescent="0.25">
      <c r="B190" s="25">
        <v>86657720248</v>
      </c>
      <c r="C190" s="15" t="s">
        <v>223</v>
      </c>
      <c r="D190" s="16" t="s">
        <v>51</v>
      </c>
      <c r="E190" s="13"/>
    </row>
    <row r="191" spans="2:5" x14ac:dyDescent="0.25">
      <c r="B191" s="25">
        <v>86657720247</v>
      </c>
      <c r="C191" s="15" t="s">
        <v>224</v>
      </c>
      <c r="D191" s="16" t="s">
        <v>51</v>
      </c>
      <c r="E191" s="13"/>
    </row>
    <row r="192" spans="2:5" x14ac:dyDescent="0.25">
      <c r="B192" s="25">
        <v>86657720172</v>
      </c>
      <c r="C192" s="15" t="s">
        <v>225</v>
      </c>
      <c r="D192" s="16" t="s">
        <v>51</v>
      </c>
      <c r="E192" s="13"/>
    </row>
    <row r="193" spans="2:5" x14ac:dyDescent="0.25">
      <c r="B193" s="25">
        <v>86657720139</v>
      </c>
      <c r="C193" s="15" t="s">
        <v>226</v>
      </c>
      <c r="D193" s="16" t="s">
        <v>51</v>
      </c>
      <c r="E193" s="13"/>
    </row>
    <row r="194" spans="2:5" x14ac:dyDescent="0.25">
      <c r="B194" s="25">
        <v>86657720094</v>
      </c>
      <c r="C194" s="15" t="s">
        <v>227</v>
      </c>
      <c r="D194" s="16" t="s">
        <v>51</v>
      </c>
      <c r="E194" s="13"/>
    </row>
    <row r="195" spans="2:5" x14ac:dyDescent="0.25">
      <c r="B195" s="25">
        <v>86657720196</v>
      </c>
      <c r="C195" s="15" t="s">
        <v>228</v>
      </c>
      <c r="D195" s="16" t="s">
        <v>51</v>
      </c>
      <c r="E195" s="13"/>
    </row>
    <row r="196" spans="2:5" x14ac:dyDescent="0.25">
      <c r="B196" s="25">
        <v>86657720229</v>
      </c>
      <c r="C196" s="15" t="s">
        <v>229</v>
      </c>
      <c r="D196" s="16" t="s">
        <v>51</v>
      </c>
      <c r="E196" s="13"/>
    </row>
    <row r="197" spans="2:5" x14ac:dyDescent="0.25">
      <c r="B197" s="25">
        <v>86657720152</v>
      </c>
      <c r="C197" s="15" t="s">
        <v>230</v>
      </c>
      <c r="D197" s="16" t="s">
        <v>51</v>
      </c>
      <c r="E197" s="13"/>
    </row>
    <row r="198" spans="2:5" x14ac:dyDescent="0.25">
      <c r="B198" s="25">
        <v>86657720137</v>
      </c>
      <c r="C198" s="15" t="s">
        <v>231</v>
      </c>
      <c r="D198" s="16" t="s">
        <v>51</v>
      </c>
      <c r="E198" s="13"/>
    </row>
    <row r="199" spans="2:5" x14ac:dyDescent="0.25">
      <c r="B199" s="25">
        <v>86657720050</v>
      </c>
      <c r="C199" s="15" t="s">
        <v>232</v>
      </c>
      <c r="D199" s="16" t="s">
        <v>51</v>
      </c>
      <c r="E199" s="13"/>
    </row>
    <row r="200" spans="2:5" x14ac:dyDescent="0.25">
      <c r="B200" s="25">
        <v>86657720155</v>
      </c>
      <c r="C200" s="15" t="s">
        <v>233</v>
      </c>
      <c r="D200" s="16" t="s">
        <v>51</v>
      </c>
      <c r="E200" s="13"/>
    </row>
    <row r="201" spans="2:5" x14ac:dyDescent="0.25">
      <c r="B201" s="25">
        <v>86657720226</v>
      </c>
      <c r="C201" s="15" t="s">
        <v>234</v>
      </c>
      <c r="D201" s="16" t="s">
        <v>51</v>
      </c>
      <c r="E201" s="13"/>
    </row>
    <row r="202" spans="2:5" x14ac:dyDescent="0.25">
      <c r="B202" s="25">
        <v>86657720093</v>
      </c>
      <c r="C202" s="15" t="s">
        <v>235</v>
      </c>
      <c r="D202" s="16" t="s">
        <v>51</v>
      </c>
      <c r="E202" s="13"/>
    </row>
    <row r="203" spans="2:5" x14ac:dyDescent="0.25">
      <c r="B203" s="25">
        <v>86657720188</v>
      </c>
      <c r="C203" s="15" t="s">
        <v>236</v>
      </c>
      <c r="D203" s="16" t="s">
        <v>51</v>
      </c>
      <c r="E203" s="13"/>
    </row>
    <row r="204" spans="2:5" x14ac:dyDescent="0.25">
      <c r="B204" s="25">
        <v>86657720140</v>
      </c>
      <c r="C204" s="15" t="s">
        <v>237</v>
      </c>
      <c r="D204" s="16" t="s">
        <v>51</v>
      </c>
      <c r="E204" s="13"/>
    </row>
    <row r="205" spans="2:5" x14ac:dyDescent="0.25">
      <c r="B205" s="25">
        <v>86657720189</v>
      </c>
      <c r="C205" s="15" t="s">
        <v>238</v>
      </c>
      <c r="D205" s="16" t="s">
        <v>51</v>
      </c>
      <c r="E205" s="13"/>
    </row>
    <row r="206" spans="2:5" x14ac:dyDescent="0.25">
      <c r="B206" s="25">
        <v>86657720082</v>
      </c>
      <c r="C206" s="15" t="s">
        <v>239</v>
      </c>
      <c r="D206" s="16" t="s">
        <v>51</v>
      </c>
      <c r="E206" s="13"/>
    </row>
    <row r="207" spans="2:5" x14ac:dyDescent="0.25">
      <c r="B207" s="25">
        <v>86657720217</v>
      </c>
      <c r="C207" s="15" t="s">
        <v>240</v>
      </c>
      <c r="D207" s="16" t="s">
        <v>51</v>
      </c>
      <c r="E207" s="13"/>
    </row>
    <row r="208" spans="2:5" x14ac:dyDescent="0.25">
      <c r="B208" s="25">
        <v>86657720077</v>
      </c>
      <c r="C208" s="15" t="s">
        <v>241</v>
      </c>
      <c r="D208" s="16" t="s">
        <v>51</v>
      </c>
      <c r="E208" s="13"/>
    </row>
    <row r="209" spans="2:5" x14ac:dyDescent="0.25">
      <c r="B209" s="25">
        <v>86657720243</v>
      </c>
      <c r="C209" s="15" t="s">
        <v>242</v>
      </c>
      <c r="D209" s="16" t="s">
        <v>51</v>
      </c>
      <c r="E209" s="13"/>
    </row>
    <row r="210" spans="2:5" x14ac:dyDescent="0.25">
      <c r="B210" s="25">
        <v>86657720202</v>
      </c>
      <c r="C210" s="15" t="s">
        <v>243</v>
      </c>
      <c r="D210" s="16" t="s">
        <v>51</v>
      </c>
      <c r="E210" s="13"/>
    </row>
    <row r="211" spans="2:5" x14ac:dyDescent="0.25">
      <c r="B211" s="25">
        <v>86657720253</v>
      </c>
      <c r="C211" s="15" t="s">
        <v>244</v>
      </c>
      <c r="D211" s="16" t="s">
        <v>51</v>
      </c>
      <c r="E211" s="13"/>
    </row>
  </sheetData>
  <mergeCells count="1">
    <mergeCell ref="B1:E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Analises</vt:lpstr>
      <vt:lpstr>Plano de Vendas</vt:lpstr>
      <vt:lpstr>Tabela de Clientes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2023-07-13T19:20:25Z</dcterms:created>
  <dcterms:modified xsi:type="dcterms:W3CDTF">2023-07-22T14:31:04Z</dcterms:modified>
</cp:coreProperties>
</file>