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08\"/>
    </mc:Choice>
  </mc:AlternateContent>
  <bookViews>
    <workbookView xWindow="-120" yWindow="-120" windowWidth="20736" windowHeight="11760" activeTab="2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10" i="2"/>
  <c r="F9" i="2"/>
  <c r="F8" i="2"/>
  <c r="F7" i="2"/>
  <c r="D8" i="3" l="1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<sst xmlns="http://schemas.openxmlformats.org/spreadsheetml/2006/main" count="8037" uniqueCount="26">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</sst>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&quot;R$&quot;\ #,##0.0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6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5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Vendas" displayName="tbl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/>
  </sheetViews>
  <sheetFormatPr defaultRowHeight="14.4" x14ac:dyDescent="0.3"/>
  <cols>
    <col min="1" max="1" width="15.6640625" style="3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4" customWidth="1"/>
    <col min="6" max="6" width="15.6640625" style="2" customWidth="1"/>
    <col min="7" max="7" width="24.109375" style="1" customWidth="1"/>
    <col min="8" max="8" width="29" style="5" customWidth="1"/>
    <col min="9" max="9" width="27.5546875" bestFit="1" customWidth="1"/>
  </cols>
  <sheetData>
    <row r="1" spans="1:7" x14ac:dyDescent="0.3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3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>
      <selection activeCell="H7" sqref="H7"/>
    </sheetView>
  </sheetViews>
  <sheetFormatPr defaultColWidth="0" defaultRowHeight="14.4" x14ac:dyDescent="0.3"/>
  <cols>
    <col min="1" max="1" width="5.6640625" style="12" customWidth="1"/>
    <col min="2" max="13" width="14.6640625" style="12" customWidth="1"/>
    <col min="14" max="14" width="5.6640625" style="12" customWidth="1"/>
    <col min="15" max="16384" width="5.6640625" style="12" hidden="1"/>
  </cols>
  <sheetData>
    <row r="1" spans="2:13" ht="39.9" customHeight="1" x14ac:dyDescent="0.3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3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3">
      <c r="B4" s="12" t="s">
        <v>22</v>
      </c>
      <c r="C4" s="15"/>
      <c r="F4" s="12" t="s">
        <v>23</v>
      </c>
    </row>
    <row r="6" spans="2:13" x14ac:dyDescent="0.3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3">
      <c r="B7" s="18" t="s">
        <v>8</v>
      </c>
      <c r="C7" s="21">
        <f>SUMIF(tblVendas[LOJA],B7,tblVendas[VOLUME])</f>
        <v>7558</v>
      </c>
      <c r="D7" s="22">
        <f>SUMIF(tblVendas[LOJA],B7,tblVendas[VALOR])</f>
        <v>77069</v>
      </c>
      <c r="F7" s="21">
        <f>AVERAGEIF(tblVendas[LOJA],B7,tblVendas[VOLUME])</f>
        <v>15.237903225806452</v>
      </c>
      <c r="G7" s="27">
        <f>AVERAGEIF(tblVendas[LOJA],B7,tblVendas[VALOR])</f>
        <v>155.38104838709677</v>
      </c>
    </row>
    <row r="8" spans="2:13" x14ac:dyDescent="0.3">
      <c r="B8" s="19" t="s">
        <v>7</v>
      </c>
      <c r="C8" s="23">
        <f>SUMIF(tblVendas[LOJA],B8,tblVendas[VOLUME])</f>
        <v>8494</v>
      </c>
      <c r="D8" s="24">
        <f>SUMIF(tblVendas[LOJA],B8,tblVendas[VALOR])</f>
        <v>84906</v>
      </c>
      <c r="F8" s="23">
        <f>AVERAGEIF(tblVendas[LOJA],B8,tblVendas[VOLUME])</f>
        <v>16.272030651340994</v>
      </c>
      <c r="G8" s="28">
        <f>AVERAGEIF(tblVendas[LOJA],B8,tblVendas[VALOR])</f>
        <v>162.65517241379311</v>
      </c>
    </row>
    <row r="9" spans="2:13" x14ac:dyDescent="0.3">
      <c r="B9" s="19" t="s">
        <v>5</v>
      </c>
      <c r="C9" s="23">
        <f>SUMIF(tblVendas[LOJA],B9,tblVendas[VOLUME])</f>
        <v>7837</v>
      </c>
      <c r="D9" s="24">
        <f>SUMIF(tblVendas[LOJA],B9,tblVendas[VALOR])</f>
        <v>81247</v>
      </c>
      <c r="F9" s="23">
        <f>AVERAGEIF(tblVendas[LOJA],B9,tblVendas[VOLUME])</f>
        <v>15.673999999999999</v>
      </c>
      <c r="G9" s="28">
        <f>AVERAGEIF(tblVendas[LOJA],B9,tblVendas[VALOR])</f>
        <v>162.494</v>
      </c>
    </row>
    <row r="10" spans="2:13" x14ac:dyDescent="0.3">
      <c r="B10" s="20" t="s">
        <v>6</v>
      </c>
      <c r="C10" s="25">
        <f>SUMIF(tblVendas[LOJA],B10,tblVendas[VOLUME])</f>
        <v>7515</v>
      </c>
      <c r="D10" s="26">
        <f>SUMIF(tblVendas[LOJA],B10,tblVendas[VALOR])</f>
        <v>77743</v>
      </c>
      <c r="F10" s="25">
        <f>AVERAGEIF(tblVendas[LOJA],B10,tblVendas[VOLUME])</f>
        <v>15.591286307053942</v>
      </c>
      <c r="G10" s="29">
        <f>AVERAGEIF(tblVendas[LOJA],B10,tblVendas[VALOR])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zoomScaleNormal="100" workbookViewId="0"/>
  </sheetViews>
  <sheetFormatPr defaultColWidth="0" defaultRowHeight="14.4" x14ac:dyDescent="0.3"/>
  <cols>
    <col min="1" max="1" width="5.6640625" style="12" customWidth="1"/>
    <col min="2" max="13" width="14.6640625" style="12" customWidth="1"/>
    <col min="14" max="14" width="5.6640625" style="12" customWidth="1"/>
    <col min="15" max="16384" width="5.6640625" style="12" hidden="1"/>
  </cols>
  <sheetData>
    <row r="1" spans="2:13" ht="39.9" customHeight="1" x14ac:dyDescent="0.3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3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3">
      <c r="B4" s="12" t="s">
        <v>24</v>
      </c>
      <c r="C4" s="15"/>
      <c r="F4" s="12" t="s">
        <v>25</v>
      </c>
    </row>
    <row r="6" spans="2:13" x14ac:dyDescent="0.3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3">
      <c r="B7" s="18" t="s">
        <v>8</v>
      </c>
      <c r="C7" s="21">
        <f>SUMIFS(tblVendas[VOLUME],tblVendas[LOJA],B7,tblVendas[CATEGORIA],$C$12,tblVendas[GÊNERO],$C$13)</f>
        <v>850</v>
      </c>
      <c r="D7" s="22">
        <f>SUMIFS(tblVendas[VALOR],tblVendas[LOJA],B7,tblVendas[CATEGORIA],$C$12,tblVendas[GÊNERO],$C$13)</f>
        <v>9213</v>
      </c>
      <c r="F7" s="21">
        <f>AVERAGEIFS(tblVendas[VOLUME],tblVendas[LOJA],B7,tblVendas[CATEGORIA],$C$12,tblVendas[GÊNERO],$C$13)</f>
        <v>14.40677966101695</v>
      </c>
      <c r="G7" s="27">
        <f>AVERAGEIFS(tblVendas[VALOR],tblVendas[LOJA],B7,tblVendas[CATEGORIA],$C$12,tblVendas[GÊNERO],$C$13)</f>
        <v>156.15254237288136</v>
      </c>
    </row>
    <row r="8" spans="2:13" x14ac:dyDescent="0.3">
      <c r="B8" s="19" t="s">
        <v>7</v>
      </c>
      <c r="C8" s="23">
        <f>SUMIFS(tblVendas[VOLUME],tblVendas[LOJA],B8,tblVendas[CATEGORIA],$C$12,tblVendas[GÊNERO],$C$13)</f>
        <v>1150</v>
      </c>
      <c r="D8" s="24">
        <f>SUMIFS(tblVendas[VALOR],tblVendas[LOJA],B8,tblVendas[CATEGORIA],$C$12,tblVendas[GÊNERO],$C$13)</f>
        <v>11492</v>
      </c>
      <c r="F8" s="23">
        <f>AVERAGEIFS(tblVendas[VOLUME],tblVendas[LOJA],B8,tblVendas[CATEGORIA],$C$12,tblVendas[GÊNERO],$C$13)</f>
        <v>16.666666666666668</v>
      </c>
      <c r="G8" s="28">
        <f>AVERAGEIFS(tblVendas[VALOR],tblVendas[LOJA],B8,tblVendas[CATEGORIA],$C$12,tblVendas[GÊNERO],$C$13)</f>
        <v>166.55072463768116</v>
      </c>
    </row>
    <row r="9" spans="2:13" x14ac:dyDescent="0.3">
      <c r="B9" s="19" t="s">
        <v>5</v>
      </c>
      <c r="C9" s="23">
        <f>SUMIFS(tblVendas[VOLUME],tblVendas[LOJA],B9,tblVendas[CATEGORIA],$C$12,tblVendas[GÊNERO],$C$13)</f>
        <v>938</v>
      </c>
      <c r="D9" s="24">
        <f>SUMIFS(tblVendas[VALOR],tblVendas[LOJA],B9,tblVendas[CATEGORIA],$C$12,tblVendas[GÊNERO],$C$13)</f>
        <v>9129</v>
      </c>
      <c r="F9" s="23">
        <f>AVERAGEIFS(tblVendas[VOLUME],tblVendas[LOJA],B9,tblVendas[CATEGORIA],$C$12,tblVendas[GÊNERO],$C$13)</f>
        <v>16.75</v>
      </c>
      <c r="G9" s="28">
        <f>AVERAGEIFS(tblVendas[VALOR],tblVendas[LOJA],B9,tblVendas[CATEGORIA],$C$12,tblVendas[GÊNERO],$C$13)</f>
        <v>163.01785714285714</v>
      </c>
    </row>
    <row r="10" spans="2:13" x14ac:dyDescent="0.3">
      <c r="B10" s="20" t="s">
        <v>6</v>
      </c>
      <c r="C10" s="25">
        <f>SUMIFS(tblVendas[VOLUME],tblVendas[LOJA],B10,tblVendas[CATEGORIA],$C$12,tblVendas[GÊNERO],$C$13)</f>
        <v>681</v>
      </c>
      <c r="D10" s="26">
        <f>SUMIFS(tblVendas[VALOR],tblVendas[LOJA],B10,tblVendas[CATEGORIA],$C$12,tblVendas[GÊNERO],$C$13)</f>
        <v>5049</v>
      </c>
      <c r="F10" s="25">
        <f>AVERAGEIFS(tblVendas[VOLUME],tblVendas[LOJA],B10,tblVendas[CATEGORIA],$C$12,tblVendas[GÊNERO],$C$13)</f>
        <v>16.609756097560975</v>
      </c>
      <c r="G10" s="29">
        <f>AVERAGEIFS(tblVendas[VALOR],tblVendas[LOJA],B10,tblVendas[CATEGORIA],$C$12,tblVendas[GÊNERO],$C$13)</f>
        <v>123.14634146341463</v>
      </c>
    </row>
    <row r="12" spans="2:13" x14ac:dyDescent="0.3">
      <c r="B12" s="12" t="s">
        <v>9</v>
      </c>
      <c r="C12" s="14" t="s">
        <v>10</v>
      </c>
    </row>
    <row r="13" spans="2:13" x14ac:dyDescent="0.3">
      <c r="B13" s="12" t="s">
        <v>14</v>
      </c>
      <c r="C13" s="14" t="s">
        <v>16</v>
      </c>
    </row>
    <row r="15" spans="2:13" x14ac:dyDescent="0.3">
      <c r="C15"/>
    </row>
    <row r="16" spans="2:13" x14ac:dyDescent="0.3">
      <c r="C16"/>
    </row>
    <row r="17" spans="3:3" x14ac:dyDescent="0.3">
      <c r="C17"/>
    </row>
    <row r="18" spans="3:3" x14ac:dyDescent="0.3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2018-11-19T03:02:24Z</cp:lastPrinted>
  <dcterms:created xsi:type="dcterms:W3CDTF">2018-11-07T11:16:17Z</dcterms:created>
  <dcterms:modified xsi:type="dcterms:W3CDTF">2023-05-02T23:21:25Z</dcterms:modified>
</cp:coreProperties>
</file>