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Excel-II\Trabalhos Novos\Capitulo11\"/>
    </mc:Choice>
  </mc:AlternateContent>
  <bookViews>
    <workbookView xWindow="-120" yWindow="-120" windowWidth="20736" windowHeight="11160" activeTab="3"/>
  </bookViews>
  <sheets>
    <sheet name="Vendas" sheetId="1" r:id="rId1"/>
    <sheet name="Dados Vendedor" sheetId="2" r:id="rId2"/>
    <sheet name="Pivot Table" sheetId="4" r:id="rId3"/>
    <sheet name="Dashboard Vendedores" sheetId="5" r:id="rId4"/>
    <sheet name="Grafico Velocimetro" sheetId="7" r:id="rId5"/>
    <sheet name="Waffle" sheetId="8" r:id="rId6"/>
    <sheet name="Imagens" sheetId="3" r:id="rId7"/>
  </sheets>
  <definedNames>
    <definedName name="SegmentaçãodeDados_Produto">#N/A</definedName>
    <definedName name="SegmentaçãodeDados_Vendedor">#N/A</definedName>
  </definedNames>
  <calcPr calcId="152511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2" i="8" l="1"/>
  <c r="C11" i="8" s="1"/>
  <c r="C10" i="8" s="1"/>
  <c r="C9" i="8" s="1"/>
  <c r="C8" i="8" s="1"/>
  <c r="C7" i="8" s="1"/>
  <c r="C6" i="8" s="1"/>
  <c r="C5" i="8" s="1"/>
  <c r="C4" i="8" s="1"/>
  <c r="D13" i="8"/>
  <c r="D12" i="8" s="1"/>
  <c r="D11" i="8" s="1"/>
  <c r="D10" i="8" s="1"/>
  <c r="D9" i="8" s="1"/>
  <c r="D8" i="8" s="1"/>
  <c r="D7" i="8" s="1"/>
  <c r="D6" i="8" s="1"/>
  <c r="D5" i="8" s="1"/>
  <c r="D4" i="8" s="1"/>
  <c r="E13" i="8" l="1"/>
  <c r="R5" i="7" a="1"/>
  <c r="R5" i="7"/>
  <c r="R6" i="7" a="1"/>
  <c r="R6" i="7"/>
  <c r="R7" i="7" a="1"/>
  <c r="R7" i="7"/>
  <c r="R8" i="7" a="1"/>
  <c r="R8" i="7"/>
  <c r="R9" i="7" a="1"/>
  <c r="R9" i="7"/>
  <c r="R10" i="7" a="1"/>
  <c r="R10" i="7"/>
  <c r="R11" i="7" a="1"/>
  <c r="R11" i="7"/>
  <c r="R12" i="7" a="1"/>
  <c r="R12" i="7"/>
  <c r="R13" i="7" a="1"/>
  <c r="R13" i="7"/>
  <c r="Q5" i="7" a="1"/>
  <c r="Q5" i="7"/>
  <c r="Q6" i="7" a="1"/>
  <c r="Q6" i="7"/>
  <c r="Q7" i="7" a="1"/>
  <c r="Q7" i="7"/>
  <c r="Q8" i="7" a="1"/>
  <c r="Q8" i="7"/>
  <c r="Q9" i="7" a="1"/>
  <c r="Q9" i="7"/>
  <c r="Q10" i="7" a="1"/>
  <c r="Q10" i="7"/>
  <c r="Q11" i="7" a="1"/>
  <c r="Q11" i="7"/>
  <c r="Q12" i="7" a="1"/>
  <c r="Q12" i="7"/>
  <c r="Q13" i="7" a="1"/>
  <c r="Q13" i="7"/>
  <c r="R4" i="7" a="1"/>
  <c r="R4" i="7"/>
  <c r="Q4" i="7" a="1"/>
  <c r="Q4" i="7"/>
  <c r="E12" i="8" l="1"/>
  <c r="E11" i="8" s="1"/>
  <c r="E10" i="8" s="1"/>
  <c r="E9" i="8" s="1"/>
  <c r="E8" i="8" s="1"/>
  <c r="E7" i="8" s="1"/>
  <c r="E6" i="8" s="1"/>
  <c r="E5" i="8" s="1"/>
  <c r="E4" i="8" s="1"/>
  <c r="F13" i="8"/>
  <c r="M14" i="7"/>
  <c r="F12" i="8" l="1"/>
  <c r="F11" i="8" s="1"/>
  <c r="F10" i="8" s="1"/>
  <c r="F9" i="8" s="1"/>
  <c r="F8" i="8" s="1"/>
  <c r="F7" i="8" s="1"/>
  <c r="F6" i="8" s="1"/>
  <c r="F5" i="8" s="1"/>
  <c r="F4" i="8" s="1"/>
  <c r="G13" i="8"/>
  <c r="B10" i="7"/>
  <c r="B3" i="7"/>
  <c r="B4" i="7"/>
  <c r="B5" i="7"/>
  <c r="B2" i="7"/>
  <c r="G12" i="8" l="1"/>
  <c r="G11" i="8" s="1"/>
  <c r="G10" i="8" s="1"/>
  <c r="G9" i="8" s="1"/>
  <c r="G8" i="8" s="1"/>
  <c r="G7" i="8" s="1"/>
  <c r="G6" i="8" s="1"/>
  <c r="G5" i="8" s="1"/>
  <c r="G4" i="8" s="1"/>
  <c r="H13" i="8"/>
  <c r="B12" i="7"/>
  <c r="M10" i="7"/>
  <c r="A1" i="8" s="1"/>
  <c r="H12" i="8" l="1"/>
  <c r="H11" i="8" s="1"/>
  <c r="H10" i="8" s="1"/>
  <c r="H9" i="8" s="1"/>
  <c r="H8" i="8" s="1"/>
  <c r="H7" i="8" s="1"/>
  <c r="H6" i="8" s="1"/>
  <c r="H5" i="8" s="1"/>
  <c r="H4" i="8" s="1"/>
  <c r="I13" i="8"/>
  <c r="I12" i="8" l="1"/>
  <c r="I11" i="8" s="1"/>
  <c r="I10" i="8" s="1"/>
  <c r="I9" i="8" s="1"/>
  <c r="I8" i="8" s="1"/>
  <c r="I7" i="8" s="1"/>
  <c r="I6" i="8" s="1"/>
  <c r="I5" i="8" s="1"/>
  <c r="I4" i="8" s="1"/>
  <c r="J13" i="8"/>
  <c r="J12" i="8" l="1"/>
  <c r="J11" i="8" s="1"/>
  <c r="J10" i="8" s="1"/>
  <c r="J9" i="8" s="1"/>
  <c r="J8" i="8" s="1"/>
  <c r="J7" i="8" s="1"/>
  <c r="J6" i="8" s="1"/>
  <c r="J5" i="8" s="1"/>
  <c r="J4" i="8" s="1"/>
  <c r="K13" i="8"/>
  <c r="K12" i="8" l="1"/>
  <c r="K11" i="8" s="1"/>
  <c r="K10" i="8" s="1"/>
  <c r="K9" i="8" s="1"/>
  <c r="K8" i="8" s="1"/>
  <c r="K7" i="8" s="1"/>
  <c r="K6" i="8" s="1"/>
  <c r="K5" i="8" s="1"/>
  <c r="K4" i="8" s="1"/>
  <c r="L13" i="8"/>
  <c r="L12" i="8" s="1"/>
  <c r="L11" i="8" s="1"/>
  <c r="L10" i="8" s="1"/>
  <c r="L9" i="8" s="1"/>
  <c r="L8" i="8" s="1"/>
  <c r="L7" i="8" s="1"/>
  <c r="L6" i="8" s="1"/>
  <c r="L5" i="8" s="1"/>
  <c r="L4" i="8" s="1"/>
</calcChain>
</file>

<file path=xl/sharedStrings.xml><?xml version="1.0" encoding="utf-8"?>
<sst xmlns="http://schemas.openxmlformats.org/spreadsheetml/2006/main" count="191" uniqueCount="62">
  <si>
    <t>Vendedor</t>
  </si>
  <si>
    <t>Vendedor2</t>
  </si>
  <si>
    <t>Produto</t>
  </si>
  <si>
    <t>Unidades Vendidas</t>
  </si>
  <si>
    <t xml:space="preserve"> Total </t>
  </si>
  <si>
    <t>Leonardo Almeida</t>
  </si>
  <si>
    <t>Eliane Moreira</t>
  </si>
  <si>
    <t>Nicolas Pereira</t>
  </si>
  <si>
    <t>Camisa Masculina</t>
  </si>
  <si>
    <t>Amanda Martins</t>
  </si>
  <si>
    <t>Bermuda Masculino</t>
  </si>
  <si>
    <t>Paulo Santos</t>
  </si>
  <si>
    <t>Camisa Masculina Festa Balada</t>
  </si>
  <si>
    <t>Aline Rosa</t>
  </si>
  <si>
    <t>Bota Masculina</t>
  </si>
  <si>
    <t>Jaqueta Masculina Preta</t>
  </si>
  <si>
    <t>Bolsa de Trabalho</t>
  </si>
  <si>
    <t>Kit de Pinceis de Maquiagem</t>
  </si>
  <si>
    <t>Vestido Infantil</t>
  </si>
  <si>
    <t>Sapato Social</t>
  </si>
  <si>
    <t>Sapatilha Sapato</t>
  </si>
  <si>
    <t>Colar Pingente</t>
  </si>
  <si>
    <t>Angela Maria</t>
  </si>
  <si>
    <t>Carlos Moreira</t>
  </si>
  <si>
    <t>Chinelo</t>
  </si>
  <si>
    <t>Tênis Feminino</t>
  </si>
  <si>
    <t>Calça Feminina Jogger</t>
  </si>
  <si>
    <t>Calça Bailarina</t>
  </si>
  <si>
    <t>Camisa Térmica</t>
  </si>
  <si>
    <t>Boné</t>
  </si>
  <si>
    <t>Relógio</t>
  </si>
  <si>
    <t>Valor Unitário</t>
  </si>
  <si>
    <t>Loja</t>
  </si>
  <si>
    <t>Loja2</t>
  </si>
  <si>
    <t>Sexo</t>
  </si>
  <si>
    <t>Quantidade</t>
  </si>
  <si>
    <t xml:space="preserve"> Vendas </t>
  </si>
  <si>
    <t>Santa Catarina</t>
  </si>
  <si>
    <t>Feminino</t>
  </si>
  <si>
    <t>Masculino</t>
  </si>
  <si>
    <t>Rio de Janeiro</t>
  </si>
  <si>
    <t>São Paulo</t>
  </si>
  <si>
    <t>Total Geral</t>
  </si>
  <si>
    <t>Soma de Unidades Vendidas</t>
  </si>
  <si>
    <t>Soma de Valor Unitário</t>
  </si>
  <si>
    <t xml:space="preserve">Soma de  Total </t>
  </si>
  <si>
    <t xml:space="preserve">de </t>
  </si>
  <si>
    <t>Marcador</t>
  </si>
  <si>
    <t>BOM</t>
  </si>
  <si>
    <t>ÓTIMO</t>
  </si>
  <si>
    <t>REGULAR</t>
  </si>
  <si>
    <t>RUIM</t>
  </si>
  <si>
    <t>Meta</t>
  </si>
  <si>
    <t>Valor da Ponta Ponteiro</t>
  </si>
  <si>
    <t>Tamanho Ponteiro</t>
  </si>
  <si>
    <t>Complemento</t>
  </si>
  <si>
    <t>Meta Atingida</t>
  </si>
  <si>
    <t>Quantidade Vendida</t>
  </si>
  <si>
    <t>Valor</t>
  </si>
  <si>
    <t>Meta de Vendas de R$ 2.000,00</t>
  </si>
  <si>
    <t>Rótulos de Linha</t>
  </si>
  <si>
    <t>DASHBOARD DE VENDAS POR 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</si>
</sst>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* #,##0.00_-;\-&quot;R$&quot;* #,##0.00_-;_-&quot;R$&quot;* &quot;-&quot;??_-;_-@_-"/>
    <numFmt numFmtId="164" formatCode="&quot;R$&quot;\ #,##0.00;[Red]\-&quot;R$&quot;\ #,##0.00"/>
    <numFmt numFmtId="165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7"/>
      <name val="Arial"/>
      <family val="2"/>
    </font>
    <font>
      <sz val="12"/>
      <color theme="8" tint="0.79998168889431442"/>
      <name val="Arial"/>
      <family val="2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22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3" fillId="0" borderId="0" xfId="0" applyFont="1"/>
    <xf numFmtId="0" fontId="7" fillId="0" borderId="0" xfId="0" applyFont="1"/>
    <xf numFmtId="0" fontId="6" fillId="0" borderId="0" xfId="0" applyFont="1"/>
    <xf numFmtId="44" fontId="3" fillId="0" borderId="0" xfId="0" applyNumberFormat="1" applyFont="1"/>
    <xf numFmtId="0" fontId="8" fillId="2" borderId="1" xfId="0" applyFont="1" applyFill="1" applyBorder="1" applyAlignment="1">
      <alignment horizontal="center" vertical="center"/>
    </xf>
    <xf numFmtId="44" fontId="3" fillId="2" borderId="1" xfId="0" applyNumberFormat="1" applyFont="1" applyFill="1" applyBorder="1"/>
    <xf numFmtId="0" fontId="2" fillId="2" borderId="1" xfId="0" applyFont="1" applyFill="1" applyBorder="1"/>
    <xf numFmtId="0" fontId="6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NumberFormat="1" applyFont="1"/>
    <xf numFmtId="0" fontId="1" fillId="0" borderId="0" xfId="0" pivotButton="1" applyFont="1"/>
    <xf numFmtId="0" fontId="1" fillId="0" borderId="0" xfId="0" applyFont="1" applyAlignment="1">
      <alignment horizontal="left"/>
    </xf>
    <xf numFmtId="10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9" fontId="9" fillId="6" borderId="2" xfId="0" applyNumberFormat="1" applyFont="1" applyFill="1" applyBorder="1"/>
    <xf numFmtId="10" fontId="1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3" fillId="4" borderId="0" xfId="0" applyFont="1" applyFill="1"/>
    <xf numFmtId="0" fontId="10" fillId="5" borderId="0" xfId="0" applyFont="1" applyFill="1" applyAlignment="1">
      <alignment horizontal="center" vertical="center"/>
    </xf>
  </cellXfs>
  <cellStyles count="2">
    <cellStyle name="Moeda 2" xfId="1"/>
    <cellStyle name="Normal" xfId="0" builtinId="0"/>
  </cellStyles>
  <dxfs count="613"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b/>
        <i val="0"/>
        <color rgb="FFC00000"/>
      </font>
      <fill>
        <patternFill>
          <bgColor rgb="FFC000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4" formatCode="&quot;R$&quot;\ #,##0.00;[Red]\-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[08-Grafico_Waffles_P01.xlsx]Pivot Table!Tabela dinâmica2</c:name>
    <c:fmtId val="16"/>
  </c:pivotSource>
  <c:chart>
    <c:autoTitleDeleted val="1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  <a:sp3d/>
          </c:spPr>
          <c:cat>
            <c:strRef>
              <c:f>'Pivot Table'!$H$5:$H$8</c:f>
              <c:strCache>
                <c:ptCount val="3"/>
                <c:pt idx="0">
                  <c:v>Boné</c:v>
                </c:pt>
                <c:pt idx="1">
                  <c:v>Calça Feminina Jogger</c:v>
                </c:pt>
                <c:pt idx="2">
                  <c:v>Relógio</c:v>
                </c:pt>
              </c:strCache>
            </c:strRef>
          </c:cat>
          <c:val>
            <c:numRef>
              <c:f>'Pivot Table'!$I$5:$I$8</c:f>
              <c:numCache>
                <c:formatCode>General</c:formatCode>
                <c:ptCount val="3"/>
                <c:pt idx="0">
                  <c:v>120</c:v>
                </c:pt>
                <c:pt idx="1">
                  <c:v>69.989999999999995</c:v>
                </c:pt>
                <c:pt idx="2">
                  <c:v>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371632"/>
        <c:axId val="839356944"/>
        <c:axId val="0"/>
      </c:area3DChart>
      <c:catAx>
        <c:axId val="839371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356944"/>
        <c:crosses val="autoZero"/>
        <c:auto val="1"/>
        <c:lblAlgn val="ctr"/>
        <c:lblOffset val="100"/>
        <c:noMultiLvlLbl val="0"/>
      </c:catAx>
      <c:valAx>
        <c:axId val="839356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39371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[08-Grafico_Waffles_P01.xlsx]Pivot Table!Tabela dinâmica2</c:name>
    <c:fmtId val="29"/>
  </c:pivotSource>
  <c:chart>
    <c:autoTitleDeleted val="1"/>
    <c:pivotFmts>
      <c:pivotFmt>
        <c:idx val="0"/>
        <c:spPr>
          <a:solidFill>
            <a:schemeClr val="accent2">
              <a:lumMod val="40000"/>
              <a:lumOff val="60000"/>
            </a:schemeClr>
          </a:solidFill>
          <a:ln>
            <a:solidFill>
              <a:schemeClr val="tx1"/>
            </a:solidFill>
          </a:ln>
          <a:effectLst/>
          <a:sp3d>
            <a:contourClr>
              <a:schemeClr val="tx1"/>
            </a:contourClr>
          </a:sp3d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'Pivot Table'!$I$4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  <a:effectLst/>
            <a:sp3d>
              <a:contourClr>
                <a:schemeClr val="tx1"/>
              </a:contourClr>
            </a:sp3d>
          </c:spPr>
          <c:invertIfNegative val="0"/>
          <c:cat>
            <c:strRef>
              <c:f>'Pivot Table'!$H$5:$H$8</c:f>
              <c:strCache>
                <c:ptCount val="3"/>
                <c:pt idx="0">
                  <c:v>Boné</c:v>
                </c:pt>
                <c:pt idx="1">
                  <c:v>Calça Feminina Jogger</c:v>
                </c:pt>
                <c:pt idx="2">
                  <c:v>Relógio</c:v>
                </c:pt>
              </c:strCache>
            </c:strRef>
          </c:cat>
          <c:val>
            <c:numRef>
              <c:f>'Pivot Table'!$I$5:$I$8</c:f>
              <c:numCache>
                <c:formatCode>General</c:formatCode>
                <c:ptCount val="3"/>
                <c:pt idx="0">
                  <c:v>120</c:v>
                </c:pt>
                <c:pt idx="1">
                  <c:v>69.989999999999995</c:v>
                </c:pt>
                <c:pt idx="2">
                  <c:v>780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59494880"/>
        <c:axId val="859497600"/>
        <c:axId val="0"/>
      </c:bar3DChart>
      <c:catAx>
        <c:axId val="85949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497600"/>
        <c:crosses val="autoZero"/>
        <c:auto val="1"/>
        <c:lblAlgn val="ctr"/>
        <c:lblOffset val="100"/>
        <c:noMultiLvlLbl val="0"/>
      </c:catAx>
      <c:valAx>
        <c:axId val="85949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59494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1"/>
          <c:order val="1"/>
          <c:tx>
            <c:strRef>
              <c:f>'Grafico Velocimetro'!$A$9</c:f>
              <c:strCache>
                <c:ptCount val="1"/>
              </c:strCache>
            </c:strRef>
          </c:tx>
          <c:dPt>
            <c:idx val="0"/>
            <c:bubble3D val="0"/>
            <c:spPr>
              <a:noFill/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tx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noFill/>
              <a:ln w="19050">
                <a:noFill/>
              </a:ln>
              <a:effectLst/>
            </c:spPr>
          </c:dPt>
          <c:val>
            <c:numRef>
              <c:f>'Grafico Velocimetro'!$B$10:$B$12</c:f>
              <c:numCache>
                <c:formatCode>General</c:formatCode>
                <c:ptCount val="3"/>
                <c:pt idx="0" formatCode="_(&quot;R$&quot;* #,##0.00_);_(&quot;R$&quot;* \(#,##0.00\);_(&quot;R$&quot;* &quot;-&quot;??_);_(@_)">
                  <c:v>969.99</c:v>
                </c:pt>
                <c:pt idx="1">
                  <c:v>70</c:v>
                </c:pt>
                <c:pt idx="2" formatCode="_(&quot;R$&quot;* #,##0.00_);_(&quot;R$&quot;* \(#,##0.00\);_(&quot;R$&quot;* &quot;-&quot;??_);_(@_)">
                  <c:v>2960.01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</c:pieChar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rgbClr val="00B050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noFill/>
              <a:ln w="19050">
                <a:noFill/>
              </a:ln>
              <a:effectLst/>
            </c:spPr>
          </c:dPt>
          <c:dLbls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'Grafico Velocimetro'!$A$2:$A$6</c:f>
              <c:strCache>
                <c:ptCount val="5"/>
                <c:pt idx="0">
                  <c:v>RUIM</c:v>
                </c:pt>
                <c:pt idx="1">
                  <c:v>REGULAR</c:v>
                </c:pt>
                <c:pt idx="2">
                  <c:v>BOM</c:v>
                </c:pt>
                <c:pt idx="3">
                  <c:v>ÓTIMO</c:v>
                </c:pt>
                <c:pt idx="4">
                  <c:v>Meta</c:v>
                </c:pt>
              </c:strCache>
            </c:strRef>
          </c:cat>
          <c:val>
            <c:numRef>
              <c:f>'Grafico Velocimetro'!$B$2:$B$6</c:f>
              <c:numCache>
                <c:formatCode>_("R$"* #,##0.00_);_("R$"* \(#,##0.00\);_("R$"* "-"??_);_(@_)</c:formatCode>
                <c:ptCount val="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70"/>
        <c:holeSize val="50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emf"/><Relationship Id="rId3" Type="http://schemas.openxmlformats.org/officeDocument/2006/relationships/image" Target="../media/image2.png"/><Relationship Id="rId7" Type="http://schemas.openxmlformats.org/officeDocument/2006/relationships/image" Target="../media/image5.emf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4.svg"/><Relationship Id="rId9" Type="http://schemas.openxmlformats.org/officeDocument/2006/relationships/image" Target="../media/image7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2.png"/><Relationship Id="rId7" Type="http://schemas.openxmlformats.org/officeDocument/2006/relationships/image" Target="../media/image14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svg"/><Relationship Id="rId5" Type="http://schemas.openxmlformats.org/officeDocument/2006/relationships/image" Target="../media/image13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1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5" Type="http://schemas.openxmlformats.org/officeDocument/2006/relationships/image" Target="../media/image12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2087880</xdr:colOff>
      <xdr:row>12</xdr:row>
      <xdr:rowOff>91440</xdr:rowOff>
    </xdr:from>
    <xdr:to>
      <xdr:col>3</xdr:col>
      <xdr:colOff>22860</xdr:colOff>
      <xdr:row>28</xdr:row>
      <xdr:rowOff>144780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1668780</xdr:colOff>
      <xdr:row>12</xdr:row>
      <xdr:rowOff>22860</xdr:rowOff>
    </xdr:from>
    <xdr:to>
      <xdr:col>9</xdr:col>
      <xdr:colOff>53340</xdr:colOff>
      <xdr:row>28</xdr:row>
      <xdr:rowOff>121920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160020</xdr:colOff>
      <xdr:row>2</xdr:row>
      <xdr:rowOff>68580</xdr:rowOff>
    </xdr:from>
    <xdr:to>
      <xdr:col>5</xdr:col>
      <xdr:colOff>15240</xdr:colOff>
      <xdr:row>7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160020" y="449580"/>
          <a:ext cx="2468880" cy="929640"/>
        </a:xfrm>
        <a:prstGeom prst="roundRect">
          <a:avLst>
            <a:gd name="adj" fmla="val 7576"/>
          </a:avLst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1</xdr:col>
      <xdr:colOff>0</xdr:colOff>
      <xdr:row>2</xdr:row>
      <xdr:rowOff>15240</xdr:rowOff>
    </xdr:from>
    <xdr:to>
      <xdr:col>2</xdr:col>
      <xdr:colOff>148590</xdr:colOff>
      <xdr:row>6</xdr:row>
      <xdr:rowOff>175260</xdr:rowOff>
    </xdr:to>
    <xdr:pic>
      <xdr:nvPicPr>
        <xdr:cNvPr id="4" name="Graphic 3" descr="Money">
          <a:extLst>
            <a:ext uri="{FF2B5EF4-FFF2-40B4-BE49-F238E27FC236}">
              <a16:creationId xmlns:a16="http://schemas.microsoft.com/office/drawing/2014/main" xmlns="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219200" y="777240"/>
          <a:ext cx="758190" cy="929640"/>
        </a:xfrm>
        <a:prstGeom prst="rect">
          <a:avLst/>
        </a:prstGeom>
        <a:ln>
          <a:solidFill>
            <a:schemeClr val="bg1"/>
          </a:solidFill>
        </a:ln>
        <a:effectLst/>
      </xdr:spPr>
    </xdr:pic>
    <xdr:clientData/>
  </xdr:twoCellAnchor>
  <xdr:twoCellAnchor>
    <xdr:from>
      <xdr:col>2</xdr:col>
      <xdr:colOff>243840</xdr:colOff>
      <xdr:row>2</xdr:row>
      <xdr:rowOff>182880</xdr:rowOff>
    </xdr:from>
    <xdr:to>
      <xdr:col>4</xdr:col>
      <xdr:colOff>525780</xdr:colOff>
      <xdr:row>4</xdr:row>
      <xdr:rowOff>15240</xdr:rowOff>
    </xdr:to>
    <xdr:sp macro="" textlink="">
      <xdr:nvSpPr>
        <xdr:cNvPr id="5" name="CaixaDeTexto 4"/>
        <xdr:cNvSpPr txBox="1"/>
      </xdr:nvSpPr>
      <xdr:spPr>
        <a:xfrm>
          <a:off x="1028700" y="563880"/>
          <a:ext cx="150114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Total de Vendas</a:t>
          </a:r>
        </a:p>
      </xdr:txBody>
    </xdr:sp>
    <xdr:clientData/>
  </xdr:twoCellAnchor>
  <xdr:twoCellAnchor>
    <xdr:from>
      <xdr:col>5</xdr:col>
      <xdr:colOff>83820</xdr:colOff>
      <xdr:row>2</xdr:row>
      <xdr:rowOff>76200</xdr:rowOff>
    </xdr:from>
    <xdr:to>
      <xdr:col>9</xdr:col>
      <xdr:colOff>114300</xdr:colOff>
      <xdr:row>7</xdr:row>
      <xdr:rowOff>45720</xdr:rowOff>
    </xdr:to>
    <xdr:sp macro="" textlink="">
      <xdr:nvSpPr>
        <xdr:cNvPr id="6" name="Retângulo de cantos arredondados 5"/>
        <xdr:cNvSpPr/>
      </xdr:nvSpPr>
      <xdr:spPr>
        <a:xfrm>
          <a:off x="2697480" y="457200"/>
          <a:ext cx="2468880" cy="929640"/>
        </a:xfrm>
        <a:prstGeom prst="roundRect">
          <a:avLst>
            <a:gd name="adj" fmla="val 7576"/>
          </a:avLst>
        </a:prstGeom>
        <a:solidFill>
          <a:schemeClr val="accent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5</xdr:col>
      <xdr:colOff>99060</xdr:colOff>
      <xdr:row>2</xdr:row>
      <xdr:rowOff>83820</xdr:rowOff>
    </xdr:from>
    <xdr:to>
      <xdr:col>6</xdr:col>
      <xdr:colOff>320040</xdr:colOff>
      <xdr:row>7</xdr:row>
      <xdr:rowOff>30480</xdr:rowOff>
    </xdr:to>
    <xdr:pic>
      <xdr:nvPicPr>
        <xdr:cNvPr id="7" name="Graphic 5" descr="Clothes hanger">
          <a:extLst>
            <a:ext uri="{FF2B5EF4-FFF2-40B4-BE49-F238E27FC236}">
              <a16:creationId xmlns:a16="http://schemas.microsoft.com/office/drawing/2014/main" xmlns="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2712720" y="464820"/>
          <a:ext cx="830580" cy="9067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6</xdr:col>
      <xdr:colOff>487680</xdr:colOff>
      <xdr:row>3</xdr:row>
      <xdr:rowOff>114300</xdr:rowOff>
    </xdr:from>
    <xdr:to>
      <xdr:col>8</xdr:col>
      <xdr:colOff>396240</xdr:colOff>
      <xdr:row>4</xdr:row>
      <xdr:rowOff>91440</xdr:rowOff>
    </xdr:to>
    <xdr:sp macro="" textlink="">
      <xdr:nvSpPr>
        <xdr:cNvPr id="9" name="CaixaDeTexto 8"/>
        <xdr:cNvSpPr txBox="1"/>
      </xdr:nvSpPr>
      <xdr:spPr>
        <a:xfrm>
          <a:off x="3710940" y="685800"/>
          <a:ext cx="1127760" cy="167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1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Quantidade</a:t>
          </a:r>
        </a:p>
      </xdr:txBody>
    </xdr:sp>
    <xdr:clientData/>
  </xdr:twoCellAnchor>
  <xdr:twoCellAnchor editAs="oneCell">
    <xdr:from>
      <xdr:col>1</xdr:col>
      <xdr:colOff>22860</xdr:colOff>
      <xdr:row>7</xdr:row>
      <xdr:rowOff>137160</xdr:rowOff>
    </xdr:from>
    <xdr:to>
      <xdr:col>4</xdr:col>
      <xdr:colOff>7620</xdr:colOff>
      <xdr:row>20</xdr:row>
      <xdr:rowOff>175260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524000"/>
              <a:ext cx="1813560" cy="25222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601980</xdr:colOff>
          <xdr:row>8</xdr:row>
          <xdr:rowOff>143298</xdr:rowOff>
        </xdr:from>
        <xdr:to>
          <xdr:col>9</xdr:col>
          <xdr:colOff>381000</xdr:colOff>
          <xdr:row>16</xdr:row>
          <xdr:rowOff>144780</xdr:rowOff>
        </xdr:to>
        <xdr:pic>
          <xdr:nvPicPr>
            <xdr:cNvPr id="23" name="Imagem 22"/>
            <xdr:cNvPicPr>
              <a:picLocks noChangeAspect="1" noChangeArrowheads="1"/>
              <a:extLst>
                <a:ext uri="{84589F7E-364E-4C9E-8A38-B11213B215E9}">
                  <a14:cameraTool cellRange="'Grafico Velocimetro'!$E$3:$I$9" spid="_x0000_s129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996440" y="1674918"/>
              <a:ext cx="3436620" cy="152548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160020</xdr:colOff>
      <xdr:row>5</xdr:row>
      <xdr:rowOff>53340</xdr:rowOff>
    </xdr:from>
    <xdr:to>
      <xdr:col>8</xdr:col>
      <xdr:colOff>106680</xdr:colOff>
      <xdr:row>6</xdr:row>
      <xdr:rowOff>114300</xdr:rowOff>
    </xdr:to>
    <xdr:sp macro="" textlink="'Grafico Velocimetro'!M14">
      <xdr:nvSpPr>
        <xdr:cNvPr id="3" name="CaixaDeTexto 2"/>
        <xdr:cNvSpPr txBox="1"/>
      </xdr:nvSpPr>
      <xdr:spPr>
        <a:xfrm>
          <a:off x="3992880" y="1005840"/>
          <a:ext cx="556260" cy="259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2B0E5548-4279-4086-A03C-484C54B86EB6}" type="TxLink">
            <a:rPr lang="en-US" sz="1400" b="1" i="0" u="none" strike="noStrike">
              <a:solidFill>
                <a:srgbClr val="000000"/>
              </a:solidFill>
              <a:latin typeface="Arial"/>
              <a:cs typeface="Arial"/>
            </a:rPr>
            <a:t>6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251460</xdr:colOff>
      <xdr:row>4</xdr:row>
      <xdr:rowOff>160020</xdr:rowOff>
    </xdr:from>
    <xdr:to>
      <xdr:col>4</xdr:col>
      <xdr:colOff>518160</xdr:colOff>
      <xdr:row>6</xdr:row>
      <xdr:rowOff>38100</xdr:rowOff>
    </xdr:to>
    <xdr:sp macro="" textlink="'Grafico Velocimetro'!B10">
      <xdr:nvSpPr>
        <xdr:cNvPr id="8" name="CaixaDeTexto 7"/>
        <xdr:cNvSpPr txBox="1"/>
      </xdr:nvSpPr>
      <xdr:spPr>
        <a:xfrm>
          <a:off x="1036320" y="922020"/>
          <a:ext cx="14859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2F625D5-6252-4AD9-9B82-46EE69AC4523}" type="TxLink">
            <a:rPr lang="en-US" sz="1400" b="1" i="0" u="none" strike="noStrike">
              <a:solidFill>
                <a:schemeClr val="tx1"/>
              </a:solidFill>
              <a:latin typeface="Arial"/>
              <a:cs typeface="Arial"/>
            </a:rPr>
            <a:pPr algn="ctr"/>
            <a:t> R$969,99 </a:t>
          </a:fld>
          <a:endParaRPr lang="pt-BR" sz="1400" b="1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7620</xdr:colOff>
          <xdr:row>2</xdr:row>
          <xdr:rowOff>68580</xdr:rowOff>
        </xdr:from>
        <xdr:to>
          <xdr:col>18</xdr:col>
          <xdr:colOff>83820</xdr:colOff>
          <xdr:row>13</xdr:row>
          <xdr:rowOff>99060</xdr:rowOff>
        </xdr:to>
        <xdr:pic>
          <xdr:nvPicPr>
            <xdr:cNvPr id="15" name="Imagem 14"/>
            <xdr:cNvPicPr>
              <a:picLocks noChangeAspect="1" noChangeArrowheads="1"/>
              <a:extLst>
                <a:ext uri="{84589F7E-364E-4C9E-8A38-B11213B215E9}">
                  <a14:cameraTool cellRange="'Grafico Velocimetro'!$Q$3:$R$13" spid="_x0000_s129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278880" y="449580"/>
              <a:ext cx="4343400" cy="2133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464820</xdr:colOff>
          <xdr:row>15</xdr:row>
          <xdr:rowOff>15240</xdr:rowOff>
        </xdr:from>
        <xdr:to>
          <xdr:col>10</xdr:col>
          <xdr:colOff>586740</xdr:colOff>
          <xdr:row>27</xdr:row>
          <xdr:rowOff>22860</xdr:rowOff>
        </xdr:to>
        <xdr:pic>
          <xdr:nvPicPr>
            <xdr:cNvPr id="24" name="Imagem 23"/>
            <xdr:cNvPicPr>
              <a:picLocks noChangeAspect="1" noChangeArrowheads="1"/>
              <a:extLst>
                <a:ext uri="{84589F7E-364E-4C9E-8A38-B11213B215E9}">
                  <a14:cameraTool cellRange="'Pivot Table'!$B$15:$C$26" spid="_x0000_s1300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2468880" y="2880360"/>
              <a:ext cx="3779520" cy="23545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15240</xdr:colOff>
          <xdr:row>14</xdr:row>
          <xdr:rowOff>121920</xdr:rowOff>
        </xdr:from>
        <xdr:to>
          <xdr:col>18</xdr:col>
          <xdr:colOff>449580</xdr:colOff>
          <xdr:row>27</xdr:row>
          <xdr:rowOff>129540</xdr:rowOff>
        </xdr:to>
        <xdr:pic>
          <xdr:nvPicPr>
            <xdr:cNvPr id="36" name="Imagem 35"/>
            <xdr:cNvPicPr>
              <a:picLocks noChangeAspect="1" noChangeArrowheads="1"/>
              <a:extLst>
                <a:ext uri="{84589F7E-364E-4C9E-8A38-B11213B215E9}">
                  <a14:cameraTool cellRange="'Pivot Table'!$E$15:$I$27" spid="_x0000_s130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6286500" y="2796540"/>
              <a:ext cx="4701540" cy="254508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266700</xdr:colOff>
          <xdr:row>2</xdr:row>
          <xdr:rowOff>45720</xdr:rowOff>
        </xdr:from>
        <xdr:to>
          <xdr:col>23</xdr:col>
          <xdr:colOff>30480</xdr:colOff>
          <xdr:row>13</xdr:row>
          <xdr:rowOff>76200</xdr:rowOff>
        </xdr:to>
        <xdr:pic>
          <xdr:nvPicPr>
            <xdr:cNvPr id="17" name="Imagem 16"/>
            <xdr:cNvPicPr>
              <a:picLocks noChangeAspect="1" noChangeArrowheads="1"/>
              <a:extLst>
                <a:ext uri="{84589F7E-364E-4C9E-8A38-B11213B215E9}">
                  <a14:cameraTool cellRange="Waffle!$C$4:$L$13" spid="_x0000_s1302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10805160" y="426720"/>
              <a:ext cx="2811780" cy="21336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15240</xdr:colOff>
      <xdr:row>21</xdr:row>
      <xdr:rowOff>45720</xdr:rowOff>
    </xdr:from>
    <xdr:to>
      <xdr:col>4</xdr:col>
      <xdr:colOff>15240</xdr:colOff>
      <xdr:row>33</xdr:row>
      <xdr:rowOff>135255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9" name="ProdutoS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0" y="4114800"/>
              <a:ext cx="1828800" cy="246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</xdr:colOff>
      <xdr:row>0</xdr:row>
      <xdr:rowOff>186690</xdr:rowOff>
    </xdr:from>
    <xdr:to>
      <xdr:col>10</xdr:col>
      <xdr:colOff>320040</xdr:colOff>
      <xdr:row>15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121920</xdr:colOff>
      <xdr:row>5</xdr:row>
      <xdr:rowOff>175260</xdr:rowOff>
    </xdr:from>
    <xdr:to>
      <xdr:col>7</xdr:col>
      <xdr:colOff>220980</xdr:colOff>
      <xdr:row>9</xdr:row>
      <xdr:rowOff>38100</xdr:rowOff>
    </xdr:to>
    <xdr:sp macro="" textlink="">
      <xdr:nvSpPr>
        <xdr:cNvPr id="5" name="Elipse 4"/>
        <xdr:cNvSpPr/>
      </xdr:nvSpPr>
      <xdr:spPr>
        <a:xfrm>
          <a:off x="5303520" y="1135380"/>
          <a:ext cx="708660" cy="640080"/>
        </a:xfrm>
        <a:prstGeom prst="ellipse">
          <a:avLst/>
        </a:prstGeom>
        <a:solidFill>
          <a:srgbClr val="7030A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45720</xdr:colOff>
      <xdr:row>8</xdr:row>
      <xdr:rowOff>7620</xdr:rowOff>
    </xdr:from>
    <xdr:to>
      <xdr:col>8</xdr:col>
      <xdr:colOff>297180</xdr:colOff>
      <xdr:row>9</xdr:row>
      <xdr:rowOff>91440</xdr:rowOff>
    </xdr:to>
    <xdr:sp macro="" textlink="">
      <xdr:nvSpPr>
        <xdr:cNvPr id="2" name="Retângulo 1"/>
        <xdr:cNvSpPr/>
      </xdr:nvSpPr>
      <xdr:spPr>
        <a:xfrm>
          <a:off x="4617720" y="1546860"/>
          <a:ext cx="2080260" cy="2819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205740</xdr:colOff>
      <xdr:row>6</xdr:row>
      <xdr:rowOff>129540</xdr:rowOff>
    </xdr:from>
    <xdr:to>
      <xdr:col>7</xdr:col>
      <xdr:colOff>129540</xdr:colOff>
      <xdr:row>7</xdr:row>
      <xdr:rowOff>160020</xdr:rowOff>
    </xdr:to>
    <xdr:sp macro="" textlink="$M$10">
      <xdr:nvSpPr>
        <xdr:cNvPr id="4" name="CaixaDeTexto 3"/>
        <xdr:cNvSpPr txBox="1"/>
      </xdr:nvSpPr>
      <xdr:spPr>
        <a:xfrm>
          <a:off x="5387340" y="1287780"/>
          <a:ext cx="53340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CD54ACEE-75DB-4730-9D2B-4EFC4CDABA89}" type="TxLink">
            <a:rPr lang="en-US" sz="800" b="0" i="1" u="none" strike="noStrike">
              <a:solidFill>
                <a:srgbClr val="000000"/>
              </a:solidFill>
              <a:latin typeface="Arial"/>
              <a:cs typeface="Arial"/>
            </a:rPr>
            <a:pPr algn="ctr"/>
            <a:t>48,50%</a:t>
          </a:fld>
          <a:endParaRPr lang="pt-BR" sz="800" b="0" i="1" u="none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7</xdr:row>
      <xdr:rowOff>7620</xdr:rowOff>
    </xdr:from>
    <xdr:to>
      <xdr:col>10</xdr:col>
      <xdr:colOff>30480</xdr:colOff>
      <xdr:row>8</xdr:row>
      <xdr:rowOff>182880</xdr:rowOff>
    </xdr:to>
    <xdr:sp macro="" textlink="$A$1">
      <xdr:nvSpPr>
        <xdr:cNvPr id="2" name="CaixaDeTexto 1"/>
        <xdr:cNvSpPr txBox="1"/>
      </xdr:nvSpPr>
      <xdr:spPr>
        <a:xfrm>
          <a:off x="2301240" y="1341120"/>
          <a:ext cx="1516380" cy="365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E524D8A7-8239-43E1-B7CB-D59631C0DC8D}" type="TxLink">
            <a:rPr lang="en-US" sz="1600" b="1" i="0" u="none" strike="noStrike">
              <a:solidFill>
                <a:srgbClr val="000000"/>
              </a:solidFill>
              <a:latin typeface="Arial"/>
              <a:cs typeface="Arial"/>
            </a:rPr>
            <a:t>48,50%</a:t>
          </a:fld>
          <a:endParaRPr lang="pt-BR" sz="16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63500</xdr:rowOff>
    </xdr:from>
    <xdr:to>
      <xdr:col>2</xdr:col>
      <xdr:colOff>95250</xdr:colOff>
      <xdr:row>7</xdr:row>
      <xdr:rowOff>31750</xdr:rowOff>
    </xdr:to>
    <xdr:pic>
      <xdr:nvPicPr>
        <xdr:cNvPr id="2" name="Graphic 3" descr="Money">
          <a:extLst>
            <a:ext uri="{FF2B5EF4-FFF2-40B4-BE49-F238E27FC236}">
              <a16:creationId xmlns:a16="http://schemas.microsoft.com/office/drawing/2014/main" xmlns="" id="{EA3EFC32-006E-41F3-BB39-F60BCF25A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609600" y="635000"/>
          <a:ext cx="704850" cy="730250"/>
        </a:xfrm>
        <a:prstGeom prst="rect">
          <a:avLst/>
        </a:prstGeom>
      </xdr:spPr>
    </xdr:pic>
    <xdr:clientData/>
  </xdr:twoCellAnchor>
  <xdr:twoCellAnchor editAs="oneCell">
    <xdr:from>
      <xdr:col>2</xdr:col>
      <xdr:colOff>444500</xdr:colOff>
      <xdr:row>3</xdr:row>
      <xdr:rowOff>0</xdr:rowOff>
    </xdr:from>
    <xdr:to>
      <xdr:col>4</xdr:col>
      <xdr:colOff>38100</xdr:colOff>
      <xdr:row>7</xdr:row>
      <xdr:rowOff>38100</xdr:rowOff>
    </xdr:to>
    <xdr:pic>
      <xdr:nvPicPr>
        <xdr:cNvPr id="3" name="Graphic 5" descr="Clothes hanger">
          <a:extLst>
            <a:ext uri="{FF2B5EF4-FFF2-40B4-BE49-F238E27FC236}">
              <a16:creationId xmlns:a16="http://schemas.microsoft.com/office/drawing/2014/main" xmlns="" id="{CDE993EB-259C-485C-B449-793F439C3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4"/>
            </a:ext>
          </a:extLst>
        </a:blip>
        <a:stretch>
          <a:fillRect/>
        </a:stretch>
      </xdr:blipFill>
      <xdr:spPr>
        <a:xfrm>
          <a:off x="1663700" y="571500"/>
          <a:ext cx="812800" cy="800100"/>
        </a:xfrm>
        <a:prstGeom prst="rect">
          <a:avLst/>
        </a:prstGeom>
      </xdr:spPr>
    </xdr:pic>
    <xdr:clientData/>
  </xdr:twoCellAnchor>
  <xdr:twoCellAnchor editAs="oneCell">
    <xdr:from>
      <xdr:col>4</xdr:col>
      <xdr:colOff>212725</xdr:colOff>
      <xdr:row>1</xdr:row>
      <xdr:rowOff>171450</xdr:rowOff>
    </xdr:from>
    <xdr:to>
      <xdr:col>7</xdr:col>
      <xdr:colOff>393700</xdr:colOff>
      <xdr:row>13</xdr:row>
      <xdr:rowOff>158750</xdr:rowOff>
    </xdr:to>
    <xdr:pic>
      <xdr:nvPicPr>
        <xdr:cNvPr id="4" name="Gráfico 3" descr="Mulher">
          <a:extLst>
            <a:ext uri="{FF2B5EF4-FFF2-40B4-BE49-F238E27FC236}">
              <a16:creationId xmlns:a16="http://schemas.microsoft.com/office/drawing/2014/main" xmlns="" id="{3F09E08E-D980-4D60-918A-1FE5A9ED70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6"/>
            </a:ext>
          </a:extLst>
        </a:blip>
        <a:stretch>
          <a:fillRect/>
        </a:stretch>
      </xdr:blipFill>
      <xdr:spPr>
        <a:xfrm>
          <a:off x="2651125" y="361950"/>
          <a:ext cx="2009775" cy="2273300"/>
        </a:xfrm>
        <a:prstGeom prst="rect">
          <a:avLst/>
        </a:prstGeom>
      </xdr:spPr>
    </xdr:pic>
    <xdr:clientData/>
  </xdr:twoCellAnchor>
  <xdr:twoCellAnchor editAs="oneCell">
    <xdr:from>
      <xdr:col>9</xdr:col>
      <xdr:colOff>428624</xdr:colOff>
      <xdr:row>1</xdr:row>
      <xdr:rowOff>156350</xdr:rowOff>
    </xdr:from>
    <xdr:to>
      <xdr:col>12</xdr:col>
      <xdr:colOff>333375</xdr:colOff>
      <xdr:row>13</xdr:row>
      <xdr:rowOff>171450</xdr:rowOff>
    </xdr:to>
    <xdr:pic>
      <xdr:nvPicPr>
        <xdr:cNvPr id="5" name="Gráfico 4" descr="Homem">
          <a:extLst>
            <a:ext uri="{FF2B5EF4-FFF2-40B4-BE49-F238E27FC236}">
              <a16:creationId xmlns:a16="http://schemas.microsoft.com/office/drawing/2014/main" xmlns="" id="{D9942589-7E7D-4AF3-82E5-8C9D187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8"/>
            </a:ext>
          </a:extLst>
        </a:blip>
        <a:stretch>
          <a:fillRect/>
        </a:stretch>
      </xdr:blipFill>
      <xdr:spPr>
        <a:xfrm>
          <a:off x="5915024" y="346850"/>
          <a:ext cx="1733551" cy="2301100"/>
        </a:xfrm>
        <a:prstGeom prst="rect">
          <a:avLst/>
        </a:prstGeom>
      </xdr:spPr>
    </xdr:pic>
    <xdr:clientData/>
  </xdr:twoCellAnchor>
  <xdr:twoCellAnchor editAs="oneCell">
    <xdr:from>
      <xdr:col>6</xdr:col>
      <xdr:colOff>431800</xdr:colOff>
      <xdr:row>1</xdr:row>
      <xdr:rowOff>174625</xdr:rowOff>
    </xdr:from>
    <xdr:to>
      <xdr:col>10</xdr:col>
      <xdr:colOff>190500</xdr:colOff>
      <xdr:row>13</xdr:row>
      <xdr:rowOff>161925</xdr:rowOff>
    </xdr:to>
    <xdr:pic>
      <xdr:nvPicPr>
        <xdr:cNvPr id="6" name="Gráfico 5" descr="Mulher">
          <a:extLst>
            <a:ext uri="{FF2B5EF4-FFF2-40B4-BE49-F238E27FC236}">
              <a16:creationId xmlns:a16="http://schemas.microsoft.com/office/drawing/2014/main" xmlns="" id="{8C41362A-54B0-4914-8A10-262354681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0"/>
            </a:ext>
          </a:extLst>
        </a:blip>
        <a:stretch>
          <a:fillRect/>
        </a:stretch>
      </xdr:blipFill>
      <xdr:spPr>
        <a:xfrm>
          <a:off x="4089400" y="365125"/>
          <a:ext cx="2197100" cy="227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441325</xdr:colOff>
      <xdr:row>1</xdr:row>
      <xdr:rowOff>95250</xdr:rowOff>
    </xdr:from>
    <xdr:to>
      <xdr:col>14</xdr:col>
      <xdr:colOff>564375</xdr:colOff>
      <xdr:row>13</xdr:row>
      <xdr:rowOff>110350</xdr:rowOff>
    </xdr:to>
    <xdr:pic>
      <xdr:nvPicPr>
        <xdr:cNvPr id="7" name="Gráfico 6" descr="Homem">
          <a:extLst>
            <a:ext uri="{FF2B5EF4-FFF2-40B4-BE49-F238E27FC236}">
              <a16:creationId xmlns:a16="http://schemas.microsoft.com/office/drawing/2014/main" xmlns="" id="{18E6B5E3-1B5B-4FE0-84BC-2FFD5C93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11"/>
            </a:ext>
          </a:extLst>
        </a:blip>
        <a:stretch>
          <a:fillRect/>
        </a:stretch>
      </xdr:blipFill>
      <xdr:spPr>
        <a:xfrm>
          <a:off x="7146925" y="285750"/>
          <a:ext cx="1951850" cy="23011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gner Santos" refreshedDate="45516.876813541669" createdVersion="5" refreshedVersion="5" minRefreshableVersion="3" recordCount="37">
  <cacheSource type="worksheet">
    <worksheetSource name="Tabela1"/>
  </cacheSource>
  <cacheFields count="6">
    <cacheField name="Vendedor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Vendedor2" numFmtId="0">
      <sharedItems count="8">
        <s v="Leonardo Almeida"/>
        <s v="Eliane Moreira"/>
        <s v="Nicolas Pereira"/>
        <s v="Amanda Martins"/>
        <s v="Paulo Santos"/>
        <s v="Aline Rosa"/>
        <s v="Angela Maria"/>
        <s v="Carlos Moreira"/>
      </sharedItems>
    </cacheField>
    <cacheField name="Produto" numFmtId="0">
      <sharedItems count="18">
        <s v="Tênis Feminino"/>
        <s v="Calça Feminina Jogger"/>
        <s v="Camisa Masculina"/>
        <s v="Bermuda Masculino"/>
        <s v="Camisa Masculina Festa Balada"/>
        <s v="Bota Masculina"/>
        <s v="Jaqueta Masculina Preta"/>
        <s v="Bolsa de Trabalho"/>
        <s v="Kit de Pinceis de Maquiagem"/>
        <s v="Vestido Infantil"/>
        <s v="Calça Bailarina"/>
        <s v="Camisa Térmica"/>
        <s v="Sapato Social"/>
        <s v="Sapatilha Sapato"/>
        <s v="Colar Pingente"/>
        <s v="Boné"/>
        <s v="Relógio"/>
        <s v="Chinelo"/>
      </sharedItems>
    </cacheField>
    <cacheField name="Valor Unitário" numFmtId="0">
      <sharedItems containsSemiMixedTypes="0" containsString="0" containsNumber="1" minValue="40" maxValue="390"/>
    </cacheField>
    <cacheField name="Unidades Vendidas" numFmtId="0">
      <sharedItems containsSemiMixedTypes="0" containsString="0" containsNumber="1" containsInteger="1" minValue="1" maxValue="9"/>
    </cacheField>
    <cacheField name=" Total " numFmtId="164">
      <sharedItems containsSemiMixedTypes="0" containsString="0" containsNumber="1" minValue="46.9" maxValue="1337.04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7">
  <r>
    <x v="0"/>
    <x v="0"/>
    <x v="0"/>
    <n v="89.99"/>
    <n v="3"/>
    <n v="269.97000000000003"/>
  </r>
  <r>
    <x v="1"/>
    <x v="1"/>
    <x v="1"/>
    <n v="69.989999999999995"/>
    <n v="5"/>
    <n v="349.95"/>
  </r>
  <r>
    <x v="2"/>
    <x v="2"/>
    <x v="2"/>
    <n v="153.4"/>
    <n v="1"/>
    <n v="153.4"/>
  </r>
  <r>
    <x v="3"/>
    <x v="3"/>
    <x v="3"/>
    <n v="148.56"/>
    <n v="9"/>
    <n v="1337.04"/>
  </r>
  <r>
    <x v="4"/>
    <x v="4"/>
    <x v="4"/>
    <n v="146.13999999999999"/>
    <n v="1"/>
    <n v="146.13999999999999"/>
  </r>
  <r>
    <x v="5"/>
    <x v="5"/>
    <x v="5"/>
    <n v="224.14"/>
    <n v="4"/>
    <n v="896.56"/>
  </r>
  <r>
    <x v="0"/>
    <x v="0"/>
    <x v="6"/>
    <n v="150.5"/>
    <n v="4"/>
    <n v="602"/>
  </r>
  <r>
    <x v="1"/>
    <x v="1"/>
    <x v="7"/>
    <n v="248.73"/>
    <n v="1"/>
    <n v="248.73"/>
  </r>
  <r>
    <x v="2"/>
    <x v="2"/>
    <x v="8"/>
    <n v="116.52"/>
    <n v="1"/>
    <n v="116.52"/>
  </r>
  <r>
    <x v="3"/>
    <x v="3"/>
    <x v="9"/>
    <n v="59.9"/>
    <n v="1"/>
    <n v="59.9"/>
  </r>
  <r>
    <x v="0"/>
    <x v="0"/>
    <x v="10"/>
    <n v="46.9"/>
    <n v="1"/>
    <n v="46.9"/>
  </r>
  <r>
    <x v="1"/>
    <x v="1"/>
    <x v="11"/>
    <n v="41.9"/>
    <n v="4"/>
    <n v="167.6"/>
  </r>
  <r>
    <x v="2"/>
    <x v="2"/>
    <x v="12"/>
    <n v="81.900000000000006"/>
    <n v="9"/>
    <n v="737.1"/>
  </r>
  <r>
    <x v="3"/>
    <x v="3"/>
    <x v="13"/>
    <n v="55.9"/>
    <n v="2"/>
    <n v="111.8"/>
  </r>
  <r>
    <x v="1"/>
    <x v="1"/>
    <x v="14"/>
    <n v="89.9"/>
    <n v="1"/>
    <n v="89.9"/>
  </r>
  <r>
    <x v="6"/>
    <x v="6"/>
    <x v="0"/>
    <n v="89.99"/>
    <n v="1"/>
    <n v="89.99"/>
  </r>
  <r>
    <x v="7"/>
    <x v="7"/>
    <x v="1"/>
    <n v="69.989999999999995"/>
    <n v="1"/>
    <n v="69.989999999999995"/>
  </r>
  <r>
    <x v="1"/>
    <x v="1"/>
    <x v="2"/>
    <n v="153.4"/>
    <n v="2"/>
    <n v="306.8"/>
  </r>
  <r>
    <x v="2"/>
    <x v="2"/>
    <x v="3"/>
    <n v="148.56"/>
    <n v="6"/>
    <n v="891.36"/>
  </r>
  <r>
    <x v="0"/>
    <x v="0"/>
    <x v="4"/>
    <n v="146.13999999999999"/>
    <n v="1"/>
    <n v="146.13999999999999"/>
  </r>
  <r>
    <x v="5"/>
    <x v="5"/>
    <x v="5"/>
    <n v="224.14"/>
    <n v="1"/>
    <n v="224.14"/>
  </r>
  <r>
    <x v="0"/>
    <x v="0"/>
    <x v="6"/>
    <n v="150.5"/>
    <n v="5"/>
    <n v="752.5"/>
  </r>
  <r>
    <x v="1"/>
    <x v="1"/>
    <x v="7"/>
    <n v="248.73"/>
    <n v="2"/>
    <n v="497.46"/>
  </r>
  <r>
    <x v="2"/>
    <x v="2"/>
    <x v="8"/>
    <n v="116.52"/>
    <n v="3"/>
    <n v="349.56"/>
  </r>
  <r>
    <x v="3"/>
    <x v="3"/>
    <x v="9"/>
    <n v="59.9"/>
    <n v="2"/>
    <n v="119.8"/>
  </r>
  <r>
    <x v="1"/>
    <x v="1"/>
    <x v="10"/>
    <n v="46.9"/>
    <n v="2"/>
    <n v="93.8"/>
  </r>
  <r>
    <x v="2"/>
    <x v="2"/>
    <x v="11"/>
    <n v="41.9"/>
    <n v="2"/>
    <n v="83.8"/>
  </r>
  <r>
    <x v="3"/>
    <x v="3"/>
    <x v="12"/>
    <n v="81.900000000000006"/>
    <n v="4"/>
    <n v="327.60000000000002"/>
  </r>
  <r>
    <x v="6"/>
    <x v="6"/>
    <x v="8"/>
    <n v="116.52"/>
    <n v="3"/>
    <n v="349.56"/>
  </r>
  <r>
    <x v="6"/>
    <x v="6"/>
    <x v="9"/>
    <n v="59.9"/>
    <n v="2"/>
    <n v="119.8"/>
  </r>
  <r>
    <x v="7"/>
    <x v="7"/>
    <x v="15"/>
    <n v="40"/>
    <n v="3"/>
    <n v="120"/>
  </r>
  <r>
    <x v="7"/>
    <x v="7"/>
    <x v="16"/>
    <n v="390"/>
    <n v="2"/>
    <n v="780"/>
  </r>
  <r>
    <x v="5"/>
    <x v="5"/>
    <x v="3"/>
    <n v="148.56"/>
    <n v="2"/>
    <n v="297.12"/>
  </r>
  <r>
    <x v="5"/>
    <x v="5"/>
    <x v="2"/>
    <n v="153.4"/>
    <n v="1"/>
    <n v="153.4"/>
  </r>
  <r>
    <x v="5"/>
    <x v="5"/>
    <x v="17"/>
    <n v="40"/>
    <n v="3"/>
    <n v="120"/>
  </r>
  <r>
    <x v="4"/>
    <x v="4"/>
    <x v="12"/>
    <n v="81.900000000000006"/>
    <n v="8"/>
    <n v="655.20000000000005"/>
  </r>
  <r>
    <x v="4"/>
    <x v="4"/>
    <x v="2"/>
    <n v="153.4"/>
    <n v="1"/>
    <n v="153.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compact="0" compactData="0" multipleFieldFilters="0">
  <location ref="A4:E8" firstHeaderRow="0" firstDataRow="1" firstDataCol="2" rowPageCount="1" colPageCount="1"/>
  <pivotFields count="6">
    <pivotField axis="axisPage" compact="0" outline="0" showAll="0">
      <items count="9">
        <item x="5"/>
        <item x="3"/>
        <item x="6"/>
        <item x="7"/>
        <item x="1"/>
        <item x="0"/>
        <item x="2"/>
        <item x="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8">
        <item x="5"/>
        <item x="3"/>
        <item x="6"/>
        <item x="7"/>
        <item x="1"/>
        <item x="0"/>
        <item x="2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8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4">
    <i>
      <x v="3"/>
      <x v="2"/>
    </i>
    <i r="1">
      <x v="5"/>
    </i>
    <i r="1"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item="3" hier="-1"/>
  </pageFields>
  <dataFields count="3">
    <dataField name="Soma de Unidades Vendidas" fld="4" baseField="0" baseItem="0"/>
    <dataField name="Soma de Valor Unitário" fld="3" baseField="0" baseItem="0"/>
    <dataField name="Soma de  Total " fld="5" baseField="0" baseItem="0"/>
  </dataFields>
  <formats count="16">
    <format dxfId="604">
      <pivotArea type="all" dataOnly="0" outline="0" fieldPosition="0"/>
    </format>
    <format dxfId="603">
      <pivotArea outline="0" collapsedLevelsAreSubtotals="1" fieldPosition="0"/>
    </format>
    <format dxfId="602">
      <pivotArea field="1" type="button" dataOnly="0" labelOnly="1" outline="0" axis="axisRow" fieldPosition="0"/>
    </format>
    <format dxfId="601">
      <pivotArea field="2" type="button" dataOnly="0" labelOnly="1" outline="0" axis="axisRow" fieldPosition="1"/>
    </format>
    <format dxfId="600">
      <pivotArea dataOnly="0" labelOnly="1" outline="0" fieldPosition="0">
        <references count="1">
          <reference field="1" count="1">
            <x v="4"/>
          </reference>
        </references>
      </pivotArea>
    </format>
    <format dxfId="599">
      <pivotArea dataOnly="0" labelOnly="1" grandRow="1" outline="0" fieldPosition="0"/>
    </format>
    <format dxfId="598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9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90">
      <pivotArea type="all" dataOnly="0" outline="0" fieldPosition="0"/>
    </format>
    <format dxfId="589">
      <pivotArea outline="0" collapsedLevelsAreSubtotals="1" fieldPosition="0"/>
    </format>
    <format dxfId="588">
      <pivotArea field="1" type="button" dataOnly="0" labelOnly="1" outline="0" axis="axisRow" fieldPosition="0"/>
    </format>
    <format dxfId="587">
      <pivotArea field="2" type="button" dataOnly="0" labelOnly="1" outline="0" axis="axisRow" fieldPosition="1"/>
    </format>
    <format dxfId="586">
      <pivotArea dataOnly="0" labelOnly="1" outline="0" fieldPosition="0">
        <references count="1">
          <reference field="1" count="1">
            <x v="4"/>
          </reference>
        </references>
      </pivotArea>
    </format>
    <format dxfId="585">
      <pivotArea dataOnly="0" labelOnly="1" grandRow="1" outline="0" fieldPosition="0"/>
    </format>
    <format dxfId="584">
      <pivotArea dataOnly="0" labelOnly="1" outline="0" fieldPosition="0">
        <references count="2">
          <reference field="1" count="1" selected="0">
            <x v="4"/>
          </reference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Medium1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chartFormat="31">
  <location ref="H4:I8" firstHeaderRow="1" firstDataRow="1" firstDataCol="1"/>
  <pivotFields count="6">
    <pivotField showAll="0">
      <items count="9">
        <item h="1" x="5"/>
        <item h="1" x="3"/>
        <item h="1" x="6"/>
        <item x="7"/>
        <item h="1" x="1"/>
        <item h="1" x="0"/>
        <item h="1" x="2"/>
        <item h="1" x="4"/>
        <item t="default"/>
      </items>
    </pivotField>
    <pivotField showAll="0"/>
    <pivotField axis="axisRow" showAll="0">
      <items count="19">
        <item x="3"/>
        <item x="7"/>
        <item x="15"/>
        <item x="5"/>
        <item x="10"/>
        <item x="1"/>
        <item x="2"/>
        <item x="4"/>
        <item x="11"/>
        <item x="17"/>
        <item x="14"/>
        <item x="6"/>
        <item x="8"/>
        <item x="16"/>
        <item x="13"/>
        <item x="12"/>
        <item x="0"/>
        <item x="9"/>
        <item t="default"/>
      </items>
    </pivotField>
    <pivotField showAll="0"/>
    <pivotField showAll="0"/>
    <pivotField dataField="1" numFmtId="164" showAll="0"/>
  </pivotFields>
  <rowFields count="1">
    <field x="2"/>
  </rowFields>
  <rowItems count="4">
    <i>
      <x v="2"/>
    </i>
    <i>
      <x v="5"/>
    </i>
    <i>
      <x v="13"/>
    </i>
    <i t="grand">
      <x/>
    </i>
  </rowItems>
  <colItems count="1">
    <i/>
  </colItems>
  <dataFields count="1">
    <dataField name="Soma de  Total " fld="5" baseField="0" baseItem="0"/>
  </dataFields>
  <formats count="12">
    <format dxfId="596">
      <pivotArea type="all" dataOnly="0" outline="0" fieldPosition="0"/>
    </format>
    <format dxfId="595">
      <pivotArea outline="0" collapsedLevelsAreSubtotals="1" fieldPosition="0"/>
    </format>
    <format dxfId="594">
      <pivotArea field="2" type="button" dataOnly="0" labelOnly="1" outline="0" axis="axisRow" fieldPosition="0"/>
    </format>
    <format dxfId="593">
      <pivotArea dataOnly="0" labelOnly="1" outline="0" axis="axisValues" fieldPosition="0"/>
    </format>
    <format dxfId="592">
      <pivotArea dataOnly="0" labelOnly="1" fieldPosition="0">
        <references count="1"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91">
      <pivotArea dataOnly="0" labelOnly="1" grandRow="1" outline="0" fieldPosition="0"/>
    </format>
    <format dxfId="582">
      <pivotArea type="all" dataOnly="0" outline="0" fieldPosition="0"/>
    </format>
    <format dxfId="581">
      <pivotArea outline="0" collapsedLevelsAreSubtotals="1" fieldPosition="0"/>
    </format>
    <format dxfId="580">
      <pivotArea field="2" type="button" dataOnly="0" labelOnly="1" outline="0" axis="axisRow" fieldPosition="0"/>
    </format>
    <format dxfId="579">
      <pivotArea dataOnly="0" labelOnly="1" outline="0" axis="axisValues" fieldPosition="0"/>
    </format>
    <format dxfId="578">
      <pivotArea dataOnly="0" labelOnly="1" fieldPosition="0">
        <references count="1">
          <reference field="2" count="6">
            <x v="1"/>
            <x v="4"/>
            <x v="5"/>
            <x v="6"/>
            <x v="8"/>
            <x v="10"/>
          </reference>
        </references>
      </pivotArea>
    </format>
    <format dxfId="577">
      <pivotArea dataOnly="0" labelOnly="1" grandRow="1" outline="0" fieldPosition="0"/>
    </format>
  </format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Vendedor" sourceName="Vendedor">
  <pivotTables>
    <pivotTable tabId="4" name="Tabela dinâmica1"/>
    <pivotTable tabId="4" name="Tabela dinâmica2"/>
  </pivotTables>
  <data>
    <tabular pivotCacheId="1">
      <items count="8">
        <i x="5"/>
        <i x="3"/>
        <i x="6"/>
        <i x="7" s="1"/>
        <i x="1"/>
        <i x="0"/>
        <i x="2"/>
        <i x="4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duto" sourceName="Produto">
  <pivotTables>
    <pivotTable tabId="4" name="Tabela dinâmica1"/>
    <pivotTable tabId="4" name="Tabela dinâmica2"/>
  </pivotTables>
  <data>
    <tabular pivotCacheId="1">
      <items count="18">
        <i x="15" s="1"/>
        <i x="1" s="1"/>
        <i x="16" s="1"/>
        <i x="3" s="1" nd="1"/>
        <i x="7" s="1" nd="1"/>
        <i x="5" s="1" nd="1"/>
        <i x="10" s="1" nd="1"/>
        <i x="2" s="1" nd="1"/>
        <i x="4" s="1" nd="1"/>
        <i x="11" s="1" nd="1"/>
        <i x="17" s="1" nd="1"/>
        <i x="14" s="1" nd="1"/>
        <i x="6" s="1" nd="1"/>
        <i x="8" s="1" nd="1"/>
        <i x="13" s="1" nd="1"/>
        <i x="12" s="1" nd="1"/>
        <i x="0" s="1" nd="1"/>
        <i x="9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" cache="SegmentaçãodeDados_Vendedor" caption="Vendedor" rowHeight="234950"/>
  <slicer name="ProdutoS" cache="SegmentaçãodeDados_Produto" caption="Produto" style="SlicerStyleLight6" rowHeight="234950"/>
</slicers>
</file>

<file path=xl/tables/table1.xml><?xml version="1.0" encoding="utf-8"?>
<table xmlns="http://schemas.openxmlformats.org/spreadsheetml/2006/main" id="1" name="Tabela1" displayName="Tabela1" ref="A1:F38" totalsRowShown="0" headerRowDxfId="612" dataDxfId="611">
  <autoFilter ref="A1:F38"/>
  <tableColumns count="6">
    <tableColumn id="1" name="Vendedor" dataDxfId="610"/>
    <tableColumn id="2" name="Vendedor2" dataDxfId="609"/>
    <tableColumn id="3" name="Produto" dataDxfId="608"/>
    <tableColumn id="4" name="Valor Unitário" dataDxfId="607"/>
    <tableColumn id="5" name="Unidades Vendidas" dataDxfId="606"/>
    <tableColumn id="6" name=" Total " dataDxfId="60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" workbookViewId="0">
      <selection activeCell="A2" sqref="A2"/>
    </sheetView>
  </sheetViews>
  <sheetFormatPr defaultRowHeight="15" x14ac:dyDescent="0.25"/>
  <cols>
    <col min="1" max="2" width="18.88671875" style="1" bestFit="1" customWidth="1"/>
    <col min="3" max="3" width="32.88671875" style="1" bestFit="1" customWidth="1"/>
    <col min="4" max="4" width="17.21875" style="1" customWidth="1"/>
    <col min="5" max="5" width="23" style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4</v>
      </c>
    </row>
    <row r="2" spans="1:6" x14ac:dyDescent="0.25">
      <c r="A2" s="1" t="s">
        <v>5</v>
      </c>
      <c r="B2" s="1" t="s">
        <v>5</v>
      </c>
      <c r="C2" s="1" t="s">
        <v>25</v>
      </c>
      <c r="D2" s="1">
        <v>89.99</v>
      </c>
      <c r="E2" s="1">
        <v>3</v>
      </c>
      <c r="F2" s="2">
        <v>269.97000000000003</v>
      </c>
    </row>
    <row r="3" spans="1:6" x14ac:dyDescent="0.25">
      <c r="A3" s="1" t="s">
        <v>6</v>
      </c>
      <c r="B3" s="1" t="s">
        <v>6</v>
      </c>
      <c r="C3" s="1" t="s">
        <v>26</v>
      </c>
      <c r="D3" s="1">
        <v>69.989999999999995</v>
      </c>
      <c r="E3" s="1">
        <v>5</v>
      </c>
      <c r="F3" s="2">
        <v>349.95</v>
      </c>
    </row>
    <row r="4" spans="1:6" x14ac:dyDescent="0.25">
      <c r="A4" s="1" t="s">
        <v>7</v>
      </c>
      <c r="B4" s="1" t="s">
        <v>7</v>
      </c>
      <c r="C4" s="1" t="s">
        <v>8</v>
      </c>
      <c r="D4" s="1">
        <v>153.4</v>
      </c>
      <c r="E4" s="1">
        <v>1</v>
      </c>
      <c r="F4" s="2">
        <v>153.4</v>
      </c>
    </row>
    <row r="5" spans="1:6" x14ac:dyDescent="0.25">
      <c r="A5" s="1" t="s">
        <v>9</v>
      </c>
      <c r="B5" s="1" t="s">
        <v>9</v>
      </c>
      <c r="C5" s="1" t="s">
        <v>10</v>
      </c>
      <c r="D5" s="1">
        <v>148.56</v>
      </c>
      <c r="E5" s="1">
        <v>9</v>
      </c>
      <c r="F5" s="2">
        <v>1337.04</v>
      </c>
    </row>
    <row r="6" spans="1:6" x14ac:dyDescent="0.25">
      <c r="A6" s="1" t="s">
        <v>11</v>
      </c>
      <c r="B6" s="1" t="s">
        <v>11</v>
      </c>
      <c r="C6" s="1" t="s">
        <v>12</v>
      </c>
      <c r="D6" s="1">
        <v>146.13999999999999</v>
      </c>
      <c r="E6" s="1">
        <v>1</v>
      </c>
      <c r="F6" s="2">
        <v>146.13999999999999</v>
      </c>
    </row>
    <row r="7" spans="1:6" x14ac:dyDescent="0.25">
      <c r="A7" s="1" t="s">
        <v>13</v>
      </c>
      <c r="B7" s="1" t="s">
        <v>13</v>
      </c>
      <c r="C7" s="1" t="s">
        <v>14</v>
      </c>
      <c r="D7" s="1">
        <v>224.14</v>
      </c>
      <c r="E7" s="1">
        <v>4</v>
      </c>
      <c r="F7" s="2">
        <v>896.56</v>
      </c>
    </row>
    <row r="8" spans="1:6" x14ac:dyDescent="0.25">
      <c r="A8" s="1" t="s">
        <v>5</v>
      </c>
      <c r="B8" s="1" t="s">
        <v>5</v>
      </c>
      <c r="C8" s="1" t="s">
        <v>15</v>
      </c>
      <c r="D8" s="1">
        <v>150.5</v>
      </c>
      <c r="E8" s="1">
        <v>4</v>
      </c>
      <c r="F8" s="2">
        <v>602</v>
      </c>
    </row>
    <row r="9" spans="1:6" x14ac:dyDescent="0.25">
      <c r="A9" s="1" t="s">
        <v>6</v>
      </c>
      <c r="B9" s="1" t="s">
        <v>6</v>
      </c>
      <c r="C9" s="1" t="s">
        <v>16</v>
      </c>
      <c r="D9" s="1">
        <v>248.73</v>
      </c>
      <c r="E9" s="1">
        <v>1</v>
      </c>
      <c r="F9" s="2">
        <v>248.73</v>
      </c>
    </row>
    <row r="10" spans="1:6" x14ac:dyDescent="0.25">
      <c r="A10" s="1" t="s">
        <v>7</v>
      </c>
      <c r="B10" s="1" t="s">
        <v>7</v>
      </c>
      <c r="C10" s="1" t="s">
        <v>17</v>
      </c>
      <c r="D10" s="1">
        <v>116.52</v>
      </c>
      <c r="E10" s="1">
        <v>1</v>
      </c>
      <c r="F10" s="2">
        <v>116.52</v>
      </c>
    </row>
    <row r="11" spans="1:6" x14ac:dyDescent="0.25">
      <c r="A11" s="1" t="s">
        <v>9</v>
      </c>
      <c r="B11" s="1" t="s">
        <v>9</v>
      </c>
      <c r="C11" s="1" t="s">
        <v>18</v>
      </c>
      <c r="D11" s="1">
        <v>59.9</v>
      </c>
      <c r="E11" s="1">
        <v>1</v>
      </c>
      <c r="F11" s="2">
        <v>59.9</v>
      </c>
    </row>
    <row r="12" spans="1:6" x14ac:dyDescent="0.25">
      <c r="A12" s="1" t="s">
        <v>5</v>
      </c>
      <c r="B12" s="1" t="s">
        <v>5</v>
      </c>
      <c r="C12" s="1" t="s">
        <v>27</v>
      </c>
      <c r="D12" s="1">
        <v>46.9</v>
      </c>
      <c r="E12" s="1">
        <v>1</v>
      </c>
      <c r="F12" s="2">
        <v>46.9</v>
      </c>
    </row>
    <row r="13" spans="1:6" x14ac:dyDescent="0.25">
      <c r="A13" s="1" t="s">
        <v>6</v>
      </c>
      <c r="B13" s="1" t="s">
        <v>6</v>
      </c>
      <c r="C13" s="1" t="s">
        <v>28</v>
      </c>
      <c r="D13" s="1">
        <v>41.9</v>
      </c>
      <c r="E13" s="1">
        <v>4</v>
      </c>
      <c r="F13" s="2">
        <v>167.6</v>
      </c>
    </row>
    <row r="14" spans="1:6" x14ac:dyDescent="0.25">
      <c r="A14" s="1" t="s">
        <v>7</v>
      </c>
      <c r="B14" s="1" t="s">
        <v>7</v>
      </c>
      <c r="C14" s="1" t="s">
        <v>19</v>
      </c>
      <c r="D14" s="1">
        <v>81.900000000000006</v>
      </c>
      <c r="E14" s="1">
        <v>9</v>
      </c>
      <c r="F14" s="2">
        <v>737.1</v>
      </c>
    </row>
    <row r="15" spans="1:6" x14ac:dyDescent="0.25">
      <c r="A15" s="1" t="s">
        <v>9</v>
      </c>
      <c r="B15" s="1" t="s">
        <v>9</v>
      </c>
      <c r="C15" s="1" t="s">
        <v>20</v>
      </c>
      <c r="D15" s="1">
        <v>55.9</v>
      </c>
      <c r="E15" s="1">
        <v>2</v>
      </c>
      <c r="F15" s="2">
        <v>111.8</v>
      </c>
    </row>
    <row r="16" spans="1:6" x14ac:dyDescent="0.25">
      <c r="A16" s="1" t="s">
        <v>6</v>
      </c>
      <c r="B16" s="1" t="s">
        <v>6</v>
      </c>
      <c r="C16" s="1" t="s">
        <v>21</v>
      </c>
      <c r="D16" s="1">
        <v>89.9</v>
      </c>
      <c r="E16" s="1">
        <v>1</v>
      </c>
      <c r="F16" s="2">
        <v>89.9</v>
      </c>
    </row>
    <row r="17" spans="1:6" x14ac:dyDescent="0.25">
      <c r="A17" s="1" t="s">
        <v>22</v>
      </c>
      <c r="B17" s="1" t="s">
        <v>22</v>
      </c>
      <c r="C17" s="1" t="s">
        <v>25</v>
      </c>
      <c r="D17" s="1">
        <v>89.99</v>
      </c>
      <c r="E17" s="1">
        <v>1</v>
      </c>
      <c r="F17" s="2">
        <v>89.99</v>
      </c>
    </row>
    <row r="18" spans="1:6" x14ac:dyDescent="0.25">
      <c r="A18" s="1" t="s">
        <v>23</v>
      </c>
      <c r="B18" s="1" t="s">
        <v>23</v>
      </c>
      <c r="C18" s="1" t="s">
        <v>26</v>
      </c>
      <c r="D18" s="1">
        <v>69.989999999999995</v>
      </c>
      <c r="E18" s="1">
        <v>1</v>
      </c>
      <c r="F18" s="2">
        <v>69.989999999999995</v>
      </c>
    </row>
    <row r="19" spans="1:6" x14ac:dyDescent="0.25">
      <c r="A19" s="1" t="s">
        <v>6</v>
      </c>
      <c r="B19" s="1" t="s">
        <v>6</v>
      </c>
      <c r="C19" s="1" t="s">
        <v>8</v>
      </c>
      <c r="D19" s="1">
        <v>153.4</v>
      </c>
      <c r="E19" s="1">
        <v>2</v>
      </c>
      <c r="F19" s="2">
        <v>306.8</v>
      </c>
    </row>
    <row r="20" spans="1:6" x14ac:dyDescent="0.25">
      <c r="A20" s="1" t="s">
        <v>7</v>
      </c>
      <c r="B20" s="1" t="s">
        <v>7</v>
      </c>
      <c r="C20" s="1" t="s">
        <v>10</v>
      </c>
      <c r="D20" s="1">
        <v>148.56</v>
      </c>
      <c r="E20" s="1">
        <v>6</v>
      </c>
      <c r="F20" s="2">
        <v>891.36</v>
      </c>
    </row>
    <row r="21" spans="1:6" x14ac:dyDescent="0.25">
      <c r="A21" s="1" t="s">
        <v>5</v>
      </c>
      <c r="B21" s="1" t="s">
        <v>5</v>
      </c>
      <c r="C21" s="1" t="s">
        <v>12</v>
      </c>
      <c r="D21" s="1">
        <v>146.13999999999999</v>
      </c>
      <c r="E21" s="1">
        <v>1</v>
      </c>
      <c r="F21" s="2">
        <v>146.13999999999999</v>
      </c>
    </row>
    <row r="22" spans="1:6" x14ac:dyDescent="0.25">
      <c r="A22" s="1" t="s">
        <v>13</v>
      </c>
      <c r="B22" s="1" t="s">
        <v>13</v>
      </c>
      <c r="C22" s="1" t="s">
        <v>14</v>
      </c>
      <c r="D22" s="1">
        <v>224.14</v>
      </c>
      <c r="E22" s="1">
        <v>1</v>
      </c>
      <c r="F22" s="2">
        <v>224.14</v>
      </c>
    </row>
    <row r="23" spans="1:6" x14ac:dyDescent="0.25">
      <c r="A23" s="1" t="s">
        <v>5</v>
      </c>
      <c r="B23" s="1" t="s">
        <v>5</v>
      </c>
      <c r="C23" s="1" t="s">
        <v>15</v>
      </c>
      <c r="D23" s="1">
        <v>150.5</v>
      </c>
      <c r="E23" s="1">
        <v>5</v>
      </c>
      <c r="F23" s="2">
        <v>752.5</v>
      </c>
    </row>
    <row r="24" spans="1:6" x14ac:dyDescent="0.25">
      <c r="A24" s="1" t="s">
        <v>6</v>
      </c>
      <c r="B24" s="1" t="s">
        <v>6</v>
      </c>
      <c r="C24" s="1" t="s">
        <v>16</v>
      </c>
      <c r="D24" s="1">
        <v>248.73</v>
      </c>
      <c r="E24" s="1">
        <v>2</v>
      </c>
      <c r="F24" s="2">
        <v>497.46</v>
      </c>
    </row>
    <row r="25" spans="1:6" x14ac:dyDescent="0.25">
      <c r="A25" s="1" t="s">
        <v>7</v>
      </c>
      <c r="B25" s="1" t="s">
        <v>7</v>
      </c>
      <c r="C25" s="1" t="s">
        <v>17</v>
      </c>
      <c r="D25" s="1">
        <v>116.52</v>
      </c>
      <c r="E25" s="1">
        <v>3</v>
      </c>
      <c r="F25" s="2">
        <v>349.56</v>
      </c>
    </row>
    <row r="26" spans="1:6" x14ac:dyDescent="0.25">
      <c r="A26" s="1" t="s">
        <v>9</v>
      </c>
      <c r="B26" s="1" t="s">
        <v>9</v>
      </c>
      <c r="C26" s="1" t="s">
        <v>18</v>
      </c>
      <c r="D26" s="1">
        <v>59.9</v>
      </c>
      <c r="E26" s="1">
        <v>2</v>
      </c>
      <c r="F26" s="2">
        <v>119.8</v>
      </c>
    </row>
    <row r="27" spans="1:6" x14ac:dyDescent="0.25">
      <c r="A27" s="1" t="s">
        <v>6</v>
      </c>
      <c r="B27" s="1" t="s">
        <v>6</v>
      </c>
      <c r="C27" s="1" t="s">
        <v>27</v>
      </c>
      <c r="D27" s="1">
        <v>46.9</v>
      </c>
      <c r="E27" s="1">
        <v>2</v>
      </c>
      <c r="F27" s="2">
        <v>93.8</v>
      </c>
    </row>
    <row r="28" spans="1:6" x14ac:dyDescent="0.25">
      <c r="A28" s="1" t="s">
        <v>7</v>
      </c>
      <c r="B28" s="1" t="s">
        <v>7</v>
      </c>
      <c r="C28" s="1" t="s">
        <v>28</v>
      </c>
      <c r="D28" s="1">
        <v>41.9</v>
      </c>
      <c r="E28" s="1">
        <v>2</v>
      </c>
      <c r="F28" s="2">
        <v>83.8</v>
      </c>
    </row>
    <row r="29" spans="1:6" x14ac:dyDescent="0.25">
      <c r="A29" s="1" t="s">
        <v>9</v>
      </c>
      <c r="B29" s="1" t="s">
        <v>9</v>
      </c>
      <c r="C29" s="1" t="s">
        <v>19</v>
      </c>
      <c r="D29" s="1">
        <v>81.900000000000006</v>
      </c>
      <c r="E29" s="1">
        <v>4</v>
      </c>
      <c r="F29" s="2">
        <v>327.60000000000002</v>
      </c>
    </row>
    <row r="30" spans="1:6" x14ac:dyDescent="0.25">
      <c r="A30" s="1" t="s">
        <v>22</v>
      </c>
      <c r="B30" s="1" t="s">
        <v>22</v>
      </c>
      <c r="C30" s="1" t="s">
        <v>17</v>
      </c>
      <c r="D30" s="1">
        <v>116.52</v>
      </c>
      <c r="E30" s="1">
        <v>3</v>
      </c>
      <c r="F30" s="2">
        <v>349.56</v>
      </c>
    </row>
    <row r="31" spans="1:6" x14ac:dyDescent="0.25">
      <c r="A31" s="1" t="s">
        <v>22</v>
      </c>
      <c r="B31" s="1" t="s">
        <v>22</v>
      </c>
      <c r="C31" s="1" t="s">
        <v>18</v>
      </c>
      <c r="D31" s="1">
        <v>59.9</v>
      </c>
      <c r="E31" s="1">
        <v>2</v>
      </c>
      <c r="F31" s="2">
        <v>119.8</v>
      </c>
    </row>
    <row r="32" spans="1:6" x14ac:dyDescent="0.25">
      <c r="A32" s="1" t="s">
        <v>23</v>
      </c>
      <c r="B32" s="1" t="s">
        <v>23</v>
      </c>
      <c r="C32" s="1" t="s">
        <v>29</v>
      </c>
      <c r="D32" s="1">
        <v>40</v>
      </c>
      <c r="E32" s="1">
        <v>3</v>
      </c>
      <c r="F32" s="2">
        <v>120</v>
      </c>
    </row>
    <row r="33" spans="1:6" x14ac:dyDescent="0.25">
      <c r="A33" s="1" t="s">
        <v>23</v>
      </c>
      <c r="B33" s="1" t="s">
        <v>23</v>
      </c>
      <c r="C33" s="1" t="s">
        <v>30</v>
      </c>
      <c r="D33" s="1">
        <v>390</v>
      </c>
      <c r="E33" s="1">
        <v>2</v>
      </c>
      <c r="F33" s="2">
        <v>780</v>
      </c>
    </row>
    <row r="34" spans="1:6" x14ac:dyDescent="0.25">
      <c r="A34" s="1" t="s">
        <v>13</v>
      </c>
      <c r="B34" s="1" t="s">
        <v>13</v>
      </c>
      <c r="C34" s="1" t="s">
        <v>10</v>
      </c>
      <c r="D34" s="1">
        <v>148.56</v>
      </c>
      <c r="E34" s="1">
        <v>2</v>
      </c>
      <c r="F34" s="2">
        <v>297.12</v>
      </c>
    </row>
    <row r="35" spans="1:6" x14ac:dyDescent="0.25">
      <c r="A35" s="1" t="s">
        <v>13</v>
      </c>
      <c r="B35" s="1" t="s">
        <v>13</v>
      </c>
      <c r="C35" s="1" t="s">
        <v>8</v>
      </c>
      <c r="D35" s="1">
        <v>153.4</v>
      </c>
      <c r="E35" s="1">
        <v>1</v>
      </c>
      <c r="F35" s="2">
        <v>153.4</v>
      </c>
    </row>
    <row r="36" spans="1:6" x14ac:dyDescent="0.25">
      <c r="A36" s="1" t="s">
        <v>13</v>
      </c>
      <c r="B36" s="1" t="s">
        <v>13</v>
      </c>
      <c r="C36" s="1" t="s">
        <v>24</v>
      </c>
      <c r="D36" s="1">
        <v>40</v>
      </c>
      <c r="E36" s="1">
        <v>3</v>
      </c>
      <c r="F36" s="2">
        <v>120</v>
      </c>
    </row>
    <row r="37" spans="1:6" x14ac:dyDescent="0.25">
      <c r="A37" s="1" t="s">
        <v>11</v>
      </c>
      <c r="B37" s="1" t="s">
        <v>11</v>
      </c>
      <c r="C37" s="1" t="s">
        <v>19</v>
      </c>
      <c r="D37" s="1">
        <v>81.900000000000006</v>
      </c>
      <c r="E37" s="1">
        <v>8</v>
      </c>
      <c r="F37" s="2">
        <v>655.20000000000005</v>
      </c>
    </row>
    <row r="38" spans="1:6" x14ac:dyDescent="0.25">
      <c r="A38" s="1" t="s">
        <v>11</v>
      </c>
      <c r="B38" s="1" t="s">
        <v>11</v>
      </c>
      <c r="C38" s="1" t="s">
        <v>8</v>
      </c>
      <c r="D38" s="1">
        <v>153.4</v>
      </c>
      <c r="E38" s="1">
        <v>1</v>
      </c>
      <c r="F38" s="2">
        <v>153.4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2" width="15.6640625" style="1" bestFit="1" customWidth="1"/>
    <col min="3" max="3" width="18.88671875" style="1" bestFit="1" customWidth="1"/>
    <col min="4" max="4" width="10.6640625" style="1" bestFit="1" customWidth="1"/>
    <col min="5" max="5" width="12.21875" style="1" bestFit="1" customWidth="1"/>
    <col min="6" max="6" width="13.21875" style="1" bestFit="1" customWidth="1"/>
    <col min="7" max="16384" width="8.88671875" style="1"/>
  </cols>
  <sheetData>
    <row r="1" spans="1:6" x14ac:dyDescent="0.25">
      <c r="A1" s="1" t="s">
        <v>32</v>
      </c>
      <c r="B1" s="1" t="s">
        <v>33</v>
      </c>
      <c r="C1" s="1" t="s">
        <v>0</v>
      </c>
      <c r="D1" s="1" t="s">
        <v>34</v>
      </c>
      <c r="E1" s="1" t="s">
        <v>35</v>
      </c>
      <c r="F1" s="1" t="s">
        <v>36</v>
      </c>
    </row>
    <row r="2" spans="1:6" x14ac:dyDescent="0.25">
      <c r="A2" s="1" t="s">
        <v>37</v>
      </c>
      <c r="B2" s="1" t="s">
        <v>37</v>
      </c>
      <c r="C2" s="1" t="s">
        <v>9</v>
      </c>
      <c r="D2" s="1" t="s">
        <v>38</v>
      </c>
      <c r="E2" s="1">
        <v>16</v>
      </c>
      <c r="F2" s="2">
        <v>1956.14</v>
      </c>
    </row>
    <row r="3" spans="1:6" x14ac:dyDescent="0.25">
      <c r="A3" s="1" t="s">
        <v>41</v>
      </c>
      <c r="B3" s="1" t="s">
        <v>41</v>
      </c>
      <c r="C3" s="1" t="s">
        <v>22</v>
      </c>
      <c r="D3" s="1" t="s">
        <v>38</v>
      </c>
      <c r="E3" s="1">
        <v>8</v>
      </c>
      <c r="F3" s="2">
        <v>559.35</v>
      </c>
    </row>
    <row r="4" spans="1:6" x14ac:dyDescent="0.25">
      <c r="A4" s="1" t="s">
        <v>41</v>
      </c>
      <c r="B4" s="1" t="s">
        <v>41</v>
      </c>
      <c r="C4" s="1" t="s">
        <v>23</v>
      </c>
      <c r="D4" s="1" t="s">
        <v>39</v>
      </c>
      <c r="E4" s="1">
        <v>6</v>
      </c>
      <c r="F4" s="2">
        <v>969.99</v>
      </c>
    </row>
    <row r="5" spans="1:6" x14ac:dyDescent="0.25">
      <c r="A5" s="1" t="s">
        <v>37</v>
      </c>
      <c r="B5" s="1" t="s">
        <v>37</v>
      </c>
      <c r="C5" s="1" t="s">
        <v>6</v>
      </c>
      <c r="D5" s="1" t="s">
        <v>38</v>
      </c>
      <c r="E5" s="1">
        <v>18</v>
      </c>
      <c r="F5" s="2">
        <v>1754.24</v>
      </c>
    </row>
    <row r="6" spans="1:6" x14ac:dyDescent="0.25">
      <c r="A6" s="1" t="s">
        <v>40</v>
      </c>
      <c r="B6" s="1" t="s">
        <v>40</v>
      </c>
      <c r="C6" s="1" t="s">
        <v>13</v>
      </c>
      <c r="D6" s="1" t="s">
        <v>38</v>
      </c>
      <c r="E6" s="1">
        <v>7</v>
      </c>
      <c r="F6" s="2">
        <v>1691.22</v>
      </c>
    </row>
    <row r="7" spans="1:6" x14ac:dyDescent="0.25">
      <c r="A7" s="1" t="s">
        <v>37</v>
      </c>
      <c r="B7" s="1" t="s">
        <v>37</v>
      </c>
      <c r="C7" s="1" t="s">
        <v>5</v>
      </c>
      <c r="D7" s="1" t="s">
        <v>39</v>
      </c>
      <c r="E7" s="1">
        <v>12</v>
      </c>
      <c r="F7" s="2">
        <v>1817.51</v>
      </c>
    </row>
    <row r="8" spans="1:6" x14ac:dyDescent="0.25">
      <c r="A8" s="1" t="s">
        <v>40</v>
      </c>
      <c r="B8" s="1" t="s">
        <v>40</v>
      </c>
      <c r="C8" s="1" t="s">
        <v>7</v>
      </c>
      <c r="D8" s="1" t="s">
        <v>39</v>
      </c>
      <c r="E8" s="1">
        <v>16</v>
      </c>
      <c r="F8" s="2">
        <v>2331.7399999999998</v>
      </c>
    </row>
    <row r="9" spans="1:6" x14ac:dyDescent="0.25">
      <c r="A9" s="1" t="s">
        <v>41</v>
      </c>
      <c r="B9" s="1" t="s">
        <v>41</v>
      </c>
      <c r="C9" s="1" t="s">
        <v>11</v>
      </c>
      <c r="D9" s="1" t="s">
        <v>39</v>
      </c>
      <c r="E9" s="1">
        <v>20</v>
      </c>
      <c r="F9" s="2">
        <v>954.74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showGridLines="0" workbookViewId="0">
      <selection activeCell="B2" sqref="B2"/>
    </sheetView>
  </sheetViews>
  <sheetFormatPr defaultRowHeight="15" x14ac:dyDescent="0.25"/>
  <cols>
    <col min="1" max="1" width="30.77734375" style="11" bestFit="1" customWidth="1"/>
    <col min="2" max="2" width="23.6640625" style="11" customWidth="1"/>
    <col min="3" max="3" width="31.44140625" style="11" bestFit="1" customWidth="1"/>
    <col min="4" max="4" width="25.5546875" style="11" bestFit="1" customWidth="1"/>
    <col min="5" max="5" width="17.6640625" style="11" bestFit="1" customWidth="1"/>
    <col min="6" max="7" width="8.88671875" style="11"/>
    <col min="8" max="8" width="23.6640625" style="11" customWidth="1"/>
    <col min="9" max="9" width="17.6640625" style="11" bestFit="1" customWidth="1"/>
    <col min="10" max="16384" width="8.88671875" style="11"/>
  </cols>
  <sheetData>
    <row r="1" spans="1:9" ht="15.6" thickBot="1" x14ac:dyDescent="0.3"/>
    <row r="2" spans="1:9" ht="16.2" thickTop="1" thickBot="1" x14ac:dyDescent="0.3">
      <c r="A2" s="13" t="s">
        <v>0</v>
      </c>
      <c r="B2" s="11" t="s">
        <v>23</v>
      </c>
    </row>
    <row r="3" spans="1:9" ht="15.6" thickTop="1" x14ac:dyDescent="0.25"/>
    <row r="4" spans="1:9" x14ac:dyDescent="0.25">
      <c r="A4" s="13" t="s">
        <v>1</v>
      </c>
      <c r="B4" s="13" t="s">
        <v>2</v>
      </c>
      <c r="C4" s="11" t="s">
        <v>43</v>
      </c>
      <c r="D4" s="11" t="s">
        <v>44</v>
      </c>
      <c r="E4" s="11" t="s">
        <v>45</v>
      </c>
      <c r="H4" s="13" t="s">
        <v>60</v>
      </c>
      <c r="I4" s="11" t="s">
        <v>45</v>
      </c>
    </row>
    <row r="5" spans="1:9" x14ac:dyDescent="0.25">
      <c r="A5" s="11" t="s">
        <v>23</v>
      </c>
      <c r="B5" s="11" t="s">
        <v>29</v>
      </c>
      <c r="C5" s="12">
        <v>3</v>
      </c>
      <c r="D5" s="12">
        <v>40</v>
      </c>
      <c r="E5" s="12">
        <v>120</v>
      </c>
      <c r="H5" s="14" t="s">
        <v>29</v>
      </c>
      <c r="I5" s="12">
        <v>120</v>
      </c>
    </row>
    <row r="6" spans="1:9" x14ac:dyDescent="0.25">
      <c r="A6" s="11" t="s">
        <v>23</v>
      </c>
      <c r="B6" s="11" t="s">
        <v>26</v>
      </c>
      <c r="C6" s="12">
        <v>1</v>
      </c>
      <c r="D6" s="12">
        <v>69.989999999999995</v>
      </c>
      <c r="E6" s="12">
        <v>69.989999999999995</v>
      </c>
      <c r="H6" s="14" t="s">
        <v>26</v>
      </c>
      <c r="I6" s="12">
        <v>69.989999999999995</v>
      </c>
    </row>
    <row r="7" spans="1:9" x14ac:dyDescent="0.25">
      <c r="A7" s="11" t="s">
        <v>23</v>
      </c>
      <c r="B7" s="11" t="s">
        <v>30</v>
      </c>
      <c r="C7" s="12">
        <v>2</v>
      </c>
      <c r="D7" s="12">
        <v>390</v>
      </c>
      <c r="E7" s="12">
        <v>780</v>
      </c>
      <c r="H7" s="14" t="s">
        <v>30</v>
      </c>
      <c r="I7" s="12">
        <v>780</v>
      </c>
    </row>
    <row r="8" spans="1:9" x14ac:dyDescent="0.25">
      <c r="A8" s="11" t="s">
        <v>42</v>
      </c>
      <c r="C8" s="12">
        <v>6</v>
      </c>
      <c r="D8" s="12">
        <v>499.99</v>
      </c>
      <c r="E8" s="12">
        <v>969.99</v>
      </c>
      <c r="H8" s="14" t="s">
        <v>42</v>
      </c>
      <c r="I8" s="12">
        <v>969.99</v>
      </c>
    </row>
    <row r="9" spans="1:9" x14ac:dyDescent="0.25">
      <c r="A9"/>
      <c r="B9"/>
      <c r="C9"/>
      <c r="D9"/>
      <c r="E9"/>
      <c r="H9"/>
      <c r="I9"/>
    </row>
    <row r="10" spans="1:9" x14ac:dyDescent="0.25">
      <c r="A10"/>
      <c r="B10"/>
      <c r="C10"/>
      <c r="D10"/>
      <c r="E10"/>
      <c r="H10"/>
      <c r="I10"/>
    </row>
    <row r="11" spans="1:9" x14ac:dyDescent="0.25">
      <c r="A11"/>
      <c r="B11"/>
      <c r="C11"/>
      <c r="D11"/>
      <c r="E11"/>
      <c r="H11"/>
      <c r="I11"/>
    </row>
    <row r="12" spans="1:9" x14ac:dyDescent="0.25">
      <c r="A12"/>
      <c r="B12"/>
      <c r="C12"/>
      <c r="D12"/>
      <c r="E12"/>
      <c r="H12"/>
      <c r="I12"/>
    </row>
    <row r="13" spans="1:9" x14ac:dyDescent="0.25">
      <c r="A13"/>
      <c r="B13"/>
      <c r="C13"/>
      <c r="D13"/>
      <c r="E13"/>
      <c r="H13"/>
      <c r="I13"/>
    </row>
    <row r="14" spans="1:9" x14ac:dyDescent="0.25">
      <c r="A14"/>
      <c r="B14"/>
      <c r="C14"/>
      <c r="D14"/>
      <c r="E14"/>
      <c r="H14"/>
      <c r="I14"/>
    </row>
    <row r="15" spans="1:9" x14ac:dyDescent="0.25">
      <c r="A15"/>
      <c r="B15"/>
      <c r="C15"/>
      <c r="D15"/>
      <c r="E15"/>
      <c r="H15"/>
      <c r="I15"/>
    </row>
    <row r="16" spans="1:9" x14ac:dyDescent="0.25">
      <c r="A16"/>
      <c r="B16"/>
      <c r="C16"/>
      <c r="D16"/>
      <c r="E16"/>
      <c r="H16"/>
      <c r="I16"/>
    </row>
    <row r="17" spans="1:9" x14ac:dyDescent="0.25">
      <c r="A17"/>
      <c r="B17"/>
      <c r="C17"/>
      <c r="D17"/>
      <c r="E17"/>
      <c r="H17"/>
      <c r="I17"/>
    </row>
    <row r="18" spans="1:9" x14ac:dyDescent="0.25">
      <c r="A18"/>
      <c r="B18"/>
      <c r="C18"/>
      <c r="D18"/>
      <c r="E18"/>
      <c r="H18"/>
      <c r="I18"/>
    </row>
    <row r="19" spans="1:9" x14ac:dyDescent="0.25">
      <c r="A19"/>
      <c r="B19"/>
      <c r="C19"/>
      <c r="D19"/>
      <c r="E19"/>
      <c r="H19"/>
      <c r="I19"/>
    </row>
    <row r="20" spans="1:9" x14ac:dyDescent="0.25">
      <c r="A20"/>
      <c r="B20"/>
      <c r="C20"/>
      <c r="D20"/>
      <c r="E20"/>
      <c r="H20"/>
      <c r="I20"/>
    </row>
    <row r="21" spans="1:9" x14ac:dyDescent="0.25">
      <c r="A21"/>
      <c r="B21"/>
      <c r="C21"/>
      <c r="D21"/>
      <c r="E21"/>
      <c r="H21"/>
      <c r="I21"/>
    </row>
    <row r="22" spans="1:9" x14ac:dyDescent="0.25">
      <c r="A22"/>
      <c r="B22"/>
      <c r="C22"/>
      <c r="D22"/>
      <c r="E22"/>
      <c r="H22"/>
      <c r="I22"/>
    </row>
    <row r="23" spans="1:9" x14ac:dyDescent="0.25">
      <c r="A23"/>
      <c r="B23"/>
      <c r="C23"/>
      <c r="D23"/>
      <c r="E23"/>
      <c r="H23"/>
      <c r="I23"/>
    </row>
    <row r="24" spans="1:9" x14ac:dyDescent="0.25">
      <c r="A24"/>
      <c r="B24"/>
      <c r="C24"/>
      <c r="D24"/>
      <c r="E24"/>
    </row>
    <row r="25" spans="1:9" x14ac:dyDescent="0.25">
      <c r="A25"/>
      <c r="B25"/>
      <c r="C25"/>
      <c r="D25"/>
      <c r="E25"/>
    </row>
    <row r="26" spans="1:9" x14ac:dyDescent="0.25">
      <c r="A26"/>
      <c r="B26"/>
      <c r="C26"/>
      <c r="D26"/>
      <c r="E26"/>
    </row>
    <row r="27" spans="1:9" x14ac:dyDescent="0.25">
      <c r="A27"/>
      <c r="B27"/>
      <c r="C27"/>
      <c r="D27"/>
      <c r="E27"/>
    </row>
    <row r="28" spans="1:9" x14ac:dyDescent="0.25">
      <c r="A28"/>
      <c r="B28"/>
      <c r="C28"/>
      <c r="D28"/>
      <c r="E28"/>
    </row>
    <row r="29" spans="1:9" x14ac:dyDescent="0.25">
      <c r="A29"/>
      <c r="B29"/>
      <c r="C29"/>
      <c r="D29"/>
      <c r="E29"/>
    </row>
    <row r="30" spans="1:9" x14ac:dyDescent="0.25">
      <c r="A30"/>
      <c r="B30"/>
      <c r="C30"/>
      <c r="D30"/>
      <c r="E30"/>
    </row>
    <row r="31" spans="1:9" x14ac:dyDescent="0.25">
      <c r="A31"/>
      <c r="B31"/>
      <c r="C31"/>
      <c r="D31"/>
      <c r="E31"/>
    </row>
    <row r="32" spans="1:9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</sheetData>
  <pageMargins left="0.511811024" right="0.511811024" top="0.78740157499999996" bottom="0.78740157499999996" header="0.31496062000000002" footer="0.3149606200000000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W33"/>
  <sheetViews>
    <sheetView tabSelected="1" workbookViewId="0"/>
  </sheetViews>
  <sheetFormatPr defaultRowHeight="15" x14ac:dyDescent="0.25"/>
  <cols>
    <col min="1" max="1" width="2.5546875" style="3" customWidth="1"/>
    <col min="2" max="16384" width="8.88671875" style="3"/>
  </cols>
  <sheetData>
    <row r="1" spans="2:23" ht="27.6" customHeight="1" x14ac:dyDescent="0.25">
      <c r="B1" s="21" t="s">
        <v>61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2:23" ht="6" customHeight="1" x14ac:dyDescent="0.2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</row>
    <row r="6" spans="2:23" ht="15.6" x14ac:dyDescent="0.3">
      <c r="L6" s="4" t="s">
        <v>46</v>
      </c>
    </row>
    <row r="9" spans="2:23" x14ac:dyDescent="0.25">
      <c r="F9" s="19" t="s">
        <v>59</v>
      </c>
      <c r="G9" s="19"/>
      <c r="H9" s="19"/>
      <c r="I9" s="19"/>
    </row>
    <row r="20" spans="7:8" ht="15.6" x14ac:dyDescent="0.3">
      <c r="G20"/>
      <c r="H20"/>
    </row>
    <row r="21" spans="7:8" ht="15.6" x14ac:dyDescent="0.3">
      <c r="G21"/>
      <c r="H21"/>
    </row>
    <row r="22" spans="7:8" ht="15.6" x14ac:dyDescent="0.3">
      <c r="G22"/>
      <c r="H22"/>
    </row>
    <row r="23" spans="7:8" ht="15.6" x14ac:dyDescent="0.3">
      <c r="G23"/>
      <c r="H23"/>
    </row>
    <row r="24" spans="7:8" ht="15.6" x14ac:dyDescent="0.3">
      <c r="G24"/>
      <c r="H24"/>
    </row>
    <row r="25" spans="7:8" ht="15.6" x14ac:dyDescent="0.3">
      <c r="G25"/>
      <c r="H25"/>
    </row>
    <row r="26" spans="7:8" ht="15.6" x14ac:dyDescent="0.3">
      <c r="G26"/>
      <c r="H26"/>
    </row>
    <row r="27" spans="7:8" ht="15.6" x14ac:dyDescent="0.3">
      <c r="G27"/>
      <c r="H27"/>
    </row>
    <row r="28" spans="7:8" ht="15.6" x14ac:dyDescent="0.3">
      <c r="G28"/>
      <c r="H28"/>
    </row>
    <row r="29" spans="7:8" ht="15.6" x14ac:dyDescent="0.3">
      <c r="G29"/>
      <c r="H29"/>
    </row>
    <row r="30" spans="7:8" ht="15.6" x14ac:dyDescent="0.3">
      <c r="G30"/>
      <c r="H30"/>
    </row>
    <row r="31" spans="7:8" ht="15.6" x14ac:dyDescent="0.3">
      <c r="G31"/>
      <c r="H31"/>
    </row>
    <row r="32" spans="7:8" ht="15.6" x14ac:dyDescent="0.3">
      <c r="G32"/>
      <c r="H32"/>
    </row>
    <row r="33" spans="7:8" ht="15.6" x14ac:dyDescent="0.3">
      <c r="G33"/>
      <c r="H33"/>
    </row>
  </sheetData>
  <mergeCells count="1">
    <mergeCell ref="B1:W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showGridLines="0" workbookViewId="0">
      <selection activeCell="M10" sqref="M10"/>
    </sheetView>
  </sheetViews>
  <sheetFormatPr defaultRowHeight="15" x14ac:dyDescent="0.25"/>
  <cols>
    <col min="1" max="1" width="24.6640625" style="3" bestFit="1" customWidth="1"/>
    <col min="2" max="2" width="15.33203125" style="3" bestFit="1" customWidth="1"/>
    <col min="3" max="12" width="8.88671875" style="3"/>
    <col min="13" max="13" width="11.88671875" style="3" customWidth="1"/>
    <col min="14" max="16" width="8.88671875" style="3"/>
    <col min="17" max="17" width="41.109375" style="3" customWidth="1"/>
    <col min="18" max="18" width="22.109375" style="3" customWidth="1"/>
    <col min="19" max="16384" width="8.88671875" style="3"/>
  </cols>
  <sheetData>
    <row r="1" spans="1:18" ht="15.6" x14ac:dyDescent="0.3">
      <c r="A1" s="5" t="s">
        <v>47</v>
      </c>
    </row>
    <row r="2" spans="1:18" x14ac:dyDescent="0.25">
      <c r="A2" s="3" t="s">
        <v>51</v>
      </c>
      <c r="B2" s="6">
        <f>($B$6 / 4)</f>
        <v>500</v>
      </c>
    </row>
    <row r="3" spans="1:18" ht="15.6" x14ac:dyDescent="0.25">
      <c r="A3" s="3" t="s">
        <v>50</v>
      </c>
      <c r="B3" s="6">
        <f t="shared" ref="B3:B5" si="0">($B$6 / 4)</f>
        <v>500</v>
      </c>
      <c r="Q3" s="7" t="s">
        <v>2</v>
      </c>
      <c r="R3" s="7" t="s">
        <v>58</v>
      </c>
    </row>
    <row r="4" spans="1:18" x14ac:dyDescent="0.25">
      <c r="A4" s="3" t="s">
        <v>48</v>
      </c>
      <c r="B4" s="6">
        <f t="shared" si="0"/>
        <v>500</v>
      </c>
      <c r="Q4" s="9" t="str">
        <f t="array" ref="Q4">IFERROR(INDEX('Pivot Table'!$A$5:$E$1000, SMALL(IF('Pivot Table'!$A$5:$E$1000 = 'Pivot Table'!$B$2, ROW('Pivot Table'!$A$5:$A$1000) - 4), ROW('Dashboard Vendedores'!A1)), 2), "  ")</f>
        <v>Boné</v>
      </c>
      <c r="R4" s="8">
        <f t="array" ref="R4">IFERROR(INDEX('Pivot Table'!$A$5:$E$1000, SMALL(IF('Pivot Table'!$A$5:$E$1000 = 'Pivot Table'!$B$2, ROW('Pivot Table'!$A$5:$A$1000) - 4), ROW('Dashboard Vendedores'!A1)), 5), "  ")</f>
        <v>120</v>
      </c>
    </row>
    <row r="5" spans="1:18" x14ac:dyDescent="0.25">
      <c r="A5" s="3" t="s">
        <v>49</v>
      </c>
      <c r="B5" s="6">
        <f t="shared" si="0"/>
        <v>500</v>
      </c>
      <c r="Q5" s="9" t="str">
        <f t="array" ref="Q5">IFERROR(INDEX('Pivot Table'!$A$5:$E$1000, SMALL(IF('Pivot Table'!$A$5:$E$1000 = 'Pivot Table'!$B$2, ROW('Pivot Table'!$A$5:$A$1000) - 4), ROW('Dashboard Vendedores'!A2)), 2), "  ")</f>
        <v>Calça Feminina Jogger</v>
      </c>
      <c r="R5" s="8">
        <f t="array" ref="R5">IFERROR(INDEX('Pivot Table'!$A$5:$E$1000, SMALL(IF('Pivot Table'!$A$5:$E$1000 = 'Pivot Table'!$B$2, ROW('Pivot Table'!$A$5:$A$1000) - 4), ROW('Dashboard Vendedores'!A2)), 5), "  ")</f>
        <v>69.989999999999995</v>
      </c>
    </row>
    <row r="6" spans="1:18" ht="15.6" x14ac:dyDescent="0.3">
      <c r="A6" s="5" t="s">
        <v>52</v>
      </c>
      <c r="B6" s="6">
        <v>2000</v>
      </c>
      <c r="Q6" s="9" t="str">
        <f t="array" ref="Q6">IFERROR(INDEX('Pivot Table'!$A$5:$E$1000, SMALL(IF('Pivot Table'!$A$5:$E$1000 = 'Pivot Table'!$B$2, ROW('Pivot Table'!$A$5:$A$1000) - 4), ROW('Dashboard Vendedores'!A3)), 2), "  ")</f>
        <v>Relógio</v>
      </c>
      <c r="R6" s="8">
        <f t="array" ref="R6">IFERROR(INDEX('Pivot Table'!$A$5:$E$1000, SMALL(IF('Pivot Table'!$A$5:$E$1000 = 'Pivot Table'!$B$2, ROW('Pivot Table'!$A$5:$A$1000) - 4), ROW('Dashboard Vendedores'!A3)), 5), "  ")</f>
        <v>780</v>
      </c>
    </row>
    <row r="7" spans="1:18" x14ac:dyDescent="0.25">
      <c r="Q7" s="9" t="str">
        <f t="array" ref="Q7">IFERROR(INDEX('Pivot Table'!$A$5:$E$1000, SMALL(IF('Pivot Table'!$A$5:$E$1000 = 'Pivot Table'!$B$2, ROW('Pivot Table'!$A$5:$A$1000) - 4), ROW('Dashboard Vendedores'!A4)), 2), "  ")</f>
        <v xml:space="preserve">  </v>
      </c>
      <c r="R7" s="8" t="str">
        <f t="array" ref="R7">IFERROR(INDEX('Pivot Table'!$A$5:$E$1000, SMALL(IF('Pivot Table'!$A$5:$E$1000 = 'Pivot Table'!$B$2, ROW('Pivot Table'!$A$5:$A$1000) - 4), ROW('Dashboard Vendedores'!A4)), 5), "  ")</f>
        <v xml:space="preserve">  </v>
      </c>
    </row>
    <row r="8" spans="1:18" x14ac:dyDescent="0.25">
      <c r="Q8" s="9" t="str">
        <f t="array" ref="Q8">IFERROR(INDEX('Pivot Table'!$A$5:$E$1000, SMALL(IF('Pivot Table'!$A$5:$E$1000 = 'Pivot Table'!$B$2, ROW('Pivot Table'!$A$5:$A$1000) - 4), ROW('Dashboard Vendedores'!A5)), 2), "  ")</f>
        <v xml:space="preserve">  </v>
      </c>
      <c r="R8" s="8" t="str">
        <f t="array" ref="R8">IFERROR(INDEX('Pivot Table'!$A$5:$E$1000, SMALL(IF('Pivot Table'!$A$5:$E$1000 = 'Pivot Table'!$B$2, ROW('Pivot Table'!$A$5:$A$1000) - 4), ROW('Dashboard Vendedores'!A5)), 5), "  ")</f>
        <v xml:space="preserve">  </v>
      </c>
    </row>
    <row r="9" spans="1:18" ht="15.6" x14ac:dyDescent="0.3">
      <c r="A9" s="5"/>
      <c r="M9" s="10" t="s">
        <v>56</v>
      </c>
      <c r="N9" s="10"/>
      <c r="Q9" s="9" t="str">
        <f t="array" ref="Q9">IFERROR(INDEX('Pivot Table'!$A$5:$E$1000, SMALL(IF('Pivot Table'!$A$5:$E$1000 = 'Pivot Table'!$B$2, ROW('Pivot Table'!$A$5:$A$1000) - 4), ROW('Dashboard Vendedores'!A6)), 2), "  ")</f>
        <v xml:space="preserve">  </v>
      </c>
      <c r="R9" s="8" t="str">
        <f t="array" ref="R9">IFERROR(INDEX('Pivot Table'!$A$5:$E$1000, SMALL(IF('Pivot Table'!$A$5:$E$1000 = 'Pivot Table'!$B$2, ROW('Pivot Table'!$A$5:$A$1000) - 4), ROW('Dashboard Vendedores'!A6)), 5), "  ")</f>
        <v xml:space="preserve">  </v>
      </c>
    </row>
    <row r="10" spans="1:18" x14ac:dyDescent="0.25">
      <c r="A10" s="3" t="s">
        <v>53</v>
      </c>
      <c r="B10" s="6">
        <f>SUM('Pivot Table'!E:E) / 2</f>
        <v>969.99</v>
      </c>
      <c r="M10" s="15">
        <f>(B10 / B6)</f>
        <v>0.48499500000000001</v>
      </c>
      <c r="Q10" s="9" t="str">
        <f t="array" ref="Q10">IFERROR(INDEX('Pivot Table'!$A$5:$E$1000, SMALL(IF('Pivot Table'!$A$5:$E$1000 = 'Pivot Table'!$B$2, ROW('Pivot Table'!$A$5:$A$1000) - 4), ROW('Dashboard Vendedores'!A7)), 2), "  ")</f>
        <v xml:space="preserve">  </v>
      </c>
      <c r="R10" s="8" t="str">
        <f t="array" ref="R10">IFERROR(INDEX('Pivot Table'!$A$5:$E$1000, SMALL(IF('Pivot Table'!$A$5:$E$1000 = 'Pivot Table'!$B$2, ROW('Pivot Table'!$A$5:$A$1000) - 4), ROW('Dashboard Vendedores'!A7)), 5), "  ")</f>
        <v xml:space="preserve">  </v>
      </c>
    </row>
    <row r="11" spans="1:18" x14ac:dyDescent="0.25">
      <c r="A11" s="3" t="s">
        <v>54</v>
      </c>
      <c r="B11" s="3">
        <v>70</v>
      </c>
      <c r="N11" s="15"/>
      <c r="Q11" s="9" t="str">
        <f t="array" ref="Q11">IFERROR(INDEX('Pivot Table'!$A$5:$E$1000, SMALL(IF('Pivot Table'!$A$5:$E$1000 = 'Pivot Table'!$B$2, ROW('Pivot Table'!$A$5:$A$1000) - 4), ROW('Dashboard Vendedores'!A8)), 2), "  ")</f>
        <v xml:space="preserve">  </v>
      </c>
      <c r="R11" s="8" t="str">
        <f t="array" ref="R11">IFERROR(INDEX('Pivot Table'!$A$5:$E$1000, SMALL(IF('Pivot Table'!$A$5:$E$1000 = 'Pivot Table'!$B$2, ROW('Pivot Table'!$A$5:$A$1000) - 4), ROW('Dashboard Vendedores'!A8)), 5), "  ")</f>
        <v xml:space="preserve">  </v>
      </c>
    </row>
    <row r="12" spans="1:18" x14ac:dyDescent="0.25">
      <c r="A12" s="3" t="s">
        <v>55</v>
      </c>
      <c r="B12" s="6">
        <f>(B6 * 2) - (B10 + B11)</f>
        <v>2960.01</v>
      </c>
      <c r="Q12" s="9" t="str">
        <f t="array" ref="Q12">IFERROR(INDEX('Pivot Table'!$A$5:$E$1000, SMALL(IF('Pivot Table'!$A$5:$E$1000 = 'Pivot Table'!$B$2, ROW('Pivot Table'!$A$5:$A$1000) - 4), ROW('Dashboard Vendedores'!A9)), 2), "  ")</f>
        <v xml:space="preserve">  </v>
      </c>
      <c r="R12" s="8" t="str">
        <f t="array" ref="R12">IFERROR(INDEX('Pivot Table'!$A$5:$E$1000, SMALL(IF('Pivot Table'!$A$5:$E$1000 = 'Pivot Table'!$B$2, ROW('Pivot Table'!$A$5:$A$1000) - 4), ROW('Dashboard Vendedores'!A9)), 5), "  ")</f>
        <v xml:space="preserve">  </v>
      </c>
    </row>
    <row r="13" spans="1:18" ht="15.6" x14ac:dyDescent="0.25">
      <c r="M13" s="10" t="s">
        <v>57</v>
      </c>
      <c r="N13" s="10"/>
      <c r="O13" s="10"/>
      <c r="Q13" s="9" t="str">
        <f t="array" ref="Q13">IFERROR(INDEX('Pivot Table'!$A$5:$E$1000, SMALL(IF('Pivot Table'!$A$5:$E$1000 = 'Pivot Table'!$B$2, ROW('Pivot Table'!$A$5:$A$1000) - 4), ROW('Dashboard Vendedores'!A10)), 2), "  ")</f>
        <v xml:space="preserve">  </v>
      </c>
      <c r="R13" s="8" t="str">
        <f t="array" ref="R13">IFERROR(INDEX('Pivot Table'!$A$5:$E$1000, SMALL(IF('Pivot Table'!$A$5:$E$1000 = 'Pivot Table'!$B$2, ROW('Pivot Table'!$A$5:$A$1000) - 4), ROW('Dashboard Vendedores'!A10)), 5), "  ")</f>
        <v xml:space="preserve">  </v>
      </c>
    </row>
    <row r="14" spans="1:18" x14ac:dyDescent="0.25">
      <c r="M14" s="16">
        <f>SUM('Pivot Table'!C:C) / 2</f>
        <v>6</v>
      </c>
    </row>
    <row r="15" spans="1:18" x14ac:dyDescent="0.25">
      <c r="N15" s="16"/>
    </row>
  </sheetData>
  <mergeCells count="2">
    <mergeCell ref="M9:N9"/>
    <mergeCell ref="M13:O1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showGridLines="0" workbookViewId="0"/>
  </sheetViews>
  <sheetFormatPr defaultRowHeight="15" x14ac:dyDescent="0.25"/>
  <cols>
    <col min="1" max="1" width="17" style="11" customWidth="1"/>
    <col min="2" max="2" width="8.88671875" style="11"/>
    <col min="3" max="12" width="3.6640625" style="11" customWidth="1"/>
    <col min="13" max="16384" width="8.88671875" style="11"/>
  </cols>
  <sheetData>
    <row r="1" spans="1:12" x14ac:dyDescent="0.25">
      <c r="A1" s="18">
        <f>'Grafico Velocimetro'!$M$10</f>
        <v>0.48499500000000001</v>
      </c>
    </row>
    <row r="4" spans="1:12" x14ac:dyDescent="0.25">
      <c r="C4" s="17">
        <f t="shared" ref="C4:C11" si="0">(C5 + 10 / 100)</f>
        <v>0.90999999999999992</v>
      </c>
      <c r="D4" s="17">
        <f t="shared" ref="D4:D12" si="1">(D5 + 10 / 100)</f>
        <v>0.91999999999999993</v>
      </c>
      <c r="E4" s="17">
        <f t="shared" ref="E4:E12" si="2">(E5 + 10 / 100)</f>
        <v>0.92999999999999994</v>
      </c>
      <c r="F4" s="17">
        <f t="shared" ref="F4:F12" si="3">(F5 + 10 / 100)</f>
        <v>0.94</v>
      </c>
      <c r="G4" s="17">
        <f t="shared" ref="G4:G12" si="4">(G5 + 10 / 100)</f>
        <v>0.94999999999999984</v>
      </c>
      <c r="H4" s="17">
        <f t="shared" ref="H4:H12" si="5">(H5 + 10 / 100)</f>
        <v>0.95999999999999985</v>
      </c>
      <c r="I4" s="17">
        <f t="shared" ref="I4:I12" si="6">(I5 + 10 / 100)</f>
        <v>0.96999999999999986</v>
      </c>
      <c r="J4" s="17">
        <f t="shared" ref="J4:J12" si="7">(J5 + 10 / 100)</f>
        <v>0.97999999999999987</v>
      </c>
      <c r="K4" s="17">
        <f t="shared" ref="K4:K12" si="8">(K5 + 10 / 100)</f>
        <v>0.98999999999999988</v>
      </c>
      <c r="L4" s="17">
        <f t="shared" ref="L4:L12" si="9">(L5 + 10 / 100)</f>
        <v>0.99999999999999989</v>
      </c>
    </row>
    <row r="5" spans="1:12" x14ac:dyDescent="0.25">
      <c r="C5" s="17">
        <f t="shared" si="0"/>
        <v>0.80999999999999994</v>
      </c>
      <c r="D5" s="17">
        <f t="shared" si="1"/>
        <v>0.82</v>
      </c>
      <c r="E5" s="17">
        <f t="shared" si="2"/>
        <v>0.83</v>
      </c>
      <c r="F5" s="17">
        <f t="shared" si="3"/>
        <v>0.84</v>
      </c>
      <c r="G5" s="17">
        <f t="shared" si="4"/>
        <v>0.84999999999999987</v>
      </c>
      <c r="H5" s="17">
        <f t="shared" si="5"/>
        <v>0.85999999999999988</v>
      </c>
      <c r="I5" s="17">
        <f t="shared" si="6"/>
        <v>0.86999999999999988</v>
      </c>
      <c r="J5" s="17">
        <f t="shared" si="7"/>
        <v>0.87999999999999989</v>
      </c>
      <c r="K5" s="17">
        <f t="shared" si="8"/>
        <v>0.8899999999999999</v>
      </c>
      <c r="L5" s="17">
        <f t="shared" si="9"/>
        <v>0.89999999999999991</v>
      </c>
    </row>
    <row r="6" spans="1:12" x14ac:dyDescent="0.25">
      <c r="C6" s="17">
        <f t="shared" si="0"/>
        <v>0.71</v>
      </c>
      <c r="D6" s="17">
        <f t="shared" si="1"/>
        <v>0.72</v>
      </c>
      <c r="E6" s="17">
        <f t="shared" si="2"/>
        <v>0.73</v>
      </c>
      <c r="F6" s="17">
        <f t="shared" si="3"/>
        <v>0.74</v>
      </c>
      <c r="G6" s="17">
        <f t="shared" si="4"/>
        <v>0.74999999999999989</v>
      </c>
      <c r="H6" s="17">
        <f t="shared" si="5"/>
        <v>0.7599999999999999</v>
      </c>
      <c r="I6" s="17">
        <f t="shared" si="6"/>
        <v>0.76999999999999991</v>
      </c>
      <c r="J6" s="17">
        <f t="shared" si="7"/>
        <v>0.77999999999999992</v>
      </c>
      <c r="K6" s="17">
        <f t="shared" si="8"/>
        <v>0.78999999999999992</v>
      </c>
      <c r="L6" s="17">
        <f t="shared" si="9"/>
        <v>0.79999999999999993</v>
      </c>
    </row>
    <row r="7" spans="1:12" x14ac:dyDescent="0.25">
      <c r="C7" s="17">
        <f t="shared" si="0"/>
        <v>0.61</v>
      </c>
      <c r="D7" s="17">
        <f t="shared" si="1"/>
        <v>0.62</v>
      </c>
      <c r="E7" s="17">
        <f t="shared" si="2"/>
        <v>0.63</v>
      </c>
      <c r="F7" s="17">
        <f t="shared" si="3"/>
        <v>0.64</v>
      </c>
      <c r="G7" s="17">
        <f t="shared" si="4"/>
        <v>0.64999999999999991</v>
      </c>
      <c r="H7" s="17">
        <f t="shared" si="5"/>
        <v>0.65999999999999992</v>
      </c>
      <c r="I7" s="17">
        <f t="shared" si="6"/>
        <v>0.66999999999999993</v>
      </c>
      <c r="J7" s="17">
        <f t="shared" si="7"/>
        <v>0.67999999999999994</v>
      </c>
      <c r="K7" s="17">
        <f t="shared" si="8"/>
        <v>0.69</v>
      </c>
      <c r="L7" s="17">
        <f t="shared" si="9"/>
        <v>0.7</v>
      </c>
    </row>
    <row r="8" spans="1:12" x14ac:dyDescent="0.25">
      <c r="C8" s="17">
        <f t="shared" si="0"/>
        <v>0.51</v>
      </c>
      <c r="D8" s="17">
        <f t="shared" si="1"/>
        <v>0.52</v>
      </c>
      <c r="E8" s="17">
        <f t="shared" si="2"/>
        <v>0.53</v>
      </c>
      <c r="F8" s="17">
        <f t="shared" si="3"/>
        <v>0.54</v>
      </c>
      <c r="G8" s="17">
        <f t="shared" si="4"/>
        <v>0.54999999999999993</v>
      </c>
      <c r="H8" s="17">
        <f t="shared" si="5"/>
        <v>0.55999999999999994</v>
      </c>
      <c r="I8" s="17">
        <f t="shared" si="6"/>
        <v>0.56999999999999995</v>
      </c>
      <c r="J8" s="17">
        <f t="shared" si="7"/>
        <v>0.57999999999999996</v>
      </c>
      <c r="K8" s="17">
        <f t="shared" si="8"/>
        <v>0.59</v>
      </c>
      <c r="L8" s="17">
        <f t="shared" si="9"/>
        <v>0.6</v>
      </c>
    </row>
    <row r="9" spans="1:12" x14ac:dyDescent="0.25">
      <c r="C9" s="17">
        <f t="shared" si="0"/>
        <v>0.41000000000000003</v>
      </c>
      <c r="D9" s="17">
        <f t="shared" si="1"/>
        <v>0.42000000000000004</v>
      </c>
      <c r="E9" s="17">
        <f t="shared" si="2"/>
        <v>0.43000000000000005</v>
      </c>
      <c r="F9" s="17">
        <f t="shared" si="3"/>
        <v>0.44000000000000006</v>
      </c>
      <c r="G9" s="17">
        <f t="shared" si="4"/>
        <v>0.44999999999999996</v>
      </c>
      <c r="H9" s="17">
        <f t="shared" si="5"/>
        <v>0.45999999999999996</v>
      </c>
      <c r="I9" s="17">
        <f t="shared" si="6"/>
        <v>0.47</v>
      </c>
      <c r="J9" s="17">
        <f t="shared" si="7"/>
        <v>0.48</v>
      </c>
      <c r="K9" s="17">
        <f t="shared" si="8"/>
        <v>0.49</v>
      </c>
      <c r="L9" s="17">
        <f t="shared" si="9"/>
        <v>0.5</v>
      </c>
    </row>
    <row r="10" spans="1:12" x14ac:dyDescent="0.25">
      <c r="C10" s="17">
        <f t="shared" si="0"/>
        <v>0.31000000000000005</v>
      </c>
      <c r="D10" s="17">
        <f t="shared" si="1"/>
        <v>0.32000000000000006</v>
      </c>
      <c r="E10" s="17">
        <f t="shared" si="2"/>
        <v>0.33</v>
      </c>
      <c r="F10" s="17">
        <f t="shared" si="3"/>
        <v>0.34</v>
      </c>
      <c r="G10" s="17">
        <f t="shared" si="4"/>
        <v>0.35</v>
      </c>
      <c r="H10" s="17">
        <f t="shared" si="5"/>
        <v>0.36</v>
      </c>
      <c r="I10" s="17">
        <f t="shared" si="6"/>
        <v>0.37</v>
      </c>
      <c r="J10" s="17">
        <f t="shared" si="7"/>
        <v>0.38</v>
      </c>
      <c r="K10" s="17">
        <f t="shared" si="8"/>
        <v>0.39</v>
      </c>
      <c r="L10" s="17">
        <f t="shared" si="9"/>
        <v>0.4</v>
      </c>
    </row>
    <row r="11" spans="1:12" x14ac:dyDescent="0.25">
      <c r="C11" s="17">
        <f t="shared" si="0"/>
        <v>0.21000000000000002</v>
      </c>
      <c r="D11" s="17">
        <f t="shared" si="1"/>
        <v>0.22000000000000003</v>
      </c>
      <c r="E11" s="17">
        <f t="shared" si="2"/>
        <v>0.23</v>
      </c>
      <c r="F11" s="17">
        <f t="shared" si="3"/>
        <v>0.24000000000000002</v>
      </c>
      <c r="G11" s="17">
        <f t="shared" si="4"/>
        <v>0.25</v>
      </c>
      <c r="H11" s="17">
        <f t="shared" si="5"/>
        <v>0.26</v>
      </c>
      <c r="I11" s="17">
        <f t="shared" si="6"/>
        <v>0.27</v>
      </c>
      <c r="J11" s="17">
        <f t="shared" si="7"/>
        <v>0.28000000000000003</v>
      </c>
      <c r="K11" s="17">
        <f t="shared" si="8"/>
        <v>0.29000000000000004</v>
      </c>
      <c r="L11" s="17">
        <f t="shared" si="9"/>
        <v>0.30000000000000004</v>
      </c>
    </row>
    <row r="12" spans="1:12" x14ac:dyDescent="0.25">
      <c r="C12" s="17">
        <f>(C13 + 10 / 100)</f>
        <v>0.11</v>
      </c>
      <c r="D12" s="17">
        <f t="shared" si="1"/>
        <v>0.12000000000000001</v>
      </c>
      <c r="E12" s="17">
        <f t="shared" si="2"/>
        <v>0.13</v>
      </c>
      <c r="F12" s="17">
        <f t="shared" si="3"/>
        <v>0.14000000000000001</v>
      </c>
      <c r="G12" s="17">
        <f t="shared" si="4"/>
        <v>0.15000000000000002</v>
      </c>
      <c r="H12" s="17">
        <f t="shared" si="5"/>
        <v>0.16</v>
      </c>
      <c r="I12" s="17">
        <f t="shared" si="6"/>
        <v>0.17</v>
      </c>
      <c r="J12" s="17">
        <f t="shared" si="7"/>
        <v>0.18</v>
      </c>
      <c r="K12" s="17">
        <f t="shared" si="8"/>
        <v>0.19</v>
      </c>
      <c r="L12" s="17">
        <f t="shared" si="9"/>
        <v>0.2</v>
      </c>
    </row>
    <row r="13" spans="1:12" x14ac:dyDescent="0.25">
      <c r="C13" s="17">
        <v>0.01</v>
      </c>
      <c r="D13" s="17">
        <f>(C13 + 1 / 100)</f>
        <v>0.02</v>
      </c>
      <c r="E13" s="17">
        <f t="shared" ref="E13:L13" si="10">(D13 + 1 / 100)</f>
        <v>0.03</v>
      </c>
      <c r="F13" s="17">
        <f t="shared" si="10"/>
        <v>0.04</v>
      </c>
      <c r="G13" s="17">
        <f t="shared" si="10"/>
        <v>0.05</v>
      </c>
      <c r="H13" s="17">
        <f t="shared" si="10"/>
        <v>6.0000000000000005E-2</v>
      </c>
      <c r="I13" s="17">
        <f t="shared" si="10"/>
        <v>7.0000000000000007E-2</v>
      </c>
      <c r="J13" s="17">
        <f t="shared" si="10"/>
        <v>0.08</v>
      </c>
      <c r="K13" s="17">
        <f t="shared" si="10"/>
        <v>0.09</v>
      </c>
      <c r="L13" s="17">
        <f t="shared" si="10"/>
        <v>9.9999999999999992E-2</v>
      </c>
    </row>
  </sheetData>
  <conditionalFormatting sqref="C4:L13">
    <cfRule type="cellIs" dxfId="464" priority="1" operator="between">
      <formula>0</formula>
      <formula>$A$1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Vendas</vt:lpstr>
      <vt:lpstr>Dados Vendedor</vt:lpstr>
      <vt:lpstr>Pivot Table</vt:lpstr>
      <vt:lpstr>Dashboard Vendedores</vt:lpstr>
      <vt:lpstr>Grafico Velocimetro</vt:lpstr>
      <vt:lpstr>Waffle</vt:lpstr>
      <vt:lpstr>Imagens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Vagner Santos</cp:lastModifiedBy>
  <dcterms:created xsi:type="dcterms:W3CDTF">2021-08-25T00:58:32Z</dcterms:created>
  <dcterms:modified xsi:type="dcterms:W3CDTF">2024-08-23T00:37:41Z</dcterms:modified>
</cp:coreProperties>
</file>