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Excel-II\Trabalhos Novos\Capitulo06\"/>
    </mc:Choice>
  </mc:AlternateContent>
  <bookViews>
    <workbookView xWindow="-108" yWindow="-108" windowWidth="23256" windowHeight="12456" tabRatio="852" activeTab="4"/>
  </bookViews>
  <sheets>
    <sheet name="Gerenciador de Cenários" sheetId="1" r:id="rId1"/>
    <sheet name="Atingir Meta Exemplo 1" sheetId="4" r:id="rId2"/>
    <sheet name="Atingir Meta Exemplo 2" sheetId="7" r:id="rId3"/>
    <sheet name="Tabela de Dados exemplo 1" sheetId="5" r:id="rId4"/>
    <sheet name="Tabela de Dados exemplo 2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4" i="6" l="1"/>
  <c r="D15" i="6"/>
  <c r="D16" i="6"/>
  <c r="D17" i="6"/>
  <c r="D18" i="6"/>
  <c r="D19" i="6"/>
  <c r="D20" i="6"/>
  <c r="D21" i="6"/>
  <c r="D22" i="6"/>
  <c r="D23" i="6"/>
  <c r="D24" i="6"/>
  <c r="D13" i="6"/>
  <c r="O21" i="6"/>
  <c r="N21" i="6"/>
  <c r="M21" i="6"/>
  <c r="L21" i="6"/>
  <c r="K21" i="6"/>
  <c r="J21" i="6"/>
  <c r="E13" i="6"/>
  <c r="E14" i="6" s="1"/>
  <c r="E15" i="6" s="1"/>
  <c r="E16" i="6" s="1"/>
  <c r="E17" i="6" s="1"/>
  <c r="E18" i="6" s="1"/>
  <c r="E19" i="6" s="1"/>
  <c r="E20" i="6" s="1"/>
  <c r="E21" i="6" s="1"/>
  <c r="E22" i="6" s="1"/>
  <c r="E23" i="6" s="1"/>
  <c r="E24" i="6" s="1"/>
  <c r="F14" i="6"/>
  <c r="F15" i="6"/>
  <c r="F16" i="6"/>
  <c r="F17" i="6"/>
  <c r="F18" i="6"/>
  <c r="F19" i="6"/>
  <c r="F20" i="6"/>
  <c r="F21" i="6"/>
  <c r="F22" i="6"/>
  <c r="F23" i="6"/>
  <c r="F24" i="6"/>
  <c r="F13" i="6"/>
  <c r="E13" i="5"/>
  <c r="D14" i="5"/>
  <c r="D15" i="5"/>
  <c r="D16" i="5"/>
  <c r="D17" i="5"/>
  <c r="D18" i="5"/>
  <c r="D19" i="5"/>
  <c r="D20" i="5"/>
  <c r="D21" i="5"/>
  <c r="D22" i="5"/>
  <c r="D23" i="5"/>
  <c r="D24" i="5"/>
  <c r="D13" i="5"/>
  <c r="E13" i="7"/>
  <c r="D14" i="7"/>
  <c r="D15" i="7"/>
  <c r="D16" i="7"/>
  <c r="D17" i="7"/>
  <c r="D18" i="7"/>
  <c r="D19" i="7"/>
  <c r="D20" i="7"/>
  <c r="D21" i="7"/>
  <c r="D22" i="7"/>
  <c r="D23" i="7"/>
  <c r="D24" i="7"/>
  <c r="D13" i="7"/>
  <c r="E13" i="4"/>
  <c r="E14" i="4" s="1"/>
  <c r="E15" i="4" s="1"/>
  <c r="E16" i="4" s="1"/>
  <c r="E17" i="4" s="1"/>
  <c r="E18" i="4" s="1"/>
  <c r="E19" i="4" s="1"/>
  <c r="E20" i="4" s="1"/>
  <c r="E21" i="4" s="1"/>
  <c r="E22" i="4" s="1"/>
  <c r="E23" i="4" s="1"/>
  <c r="E24" i="4" s="1"/>
  <c r="D14" i="4"/>
  <c r="D15" i="4"/>
  <c r="D16" i="4"/>
  <c r="D17" i="4"/>
  <c r="D18" i="4"/>
  <c r="D19" i="4"/>
  <c r="D20" i="4"/>
  <c r="D21" i="4"/>
  <c r="D22" i="4"/>
  <c r="D23" i="4"/>
  <c r="D24" i="4"/>
  <c r="D13" i="4"/>
  <c r="F13" i="4" s="1"/>
  <c r="E13" i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D14" i="1"/>
  <c r="F14" i="1" s="1"/>
  <c r="D15" i="1"/>
  <c r="F15" i="1" s="1"/>
  <c r="D16" i="1"/>
  <c r="F16" i="1" s="1"/>
  <c r="D17" i="1"/>
  <c r="F17" i="1" s="1"/>
  <c r="D18" i="1"/>
  <c r="F18" i="1" s="1"/>
  <c r="D19" i="1"/>
  <c r="F19" i="1" s="1"/>
  <c r="D20" i="1"/>
  <c r="F20" i="1" s="1"/>
  <c r="D21" i="1"/>
  <c r="F21" i="1" s="1"/>
  <c r="D22" i="1"/>
  <c r="F22" i="1" s="1"/>
  <c r="D23" i="1"/>
  <c r="F23" i="1" s="1"/>
  <c r="D24" i="1"/>
  <c r="F24" i="1" s="1"/>
  <c r="D13" i="1"/>
  <c r="F13" i="1" s="1"/>
  <c r="F13" i="5" l="1"/>
  <c r="E14" i="5"/>
  <c r="F13" i="7"/>
  <c r="E14" i="7"/>
  <c r="F24" i="4"/>
  <c r="F23" i="4"/>
  <c r="F22" i="4"/>
  <c r="F21" i="4"/>
  <c r="F20" i="4"/>
  <c r="F19" i="4"/>
  <c r="F18" i="4"/>
  <c r="F17" i="4"/>
  <c r="F16" i="4"/>
  <c r="F15" i="4"/>
  <c r="F14" i="4"/>
  <c r="H23" i="6"/>
  <c r="H24" i="6" s="1"/>
  <c r="H25" i="6" s="1"/>
  <c r="H26" i="6" s="1"/>
  <c r="H27" i="6" s="1"/>
  <c r="H28" i="6" s="1"/>
  <c r="H29" i="6" s="1"/>
  <c r="H30" i="6" s="1"/>
  <c r="H31" i="6" s="1"/>
  <c r="H32" i="6" s="1"/>
  <c r="C25" i="6"/>
  <c r="C25" i="5"/>
  <c r="D25" i="5"/>
  <c r="C25" i="7"/>
  <c r="D25" i="7"/>
  <c r="D25" i="4"/>
  <c r="C25" i="4"/>
  <c r="C25" i="1"/>
  <c r="D25" i="1"/>
  <c r="F14" i="5" l="1"/>
  <c r="E15" i="5"/>
  <c r="F14" i="7"/>
  <c r="E15" i="7"/>
  <c r="D25" i="6"/>
  <c r="F15" i="5" l="1"/>
  <c r="E16" i="5"/>
  <c r="F15" i="7"/>
  <c r="E16" i="7"/>
  <c r="F25" i="1"/>
  <c r="F16" i="5" l="1"/>
  <c r="E17" i="5"/>
  <c r="F16" i="7"/>
  <c r="E17" i="7"/>
  <c r="I15" i="1"/>
  <c r="I18" i="1" s="1"/>
  <c r="F17" i="5" l="1"/>
  <c r="E18" i="5"/>
  <c r="F17" i="7"/>
  <c r="E18" i="7"/>
  <c r="I15" i="4"/>
  <c r="I18" i="4" s="1"/>
  <c r="F18" i="5" l="1"/>
  <c r="E19" i="5"/>
  <c r="F18" i="7"/>
  <c r="E19" i="7"/>
  <c r="F25" i="4"/>
  <c r="F19" i="5" l="1"/>
  <c r="E20" i="5"/>
  <c r="F19" i="7"/>
  <c r="E20" i="7"/>
  <c r="F25" i="6"/>
  <c r="I15" i="6"/>
  <c r="H21" i="6" s="1"/>
  <c r="F20" i="5" l="1"/>
  <c r="E21" i="5"/>
  <c r="F20" i="7"/>
  <c r="E21" i="7"/>
  <c r="I18" i="6"/>
  <c r="F21" i="5" l="1"/>
  <c r="E22" i="5"/>
  <c r="F21" i="7"/>
  <c r="E22" i="7"/>
  <c r="F22" i="5" l="1"/>
  <c r="E23" i="5"/>
  <c r="F22" i="7"/>
  <c r="E23" i="7"/>
  <c r="F23" i="5" l="1"/>
  <c r="E24" i="5"/>
  <c r="F24" i="5" s="1"/>
  <c r="I15" i="5"/>
  <c r="F23" i="7"/>
  <c r="E24" i="7"/>
  <c r="F24" i="7" s="1"/>
  <c r="I15" i="7"/>
  <c r="I18" i="7" s="1"/>
  <c r="I22" i="5" l="1"/>
  <c r="I18" i="5"/>
  <c r="F25" i="5"/>
  <c r="F25" i="7"/>
</calcChain>
</file>

<file path=xl/comments1.xml><?xml version="1.0" encoding="utf-8"?>
<comments xmlns="http://schemas.openxmlformats.org/spreadsheetml/2006/main">
  <authors>
    <author>tc={FCA0BA92-11C7-4DEF-A1D3-7995FD03B71A}</author>
  </authors>
  <commentList>
    <comment ref="H21" authorId="0" shapeId="0">
      <text>
        <r>
          <rPr>
            <sz val="11"/>
            <color theme="1"/>
            <rFont val="Calibri"/>
            <family val="2"/>
            <scheme val="minor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Lucro</t>
        </r>
      </text>
    </comment>
  </commentList>
</comments>
</file>

<file path=xl/sharedStrings.xml><?xml version="1.0" encoding="utf-8"?>
<sst xmlns="http://schemas.openxmlformats.org/spreadsheetml/2006/main" count="158" uniqueCount="43">
  <si>
    <t>Curso de Excel do Básico ao Avançado</t>
  </si>
  <si>
    <t>Professor:</t>
  </si>
  <si>
    <t xml:space="preserve">     Clevison Santos</t>
  </si>
  <si>
    <t>Aula:</t>
  </si>
  <si>
    <t xml:space="preserve"> Cenários</t>
  </si>
  <si>
    <t>Mês</t>
  </si>
  <si>
    <t>Qtd Vendas</t>
  </si>
  <si>
    <t>Preço Produto</t>
  </si>
  <si>
    <t>Lucro</t>
  </si>
  <si>
    <t>Cenário 1</t>
  </si>
  <si>
    <t>Cenário 2</t>
  </si>
  <si>
    <t>Cenário 3</t>
  </si>
  <si>
    <t>Cenário 4</t>
  </si>
  <si>
    <t>Cenário 5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</si>
  <si>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</si>
  <si>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</si>
  <si>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</si>
  <si>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</si>
  <si>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</si>
  <si>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</si>
  <si>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</si>
  <si>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</si>
  <si>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</si>
  <si>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</si>
  <si>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</si>
  <si>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</si>
  <si>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Total de Receita</t>
  </si>
  <si>
    <t>Custo Total Produtos</t>
  </si>
  <si>
    <t>Preço Unitário</t>
  </si>
  <si>
    <t>Receita do Mês</t>
  </si>
  <si>
    <t>Venda de Salgadinhos</t>
  </si>
  <si>
    <t xml:space="preserve"> Meta</t>
  </si>
  <si>
    <t xml:space="preserve"> Tabela de Dados</t>
  </si>
  <si>
    <t>Cenários</t>
  </si>
  <si>
    <t>Quantidade</t>
  </si>
  <si>
    <t>Quantidade Vendas</t>
  </si>
  <si>
    <t>% Vendas</t>
  </si>
  <si>
    <t>Pergunta: Quantos produtos preciso vender para ter um lucro</t>
  </si>
  <si>
    <t>Pergunta: Qual é o lucro testando vários preços unitários?</t>
  </si>
  <si>
    <t>Pergunta: Qual é o lucro testando preço e quantidade vendida?</t>
  </si>
  <si>
    <t xml:space="preserve">Pergunta: Quanto preciso cobrar por produto para ter um lucro  </t>
  </si>
  <si>
    <t>de R$ 1.000.000 ?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</si>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</sst>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-&quot;R$&quot;* #,##0.00_-;\-&quot;R$&quot;* #,##0.00_-;_-&quot;R$&quot;* &quot;-&quot;??_-;_-@_-"/>
    <numFmt numFmtId="43" formatCode="_-* #,##0.00_-;\-* #,##0.00_-;_-* &quot;-&quot;??_-;_-@_-"/>
    <numFmt numFmtId="164" formatCode="_-&quot;R$&quot;\ * #,##0.00_-;\-&quot;R$&quot;\ * #,##0.00_-;_-&quot;R$&quot;\ * &quot;-&quot;??_-;_-@_-"/>
    <numFmt numFmtId="165" formatCode="#,##0_ ;\-#,##0\ "/>
    <numFmt numFmtId="166" formatCode="&quot;R$&quot;\ #,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36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sz val="16"/>
      <color theme="0" tint="-4.9989318521683403E-2"/>
      <name val="Calibri"/>
      <family val="2"/>
      <scheme val="minor"/>
    </font>
    <font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22"/>
      <color theme="1"/>
      <name val="Calibri"/>
      <family val="2"/>
      <scheme val="minor"/>
    </font>
    <font>
      <sz val="16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FFD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/>
      <top/>
      <bottom style="thin">
        <color theme="0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5">
    <xf numFmtId="0" fontId="0" fillId="0" borderId="0" xfId="0"/>
    <xf numFmtId="0" fontId="0" fillId="2" borderId="0" xfId="0" applyFill="1"/>
    <xf numFmtId="17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/>
    <xf numFmtId="0" fontId="6" fillId="0" borderId="1" xfId="0" applyFont="1" applyBorder="1"/>
    <xf numFmtId="164" fontId="6" fillId="0" borderId="1" xfId="2" applyFont="1" applyBorder="1"/>
    <xf numFmtId="0" fontId="0" fillId="2" borderId="0" xfId="0" applyFill="1" applyAlignment="1">
      <alignment horizontal="center"/>
    </xf>
    <xf numFmtId="164" fontId="6" fillId="0" borderId="1" xfId="2" applyFont="1" applyBorder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5" fillId="3" borderId="4" xfId="0" applyFont="1" applyFill="1" applyBorder="1" applyAlignment="1">
      <alignment horizontal="center"/>
    </xf>
    <xf numFmtId="9" fontId="6" fillId="0" borderId="0" xfId="3" applyFont="1" applyBorder="1" applyAlignment="1">
      <alignment horizontal="center"/>
    </xf>
    <xf numFmtId="165" fontId="6" fillId="4" borderId="3" xfId="1" applyNumberFormat="1" applyFont="1" applyFill="1" applyBorder="1" applyAlignment="1">
      <alignment horizontal="center"/>
    </xf>
    <xf numFmtId="166" fontId="6" fillId="4" borderId="3" xfId="0" applyNumberFormat="1" applyFont="1" applyFill="1" applyBorder="1" applyAlignment="1">
      <alignment horizontal="center"/>
    </xf>
    <xf numFmtId="166" fontId="6" fillId="0" borderId="0" xfId="0" applyNumberFormat="1" applyFont="1" applyAlignment="1">
      <alignment horizontal="center"/>
    </xf>
    <xf numFmtId="166" fontId="6" fillId="6" borderId="1" xfId="0" applyNumberFormat="1" applyFont="1" applyFill="1" applyBorder="1" applyAlignment="1">
      <alignment horizontal="center"/>
    </xf>
    <xf numFmtId="0" fontId="4" fillId="2" borderId="0" xfId="0" applyFont="1" applyFill="1" applyAlignment="1">
      <alignment horizontal="left"/>
    </xf>
    <xf numFmtId="166" fontId="6" fillId="0" borderId="1" xfId="2" applyNumberFormat="1" applyFont="1" applyBorder="1"/>
    <xf numFmtId="165" fontId="6" fillId="0" borderId="1" xfId="2" applyNumberFormat="1" applyFont="1" applyBorder="1" applyAlignment="1">
      <alignment horizontal="center"/>
    </xf>
    <xf numFmtId="166" fontId="6" fillId="4" borderId="1" xfId="0" applyNumberFormat="1" applyFont="1" applyFill="1" applyBorder="1" applyAlignment="1">
      <alignment horizontal="center"/>
    </xf>
    <xf numFmtId="3" fontId="6" fillId="4" borderId="1" xfId="0" applyNumberFormat="1" applyFont="1" applyFill="1" applyBorder="1" applyAlignment="1">
      <alignment horizontal="center"/>
    </xf>
    <xf numFmtId="0" fontId="5" fillId="7" borderId="2" xfId="0" applyFont="1" applyFill="1" applyBorder="1" applyAlignment="1">
      <alignment horizontal="left"/>
    </xf>
    <xf numFmtId="0" fontId="5" fillId="7" borderId="2" xfId="0" applyFont="1" applyFill="1" applyBorder="1" applyAlignment="1">
      <alignment horizontal="center"/>
    </xf>
    <xf numFmtId="0" fontId="5" fillId="7" borderId="4" xfId="0" applyFont="1" applyFill="1" applyBorder="1" applyAlignment="1">
      <alignment horizontal="center"/>
    </xf>
    <xf numFmtId="9" fontId="5" fillId="7" borderId="2" xfId="0" applyNumberFormat="1" applyFont="1" applyFill="1" applyBorder="1" applyAlignment="1">
      <alignment horizontal="center"/>
    </xf>
    <xf numFmtId="165" fontId="5" fillId="7" borderId="2" xfId="1" applyNumberFormat="1" applyFont="1" applyFill="1" applyBorder="1" applyAlignment="1">
      <alignment horizontal="center"/>
    </xf>
    <xf numFmtId="166" fontId="5" fillId="7" borderId="0" xfId="0" applyNumberFormat="1" applyFont="1" applyFill="1" applyAlignment="1">
      <alignment horizontal="center"/>
    </xf>
    <xf numFmtId="0" fontId="5" fillId="7" borderId="4" xfId="0" applyFont="1" applyFill="1" applyBorder="1" applyAlignment="1">
      <alignment horizontal="left"/>
    </xf>
    <xf numFmtId="166" fontId="5" fillId="7" borderId="4" xfId="2" applyNumberFormat="1" applyFont="1" applyFill="1" applyBorder="1" applyAlignment="1">
      <alignment horizontal="center"/>
    </xf>
    <xf numFmtId="3" fontId="5" fillId="7" borderId="4" xfId="0" applyNumberFormat="1" applyFont="1" applyFill="1" applyBorder="1" applyAlignment="1">
      <alignment horizontal="center"/>
    </xf>
    <xf numFmtId="4" fontId="9" fillId="0" borderId="1" xfId="0" applyNumberFormat="1" applyFont="1" applyBorder="1" applyAlignment="1">
      <alignment horizontal="center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right"/>
    </xf>
    <xf numFmtId="0" fontId="8" fillId="5" borderId="0" xfId="0" applyFont="1" applyFill="1" applyAlignment="1">
      <alignment horizontal="center"/>
    </xf>
    <xf numFmtId="0" fontId="6" fillId="0" borderId="5" xfId="0" applyFont="1" applyBorder="1" applyAlignment="1">
      <alignment horizontal="center"/>
    </xf>
    <xf numFmtId="166" fontId="5" fillId="8" borderId="1" xfId="0" applyNumberFormat="1" applyFont="1" applyFill="1" applyBorder="1" applyAlignment="1">
      <alignment horizontal="center"/>
    </xf>
    <xf numFmtId="44" fontId="6" fillId="0" borderId="1" xfId="0" applyNumberFormat="1" applyFont="1" applyBorder="1" applyAlignment="1">
      <alignment horizontal="center"/>
    </xf>
    <xf numFmtId="44" fontId="5" fillId="8" borderId="1" xfId="0" applyNumberFormat="1" applyFont="1" applyFill="1" applyBorder="1" applyAlignment="1">
      <alignment horizontal="center"/>
    </xf>
    <xf numFmtId="166" fontId="5" fillId="6" borderId="1" xfId="0" applyNumberFormat="1" applyFont="1" applyFill="1" applyBorder="1" applyAlignment="1">
      <alignment horizontal="center"/>
    </xf>
    <xf numFmtId="44" fontId="5" fillId="6" borderId="1" xfId="0" applyNumberFormat="1" applyFont="1" applyFill="1" applyBorder="1" applyAlignment="1">
      <alignment horizontal="center"/>
    </xf>
    <xf numFmtId="44" fontId="6" fillId="0" borderId="1" xfId="2" applyNumberFormat="1" applyFont="1" applyBorder="1" applyAlignment="1">
      <alignment horizontal="center"/>
    </xf>
    <xf numFmtId="3" fontId="6" fillId="0" borderId="1" xfId="2" applyNumberFormat="1" applyFont="1" applyBorder="1" applyAlignment="1">
      <alignment horizontal="center"/>
    </xf>
  </cellXfs>
  <cellStyles count="4">
    <cellStyle name="Moeda" xfId="2" builtinId="4"/>
    <cellStyle name="Normal" xfId="0" builtinId="0"/>
    <cellStyle name="Porcentagem" xfId="3" builtinId="5"/>
    <cellStyle name="Vírgula" xfId="1" builtinId="3"/>
  </cellStyles>
  <dxfs count="18">
    <dxf>
      <font>
        <color theme="1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theme="9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auto="1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auto="1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FFF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levison Santos" id="{52848117-A257-4CC1-8239-EA342C91766F}" userId="S::clevison.santos@br.ey.com::1bb686f2-7db8-4f49-8d81-2bd172971109" providerId="AD"/>
</personLis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21" dT="2023-02-15T22:03:46.13" personId="{52848117-A257-4CC1-8239-EA342C91766F}" id="{FCA0BA92-11C7-4DEF-A1D3-7995FD03B71A}">
    <text>Lucro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2"/>
  <sheetViews>
    <sheetView showGridLines="0" topLeftCell="A10" workbookViewId="0">
      <selection activeCell="I16" sqref="I16"/>
    </sheetView>
  </sheetViews>
  <sheetFormatPr defaultRowHeight="14.4" x14ac:dyDescent="0.3"/>
  <cols>
    <col min="2" max="2" width="15.77734375" customWidth="1"/>
    <col min="3" max="3" width="16.6640625" style="9" customWidth="1"/>
    <col min="4" max="4" width="17" style="9" customWidth="1"/>
    <col min="5" max="5" width="18.21875" style="9" bestFit="1" customWidth="1"/>
    <col min="6" max="6" width="20.77734375" style="9" customWidth="1"/>
    <col min="8" max="8" width="29.5546875" customWidth="1"/>
    <col min="9" max="9" width="27.77734375" style="9" customWidth="1"/>
    <col min="10" max="10" width="30.33203125" style="9" customWidth="1"/>
  </cols>
  <sheetData>
    <row r="1" spans="2:14" s="1" customFormat="1" x14ac:dyDescent="0.3">
      <c r="C1" s="7"/>
      <c r="D1" s="7"/>
      <c r="E1" s="7"/>
      <c r="F1" s="7"/>
      <c r="I1" s="7"/>
      <c r="J1" s="7"/>
    </row>
    <row r="2" spans="2:14" s="1" customFormat="1" ht="15.6" customHeight="1" x14ac:dyDescent="0.3">
      <c r="B2" s="34" t="s">
        <v>0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</row>
    <row r="3" spans="2:14" s="1" customFormat="1" ht="14.4" customHeight="1" x14ac:dyDescent="0.3"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</row>
    <row r="4" spans="2:14" s="1" customFormat="1" ht="14.4" customHeight="1" x14ac:dyDescent="0.3"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</row>
    <row r="5" spans="2:14" s="1" customFormat="1" ht="23.4" x14ac:dyDescent="0.45">
      <c r="B5" s="35" t="s">
        <v>1</v>
      </c>
      <c r="C5" s="35"/>
      <c r="D5" s="12" t="s">
        <v>2</v>
      </c>
      <c r="E5" s="7"/>
      <c r="F5" s="7"/>
      <c r="I5" s="7"/>
      <c r="J5" s="7"/>
    </row>
    <row r="6" spans="2:14" s="1" customFormat="1" ht="23.4" x14ac:dyDescent="0.45">
      <c r="B6" s="35" t="s">
        <v>3</v>
      </c>
      <c r="C6" s="35"/>
      <c r="D6" s="12" t="s">
        <v>4</v>
      </c>
      <c r="E6" s="7"/>
      <c r="F6" s="7"/>
      <c r="I6" s="7"/>
      <c r="J6" s="7"/>
    </row>
    <row r="7" spans="2:14" s="1" customFormat="1" x14ac:dyDescent="0.3">
      <c r="C7" s="7"/>
      <c r="D7" s="7"/>
      <c r="E7" s="7"/>
      <c r="F7" s="7"/>
      <c r="I7" s="7"/>
      <c r="J7" s="7"/>
    </row>
    <row r="10" spans="2:14" ht="28.8" x14ac:dyDescent="0.55000000000000004">
      <c r="B10" s="36" t="s">
        <v>30</v>
      </c>
      <c r="C10" s="36"/>
      <c r="D10" s="36"/>
      <c r="E10" s="36"/>
      <c r="F10" s="36"/>
      <c r="G10" s="36"/>
      <c r="H10" s="36"/>
      <c r="I10" s="36"/>
    </row>
    <row r="12" spans="2:14" ht="21" x14ac:dyDescent="0.4">
      <c r="B12" s="24" t="s">
        <v>5</v>
      </c>
      <c r="C12" s="25" t="s">
        <v>36</v>
      </c>
      <c r="D12" s="26" t="s">
        <v>6</v>
      </c>
      <c r="E12" s="26" t="s">
        <v>28</v>
      </c>
      <c r="F12" s="26" t="s">
        <v>29</v>
      </c>
      <c r="H12" s="5" t="s">
        <v>6</v>
      </c>
      <c r="I12" s="21">
        <v>25000</v>
      </c>
    </row>
    <row r="13" spans="2:14" ht="21" x14ac:dyDescent="0.4">
      <c r="B13" s="2" t="s">
        <v>14</v>
      </c>
      <c r="C13" s="14">
        <v>0.08</v>
      </c>
      <c r="D13" s="15">
        <f>$I$12 * C13</f>
        <v>2000</v>
      </c>
      <c r="E13" s="16">
        <f>I13</f>
        <v>45</v>
      </c>
      <c r="F13" s="16">
        <f>D13 * E13</f>
        <v>90000</v>
      </c>
      <c r="H13" s="5" t="s">
        <v>7</v>
      </c>
      <c r="I13" s="8">
        <v>45</v>
      </c>
    </row>
    <row r="14" spans="2:14" ht="21" x14ac:dyDescent="0.4">
      <c r="B14" s="2" t="s">
        <v>15</v>
      </c>
      <c r="C14" s="14">
        <v>0.06</v>
      </c>
      <c r="D14" s="15">
        <f t="shared" ref="D14:D24" si="0">$I$12 * C14</f>
        <v>1500</v>
      </c>
      <c r="E14" s="16">
        <f>E13</f>
        <v>45</v>
      </c>
      <c r="F14" s="16">
        <f t="shared" ref="F14:F24" si="1">D14 * E14</f>
        <v>67500</v>
      </c>
    </row>
    <row r="15" spans="2:14" ht="21" x14ac:dyDescent="0.4">
      <c r="B15" s="2" t="s">
        <v>16</v>
      </c>
      <c r="C15" s="14">
        <v>0.08</v>
      </c>
      <c r="D15" s="15">
        <f t="shared" si="0"/>
        <v>2000</v>
      </c>
      <c r="E15" s="16">
        <f t="shared" ref="E15:E24" si="2">E14</f>
        <v>45</v>
      </c>
      <c r="F15" s="16">
        <f t="shared" si="1"/>
        <v>90000</v>
      </c>
      <c r="H15" s="4" t="s">
        <v>26</v>
      </c>
      <c r="I15" s="38">
        <f>SUM(F13:F24)</f>
        <v>1125000</v>
      </c>
      <c r="J15" s="10"/>
    </row>
    <row r="16" spans="2:14" ht="21" x14ac:dyDescent="0.4">
      <c r="B16" s="2" t="s">
        <v>17</v>
      </c>
      <c r="C16" s="14">
        <v>0.09</v>
      </c>
      <c r="D16" s="15">
        <f t="shared" si="0"/>
        <v>2250</v>
      </c>
      <c r="E16" s="16">
        <f t="shared" si="2"/>
        <v>45</v>
      </c>
      <c r="F16" s="16">
        <f t="shared" si="1"/>
        <v>101250</v>
      </c>
      <c r="H16" s="4" t="s">
        <v>27</v>
      </c>
      <c r="I16" s="41">
        <v>185000</v>
      </c>
      <c r="J16" s="10"/>
    </row>
    <row r="17" spans="2:10" ht="21" x14ac:dyDescent="0.4">
      <c r="B17" s="2" t="s">
        <v>18</v>
      </c>
      <c r="C17" s="14">
        <v>0.09</v>
      </c>
      <c r="D17" s="15">
        <f t="shared" si="0"/>
        <v>2250</v>
      </c>
      <c r="E17" s="16">
        <f t="shared" si="2"/>
        <v>45</v>
      </c>
      <c r="F17" s="16">
        <f t="shared" si="1"/>
        <v>101250</v>
      </c>
      <c r="H17" s="4"/>
      <c r="I17" s="10"/>
      <c r="J17" s="10"/>
    </row>
    <row r="18" spans="2:10" ht="21" x14ac:dyDescent="0.4">
      <c r="B18" s="2" t="s">
        <v>19</v>
      </c>
      <c r="C18" s="14">
        <v>0.08</v>
      </c>
      <c r="D18" s="15">
        <f t="shared" si="0"/>
        <v>2000</v>
      </c>
      <c r="E18" s="16">
        <f t="shared" si="2"/>
        <v>45</v>
      </c>
      <c r="F18" s="16">
        <f t="shared" si="1"/>
        <v>90000</v>
      </c>
      <c r="H18" s="4" t="s">
        <v>8</v>
      </c>
      <c r="I18" s="18">
        <f>I15-I16</f>
        <v>940000</v>
      </c>
      <c r="J18" s="10"/>
    </row>
    <row r="19" spans="2:10" ht="21" x14ac:dyDescent="0.4">
      <c r="B19" s="2" t="s">
        <v>20</v>
      </c>
      <c r="C19" s="14">
        <v>0.08</v>
      </c>
      <c r="D19" s="15">
        <f t="shared" si="0"/>
        <v>2000</v>
      </c>
      <c r="E19" s="16">
        <f t="shared" si="2"/>
        <v>45</v>
      </c>
      <c r="F19" s="16">
        <f t="shared" si="1"/>
        <v>90000</v>
      </c>
      <c r="H19" s="4"/>
      <c r="I19" s="10"/>
      <c r="J19" s="10"/>
    </row>
    <row r="20" spans="2:10" ht="21" x14ac:dyDescent="0.4">
      <c r="B20" s="2" t="s">
        <v>21</v>
      </c>
      <c r="C20" s="14">
        <v>0.09</v>
      </c>
      <c r="D20" s="15">
        <f t="shared" si="0"/>
        <v>2250</v>
      </c>
      <c r="E20" s="16">
        <f t="shared" si="2"/>
        <v>45</v>
      </c>
      <c r="F20" s="16">
        <f t="shared" si="1"/>
        <v>101250</v>
      </c>
      <c r="H20" s="13" t="s">
        <v>33</v>
      </c>
      <c r="I20" s="13" t="s">
        <v>7</v>
      </c>
      <c r="J20" s="13" t="s">
        <v>35</v>
      </c>
    </row>
    <row r="21" spans="2:10" ht="21" x14ac:dyDescent="0.4">
      <c r="B21" s="2" t="s">
        <v>22</v>
      </c>
      <c r="C21" s="14">
        <v>0.08</v>
      </c>
      <c r="D21" s="15">
        <f t="shared" si="0"/>
        <v>2000</v>
      </c>
      <c r="E21" s="16">
        <f t="shared" si="2"/>
        <v>45</v>
      </c>
      <c r="F21" s="16">
        <f t="shared" si="1"/>
        <v>90000</v>
      </c>
      <c r="H21" s="11" t="s">
        <v>9</v>
      </c>
      <c r="I21" s="8">
        <v>55</v>
      </c>
      <c r="J21" s="21">
        <v>10000</v>
      </c>
    </row>
    <row r="22" spans="2:10" ht="21" x14ac:dyDescent="0.4">
      <c r="B22" s="2" t="s">
        <v>23</v>
      </c>
      <c r="C22" s="14">
        <v>0.08</v>
      </c>
      <c r="D22" s="15">
        <f t="shared" si="0"/>
        <v>2000</v>
      </c>
      <c r="E22" s="16">
        <f t="shared" si="2"/>
        <v>45</v>
      </c>
      <c r="F22" s="16">
        <f t="shared" si="1"/>
        <v>90000</v>
      </c>
      <c r="H22" s="11" t="s">
        <v>10</v>
      </c>
      <c r="I22" s="8">
        <v>50</v>
      </c>
      <c r="J22" s="21">
        <v>15000</v>
      </c>
    </row>
    <row r="23" spans="2:10" ht="21" x14ac:dyDescent="0.4">
      <c r="B23" s="2" t="s">
        <v>24</v>
      </c>
      <c r="C23" s="14">
        <v>0.1</v>
      </c>
      <c r="D23" s="15">
        <f t="shared" si="0"/>
        <v>2500</v>
      </c>
      <c r="E23" s="16">
        <f t="shared" si="2"/>
        <v>45</v>
      </c>
      <c r="F23" s="16">
        <f t="shared" si="1"/>
        <v>112500</v>
      </c>
      <c r="H23" s="11" t="s">
        <v>11</v>
      </c>
      <c r="I23" s="8">
        <v>45</v>
      </c>
      <c r="J23" s="21">
        <v>20000</v>
      </c>
    </row>
    <row r="24" spans="2:10" ht="21" x14ac:dyDescent="0.4">
      <c r="B24" s="2" t="s">
        <v>25</v>
      </c>
      <c r="C24" s="14">
        <v>0.09</v>
      </c>
      <c r="D24" s="15">
        <f t="shared" si="0"/>
        <v>2250</v>
      </c>
      <c r="E24" s="16">
        <f t="shared" si="2"/>
        <v>45</v>
      </c>
      <c r="F24" s="16">
        <f t="shared" si="1"/>
        <v>101250</v>
      </c>
      <c r="H24" s="11" t="s">
        <v>12</v>
      </c>
      <c r="I24" s="8">
        <v>50</v>
      </c>
      <c r="J24" s="21">
        <v>20000</v>
      </c>
    </row>
    <row r="25" spans="2:10" ht="21" x14ac:dyDescent="0.4">
      <c r="B25" s="3"/>
      <c r="C25" s="27">
        <f>SUM(C13:C24)</f>
        <v>0.99999999999999989</v>
      </c>
      <c r="D25" s="28">
        <f>SUM(D13:D24)</f>
        <v>25000</v>
      </c>
      <c r="E25" s="17"/>
      <c r="F25" s="29">
        <f>SUM(F13:F24)</f>
        <v>1125000</v>
      </c>
      <c r="H25" s="11" t="s">
        <v>13</v>
      </c>
      <c r="I25" s="8">
        <v>45</v>
      </c>
      <c r="J25" s="21">
        <v>25000</v>
      </c>
    </row>
    <row r="26" spans="2:10" x14ac:dyDescent="0.3">
      <c r="I26"/>
      <c r="J26"/>
    </row>
    <row r="27" spans="2:10" x14ac:dyDescent="0.3">
      <c r="I27"/>
      <c r="J27"/>
    </row>
    <row r="28" spans="2:10" x14ac:dyDescent="0.3">
      <c r="I28"/>
      <c r="J28"/>
    </row>
    <row r="29" spans="2:10" x14ac:dyDescent="0.3">
      <c r="I29"/>
      <c r="J29"/>
    </row>
    <row r="30" spans="2:10" x14ac:dyDescent="0.3">
      <c r="I30"/>
      <c r="J30"/>
    </row>
    <row r="31" spans="2:10" x14ac:dyDescent="0.3">
      <c r="I31"/>
      <c r="J31"/>
    </row>
    <row r="32" spans="2:10" x14ac:dyDescent="0.3">
      <c r="I32"/>
      <c r="J32"/>
    </row>
  </sheetData>
  <scenarios current="4" show="4">
    <scenario name="Cenario 01" locked="1" count="2" user="Vagner Santos" comment="Criado por Vagner Santos em 04/07/2024_x000a_Alterado por Vagner Santos em 04/07/2024">
      <inputCells r="I12" val="10000" numFmtId="165"/>
      <inputCells r="I13" val="55" numFmtId="164"/>
    </scenario>
    <scenario name="Cenario 02" locked="1" count="2" user="Vagner Santos" comment="Criado por Vagner Santos em 04/07/2024">
      <inputCells r="I12" val="15000" numFmtId="165"/>
      <inputCells r="I13" val="50" numFmtId="164"/>
    </scenario>
    <scenario name="Cenario 03" locked="1" count="2" user="Vagner Santos" comment="Criado por Vagner Santos em 04/07/2024">
      <inputCells r="I12" val="20000" numFmtId="165"/>
      <inputCells r="I13" val="45" numFmtId="164"/>
    </scenario>
    <scenario name="Cenario 04" locked="1" count="2" user="Vagner Santos" comment="Criado por Vagner Santos em 04/07/2024">
      <inputCells r="I12" val="20000" numFmtId="165"/>
      <inputCells r="I13" val="50" numFmtId="164"/>
    </scenario>
    <scenario name="Cenario 05" locked="1" count="2" user="Vagner Santos" comment="Criado por Vagner Santos em 04/07/2024_x000a_Alterado por Vagner Santos em 04/07/2024">
      <inputCells r="I12" val="25000" numFmtId="165"/>
      <inputCells r="I13" val="45" numFmtId="164"/>
    </scenario>
  </scenarios>
  <mergeCells count="4">
    <mergeCell ref="B2:N4"/>
    <mergeCell ref="B5:C5"/>
    <mergeCell ref="B6:C6"/>
    <mergeCell ref="B10:I10"/>
  </mergeCells>
  <phoneticPr fontId="7" type="noConversion"/>
  <conditionalFormatting sqref="I18">
    <cfRule type="cellIs" dxfId="15" priority="1" operator="lessThan">
      <formula>0</formula>
    </cfRule>
    <cfRule type="cellIs" dxfId="14" priority="2" operator="greaterThan">
      <formula>0</formula>
    </cfRule>
  </conditionalFormatting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9"/>
  <sheetViews>
    <sheetView showGridLines="0" topLeftCell="A10" workbookViewId="0">
      <selection activeCell="I16" sqref="I16"/>
    </sheetView>
  </sheetViews>
  <sheetFormatPr defaultRowHeight="14.4" x14ac:dyDescent="0.3"/>
  <cols>
    <col min="2" max="2" width="15.77734375" customWidth="1"/>
    <col min="3" max="3" width="16.6640625" style="9" customWidth="1"/>
    <col min="4" max="4" width="17" style="9" customWidth="1"/>
    <col min="5" max="5" width="18.21875" style="9" bestFit="1" customWidth="1"/>
    <col min="6" max="6" width="20.77734375" style="9" customWidth="1"/>
    <col min="8" max="8" width="29.5546875" customWidth="1"/>
    <col min="9" max="9" width="21.88671875" style="9" customWidth="1"/>
    <col min="10" max="10" width="8.77734375" style="9"/>
  </cols>
  <sheetData>
    <row r="1" spans="2:14" s="1" customFormat="1" x14ac:dyDescent="0.3">
      <c r="C1" s="7"/>
      <c r="D1" s="7"/>
      <c r="E1" s="7"/>
      <c r="F1" s="7"/>
      <c r="I1" s="7"/>
      <c r="J1" s="7"/>
    </row>
    <row r="2" spans="2:14" s="1" customFormat="1" ht="15.6" customHeight="1" x14ac:dyDescent="0.3">
      <c r="B2" s="34" t="s">
        <v>0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</row>
    <row r="3" spans="2:14" s="1" customFormat="1" ht="14.4" customHeight="1" x14ac:dyDescent="0.3"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</row>
    <row r="4" spans="2:14" s="1" customFormat="1" ht="14.4" customHeight="1" x14ac:dyDescent="0.3"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</row>
    <row r="5" spans="2:14" s="1" customFormat="1" ht="23.4" x14ac:dyDescent="0.45">
      <c r="B5" s="35" t="s">
        <v>1</v>
      </c>
      <c r="C5" s="35"/>
      <c r="D5" s="12" t="s">
        <v>2</v>
      </c>
      <c r="E5" s="7"/>
      <c r="F5" s="7"/>
      <c r="I5" s="7"/>
      <c r="J5" s="7"/>
    </row>
    <row r="6" spans="2:14" s="1" customFormat="1" ht="23.4" x14ac:dyDescent="0.45">
      <c r="B6" s="35" t="s">
        <v>3</v>
      </c>
      <c r="C6" s="35"/>
      <c r="D6" s="12" t="s">
        <v>31</v>
      </c>
      <c r="E6" s="7"/>
      <c r="F6" s="7"/>
      <c r="I6" s="7"/>
      <c r="J6" s="7"/>
    </row>
    <row r="7" spans="2:14" s="1" customFormat="1" x14ac:dyDescent="0.3">
      <c r="C7" s="7"/>
      <c r="D7" s="7"/>
      <c r="E7" s="7"/>
      <c r="F7" s="7"/>
      <c r="I7" s="7"/>
      <c r="J7" s="7"/>
    </row>
    <row r="10" spans="2:14" ht="28.8" x14ac:dyDescent="0.55000000000000004">
      <c r="B10" s="36" t="s">
        <v>30</v>
      </c>
      <c r="C10" s="36"/>
      <c r="D10" s="36"/>
      <c r="E10" s="36"/>
      <c r="F10" s="36"/>
      <c r="G10" s="36"/>
      <c r="H10" s="36"/>
      <c r="I10" s="36"/>
    </row>
    <row r="12" spans="2:14" ht="21" x14ac:dyDescent="0.4">
      <c r="B12" s="24" t="s">
        <v>5</v>
      </c>
      <c r="C12" s="25" t="s">
        <v>36</v>
      </c>
      <c r="D12" s="26" t="s">
        <v>6</v>
      </c>
      <c r="E12" s="26" t="s">
        <v>28</v>
      </c>
      <c r="F12" s="26" t="s">
        <v>29</v>
      </c>
      <c r="H12" s="5" t="s">
        <v>6</v>
      </c>
      <c r="I12" s="21">
        <v>25000</v>
      </c>
    </row>
    <row r="13" spans="2:14" ht="21" x14ac:dyDescent="0.4">
      <c r="B13" s="2" t="s">
        <v>14</v>
      </c>
      <c r="C13" s="14">
        <v>0.08</v>
      </c>
      <c r="D13" s="15">
        <f>$I$12 * C13</f>
        <v>2000</v>
      </c>
      <c r="E13" s="16">
        <f>I13</f>
        <v>44.8</v>
      </c>
      <c r="F13" s="16">
        <f>D13 * E13</f>
        <v>89600</v>
      </c>
      <c r="H13" s="5" t="s">
        <v>7</v>
      </c>
      <c r="I13" s="22">
        <v>44.8</v>
      </c>
    </row>
    <row r="14" spans="2:14" ht="21" x14ac:dyDescent="0.4">
      <c r="B14" s="2" t="s">
        <v>15</v>
      </c>
      <c r="C14" s="14">
        <v>0.06</v>
      </c>
      <c r="D14" s="15">
        <f t="shared" ref="D14:D24" si="0">$I$12 * C14</f>
        <v>1500</v>
      </c>
      <c r="E14" s="16">
        <f>E13</f>
        <v>44.8</v>
      </c>
      <c r="F14" s="16">
        <f t="shared" ref="F14:F24" si="1">D14 * E14</f>
        <v>67200</v>
      </c>
    </row>
    <row r="15" spans="2:14" ht="21" x14ac:dyDescent="0.4">
      <c r="B15" s="2" t="s">
        <v>16</v>
      </c>
      <c r="C15" s="14">
        <v>0.08</v>
      </c>
      <c r="D15" s="15">
        <f t="shared" si="0"/>
        <v>2000</v>
      </c>
      <c r="E15" s="16">
        <f t="shared" ref="E15:E24" si="2">E14</f>
        <v>44.8</v>
      </c>
      <c r="F15" s="16">
        <f t="shared" si="1"/>
        <v>89600</v>
      </c>
      <c r="H15" s="4" t="s">
        <v>26</v>
      </c>
      <c r="I15" s="38">
        <f>SUM(F13:F24)</f>
        <v>1120000</v>
      </c>
      <c r="J15" s="10"/>
    </row>
    <row r="16" spans="2:14" ht="21" x14ac:dyDescent="0.4">
      <c r="B16" s="2" t="s">
        <v>17</v>
      </c>
      <c r="C16" s="14">
        <v>0.09</v>
      </c>
      <c r="D16" s="15">
        <f t="shared" si="0"/>
        <v>2250</v>
      </c>
      <c r="E16" s="16">
        <f t="shared" si="2"/>
        <v>44.8</v>
      </c>
      <c r="F16" s="16">
        <f t="shared" si="1"/>
        <v>100800</v>
      </c>
      <c r="H16" s="4" t="s">
        <v>27</v>
      </c>
      <c r="I16" s="41">
        <v>120000</v>
      </c>
      <c r="J16" s="10"/>
    </row>
    <row r="17" spans="2:11" ht="21" x14ac:dyDescent="0.4">
      <c r="B17" s="2" t="s">
        <v>18</v>
      </c>
      <c r="C17" s="14">
        <v>0.09</v>
      </c>
      <c r="D17" s="15">
        <f t="shared" si="0"/>
        <v>2250</v>
      </c>
      <c r="E17" s="16">
        <f t="shared" si="2"/>
        <v>44.8</v>
      </c>
      <c r="F17" s="16">
        <f t="shared" si="1"/>
        <v>100800</v>
      </c>
      <c r="H17" s="4"/>
      <c r="I17" s="10"/>
      <c r="J17" s="10"/>
    </row>
    <row r="18" spans="2:11" ht="21" x14ac:dyDescent="0.4">
      <c r="B18" s="2" t="s">
        <v>19</v>
      </c>
      <c r="C18" s="14">
        <v>0.08</v>
      </c>
      <c r="D18" s="15">
        <f t="shared" si="0"/>
        <v>2000</v>
      </c>
      <c r="E18" s="16">
        <f t="shared" si="2"/>
        <v>44.8</v>
      </c>
      <c r="F18" s="16">
        <f t="shared" si="1"/>
        <v>89600</v>
      </c>
      <c r="H18" s="4" t="s">
        <v>8</v>
      </c>
      <c r="I18" s="18">
        <f>I15-I16</f>
        <v>1000000</v>
      </c>
      <c r="J18" s="10"/>
    </row>
    <row r="19" spans="2:11" ht="21" x14ac:dyDescent="0.4">
      <c r="B19" s="2" t="s">
        <v>20</v>
      </c>
      <c r="C19" s="14">
        <v>0.08</v>
      </c>
      <c r="D19" s="15">
        <f t="shared" si="0"/>
        <v>2000</v>
      </c>
      <c r="E19" s="16">
        <f t="shared" si="2"/>
        <v>44.8</v>
      </c>
      <c r="F19" s="16">
        <f t="shared" si="1"/>
        <v>89600</v>
      </c>
      <c r="H19" s="4"/>
      <c r="I19" s="4"/>
      <c r="J19" s="4"/>
      <c r="K19" s="4"/>
    </row>
    <row r="20" spans="2:11" ht="21" x14ac:dyDescent="0.4">
      <c r="B20" s="2" t="s">
        <v>21</v>
      </c>
      <c r="C20" s="14">
        <v>0.09</v>
      </c>
      <c r="D20" s="15">
        <f t="shared" si="0"/>
        <v>2250</v>
      </c>
      <c r="E20" s="16">
        <f t="shared" si="2"/>
        <v>44.8</v>
      </c>
      <c r="F20" s="16">
        <f t="shared" si="1"/>
        <v>100800</v>
      </c>
      <c r="H20" s="4"/>
      <c r="I20" s="4"/>
      <c r="J20" s="4"/>
      <c r="K20" s="4"/>
    </row>
    <row r="21" spans="2:11" ht="21" x14ac:dyDescent="0.4">
      <c r="B21" s="2" t="s">
        <v>22</v>
      </c>
      <c r="C21" s="14">
        <v>0.08</v>
      </c>
      <c r="D21" s="15">
        <f t="shared" si="0"/>
        <v>2000</v>
      </c>
      <c r="E21" s="16">
        <f t="shared" si="2"/>
        <v>44.8</v>
      </c>
      <c r="F21" s="16">
        <f t="shared" si="1"/>
        <v>89600</v>
      </c>
      <c r="H21" s="4" t="s">
        <v>40</v>
      </c>
      <c r="I21" s="4"/>
      <c r="J21" s="4"/>
      <c r="K21" s="4"/>
    </row>
    <row r="22" spans="2:11" ht="21" x14ac:dyDescent="0.4">
      <c r="B22" s="2" t="s">
        <v>23</v>
      </c>
      <c r="C22" s="14">
        <v>0.08</v>
      </c>
      <c r="D22" s="15">
        <f t="shared" si="0"/>
        <v>2000</v>
      </c>
      <c r="E22" s="16">
        <f t="shared" si="2"/>
        <v>44.8</v>
      </c>
      <c r="F22" s="16">
        <f t="shared" si="1"/>
        <v>89600</v>
      </c>
      <c r="H22" s="4" t="s">
        <v>41</v>
      </c>
      <c r="I22" s="4"/>
      <c r="J22" s="4"/>
      <c r="K22" s="4"/>
    </row>
    <row r="23" spans="2:11" ht="21" x14ac:dyDescent="0.4">
      <c r="B23" s="2" t="s">
        <v>24</v>
      </c>
      <c r="C23" s="14">
        <v>0.1</v>
      </c>
      <c r="D23" s="15">
        <f t="shared" si="0"/>
        <v>2500</v>
      </c>
      <c r="E23" s="16">
        <f t="shared" si="2"/>
        <v>44.8</v>
      </c>
      <c r="F23" s="16">
        <f t="shared" si="1"/>
        <v>112000</v>
      </c>
      <c r="H23" s="4"/>
      <c r="I23" s="4"/>
      <c r="J23" s="4"/>
      <c r="K23" s="4"/>
    </row>
    <row r="24" spans="2:11" ht="21" x14ac:dyDescent="0.4">
      <c r="B24" s="2" t="s">
        <v>25</v>
      </c>
      <c r="C24" s="14">
        <v>0.09</v>
      </c>
      <c r="D24" s="15">
        <f t="shared" si="0"/>
        <v>2250</v>
      </c>
      <c r="E24" s="16">
        <f t="shared" si="2"/>
        <v>44.8</v>
      </c>
      <c r="F24" s="16">
        <f t="shared" si="1"/>
        <v>100800</v>
      </c>
      <c r="H24" s="4"/>
      <c r="I24" s="4"/>
      <c r="J24" s="4"/>
      <c r="K24" s="4"/>
    </row>
    <row r="25" spans="2:11" ht="21" x14ac:dyDescent="0.4">
      <c r="B25" s="3"/>
      <c r="C25" s="27">
        <f>SUM(C13:C24)</f>
        <v>0.99999999999999989</v>
      </c>
      <c r="D25" s="28">
        <f>SUM(D13:D24)</f>
        <v>25000</v>
      </c>
      <c r="E25" s="17"/>
      <c r="F25" s="29">
        <f>SUM(F13:F24)</f>
        <v>1120000</v>
      </c>
      <c r="H25" s="4"/>
      <c r="I25" s="4"/>
      <c r="J25" s="4"/>
      <c r="K25" s="4"/>
    </row>
    <row r="26" spans="2:11" ht="21" x14ac:dyDescent="0.4">
      <c r="H26" s="4"/>
      <c r="I26" s="4"/>
      <c r="J26" s="4"/>
      <c r="K26" s="4"/>
    </row>
    <row r="27" spans="2:11" ht="21" x14ac:dyDescent="0.4">
      <c r="H27" s="4"/>
      <c r="I27" s="4"/>
      <c r="J27" s="4"/>
      <c r="K27" s="4"/>
    </row>
    <row r="28" spans="2:11" ht="21" x14ac:dyDescent="0.4">
      <c r="H28" s="4"/>
      <c r="I28" s="4"/>
      <c r="J28" s="4"/>
      <c r="K28" s="4"/>
    </row>
    <row r="29" spans="2:11" ht="21" x14ac:dyDescent="0.4">
      <c r="H29" s="4"/>
      <c r="I29" s="4"/>
      <c r="J29" s="4"/>
      <c r="K29" s="4"/>
    </row>
  </sheetData>
  <mergeCells count="4">
    <mergeCell ref="B2:N4"/>
    <mergeCell ref="B5:C5"/>
    <mergeCell ref="B6:C6"/>
    <mergeCell ref="B10:I10"/>
  </mergeCells>
  <conditionalFormatting sqref="I18">
    <cfRule type="cellIs" dxfId="11" priority="1" operator="lessThan">
      <formula>0</formula>
    </cfRule>
    <cfRule type="cellIs" dxfId="10" priority="2" operator="greaterThan">
      <formula>0</formula>
    </cfRule>
  </conditionalFormatting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9"/>
  <sheetViews>
    <sheetView showGridLines="0" topLeftCell="A10" workbookViewId="0">
      <selection activeCell="I16" sqref="I16"/>
    </sheetView>
  </sheetViews>
  <sheetFormatPr defaultRowHeight="14.4" x14ac:dyDescent="0.3"/>
  <cols>
    <col min="2" max="2" width="15.77734375" customWidth="1"/>
    <col min="3" max="3" width="16.6640625" style="9" customWidth="1"/>
    <col min="4" max="4" width="17" style="9" customWidth="1"/>
    <col min="5" max="5" width="18.21875" style="9" bestFit="1" customWidth="1"/>
    <col min="6" max="6" width="20.77734375" style="9" customWidth="1"/>
    <col min="8" max="8" width="29.5546875" customWidth="1"/>
    <col min="9" max="9" width="27.5546875" style="9" customWidth="1"/>
    <col min="10" max="10" width="8.77734375" style="9"/>
  </cols>
  <sheetData>
    <row r="1" spans="2:14" s="1" customFormat="1" x14ac:dyDescent="0.3">
      <c r="C1" s="7"/>
      <c r="D1" s="7"/>
      <c r="E1" s="7"/>
      <c r="F1" s="7"/>
      <c r="I1" s="7"/>
      <c r="J1" s="7"/>
    </row>
    <row r="2" spans="2:14" s="1" customFormat="1" ht="15.6" customHeight="1" x14ac:dyDescent="0.3">
      <c r="B2" s="34" t="s">
        <v>0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</row>
    <row r="3" spans="2:14" s="1" customFormat="1" ht="14.4" customHeight="1" x14ac:dyDescent="0.3"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</row>
    <row r="4" spans="2:14" s="1" customFormat="1" ht="14.4" customHeight="1" x14ac:dyDescent="0.3"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</row>
    <row r="5" spans="2:14" s="1" customFormat="1" ht="23.4" x14ac:dyDescent="0.45">
      <c r="B5" s="35" t="s">
        <v>1</v>
      </c>
      <c r="C5" s="35"/>
      <c r="D5" s="12" t="s">
        <v>2</v>
      </c>
      <c r="E5" s="7"/>
      <c r="F5" s="7"/>
      <c r="I5" s="7"/>
      <c r="J5" s="7"/>
    </row>
    <row r="6" spans="2:14" s="1" customFormat="1" ht="23.4" x14ac:dyDescent="0.45">
      <c r="B6" s="35" t="s">
        <v>3</v>
      </c>
      <c r="C6" s="35"/>
      <c r="D6" s="12" t="s">
        <v>31</v>
      </c>
      <c r="E6" s="7"/>
      <c r="F6" s="7"/>
      <c r="I6" s="7"/>
      <c r="J6" s="7"/>
    </row>
    <row r="7" spans="2:14" s="1" customFormat="1" x14ac:dyDescent="0.3">
      <c r="C7" s="7"/>
      <c r="D7" s="7"/>
      <c r="E7" s="7"/>
      <c r="F7" s="7"/>
      <c r="I7" s="7"/>
      <c r="J7" s="7"/>
    </row>
    <row r="10" spans="2:14" ht="28.8" x14ac:dyDescent="0.55000000000000004">
      <c r="B10" s="36" t="s">
        <v>30</v>
      </c>
      <c r="C10" s="36"/>
      <c r="D10" s="36"/>
      <c r="E10" s="36"/>
      <c r="F10" s="36"/>
      <c r="G10" s="36"/>
      <c r="H10" s="36"/>
      <c r="I10" s="36"/>
    </row>
    <row r="12" spans="2:14" ht="21" x14ac:dyDescent="0.4">
      <c r="B12" s="24" t="s">
        <v>5</v>
      </c>
      <c r="C12" s="25" t="s">
        <v>36</v>
      </c>
      <c r="D12" s="26" t="s">
        <v>6</v>
      </c>
      <c r="E12" s="26" t="s">
        <v>28</v>
      </c>
      <c r="F12" s="26" t="s">
        <v>29</v>
      </c>
      <c r="H12" s="5" t="s">
        <v>6</v>
      </c>
      <c r="I12" s="23">
        <v>20363.636363636368</v>
      </c>
    </row>
    <row r="13" spans="2:14" ht="21" x14ac:dyDescent="0.4">
      <c r="B13" s="2" t="s">
        <v>14</v>
      </c>
      <c r="C13" s="14">
        <v>0.08</v>
      </c>
      <c r="D13" s="15">
        <f>$I$12 * C13</f>
        <v>1629.0909090909095</v>
      </c>
      <c r="E13" s="16">
        <f>I13</f>
        <v>55</v>
      </c>
      <c r="F13" s="16">
        <f>D13 * E13</f>
        <v>89600.000000000015</v>
      </c>
      <c r="H13" s="5" t="s">
        <v>7</v>
      </c>
      <c r="I13" s="39">
        <v>55</v>
      </c>
    </row>
    <row r="14" spans="2:14" ht="21" x14ac:dyDescent="0.4">
      <c r="B14" s="2" t="s">
        <v>15</v>
      </c>
      <c r="C14" s="14">
        <v>0.06</v>
      </c>
      <c r="D14" s="15">
        <f t="shared" ref="D14:D24" si="0">$I$12 * C14</f>
        <v>1221.818181818182</v>
      </c>
      <c r="E14" s="16">
        <f>E13</f>
        <v>55</v>
      </c>
      <c r="F14" s="16">
        <f t="shared" ref="F14:F24" si="1">D14 * E14</f>
        <v>67200.000000000015</v>
      </c>
    </row>
    <row r="15" spans="2:14" ht="21" x14ac:dyDescent="0.4">
      <c r="B15" s="2" t="s">
        <v>16</v>
      </c>
      <c r="C15" s="14">
        <v>0.08</v>
      </c>
      <c r="D15" s="15">
        <f t="shared" si="0"/>
        <v>1629.0909090909095</v>
      </c>
      <c r="E15" s="16">
        <f t="shared" ref="E15:E24" si="2">E14</f>
        <v>55</v>
      </c>
      <c r="F15" s="16">
        <f t="shared" si="1"/>
        <v>89600.000000000015</v>
      </c>
      <c r="H15" s="4" t="s">
        <v>26</v>
      </c>
      <c r="I15" s="40">
        <f>SUM(F13:F24)</f>
        <v>1120000.0000000002</v>
      </c>
      <c r="J15" s="10"/>
    </row>
    <row r="16" spans="2:14" ht="21" x14ac:dyDescent="0.4">
      <c r="B16" s="2" t="s">
        <v>17</v>
      </c>
      <c r="C16" s="14">
        <v>0.09</v>
      </c>
      <c r="D16" s="15">
        <f t="shared" si="0"/>
        <v>1832.727272727273</v>
      </c>
      <c r="E16" s="16">
        <f t="shared" si="2"/>
        <v>55</v>
      </c>
      <c r="F16" s="16">
        <f t="shared" si="1"/>
        <v>100800.00000000001</v>
      </c>
      <c r="H16" s="4" t="s">
        <v>27</v>
      </c>
      <c r="I16" s="42">
        <v>120000</v>
      </c>
      <c r="J16" s="10"/>
    </row>
    <row r="17" spans="2:11" ht="21" x14ac:dyDescent="0.4">
      <c r="B17" s="2" t="s">
        <v>18</v>
      </c>
      <c r="C17" s="14">
        <v>0.09</v>
      </c>
      <c r="D17" s="15">
        <f t="shared" si="0"/>
        <v>1832.727272727273</v>
      </c>
      <c r="E17" s="16">
        <f t="shared" si="2"/>
        <v>55</v>
      </c>
      <c r="F17" s="16">
        <f t="shared" si="1"/>
        <v>100800.00000000001</v>
      </c>
      <c r="H17" s="4"/>
      <c r="I17"/>
      <c r="J17" s="10"/>
    </row>
    <row r="18" spans="2:11" ht="21" x14ac:dyDescent="0.4">
      <c r="B18" s="2" t="s">
        <v>19</v>
      </c>
      <c r="C18" s="14">
        <v>0.08</v>
      </c>
      <c r="D18" s="15">
        <f t="shared" si="0"/>
        <v>1629.0909090909095</v>
      </c>
      <c r="E18" s="16">
        <f t="shared" si="2"/>
        <v>55</v>
      </c>
      <c r="F18" s="16">
        <f t="shared" si="1"/>
        <v>89600.000000000015</v>
      </c>
      <c r="H18" s="4" t="s">
        <v>8</v>
      </c>
      <c r="I18" s="18">
        <f>I15-I16</f>
        <v>1000000.0000000002</v>
      </c>
      <c r="J18" s="10"/>
    </row>
    <row r="19" spans="2:11" ht="21" x14ac:dyDescent="0.4">
      <c r="B19" s="2" t="s">
        <v>20</v>
      </c>
      <c r="C19" s="14">
        <v>0.08</v>
      </c>
      <c r="D19" s="15">
        <f t="shared" si="0"/>
        <v>1629.0909090909095</v>
      </c>
      <c r="E19" s="16">
        <f t="shared" si="2"/>
        <v>55</v>
      </c>
      <c r="F19" s="16">
        <f t="shared" si="1"/>
        <v>89600.000000000015</v>
      </c>
      <c r="H19" s="4"/>
      <c r="I19" s="4"/>
      <c r="J19" s="4"/>
      <c r="K19" s="4"/>
    </row>
    <row r="20" spans="2:11" ht="21" x14ac:dyDescent="0.4">
      <c r="B20" s="2" t="s">
        <v>21</v>
      </c>
      <c r="C20" s="14">
        <v>0.09</v>
      </c>
      <c r="D20" s="15">
        <f t="shared" si="0"/>
        <v>1832.727272727273</v>
      </c>
      <c r="E20" s="16">
        <f t="shared" si="2"/>
        <v>55</v>
      </c>
      <c r="F20" s="16">
        <f t="shared" si="1"/>
        <v>100800.00000000001</v>
      </c>
      <c r="H20" s="4"/>
      <c r="I20" s="4"/>
      <c r="J20" s="4"/>
      <c r="K20" s="4"/>
    </row>
    <row r="21" spans="2:11" ht="21" x14ac:dyDescent="0.4">
      <c r="B21" s="2" t="s">
        <v>22</v>
      </c>
      <c r="C21" s="14">
        <v>0.08</v>
      </c>
      <c r="D21" s="15">
        <f t="shared" si="0"/>
        <v>1629.0909090909095</v>
      </c>
      <c r="E21" s="16">
        <f t="shared" si="2"/>
        <v>55</v>
      </c>
      <c r="F21" s="16">
        <f t="shared" si="1"/>
        <v>89600.000000000015</v>
      </c>
      <c r="H21" s="4" t="s">
        <v>37</v>
      </c>
      <c r="I21" s="4"/>
      <c r="J21" s="4"/>
      <c r="K21" s="4"/>
    </row>
    <row r="22" spans="2:11" ht="21" x14ac:dyDescent="0.4">
      <c r="B22" s="2" t="s">
        <v>23</v>
      </c>
      <c r="C22" s="14">
        <v>0.08</v>
      </c>
      <c r="D22" s="15">
        <f t="shared" si="0"/>
        <v>1629.0909090909095</v>
      </c>
      <c r="E22" s="16">
        <f t="shared" si="2"/>
        <v>55</v>
      </c>
      <c r="F22" s="16">
        <f t="shared" si="1"/>
        <v>89600.000000000015</v>
      </c>
      <c r="H22" s="4" t="s">
        <v>41</v>
      </c>
      <c r="I22" s="4"/>
      <c r="J22" s="4"/>
      <c r="K22" s="4"/>
    </row>
    <row r="23" spans="2:11" ht="21" x14ac:dyDescent="0.4">
      <c r="B23" s="2" t="s">
        <v>24</v>
      </c>
      <c r="C23" s="14">
        <v>0.1</v>
      </c>
      <c r="D23" s="15">
        <f t="shared" si="0"/>
        <v>2036.3636363636369</v>
      </c>
      <c r="E23" s="16">
        <f t="shared" si="2"/>
        <v>55</v>
      </c>
      <c r="F23" s="16">
        <f t="shared" si="1"/>
        <v>112000.00000000003</v>
      </c>
      <c r="H23" s="4"/>
      <c r="I23" s="4"/>
      <c r="J23" s="4"/>
      <c r="K23" s="4"/>
    </row>
    <row r="24" spans="2:11" ht="21" x14ac:dyDescent="0.4">
      <c r="B24" s="2" t="s">
        <v>25</v>
      </c>
      <c r="C24" s="14">
        <v>0.09</v>
      </c>
      <c r="D24" s="15">
        <f t="shared" si="0"/>
        <v>1832.727272727273</v>
      </c>
      <c r="E24" s="16">
        <f t="shared" si="2"/>
        <v>55</v>
      </c>
      <c r="F24" s="16">
        <f t="shared" si="1"/>
        <v>100800.00000000001</v>
      </c>
      <c r="H24" s="4"/>
      <c r="I24" s="4"/>
      <c r="J24" s="4"/>
      <c r="K24" s="4"/>
    </row>
    <row r="25" spans="2:11" ht="21" x14ac:dyDescent="0.4">
      <c r="B25" s="3"/>
      <c r="C25" s="27">
        <f>SUM(C13:C24)</f>
        <v>0.99999999999999989</v>
      </c>
      <c r="D25" s="28">
        <f>SUM(D13:D24)</f>
        <v>20363.636363636368</v>
      </c>
      <c r="E25" s="17"/>
      <c r="F25" s="29">
        <f>SUM(F13:F24)</f>
        <v>1120000.0000000002</v>
      </c>
      <c r="H25" s="4"/>
      <c r="I25" s="4"/>
      <c r="J25" s="4"/>
      <c r="K25" s="4"/>
    </row>
    <row r="26" spans="2:11" ht="21" x14ac:dyDescent="0.4">
      <c r="H26" s="4"/>
      <c r="I26" s="4"/>
      <c r="J26" s="4"/>
      <c r="K26" s="4"/>
    </row>
    <row r="27" spans="2:11" ht="21" x14ac:dyDescent="0.4">
      <c r="H27" s="4"/>
      <c r="I27" s="4"/>
      <c r="J27" s="4"/>
      <c r="K27" s="4"/>
    </row>
    <row r="28" spans="2:11" ht="21" x14ac:dyDescent="0.4">
      <c r="H28" s="4"/>
      <c r="I28" s="4"/>
      <c r="J28" s="4"/>
      <c r="K28" s="4"/>
    </row>
    <row r="29" spans="2:11" ht="21" x14ac:dyDescent="0.4">
      <c r="H29" s="4"/>
      <c r="I29" s="4"/>
      <c r="J29" s="4"/>
      <c r="K29" s="4"/>
    </row>
  </sheetData>
  <mergeCells count="4">
    <mergeCell ref="B2:N4"/>
    <mergeCell ref="B5:C5"/>
    <mergeCell ref="B6:C6"/>
    <mergeCell ref="B10:I10"/>
  </mergeCells>
  <conditionalFormatting sqref="I18">
    <cfRule type="cellIs" dxfId="7" priority="1" operator="lessThan">
      <formula>0</formula>
    </cfRule>
    <cfRule type="cellIs" dxfId="6" priority="2" operator="greaterThan">
      <formula>0</formula>
    </cfRule>
  </conditionalFormatting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3"/>
  <sheetViews>
    <sheetView showGridLines="0" topLeftCell="A4" workbookViewId="0">
      <selection activeCell="I13" sqref="I13"/>
    </sheetView>
  </sheetViews>
  <sheetFormatPr defaultRowHeight="14.4" x14ac:dyDescent="0.3"/>
  <cols>
    <col min="2" max="2" width="15.77734375" customWidth="1"/>
    <col min="3" max="3" width="16.6640625" style="9" customWidth="1"/>
    <col min="4" max="4" width="17" style="9" customWidth="1"/>
    <col min="5" max="5" width="18.21875" style="9" bestFit="1" customWidth="1"/>
    <col min="6" max="6" width="20.77734375" style="9" customWidth="1"/>
    <col min="8" max="8" width="29.5546875" customWidth="1"/>
    <col min="9" max="9" width="27" style="9" customWidth="1"/>
    <col min="10" max="10" width="8.77734375" style="9"/>
  </cols>
  <sheetData>
    <row r="1" spans="2:14" s="1" customFormat="1" x14ac:dyDescent="0.3">
      <c r="C1" s="7"/>
      <c r="D1" s="7"/>
      <c r="E1" s="7"/>
      <c r="F1" s="7"/>
      <c r="I1" s="7"/>
      <c r="J1" s="7"/>
    </row>
    <row r="2" spans="2:14" s="1" customFormat="1" ht="15.6" customHeight="1" x14ac:dyDescent="0.3">
      <c r="B2" s="34" t="s">
        <v>0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</row>
    <row r="3" spans="2:14" s="1" customFormat="1" ht="14.4" customHeight="1" x14ac:dyDescent="0.3"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</row>
    <row r="4" spans="2:14" s="1" customFormat="1" ht="14.4" customHeight="1" x14ac:dyDescent="0.3"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</row>
    <row r="5" spans="2:14" s="1" customFormat="1" ht="23.4" x14ac:dyDescent="0.45">
      <c r="B5" s="35" t="s">
        <v>1</v>
      </c>
      <c r="C5" s="35"/>
      <c r="D5" s="12" t="s">
        <v>2</v>
      </c>
      <c r="E5" s="7"/>
      <c r="F5" s="7"/>
      <c r="I5" s="7"/>
      <c r="J5" s="7"/>
    </row>
    <row r="6" spans="2:14" s="1" customFormat="1" ht="23.4" x14ac:dyDescent="0.45">
      <c r="B6" s="35" t="s">
        <v>3</v>
      </c>
      <c r="C6" s="35"/>
      <c r="D6" s="19" t="s">
        <v>32</v>
      </c>
      <c r="E6" s="7"/>
      <c r="F6" s="7"/>
      <c r="I6" s="7"/>
      <c r="J6" s="7"/>
    </row>
    <row r="7" spans="2:14" s="1" customFormat="1" x14ac:dyDescent="0.3">
      <c r="C7" s="7"/>
      <c r="D7" s="7"/>
      <c r="E7" s="7"/>
      <c r="F7" s="7"/>
      <c r="I7" s="7"/>
      <c r="J7" s="7"/>
    </row>
    <row r="10" spans="2:14" ht="28.8" x14ac:dyDescent="0.55000000000000004">
      <c r="B10" s="36" t="s">
        <v>30</v>
      </c>
      <c r="C10" s="36"/>
      <c r="D10" s="36"/>
      <c r="E10" s="36"/>
      <c r="F10" s="36"/>
      <c r="G10" s="36"/>
      <c r="H10" s="36"/>
      <c r="I10" s="36"/>
    </row>
    <row r="12" spans="2:14" ht="21" x14ac:dyDescent="0.4">
      <c r="B12" s="24" t="s">
        <v>5</v>
      </c>
      <c r="C12" s="25" t="s">
        <v>36</v>
      </c>
      <c r="D12" s="26" t="s">
        <v>6</v>
      </c>
      <c r="E12" s="26" t="s">
        <v>28</v>
      </c>
      <c r="F12" s="26" t="s">
        <v>29</v>
      </c>
      <c r="H12" s="5" t="s">
        <v>6</v>
      </c>
      <c r="I12" s="44">
        <v>30000</v>
      </c>
    </row>
    <row r="13" spans="2:14" ht="21" x14ac:dyDescent="0.4">
      <c r="B13" s="2" t="s">
        <v>14</v>
      </c>
      <c r="C13" s="14">
        <v>0.08</v>
      </c>
      <c r="D13" s="15">
        <f>$I$12 * C13</f>
        <v>2400</v>
      </c>
      <c r="E13" s="16">
        <f>I13</f>
        <v>0</v>
      </c>
      <c r="F13" s="16">
        <f>D13 * E13</f>
        <v>0</v>
      </c>
      <c r="H13" s="5" t="s">
        <v>7</v>
      </c>
      <c r="I13" s="43"/>
    </row>
    <row r="14" spans="2:14" ht="21" x14ac:dyDescent="0.4">
      <c r="B14" s="2" t="s">
        <v>15</v>
      </c>
      <c r="C14" s="14">
        <v>0.06</v>
      </c>
      <c r="D14" s="15">
        <f t="shared" ref="D14:D24" si="0">$I$12 * C14</f>
        <v>1800</v>
      </c>
      <c r="E14" s="16">
        <f>E13</f>
        <v>0</v>
      </c>
      <c r="F14" s="16">
        <f t="shared" ref="F14:F24" si="1">D14 * E14</f>
        <v>0</v>
      </c>
    </row>
    <row r="15" spans="2:14" ht="21" x14ac:dyDescent="0.4">
      <c r="B15" s="2" t="s">
        <v>16</v>
      </c>
      <c r="C15" s="14">
        <v>0.08</v>
      </c>
      <c r="D15" s="15">
        <f t="shared" si="0"/>
        <v>2400</v>
      </c>
      <c r="E15" s="16">
        <f t="shared" ref="E15:E24" si="2">E14</f>
        <v>0</v>
      </c>
      <c r="F15" s="16">
        <f t="shared" si="1"/>
        <v>0</v>
      </c>
      <c r="H15" s="4" t="s">
        <v>26</v>
      </c>
      <c r="I15" s="38">
        <f>SUM(F13:F24)</f>
        <v>0</v>
      </c>
      <c r="J15" s="10"/>
    </row>
    <row r="16" spans="2:14" ht="21" x14ac:dyDescent="0.4">
      <c r="B16" s="2" t="s">
        <v>17</v>
      </c>
      <c r="C16" s="14">
        <v>0.09</v>
      </c>
      <c r="D16" s="15">
        <f t="shared" si="0"/>
        <v>2700</v>
      </c>
      <c r="E16" s="16">
        <f t="shared" si="2"/>
        <v>0</v>
      </c>
      <c r="F16" s="16">
        <f t="shared" si="1"/>
        <v>0</v>
      </c>
      <c r="H16" s="4" t="s">
        <v>27</v>
      </c>
      <c r="I16" s="41">
        <v>120000</v>
      </c>
      <c r="J16" s="10"/>
    </row>
    <row r="17" spans="2:11" ht="21" x14ac:dyDescent="0.4">
      <c r="B17" s="2" t="s">
        <v>18</v>
      </c>
      <c r="C17" s="14">
        <v>0.09</v>
      </c>
      <c r="D17" s="15">
        <f t="shared" si="0"/>
        <v>2700</v>
      </c>
      <c r="E17" s="16">
        <f t="shared" si="2"/>
        <v>0</v>
      </c>
      <c r="F17" s="16">
        <f t="shared" si="1"/>
        <v>0</v>
      </c>
      <c r="H17" s="4"/>
      <c r="I17" s="10"/>
      <c r="J17" s="10"/>
    </row>
    <row r="18" spans="2:11" ht="21" x14ac:dyDescent="0.4">
      <c r="B18" s="2" t="s">
        <v>19</v>
      </c>
      <c r="C18" s="14">
        <v>0.08</v>
      </c>
      <c r="D18" s="15">
        <f t="shared" si="0"/>
        <v>2400</v>
      </c>
      <c r="E18" s="16">
        <f t="shared" si="2"/>
        <v>0</v>
      </c>
      <c r="F18" s="16">
        <f t="shared" si="1"/>
        <v>0</v>
      </c>
      <c r="H18" s="4" t="s">
        <v>8</v>
      </c>
      <c r="I18" s="18">
        <f>I15-I16</f>
        <v>-120000</v>
      </c>
      <c r="J18" s="10"/>
    </row>
    <row r="19" spans="2:11" ht="21" x14ac:dyDescent="0.4">
      <c r="B19" s="2" t="s">
        <v>20</v>
      </c>
      <c r="C19" s="14">
        <v>0.08</v>
      </c>
      <c r="D19" s="15">
        <f t="shared" si="0"/>
        <v>2400</v>
      </c>
      <c r="E19" s="16">
        <f t="shared" si="2"/>
        <v>0</v>
      </c>
      <c r="F19" s="16">
        <f t="shared" si="1"/>
        <v>0</v>
      </c>
    </row>
    <row r="20" spans="2:11" ht="21" x14ac:dyDescent="0.4">
      <c r="B20" s="2" t="s">
        <v>21</v>
      </c>
      <c r="C20" s="14">
        <v>0.09</v>
      </c>
      <c r="D20" s="15">
        <f t="shared" si="0"/>
        <v>2700</v>
      </c>
      <c r="E20" s="16">
        <f t="shared" si="2"/>
        <v>0</v>
      </c>
      <c r="F20" s="16">
        <f t="shared" si="1"/>
        <v>0</v>
      </c>
      <c r="H20" s="4" t="s">
        <v>38</v>
      </c>
      <c r="I20" s="4"/>
      <c r="J20" s="4"/>
      <c r="K20" s="4"/>
    </row>
    <row r="21" spans="2:11" ht="21" x14ac:dyDescent="0.4">
      <c r="B21" s="2" t="s">
        <v>22</v>
      </c>
      <c r="C21" s="14">
        <v>0.08</v>
      </c>
      <c r="D21" s="15">
        <f t="shared" si="0"/>
        <v>2400</v>
      </c>
      <c r="E21" s="16">
        <f t="shared" si="2"/>
        <v>0</v>
      </c>
      <c r="F21" s="16">
        <f t="shared" si="1"/>
        <v>0</v>
      </c>
      <c r="H21" s="30" t="s">
        <v>7</v>
      </c>
      <c r="I21" s="26" t="s">
        <v>8</v>
      </c>
      <c r="J21" s="4"/>
      <c r="K21" s="4"/>
    </row>
    <row r="22" spans="2:11" ht="21" x14ac:dyDescent="0.4">
      <c r="B22" s="2" t="s">
        <v>23</v>
      </c>
      <c r="C22" s="14">
        <v>0.08</v>
      </c>
      <c r="D22" s="15">
        <f t="shared" si="0"/>
        <v>2400</v>
      </c>
      <c r="E22" s="16">
        <f t="shared" si="2"/>
        <v>0</v>
      </c>
      <c r="F22" s="16">
        <f t="shared" si="1"/>
        <v>0</v>
      </c>
      <c r="H22" s="6" t="s">
        <v>42</v>
      </c>
      <c r="I22" s="20">
        <f>I15 - I16</f>
        <v>-120000</v>
      </c>
      <c r="J22" s="4"/>
      <c r="K22" s="4"/>
    </row>
    <row r="23" spans="2:11" ht="21" x14ac:dyDescent="0.4">
      <c r="B23" s="2" t="s">
        <v>24</v>
      </c>
      <c r="C23" s="14">
        <v>0.1</v>
      </c>
      <c r="D23" s="15">
        <f t="shared" si="0"/>
        <v>3000</v>
      </c>
      <c r="E23" s="16">
        <f t="shared" si="2"/>
        <v>0</v>
      </c>
      <c r="F23" s="16">
        <f t="shared" si="1"/>
        <v>0</v>
      </c>
      <c r="H23" s="6">
        <v>45</v>
      </c>
      <c r="I23" s="6">
        <f t="dataTable" ref="I23:I33" dt2D="0" dtr="0" r1="I13"/>
        <v>1230000</v>
      </c>
      <c r="J23" s="4"/>
      <c r="K23" s="4"/>
    </row>
    <row r="24" spans="2:11" ht="21" x14ac:dyDescent="0.4">
      <c r="B24" s="2" t="s">
        <v>25</v>
      </c>
      <c r="C24" s="14">
        <v>0.09</v>
      </c>
      <c r="D24" s="15">
        <f t="shared" si="0"/>
        <v>2700</v>
      </c>
      <c r="E24" s="16">
        <f t="shared" si="2"/>
        <v>0</v>
      </c>
      <c r="F24" s="16">
        <f t="shared" si="1"/>
        <v>0</v>
      </c>
      <c r="H24" s="6">
        <v>46</v>
      </c>
      <c r="I24" s="6">
        <v>1260000</v>
      </c>
      <c r="J24" s="4"/>
      <c r="K24" s="4"/>
    </row>
    <row r="25" spans="2:11" ht="21" x14ac:dyDescent="0.4">
      <c r="B25" s="3"/>
      <c r="C25" s="27">
        <f>SUM(C13:C24)</f>
        <v>0.99999999999999989</v>
      </c>
      <c r="D25" s="28">
        <f>SUM(D13:D24)</f>
        <v>30000</v>
      </c>
      <c r="E25" s="17"/>
      <c r="F25" s="29">
        <f>SUM(F13:F24)</f>
        <v>0</v>
      </c>
      <c r="H25" s="6">
        <v>47</v>
      </c>
      <c r="I25" s="6">
        <v>1290000</v>
      </c>
      <c r="J25" s="4"/>
      <c r="K25" s="4"/>
    </row>
    <row r="26" spans="2:11" ht="21" x14ac:dyDescent="0.4">
      <c r="H26" s="6">
        <v>48</v>
      </c>
      <c r="I26" s="6">
        <v>1320000</v>
      </c>
      <c r="J26" s="4"/>
      <c r="K26" s="4"/>
    </row>
    <row r="27" spans="2:11" ht="21" x14ac:dyDescent="0.4">
      <c r="H27" s="6">
        <v>49</v>
      </c>
      <c r="I27" s="6">
        <v>1350000</v>
      </c>
      <c r="J27" s="4"/>
      <c r="K27" s="4"/>
    </row>
    <row r="28" spans="2:11" ht="21" x14ac:dyDescent="0.4">
      <c r="H28" s="6">
        <v>50</v>
      </c>
      <c r="I28" s="6">
        <v>1380000</v>
      </c>
      <c r="J28" s="4"/>
      <c r="K28" s="4"/>
    </row>
    <row r="29" spans="2:11" ht="21" x14ac:dyDescent="0.4">
      <c r="H29" s="6">
        <v>51</v>
      </c>
      <c r="I29" s="6">
        <v>1410000</v>
      </c>
      <c r="J29" s="4"/>
      <c r="K29" s="4"/>
    </row>
    <row r="30" spans="2:11" ht="21" x14ac:dyDescent="0.4">
      <c r="H30" s="6">
        <v>52</v>
      </c>
      <c r="I30" s="6">
        <v>1440000</v>
      </c>
      <c r="J30" s="4"/>
      <c r="K30" s="4"/>
    </row>
    <row r="31" spans="2:11" ht="21" x14ac:dyDescent="0.4">
      <c r="H31" s="6">
        <v>53</v>
      </c>
      <c r="I31" s="6">
        <v>1470000</v>
      </c>
    </row>
    <row r="32" spans="2:11" ht="21" x14ac:dyDescent="0.4">
      <c r="H32" s="6">
        <v>54</v>
      </c>
      <c r="I32" s="6">
        <v>1500000</v>
      </c>
    </row>
    <row r="33" spans="8:9" ht="21" x14ac:dyDescent="0.4">
      <c r="H33" s="6">
        <v>55</v>
      </c>
      <c r="I33" s="6">
        <v>1530000</v>
      </c>
    </row>
  </sheetData>
  <mergeCells count="4">
    <mergeCell ref="B2:N4"/>
    <mergeCell ref="B5:C5"/>
    <mergeCell ref="B6:C6"/>
    <mergeCell ref="B10:I10"/>
  </mergeCells>
  <conditionalFormatting sqref="I18">
    <cfRule type="cellIs" dxfId="3" priority="1" operator="lessThan">
      <formula>0</formula>
    </cfRule>
    <cfRule type="cellIs" dxfId="2" priority="2" operator="greaterThan">
      <formula>0</formula>
    </cfRule>
  </conditionalFormatting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O32"/>
  <sheetViews>
    <sheetView showGridLines="0" tabSelected="1" workbookViewId="0">
      <selection activeCell="A8" sqref="A8"/>
    </sheetView>
  </sheetViews>
  <sheetFormatPr defaultRowHeight="14.4" x14ac:dyDescent="0.3"/>
  <cols>
    <col min="2" max="2" width="15.77734375" customWidth="1"/>
    <col min="3" max="3" width="16.6640625" style="9" customWidth="1"/>
    <col min="4" max="4" width="17" style="9" customWidth="1"/>
    <col min="5" max="5" width="18.21875" style="9" bestFit="1" customWidth="1"/>
    <col min="6" max="6" width="20.77734375" style="9" customWidth="1"/>
    <col min="8" max="8" width="29.5546875" customWidth="1"/>
    <col min="9" max="10" width="21.109375" style="9" customWidth="1"/>
    <col min="11" max="15" width="21.109375" customWidth="1"/>
  </cols>
  <sheetData>
    <row r="1" spans="2:13" s="1" customFormat="1" x14ac:dyDescent="0.3">
      <c r="C1" s="7"/>
      <c r="D1" s="7"/>
      <c r="E1" s="7"/>
      <c r="F1" s="7"/>
      <c r="I1" s="7"/>
      <c r="J1" s="7"/>
    </row>
    <row r="2" spans="2:13" s="1" customFormat="1" ht="15.6" customHeight="1" x14ac:dyDescent="0.3">
      <c r="B2" s="34" t="s">
        <v>0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</row>
    <row r="3" spans="2:13" s="1" customFormat="1" ht="14.4" customHeight="1" x14ac:dyDescent="0.3"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</row>
    <row r="4" spans="2:13" s="1" customFormat="1" ht="14.4" customHeight="1" x14ac:dyDescent="0.3"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</row>
    <row r="5" spans="2:13" s="1" customFormat="1" ht="23.4" x14ac:dyDescent="0.45">
      <c r="B5" s="35" t="s">
        <v>1</v>
      </c>
      <c r="C5" s="35"/>
      <c r="D5" s="12" t="s">
        <v>2</v>
      </c>
      <c r="E5" s="7"/>
      <c r="F5" s="7"/>
      <c r="I5" s="7"/>
      <c r="J5" s="7"/>
    </row>
    <row r="6" spans="2:13" s="1" customFormat="1" ht="23.4" x14ac:dyDescent="0.45">
      <c r="B6" s="35" t="s">
        <v>3</v>
      </c>
      <c r="C6" s="35"/>
      <c r="D6" s="19" t="s">
        <v>32</v>
      </c>
      <c r="E6" s="7"/>
      <c r="F6" s="7"/>
      <c r="I6" s="7"/>
      <c r="J6" s="7"/>
    </row>
    <row r="7" spans="2:13" s="1" customFormat="1" x14ac:dyDescent="0.3">
      <c r="C7" s="7"/>
      <c r="D7" s="7"/>
      <c r="E7" s="7"/>
      <c r="F7" s="7"/>
      <c r="I7" s="7"/>
      <c r="J7" s="7"/>
    </row>
    <row r="10" spans="2:13" ht="28.8" x14ac:dyDescent="0.55000000000000004">
      <c r="B10" s="36" t="s">
        <v>30</v>
      </c>
      <c r="C10" s="36"/>
      <c r="D10" s="36"/>
      <c r="E10" s="36"/>
      <c r="F10" s="36"/>
      <c r="G10" s="36"/>
      <c r="H10" s="36"/>
      <c r="I10" s="36"/>
    </row>
    <row r="12" spans="2:13" ht="21" x14ac:dyDescent="0.4">
      <c r="B12" s="24" t="s">
        <v>5</v>
      </c>
      <c r="C12" s="25" t="s">
        <v>36</v>
      </c>
      <c r="D12" s="26" t="s">
        <v>6</v>
      </c>
      <c r="E12" s="26" t="s">
        <v>28</v>
      </c>
      <c r="F12" s="26" t="s">
        <v>29</v>
      </c>
      <c r="H12" s="5" t="s">
        <v>6</v>
      </c>
      <c r="I12" s="21">
        <v>18000</v>
      </c>
    </row>
    <row r="13" spans="2:13" ht="21" x14ac:dyDescent="0.4">
      <c r="B13" s="2" t="s">
        <v>14</v>
      </c>
      <c r="C13" s="14">
        <v>0.08</v>
      </c>
      <c r="D13" s="15">
        <f>$I$12 * C13</f>
        <v>1440</v>
      </c>
      <c r="E13" s="16">
        <f>I13</f>
        <v>55</v>
      </c>
      <c r="F13" s="16">
        <f>D13 * E13</f>
        <v>79200</v>
      </c>
      <c r="H13" s="5" t="s">
        <v>7</v>
      </c>
      <c r="I13" s="8">
        <v>55</v>
      </c>
    </row>
    <row r="14" spans="2:13" ht="21" x14ac:dyDescent="0.4">
      <c r="B14" s="2" t="s">
        <v>15</v>
      </c>
      <c r="C14" s="14">
        <v>0.06</v>
      </c>
      <c r="D14" s="15">
        <f t="shared" ref="D14:D24" si="0">$I$12 * C14</f>
        <v>1080</v>
      </c>
      <c r="E14" s="16">
        <f>E13</f>
        <v>55</v>
      </c>
      <c r="F14" s="16">
        <f t="shared" ref="F14:F24" si="1">D14 * E14</f>
        <v>59400</v>
      </c>
    </row>
    <row r="15" spans="2:13" ht="21" x14ac:dyDescent="0.4">
      <c r="B15" s="2" t="s">
        <v>16</v>
      </c>
      <c r="C15" s="14">
        <v>0.08</v>
      </c>
      <c r="D15" s="15">
        <f t="shared" si="0"/>
        <v>1440</v>
      </c>
      <c r="E15" s="16">
        <f t="shared" ref="E15:E24" si="2">E14</f>
        <v>55</v>
      </c>
      <c r="F15" s="16">
        <f t="shared" si="1"/>
        <v>79200</v>
      </c>
      <c r="H15" s="4" t="s">
        <v>26</v>
      </c>
      <c r="I15" s="38">
        <f>SUM(F13:F24)</f>
        <v>990000</v>
      </c>
      <c r="J15" s="10"/>
    </row>
    <row r="16" spans="2:13" ht="21" x14ac:dyDescent="0.4">
      <c r="B16" s="2" t="s">
        <v>17</v>
      </c>
      <c r="C16" s="14">
        <v>0.09</v>
      </c>
      <c r="D16" s="15">
        <f t="shared" si="0"/>
        <v>1620</v>
      </c>
      <c r="E16" s="16">
        <f t="shared" si="2"/>
        <v>55</v>
      </c>
      <c r="F16" s="16">
        <f t="shared" si="1"/>
        <v>89100</v>
      </c>
      <c r="H16" s="4" t="s">
        <v>27</v>
      </c>
      <c r="I16" s="41">
        <v>120000</v>
      </c>
      <c r="J16" s="10"/>
    </row>
    <row r="17" spans="2:15" ht="21" x14ac:dyDescent="0.4">
      <c r="B17" s="2" t="s">
        <v>18</v>
      </c>
      <c r="C17" s="14">
        <v>0.09</v>
      </c>
      <c r="D17" s="15">
        <f t="shared" si="0"/>
        <v>1620</v>
      </c>
      <c r="E17" s="16">
        <f t="shared" si="2"/>
        <v>55</v>
      </c>
      <c r="F17" s="16">
        <f t="shared" si="1"/>
        <v>89100</v>
      </c>
      <c r="H17" s="4"/>
      <c r="I17" s="10"/>
      <c r="J17" s="10"/>
    </row>
    <row r="18" spans="2:15" ht="21" x14ac:dyDescent="0.4">
      <c r="B18" s="2" t="s">
        <v>19</v>
      </c>
      <c r="C18" s="14">
        <v>0.08</v>
      </c>
      <c r="D18" s="15">
        <f t="shared" si="0"/>
        <v>1440</v>
      </c>
      <c r="E18" s="16">
        <f t="shared" si="2"/>
        <v>55</v>
      </c>
      <c r="F18" s="16">
        <f t="shared" si="1"/>
        <v>79200</v>
      </c>
      <c r="H18" s="4" t="s">
        <v>8</v>
      </c>
      <c r="I18" s="18">
        <f>I15-I16</f>
        <v>870000</v>
      </c>
      <c r="J18" s="10"/>
    </row>
    <row r="19" spans="2:15" ht="21" x14ac:dyDescent="0.4">
      <c r="B19" s="2" t="s">
        <v>20</v>
      </c>
      <c r="C19" s="14">
        <v>0.08</v>
      </c>
      <c r="D19" s="15">
        <f t="shared" si="0"/>
        <v>1440</v>
      </c>
      <c r="E19" s="16">
        <f t="shared" si="2"/>
        <v>55</v>
      </c>
      <c r="F19" s="16">
        <f t="shared" si="1"/>
        <v>79200</v>
      </c>
      <c r="H19" s="4" t="s">
        <v>39</v>
      </c>
      <c r="I19" s="4"/>
      <c r="J19" s="4"/>
      <c r="K19" s="4"/>
    </row>
    <row r="20" spans="2:15" ht="21" x14ac:dyDescent="0.4">
      <c r="B20" s="2" t="s">
        <v>21</v>
      </c>
      <c r="C20" s="14">
        <v>0.09</v>
      </c>
      <c r="D20" s="15">
        <f t="shared" si="0"/>
        <v>1620</v>
      </c>
      <c r="E20" s="16">
        <f t="shared" si="2"/>
        <v>55</v>
      </c>
      <c r="F20" s="16">
        <f t="shared" si="1"/>
        <v>89100</v>
      </c>
      <c r="I20" s="37" t="s">
        <v>34</v>
      </c>
      <c r="J20" s="37"/>
      <c r="K20" s="37"/>
      <c r="L20" s="37"/>
    </row>
    <row r="21" spans="2:15" ht="21" x14ac:dyDescent="0.4">
      <c r="B21" s="2" t="s">
        <v>22</v>
      </c>
      <c r="C21" s="14">
        <v>0.08</v>
      </c>
      <c r="D21" s="15">
        <f t="shared" si="0"/>
        <v>1440</v>
      </c>
      <c r="E21" s="16">
        <f t="shared" si="2"/>
        <v>55</v>
      </c>
      <c r="F21" s="16">
        <f t="shared" si="1"/>
        <v>79200</v>
      </c>
      <c r="H21" s="31">
        <f>I15-I16</f>
        <v>870000</v>
      </c>
      <c r="I21" s="32">
        <v>1000</v>
      </c>
      <c r="J21" s="32">
        <f>I21+2000</f>
        <v>3000</v>
      </c>
      <c r="K21" s="32">
        <f>J21+3000</f>
        <v>6000</v>
      </c>
      <c r="L21" s="32">
        <f>K21+3000</f>
        <v>9000</v>
      </c>
      <c r="M21" s="32">
        <f>L21+3000</f>
        <v>12000</v>
      </c>
      <c r="N21" s="32">
        <f>M21+3000</f>
        <v>15000</v>
      </c>
      <c r="O21" s="32">
        <f>N21+3000</f>
        <v>18000</v>
      </c>
    </row>
    <row r="22" spans="2:15" ht="21" x14ac:dyDescent="0.4">
      <c r="B22" s="2" t="s">
        <v>23</v>
      </c>
      <c r="C22" s="14">
        <v>0.08</v>
      </c>
      <c r="D22" s="15">
        <f t="shared" si="0"/>
        <v>1440</v>
      </c>
      <c r="E22" s="16">
        <f t="shared" si="2"/>
        <v>55</v>
      </c>
      <c r="F22" s="16">
        <f t="shared" si="1"/>
        <v>79200</v>
      </c>
      <c r="H22" s="6">
        <v>45</v>
      </c>
      <c r="I22" s="33">
        <f t="dataTable" ref="I22:O32" dt2D="1" dtr="1" r1="I12" r2="I13"/>
        <v>-75000</v>
      </c>
      <c r="J22" s="33">
        <v>15000</v>
      </c>
      <c r="K22" s="33">
        <v>150000</v>
      </c>
      <c r="L22" s="33">
        <v>285000</v>
      </c>
      <c r="M22" s="33">
        <v>420000</v>
      </c>
      <c r="N22" s="33">
        <v>555000</v>
      </c>
      <c r="O22" s="33">
        <v>690000</v>
      </c>
    </row>
    <row r="23" spans="2:15" ht="21" x14ac:dyDescent="0.4">
      <c r="B23" s="2" t="s">
        <v>24</v>
      </c>
      <c r="C23" s="14">
        <v>0.1</v>
      </c>
      <c r="D23" s="15">
        <f t="shared" si="0"/>
        <v>1800</v>
      </c>
      <c r="E23" s="16">
        <f t="shared" si="2"/>
        <v>55</v>
      </c>
      <c r="F23" s="16">
        <f t="shared" si="1"/>
        <v>99000</v>
      </c>
      <c r="H23" s="6">
        <f>H22+1</f>
        <v>46</v>
      </c>
      <c r="I23" s="33">
        <v>-74000</v>
      </c>
      <c r="J23" s="33">
        <v>18000</v>
      </c>
      <c r="K23" s="33">
        <v>156000</v>
      </c>
      <c r="L23" s="33">
        <v>294000</v>
      </c>
      <c r="M23" s="33">
        <v>432000</v>
      </c>
      <c r="N23" s="33">
        <v>570000</v>
      </c>
      <c r="O23" s="33">
        <v>708000</v>
      </c>
    </row>
    <row r="24" spans="2:15" ht="21" x14ac:dyDescent="0.4">
      <c r="B24" s="2" t="s">
        <v>25</v>
      </c>
      <c r="C24" s="14">
        <v>0.09</v>
      </c>
      <c r="D24" s="15">
        <f t="shared" si="0"/>
        <v>1620</v>
      </c>
      <c r="E24" s="16">
        <f t="shared" si="2"/>
        <v>55</v>
      </c>
      <c r="F24" s="16">
        <f t="shared" si="1"/>
        <v>89100</v>
      </c>
      <c r="H24" s="6">
        <f t="shared" ref="H24:H32" si="3">H23+1</f>
        <v>47</v>
      </c>
      <c r="I24" s="33">
        <v>-73000</v>
      </c>
      <c r="J24" s="33">
        <v>21000</v>
      </c>
      <c r="K24" s="33">
        <v>162000</v>
      </c>
      <c r="L24" s="33">
        <v>303000</v>
      </c>
      <c r="M24" s="33">
        <v>444000</v>
      </c>
      <c r="N24" s="33">
        <v>585000</v>
      </c>
      <c r="O24" s="33">
        <v>726000</v>
      </c>
    </row>
    <row r="25" spans="2:15" ht="21" x14ac:dyDescent="0.4">
      <c r="B25" s="3"/>
      <c r="C25" s="27">
        <f>SUM(C13:C24)</f>
        <v>0.99999999999999989</v>
      </c>
      <c r="D25" s="28">
        <f>SUM(D13:D24)</f>
        <v>18000</v>
      </c>
      <c r="E25" s="17"/>
      <c r="F25" s="29">
        <f>SUM(F13:F24)</f>
        <v>990000</v>
      </c>
      <c r="H25" s="6">
        <f t="shared" si="3"/>
        <v>48</v>
      </c>
      <c r="I25" s="33">
        <v>-72000</v>
      </c>
      <c r="J25" s="33">
        <v>24000</v>
      </c>
      <c r="K25" s="33">
        <v>168000</v>
      </c>
      <c r="L25" s="33">
        <v>312000</v>
      </c>
      <c r="M25" s="33">
        <v>456000</v>
      </c>
      <c r="N25" s="33">
        <v>600000</v>
      </c>
      <c r="O25" s="33">
        <v>744000</v>
      </c>
    </row>
    <row r="26" spans="2:15" ht="21" x14ac:dyDescent="0.4">
      <c r="H26" s="6">
        <f t="shared" si="3"/>
        <v>49</v>
      </c>
      <c r="I26" s="33">
        <v>-71000</v>
      </c>
      <c r="J26" s="33">
        <v>27000</v>
      </c>
      <c r="K26" s="33">
        <v>174000</v>
      </c>
      <c r="L26" s="33">
        <v>321000</v>
      </c>
      <c r="M26" s="33">
        <v>468000</v>
      </c>
      <c r="N26" s="33">
        <v>615000</v>
      </c>
      <c r="O26" s="33">
        <v>762000</v>
      </c>
    </row>
    <row r="27" spans="2:15" ht="21" x14ac:dyDescent="0.4">
      <c r="H27" s="6">
        <f t="shared" si="3"/>
        <v>50</v>
      </c>
      <c r="I27" s="33">
        <v>-70000</v>
      </c>
      <c r="J27" s="33">
        <v>30000</v>
      </c>
      <c r="K27" s="33">
        <v>180000</v>
      </c>
      <c r="L27" s="33">
        <v>330000</v>
      </c>
      <c r="M27" s="33">
        <v>480000</v>
      </c>
      <c r="N27" s="33">
        <v>630000</v>
      </c>
      <c r="O27" s="33">
        <v>780000</v>
      </c>
    </row>
    <row r="28" spans="2:15" ht="21" x14ac:dyDescent="0.4">
      <c r="H28" s="6">
        <f t="shared" si="3"/>
        <v>51</v>
      </c>
      <c r="I28" s="33">
        <v>-69000</v>
      </c>
      <c r="J28" s="33">
        <v>33000</v>
      </c>
      <c r="K28" s="33">
        <v>186000</v>
      </c>
      <c r="L28" s="33">
        <v>339000</v>
      </c>
      <c r="M28" s="33">
        <v>492000</v>
      </c>
      <c r="N28" s="33">
        <v>645000</v>
      </c>
      <c r="O28" s="33">
        <v>798000</v>
      </c>
    </row>
    <row r="29" spans="2:15" ht="21" x14ac:dyDescent="0.4">
      <c r="H29" s="6">
        <f t="shared" si="3"/>
        <v>52</v>
      </c>
      <c r="I29" s="33">
        <v>-68000</v>
      </c>
      <c r="J29" s="33">
        <v>36000</v>
      </c>
      <c r="K29" s="33">
        <v>192000</v>
      </c>
      <c r="L29" s="33">
        <v>348000</v>
      </c>
      <c r="M29" s="33">
        <v>504000</v>
      </c>
      <c r="N29" s="33">
        <v>660000</v>
      </c>
      <c r="O29" s="33">
        <v>816000</v>
      </c>
    </row>
    <row r="30" spans="2:15" ht="21" x14ac:dyDescent="0.4">
      <c r="H30" s="6">
        <f t="shared" si="3"/>
        <v>53</v>
      </c>
      <c r="I30" s="33">
        <v>-67000</v>
      </c>
      <c r="J30" s="33">
        <v>39000</v>
      </c>
      <c r="K30" s="33">
        <v>198000</v>
      </c>
      <c r="L30" s="33">
        <v>357000</v>
      </c>
      <c r="M30" s="33">
        <v>516000</v>
      </c>
      <c r="N30" s="33">
        <v>675000</v>
      </c>
      <c r="O30" s="33">
        <v>834000</v>
      </c>
    </row>
    <row r="31" spans="2:15" ht="21" x14ac:dyDescent="0.4">
      <c r="H31" s="6">
        <f t="shared" si="3"/>
        <v>54</v>
      </c>
      <c r="I31" s="33">
        <v>-66000</v>
      </c>
      <c r="J31" s="33">
        <v>42000</v>
      </c>
      <c r="K31" s="33">
        <v>204000</v>
      </c>
      <c r="L31" s="33">
        <v>366000</v>
      </c>
      <c r="M31" s="33">
        <v>528000</v>
      </c>
      <c r="N31" s="33">
        <v>690000</v>
      </c>
      <c r="O31" s="33">
        <v>852000</v>
      </c>
    </row>
    <row r="32" spans="2:15" ht="21" x14ac:dyDescent="0.4">
      <c r="H32" s="6">
        <f t="shared" si="3"/>
        <v>55</v>
      </c>
      <c r="I32" s="33">
        <v>-65000</v>
      </c>
      <c r="J32" s="33">
        <v>45000</v>
      </c>
      <c r="K32" s="33">
        <v>210000</v>
      </c>
      <c r="L32" s="33">
        <v>375000</v>
      </c>
      <c r="M32" s="33">
        <v>540000</v>
      </c>
      <c r="N32" s="33">
        <v>705000</v>
      </c>
      <c r="O32" s="33">
        <v>870000</v>
      </c>
    </row>
  </sheetData>
  <mergeCells count="5">
    <mergeCell ref="B2:M4"/>
    <mergeCell ref="B5:C5"/>
    <mergeCell ref="B6:C6"/>
    <mergeCell ref="B10:I10"/>
    <mergeCell ref="I20:L20"/>
  </mergeCells>
  <conditionalFormatting sqref="I18">
    <cfRule type="cellIs" dxfId="1" priority="1" operator="lessThan">
      <formula>0</formula>
    </cfRule>
    <cfRule type="cellIs" dxfId="0" priority="2" operator="greaterThan">
      <formula>0</formula>
    </cfRule>
  </conditionalFormatting>
  <pageMargins left="0.511811024" right="0.511811024" top="0.78740157499999996" bottom="0.78740157499999996" header="0.31496062000000002" footer="0.31496062000000002"/>
  <pageSetup paperSize="9" orientation="portrait" horizontalDpi="30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Gerenciador de Cenários</vt:lpstr>
      <vt:lpstr>Atingir Meta Exemplo 1</vt:lpstr>
      <vt:lpstr>Atingir Meta Exemplo 2</vt:lpstr>
      <vt:lpstr>Tabela de Dados exemplo 1</vt:lpstr>
      <vt:lpstr>Tabela de Dados exemplo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Vagner Santos</cp:lastModifiedBy>
  <dcterms:created xsi:type="dcterms:W3CDTF">2023-02-15T16:08:28Z</dcterms:created>
  <dcterms:modified xsi:type="dcterms:W3CDTF">2024-07-04T16:54:24Z</dcterms:modified>
</cp:coreProperties>
</file>