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svg" ContentType="image/svg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2\"/>
    </mc:Choice>
  </mc:AlternateContent>
  <bookViews>
    <workbookView xWindow="-120" yWindow="-120" windowWidth="20736" windowHeight="11160" tabRatio="753" activeTab="5"/>
  </bookViews>
  <sheets>
    <sheet name="Dados" sheetId="8" r:id="rId1"/>
    <sheet name="PIvot Table" sheetId="11" r:id="rId2"/>
    <sheet name="Imagens Produtos" sheetId="7" r:id="rId3"/>
    <sheet name="Personagens" sheetId="9" r:id="rId4"/>
    <sheet name="Vendedores Top 3" sheetId="10" r:id="rId5"/>
    <sheet name="Ranking Vendas" sheetId="12" r:id="rId6"/>
  </sheets>
  <definedNames>
    <definedName name="_xlnm._FilterDatabase" localSheetId="2" hidden="1">'Imagens Produtos'!$B$1:$B$19</definedName>
    <definedName name="_xlnm._FilterDatabase" localSheetId="3" hidden="1">Personagens!$A$1:$A$9</definedName>
    <definedName name="Bermuda_Masculino">'Imagens Produtos'!$C$2</definedName>
    <definedName name="Bolsa_de_Trabalho">'Imagens Produtos'!$C$3</definedName>
    <definedName name="Boné">'Imagens Produtos'!$C$4</definedName>
    <definedName name="Bota_Masculina">'Imagens Produtos'!$C$5</definedName>
    <definedName name="Bulma">Personagens!$B$2</definedName>
    <definedName name="Calça_Bailarina">'Imagens Produtos'!$C$6</definedName>
    <definedName name="CalçaFemininaJogger">'Imagens Produtos'!$C$7</definedName>
    <definedName name="Camisa_Masculina">'Imagens Produtos'!$C$8</definedName>
    <definedName name="Camisa_Masculina_Festa_Balada">'Imagens Produtos'!$C$9</definedName>
    <definedName name="Camisa_Térmica">'Imagens Produtos'!$C$10</definedName>
    <definedName name="Chinelo">'Imagens Produtos'!$C$11</definedName>
    <definedName name="Colar_Pingente">'Imagens Produtos'!$C$12</definedName>
    <definedName name="Gohan">Personagens!$B$3</definedName>
    <definedName name="Goku">Personagens!$B$4</definedName>
    <definedName name="Jaqueta_Masculina_Preta">'Imagens Produtos'!$C$13</definedName>
    <definedName name="Kit_de_Pinceis_de_Maquiagem">'Imagens Produtos'!$C$14</definedName>
    <definedName name="Kuririn">Personagens!$B$5</definedName>
    <definedName name="Piccolo">Personagens!$B$6</definedName>
    <definedName name="Ranking01">INDIRECT('PIvot Table'!$A$4)</definedName>
    <definedName name="Ranking02">INDIRECT('PIvot Table'!$A$5)</definedName>
    <definedName name="Ranking03">INDIRECT('PIvot Table'!$A$6)</definedName>
    <definedName name="Ranking04">INDIRECT('PIvot Table'!$A$7)</definedName>
    <definedName name="Ranking05">INDIRECT('PIvot Table'!$A$8)</definedName>
    <definedName name="Ranking06">INDIRECT('PIvot Table'!$A$9)</definedName>
    <definedName name="Ranking07">INDIRECT('PIvot Table'!$A$10)</definedName>
    <definedName name="Ranking08">INDIRECT('PIvot Table'!$A$11)</definedName>
    <definedName name="Relógio">'Imagens Produtos'!$C$15</definedName>
    <definedName name="Sapatilha_Sapato">'Imagens Produtos'!$C$16</definedName>
    <definedName name="Sapato_Social">'Imagens Produtos'!$C$17</definedName>
    <definedName name="Tênis_Feminino">'Imagens Produtos'!$C$18</definedName>
    <definedName name="Tenshinhan">Personagens!$B$7</definedName>
    <definedName name="Vegeta">Personagens!$B$8</definedName>
    <definedName name="Vestido_Infantil">'Imagens Produtos'!$C$19</definedName>
    <definedName name="Yamcha">Personagens!$B$9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2" l="1"/>
  <c r="O16" i="12"/>
  <c r="O12" i="12"/>
  <c r="O8" i="12"/>
  <c r="H20" i="12"/>
  <c r="H16" i="12"/>
  <c r="H12" i="12"/>
  <c r="H8" i="12"/>
  <c r="M18" i="12"/>
  <c r="M14" i="12"/>
  <c r="M10" i="12"/>
  <c r="M6" i="12"/>
  <c r="F18" i="12"/>
  <c r="F14" i="12"/>
  <c r="F10" i="12"/>
  <c r="F6" i="12"/>
  <c r="O19" i="12"/>
  <c r="O15" i="12"/>
  <c r="O11" i="12"/>
  <c r="O7" i="12"/>
  <c r="H19" i="12"/>
  <c r="H15" i="12"/>
  <c r="H7" i="12"/>
  <c r="H11" i="12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</calcChain>
</file>

<file path=xl/sharedStrings.xml><?xml version="1.0" encoding="utf-8"?>
<sst xmlns="http://schemas.openxmlformats.org/spreadsheetml/2006/main" count="312" uniqueCount="59">
  <si>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</si>
  <si>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</si>
  <si>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</si>
  <si>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</si>
  <si>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</si>
  <si>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</si>
  <si>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</si>
  <si>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</si>
  <si>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</si>
  <si>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</si>
  <si>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</si>
  <si>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</si>
  <si>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</si>
  <si>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</si>
  <si>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</si>
  <si>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</si>
  <si>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</si>
  <si>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</si>
  <si>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</si>
  <si>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</si>
  <si>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</si>
  <si>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</si>
  <si>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</si>
  <si>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</si>
  <si>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</si>
  <si>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</si>
  <si>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</si>
  <si>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</si>
  <si>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</si>
  <si>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</si>
  <si>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</si>
  <si>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</si>
  <si>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</si>
  <si>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</si>
  <si>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</si>
  <si>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</si>
  <si>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</si>
  <si>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</si>
  <si>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</si>
  <si>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</si>
  <si>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</si>
  <si>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</si>
  <si>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</si>
  <si>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</si>
  <si>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</si>
  <si>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</si>
  <si>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</si>
  <si>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</si>
  <si>
    <t>Rótulos de Linha</t>
  </si>
  <si>
    <t>Total Geral</t>
  </si>
  <si>
    <t>Soma de Total</t>
  </si>
  <si>
    <t>01 - Vendedor TOP 3</t>
  </si>
  <si>
    <t>02 - Ranking Vendas</t>
  </si>
  <si>
    <t>03 - Resumo</t>
  </si>
  <si>
    <t>MELHORES VENDEDORES DO MÊS</t>
  </si>
  <si>
    <t>Vendas</t>
  </si>
  <si>
    <t>META VENDAS</t>
  </si>
  <si>
    <t>RANKING DE VENDAS POR VENDEDOR</t>
  </si>
  <si>
    <t>Meta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</si>
</sst>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Arial"/>
      <family val="2"/>
    </font>
    <font>
      <sz val="14"/>
      <color theme="0" tint="-4.9989318521683403E-2"/>
      <name val="Arial Black"/>
      <family val="2"/>
    </font>
    <font>
      <sz val="12"/>
      <color theme="0" tint="-4.9989318521683403E-2"/>
      <name val="Arial"/>
      <family val="2"/>
    </font>
    <font>
      <sz val="28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/>
      <right/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/>
      <bottom/>
      <diagonal/>
    </border>
    <border>
      <left/>
      <right style="thin">
        <color theme="4" tint="0.79995117038483843"/>
      </right>
      <top/>
      <bottom/>
      <diagonal/>
    </border>
    <border>
      <left style="thin">
        <color theme="4" tint="0.79992065187536243"/>
      </left>
      <right/>
      <top style="thin">
        <color theme="4" tint="0.79992065187536243"/>
      </top>
      <bottom/>
      <diagonal/>
    </border>
    <border>
      <left/>
      <right/>
      <top style="thin">
        <color theme="4" tint="0.79992065187536243"/>
      </top>
      <bottom/>
      <diagonal/>
    </border>
    <border>
      <left/>
      <right style="thin">
        <color theme="4" tint="0.79992065187536243"/>
      </right>
      <top style="thin">
        <color theme="4" tint="0.79992065187536243"/>
      </top>
      <bottom/>
      <diagonal/>
    </border>
    <border>
      <left style="thin">
        <color theme="4" tint="0.79992065187536243"/>
      </left>
      <right/>
      <top/>
      <bottom/>
      <diagonal/>
    </border>
    <border>
      <left/>
      <right style="thin">
        <color theme="4" tint="0.79992065187536243"/>
      </right>
      <top/>
      <bottom/>
      <diagonal/>
    </border>
    <border>
      <left style="thin">
        <color theme="4" tint="0.79992065187536243"/>
      </left>
      <right/>
      <top/>
      <bottom style="thin">
        <color theme="4" tint="0.79992065187536243"/>
      </bottom>
      <diagonal/>
    </border>
    <border>
      <left/>
      <right/>
      <top/>
      <bottom style="thin">
        <color theme="4" tint="0.79992065187536243"/>
      </bottom>
      <diagonal/>
    </border>
    <border>
      <left/>
      <right style="thin">
        <color theme="4" tint="0.79992065187536243"/>
      </right>
      <top/>
      <bottom style="thin">
        <color theme="4" tint="0.7999206518753624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pivotButton="1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2" fillId="2" borderId="0" xfId="0" applyFont="1" applyFill="1"/>
    <xf numFmtId="0" fontId="3" fillId="2" borderId="1" xfId="0" applyFont="1" applyFill="1" applyBorder="1"/>
    <xf numFmtId="0" fontId="5" fillId="2" borderId="0" xfId="0" applyFont="1" applyFill="1"/>
    <xf numFmtId="0" fontId="1" fillId="0" borderId="2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0" fontId="6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4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/>
    <xf numFmtId="0" fontId="1" fillId="0" borderId="9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44" fontId="1" fillId="0" borderId="15" xfId="0" applyNumberFormat="1" applyFont="1" applyBorder="1" applyAlignment="1">
      <alignment horizontal="center" vertical="center"/>
    </xf>
    <xf numFmtId="10" fontId="1" fillId="0" borderId="15" xfId="0" applyNumberFormat="1" applyFont="1" applyBorder="1"/>
    <xf numFmtId="0" fontId="6" fillId="2" borderId="8" xfId="0" applyFont="1" applyFill="1" applyBorder="1" applyAlignment="1">
      <alignment horizontal="center" vertical="center"/>
    </xf>
    <xf numFmtId="10" fontId="1" fillId="0" borderId="10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6" fillId="2" borderId="16" xfId="0" applyFont="1" applyFill="1" applyBorder="1" applyAlignment="1">
      <alignment horizontal="center" vertical="center"/>
    </xf>
    <xf numFmtId="0" fontId="1" fillId="0" borderId="17" xfId="0" applyFont="1" applyBorder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44" fontId="1" fillId="0" borderId="20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" fillId="0" borderId="22" xfId="0" applyFont="1" applyBorder="1"/>
    <xf numFmtId="10" fontId="1" fillId="0" borderId="23" xfId="0" applyNumberFormat="1" applyFont="1" applyBorder="1"/>
  </cellXfs>
  <cellStyles count="1">
    <cellStyle name="Normal" xfId="0" builtinId="0"/>
  </cellStyles>
  <dxfs count="23"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numFmt numFmtId="34" formatCode="_-&quot;R$&quot;* #,##0.00_-;\-&quot;R$&quot;* #,##0.00_-;_-&quot;R$&quot;* &quot;-&quot;??_-;_-@_-"/>
      <fill>
        <patternFill>
          <bgColor rgb="FF00B05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g"/><Relationship Id="rId3" Type="http://schemas.openxmlformats.org/officeDocument/2006/relationships/image" Target="../media/image3.jfif"/><Relationship Id="rId21" Type="http://schemas.openxmlformats.org/officeDocument/2006/relationships/image" Target="../media/image21.jpeg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8.jfi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sv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28.jfif"/><Relationship Id="rId7" Type="http://schemas.openxmlformats.org/officeDocument/2006/relationships/image" Target="../media/image20.jpeg"/><Relationship Id="rId2" Type="http://schemas.openxmlformats.org/officeDocument/2006/relationships/image" Target="../media/image21.jpeg"/><Relationship Id="rId1" Type="http://schemas.openxmlformats.org/officeDocument/2006/relationships/image" Target="../media/image19.pn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29.emf"/><Relationship Id="rId1" Type="http://schemas.openxmlformats.org/officeDocument/2006/relationships/image" Target="../media/image26.jpg"/><Relationship Id="rId5" Type="http://schemas.openxmlformats.org/officeDocument/2006/relationships/image" Target="../media/image27.png"/><Relationship Id="rId28" Type="http://schemas.openxmlformats.org/officeDocument/2006/relationships/image" Target="../media/image28.svg"/><Relationship Id="rId4" Type="http://schemas.openxmlformats.org/officeDocument/2006/relationships/image" Target="../media/image31.emf"/></Relationships>
</file>

<file path=xl/drawings/_rels/drawing4.xml.rels><?xml version="1.0" encoding="UTF-8" standalone="yes"?>
<Relationships xmlns="http://schemas.openxmlformats.org/package/2006/relationships"><Relationship Id="rId34" Type="http://schemas.openxmlformats.org/officeDocument/2006/relationships/image" Target="../media/image37.emf"/><Relationship Id="rId33" Type="http://schemas.openxmlformats.org/officeDocument/2006/relationships/image" Target="../media/image36.emf"/><Relationship Id="rId29" Type="http://schemas.openxmlformats.org/officeDocument/2006/relationships/image" Target="../media/image30.emf"/><Relationship Id="rId1" Type="http://schemas.openxmlformats.org/officeDocument/2006/relationships/image" Target="../media/image27.png"/><Relationship Id="rId32" Type="http://schemas.openxmlformats.org/officeDocument/2006/relationships/image" Target="../media/image35.emf"/><Relationship Id="rId28" Type="http://schemas.openxmlformats.org/officeDocument/2006/relationships/image" Target="../media/image28.svg"/><Relationship Id="rId36" Type="http://schemas.openxmlformats.org/officeDocument/2006/relationships/image" Target="../media/image39.emf"/><Relationship Id="rId31" Type="http://schemas.openxmlformats.org/officeDocument/2006/relationships/image" Target="../media/image31.emf"/><Relationship Id="rId30" Type="http://schemas.openxmlformats.org/officeDocument/2006/relationships/image" Target="../media/image29.emf"/><Relationship Id="rId35" Type="http://schemas.openxmlformats.org/officeDocument/2006/relationships/image" Target="../media/image38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4.emf"/><Relationship Id="rId3" Type="http://schemas.openxmlformats.org/officeDocument/2006/relationships/image" Target="../media/image34.emf"/><Relationship Id="rId7" Type="http://schemas.openxmlformats.org/officeDocument/2006/relationships/image" Target="../media/image43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Relationship Id="rId6" Type="http://schemas.openxmlformats.org/officeDocument/2006/relationships/image" Target="../media/image42.emf"/><Relationship Id="rId5" Type="http://schemas.openxmlformats.org/officeDocument/2006/relationships/image" Target="../media/image41.emf"/><Relationship Id="rId4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1</xdr:row>
      <xdr:rowOff>0</xdr:rowOff>
    </xdr:from>
    <xdr:to>
      <xdr:col>8</xdr:col>
      <xdr:colOff>601135</xdr:colOff>
      <xdr:row>1</xdr:row>
      <xdr:rowOff>594447</xdr:rowOff>
    </xdr:to>
    <xdr:pic>
      <xdr:nvPicPr>
        <xdr:cNvPr id="20" name="Imagem 17">
          <a:extLst>
            <a:ext uri="{FF2B5EF4-FFF2-40B4-BE49-F238E27FC236}">
              <a16:creationId xmlns:a16="http://schemas.microsoft.com/office/drawing/2014/main" xmlns="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7585783" y="190500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165264</xdr:rowOff>
    </xdr:from>
    <xdr:to>
      <xdr:col>8</xdr:col>
      <xdr:colOff>591257</xdr:colOff>
      <xdr:row>7</xdr:row>
      <xdr:rowOff>80431</xdr:rowOff>
    </xdr:to>
    <xdr:pic>
      <xdr:nvPicPr>
        <xdr:cNvPr id="24" name="Imagem 13">
          <a:extLst>
            <a:ext uri="{FF2B5EF4-FFF2-40B4-BE49-F238E27FC236}">
              <a16:creationId xmlns:a16="http://schemas.microsoft.com/office/drawing/2014/main" xmlns="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81900" y="3784764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8</xdr:col>
      <xdr:colOff>10233</xdr:colOff>
      <xdr:row>1</xdr:row>
      <xdr:rowOff>593682</xdr:rowOff>
    </xdr:from>
    <xdr:to>
      <xdr:col>8</xdr:col>
      <xdr:colOff>592793</xdr:colOff>
      <xdr:row>2</xdr:row>
      <xdr:rowOff>507293</xdr:rowOff>
    </xdr:to>
    <xdr:pic>
      <xdr:nvPicPr>
        <xdr:cNvPr id="26" name="Picture 5">
          <a:extLst>
            <a:ext uri="{FF2B5EF4-FFF2-40B4-BE49-F238E27FC236}">
              <a16:creationId xmlns:a16="http://schemas.microsoft.com/office/drawing/2014/main" xmlns="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133" y="784182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3</xdr:row>
      <xdr:rowOff>416196</xdr:rowOff>
    </xdr:from>
    <xdr:to>
      <xdr:col>9</xdr:col>
      <xdr:colOff>10585</xdr:colOff>
      <xdr:row>4</xdr:row>
      <xdr:rowOff>335138</xdr:rowOff>
    </xdr:to>
    <xdr:pic>
      <xdr:nvPicPr>
        <xdr:cNvPr id="28" name="Picture 7">
          <a:extLst>
            <a:ext uri="{FF2B5EF4-FFF2-40B4-BE49-F238E27FC236}">
              <a16:creationId xmlns:a16="http://schemas.microsoft.com/office/drawing/2014/main" xmlns="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81902" y="1978296"/>
          <a:ext cx="620183" cy="604742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4</xdr:row>
      <xdr:rowOff>341752</xdr:rowOff>
    </xdr:from>
    <xdr:to>
      <xdr:col>9</xdr:col>
      <xdr:colOff>16935</xdr:colOff>
      <xdr:row>5</xdr:row>
      <xdr:rowOff>249060</xdr:rowOff>
    </xdr:to>
    <xdr:pic>
      <xdr:nvPicPr>
        <xdr:cNvPr id="30" name="Picture 9">
          <a:extLst>
            <a:ext uri="{FF2B5EF4-FFF2-40B4-BE49-F238E27FC236}">
              <a16:creationId xmlns:a16="http://schemas.microsoft.com/office/drawing/2014/main" xmlns="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585783" y="2589652"/>
          <a:ext cx="622652" cy="593108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5</xdr:row>
      <xdr:rowOff>250998</xdr:rowOff>
    </xdr:from>
    <xdr:to>
      <xdr:col>9</xdr:col>
      <xdr:colOff>16935</xdr:colOff>
      <xdr:row>6</xdr:row>
      <xdr:rowOff>175682</xdr:rowOff>
    </xdr:to>
    <xdr:pic>
      <xdr:nvPicPr>
        <xdr:cNvPr id="32" name="Picture 11">
          <a:extLst>
            <a:ext uri="{FF2B5EF4-FFF2-40B4-BE49-F238E27FC236}">
              <a16:creationId xmlns:a16="http://schemas.microsoft.com/office/drawing/2014/main" xmlns="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588251" y="3184698"/>
          <a:ext cx="620184" cy="610484"/>
        </a:xfrm>
        <a:prstGeom prst="rect">
          <a:avLst/>
        </a:prstGeom>
      </xdr:spPr>
    </xdr:pic>
    <xdr:clientData/>
  </xdr:twoCellAnchor>
  <xdr:twoCellAnchor editAs="oneCell">
    <xdr:from>
      <xdr:col>8</xdr:col>
      <xdr:colOff>2470</xdr:colOff>
      <xdr:row>7</xdr:row>
      <xdr:rowOff>83488</xdr:rowOff>
    </xdr:from>
    <xdr:to>
      <xdr:col>8</xdr:col>
      <xdr:colOff>599718</xdr:colOff>
      <xdr:row>7</xdr:row>
      <xdr:rowOff>676627</xdr:rowOff>
    </xdr:to>
    <xdr:pic>
      <xdr:nvPicPr>
        <xdr:cNvPr id="34" name="Picture 13">
          <a:extLst>
            <a:ext uri="{FF2B5EF4-FFF2-40B4-BE49-F238E27FC236}">
              <a16:creationId xmlns:a16="http://schemas.microsoft.com/office/drawing/2014/main" xmlns="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584370" y="4388788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210185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xmlns="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:a16="http://schemas.microsoft.com/office/drawing/2014/main" xmlns="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  <xdr:twoCellAnchor editAs="oneCell">
    <xdr:from>
      <xdr:col>7</xdr:col>
      <xdr:colOff>586740</xdr:colOff>
      <xdr:row>2</xdr:row>
      <xdr:rowOff>510540</xdr:rowOff>
    </xdr:from>
    <xdr:to>
      <xdr:col>9</xdr:col>
      <xdr:colOff>18415</xdr:colOff>
      <xdr:row>3</xdr:row>
      <xdr:rowOff>396240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7688580" y="1379220"/>
          <a:ext cx="65087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15240</xdr:rowOff>
    </xdr:from>
    <xdr:to>
      <xdr:col>1</xdr:col>
      <xdr:colOff>937260</xdr:colOff>
      <xdr:row>1</xdr:row>
      <xdr:rowOff>739140</xdr:rowOff>
    </xdr:to>
    <xdr:pic>
      <xdr:nvPicPr>
        <xdr:cNvPr id="3" name="Imagem 17">
          <a:extLst>
            <a:ext uri="{FF2B5EF4-FFF2-40B4-BE49-F238E27FC236}">
              <a16:creationId xmlns:a16="http://schemas.microsoft.com/office/drawing/2014/main" xmlns="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38200" y="20574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929640</xdr:colOff>
      <xdr:row>2</xdr:row>
      <xdr:rowOff>731520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xmlns="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952500"/>
          <a:ext cx="92964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937260</xdr:colOff>
      <xdr:row>3</xdr:row>
      <xdr:rowOff>731520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815340" y="1714500"/>
          <a:ext cx="93726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929640</xdr:colOff>
      <xdr:row>4</xdr:row>
      <xdr:rowOff>739140</xdr:rowOff>
    </xdr:to>
    <xdr:pic>
      <xdr:nvPicPr>
        <xdr:cNvPr id="9" name="Picture 7">
          <a:extLst>
            <a:ext uri="{FF2B5EF4-FFF2-40B4-BE49-F238E27FC236}">
              <a16:creationId xmlns:a16="http://schemas.microsoft.com/office/drawing/2014/main" xmlns="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815340" y="2476500"/>
          <a:ext cx="929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937260</xdr:colOff>
      <xdr:row>5</xdr:row>
      <xdr:rowOff>716280</xdr:rowOff>
    </xdr:to>
    <xdr:pic>
      <xdr:nvPicPr>
        <xdr:cNvPr id="11" name="Picture 9">
          <a:extLst>
            <a:ext uri="{FF2B5EF4-FFF2-40B4-BE49-F238E27FC236}">
              <a16:creationId xmlns:a16="http://schemas.microsoft.com/office/drawing/2014/main" xmlns="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815340" y="3238500"/>
          <a:ext cx="93726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914400</xdr:colOff>
      <xdr:row>6</xdr:row>
      <xdr:rowOff>723900</xdr:rowOff>
    </xdr:to>
    <xdr:pic>
      <xdr:nvPicPr>
        <xdr:cNvPr id="13" name="Picture 11">
          <a:extLst>
            <a:ext uri="{FF2B5EF4-FFF2-40B4-BE49-F238E27FC236}">
              <a16:creationId xmlns:a16="http://schemas.microsoft.com/office/drawing/2014/main" xmlns="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815340" y="400050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906780</xdr:colOff>
      <xdr:row>7</xdr:row>
      <xdr:rowOff>716280</xdr:rowOff>
    </xdr:to>
    <xdr:pic>
      <xdr:nvPicPr>
        <xdr:cNvPr id="15" name="Imagem 13">
          <a:extLst>
            <a:ext uri="{FF2B5EF4-FFF2-40B4-BE49-F238E27FC236}">
              <a16:creationId xmlns:a16="http://schemas.microsoft.com/office/drawing/2014/main" xmlns="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815340" y="4762500"/>
          <a:ext cx="906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914400</xdr:colOff>
      <xdr:row>8</xdr:row>
      <xdr:rowOff>731520</xdr:rowOff>
    </xdr:to>
    <xdr:pic>
      <xdr:nvPicPr>
        <xdr:cNvPr id="17" name="Picture 13">
          <a:extLst>
            <a:ext uri="{FF2B5EF4-FFF2-40B4-BE49-F238E27FC236}">
              <a16:creationId xmlns:a16="http://schemas.microsoft.com/office/drawing/2014/main" xmlns="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815340" y="5524500"/>
          <a:ext cx="914400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8</xdr:row>
      <xdr:rowOff>22860</xdr:rowOff>
    </xdr:from>
    <xdr:to>
      <xdr:col>12</xdr:col>
      <xdr:colOff>7620</xdr:colOff>
      <xdr:row>22</xdr:row>
      <xdr:rowOff>111915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120140"/>
          <a:ext cx="5501640" cy="2695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6</xdr:row>
          <xdr:rowOff>68579</xdr:rowOff>
        </xdr:from>
        <xdr:to>
          <xdr:col>8</xdr:col>
          <xdr:colOff>365760</xdr:colOff>
          <xdr:row>11</xdr:row>
          <xdr:rowOff>131260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Ranking01" spid="_x0000_s12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128260" y="1165859"/>
              <a:ext cx="1211580" cy="9770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8</xdr:row>
          <xdr:rowOff>106680</xdr:rowOff>
        </xdr:from>
        <xdr:to>
          <xdr:col>11</xdr:col>
          <xdr:colOff>174346</xdr:colOff>
          <xdr:row>14</xdr:row>
          <xdr:rowOff>7620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Ranking02" spid="_x0000_s12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682740" y="1569720"/>
              <a:ext cx="1294486" cy="10439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472440</xdr:colOff>
          <xdr:row>9</xdr:row>
          <xdr:rowOff>175260</xdr:rowOff>
        </xdr:from>
        <xdr:to>
          <xdr:col>5</xdr:col>
          <xdr:colOff>601980</xdr:colOff>
          <xdr:row>15</xdr:row>
          <xdr:rowOff>119954</xdr:rowOff>
        </xdr:to>
        <xdr:pic>
          <xdr:nvPicPr>
            <xdr:cNvPr id="6" name="Imagem 5"/>
            <xdr:cNvPicPr>
              <a:picLocks noChangeAspect="1" noChangeArrowheads="1"/>
              <a:extLst>
                <a:ext uri="{84589F7E-364E-4C9E-8A38-B11213B215E9}">
                  <a14:cameraTool cellRange="Ranking03" spid="_x0000_s12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398520" y="1821180"/>
              <a:ext cx="1348740" cy="10876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160020</xdr:colOff>
      <xdr:row>4</xdr:row>
      <xdr:rowOff>53340</xdr:rowOff>
    </xdr:from>
    <xdr:to>
      <xdr:col>8</xdr:col>
      <xdr:colOff>541020</xdr:colOff>
      <xdr:row>5</xdr:row>
      <xdr:rowOff>167640</xdr:rowOff>
    </xdr:to>
    <xdr:sp macro="" textlink="'PIvot Table'!A4">
      <xdr:nvSpPr>
        <xdr:cNvPr id="7" name="CaixaDeTexto 6"/>
        <xdr:cNvSpPr txBox="1"/>
      </xdr:nvSpPr>
      <xdr:spPr>
        <a:xfrm>
          <a:off x="7063740" y="419100"/>
          <a:ext cx="1600200" cy="2971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E8103E-FAAD-46ED-94AB-80C7B4958DDA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Gohan</a:t>
          </a:fld>
          <a:endParaRPr lang="pt-BR" sz="1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45720</xdr:colOff>
      <xdr:row>6</xdr:row>
      <xdr:rowOff>106680</xdr:rowOff>
    </xdr:from>
    <xdr:to>
      <xdr:col>11</xdr:col>
      <xdr:colOff>243840</xdr:colOff>
      <xdr:row>8</xdr:row>
      <xdr:rowOff>30480</xdr:rowOff>
    </xdr:to>
    <xdr:sp macro="" textlink="'PIvot Table'!A5">
      <xdr:nvSpPr>
        <xdr:cNvPr id="8" name="CaixaDeTexto 7"/>
        <xdr:cNvSpPr txBox="1"/>
      </xdr:nvSpPr>
      <xdr:spPr>
        <a:xfrm>
          <a:off x="7970520" y="655320"/>
          <a:ext cx="1417320" cy="2895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FF34EC-E2F2-4B76-8A75-CB9DA92CD6C5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Tenshinhan</a:t>
          </a:fld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388620</xdr:colOff>
      <xdr:row>8</xdr:row>
      <xdr:rowOff>7620</xdr:rowOff>
    </xdr:from>
    <xdr:to>
      <xdr:col>6</xdr:col>
      <xdr:colOff>15240</xdr:colOff>
      <xdr:row>9</xdr:row>
      <xdr:rowOff>106680</xdr:rowOff>
    </xdr:to>
    <xdr:sp macro="" textlink="'PIvot Table'!A6">
      <xdr:nvSpPr>
        <xdr:cNvPr id="9" name="CaixaDeTexto 8"/>
        <xdr:cNvSpPr txBox="1"/>
      </xdr:nvSpPr>
      <xdr:spPr>
        <a:xfrm>
          <a:off x="4655820" y="922020"/>
          <a:ext cx="1455420" cy="2819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61BE9C-533D-4756-A58C-A9514320DB97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Bulma</a:t>
          </a:fld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53340</xdr:colOff>
      <xdr:row>11</xdr:row>
      <xdr:rowOff>121920</xdr:rowOff>
    </xdr:from>
    <xdr:to>
      <xdr:col>8</xdr:col>
      <xdr:colOff>601980</xdr:colOff>
      <xdr:row>13</xdr:row>
      <xdr:rowOff>68580</xdr:rowOff>
    </xdr:to>
    <xdr:sp macro="" textlink="'PIvot Table'!$B$4">
      <xdr:nvSpPr>
        <xdr:cNvPr id="10" name="CaixaDeTexto 9"/>
        <xdr:cNvSpPr txBox="1"/>
      </xdr:nvSpPr>
      <xdr:spPr>
        <a:xfrm>
          <a:off x="6149340" y="1584960"/>
          <a:ext cx="17678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B69EBF-692F-473F-99EB-BB2FFCB17186}" type="TxLink">
            <a:rPr lang="en-US" sz="12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 R$4.663,48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495300</xdr:colOff>
      <xdr:row>14</xdr:row>
      <xdr:rowOff>45720</xdr:rowOff>
    </xdr:from>
    <xdr:to>
      <xdr:col>11</xdr:col>
      <xdr:colOff>373380</xdr:colOff>
      <xdr:row>15</xdr:row>
      <xdr:rowOff>160020</xdr:rowOff>
    </xdr:to>
    <xdr:sp macro="" textlink="'PIvot Table'!$B$5">
      <xdr:nvSpPr>
        <xdr:cNvPr id="11" name="CaixaDeTexto 10"/>
        <xdr:cNvSpPr txBox="1"/>
      </xdr:nvSpPr>
      <xdr:spPr>
        <a:xfrm>
          <a:off x="6469380" y="2286000"/>
          <a:ext cx="1706880" cy="2971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9ACCC7-21B1-4F0B-9934-FE6DCE948BA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R$4.096,58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198120</xdr:colOff>
      <xdr:row>15</xdr:row>
      <xdr:rowOff>160020</xdr:rowOff>
    </xdr:from>
    <xdr:to>
      <xdr:col>6</xdr:col>
      <xdr:colOff>91440</xdr:colOff>
      <xdr:row>17</xdr:row>
      <xdr:rowOff>99060</xdr:rowOff>
    </xdr:to>
    <xdr:sp macro="" textlink="'PIvot Table'!$B$6">
      <xdr:nvSpPr>
        <xdr:cNvPr id="12" name="CaixaDeTexto 11"/>
        <xdr:cNvSpPr txBox="1"/>
      </xdr:nvSpPr>
      <xdr:spPr>
        <a:xfrm>
          <a:off x="3124200" y="2583180"/>
          <a:ext cx="1722120" cy="304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9A0D5C-9E16-4EFD-85B9-B7A5BB1CE65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R$3.912,28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304800</xdr:colOff>
      <xdr:row>5</xdr:row>
      <xdr:rowOff>99060</xdr:rowOff>
    </xdr:from>
    <xdr:to>
      <xdr:col>0</xdr:col>
      <xdr:colOff>1219200</xdr:colOff>
      <xdr:row>10</xdr:row>
      <xdr:rowOff>114935</xdr:rowOff>
    </xdr:to>
    <xdr:pic>
      <xdr:nvPicPr>
        <xdr:cNvPr id="13" name="Graphic 3" descr="Trophy">
          <a:extLst>
            <a:ext uri="{FF2B5EF4-FFF2-40B4-BE49-F238E27FC236}">
              <a16:creationId xmlns:a16="http://schemas.microsoft.com/office/drawing/2014/main" xmlns="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04800" y="647700"/>
          <a:ext cx="914400" cy="930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5</xdr:row>
      <xdr:rowOff>106680</xdr:rowOff>
    </xdr:from>
    <xdr:to>
      <xdr:col>0</xdr:col>
      <xdr:colOff>1242060</xdr:colOff>
      <xdr:row>10</xdr:row>
      <xdr:rowOff>69215</xdr:rowOff>
    </xdr:to>
    <xdr:pic>
      <xdr:nvPicPr>
        <xdr:cNvPr id="4" name="Graphic 3" descr="Trophy">
          <a:extLst>
            <a:ext uri="{FF2B5EF4-FFF2-40B4-BE49-F238E27FC236}">
              <a16:creationId xmlns:a16="http://schemas.microsoft.com/office/drawing/2014/main" xmlns="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660" y="1021080"/>
          <a:ext cx="914400" cy="930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</xdr:rowOff>
        </xdr:from>
        <xdr:to>
          <xdr:col>4</xdr:col>
          <xdr:colOff>22860</xdr:colOff>
          <xdr:row>12</xdr:row>
          <xdr:rowOff>60960</xdr:rowOff>
        </xdr:to>
        <xdr:pic>
          <xdr:nvPicPr>
            <xdr:cNvPr id="5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2" spid="_x0000_s6415"/>
                </a:ext>
              </a:extLst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26080" y="1722121"/>
              <a:ext cx="632460" cy="65531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5</xdr:row>
          <xdr:rowOff>1</xdr:rowOff>
        </xdr:from>
        <xdr:ext cx="632460" cy="609599"/>
        <xdr:pic>
          <xdr:nvPicPr>
            <xdr:cNvPr id="13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1" spid="_x0000_s6416"/>
                </a:ext>
              </a:extLst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926080" y="952501"/>
              <a:ext cx="632460" cy="60959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13</xdr:row>
          <xdr:rowOff>1</xdr:rowOff>
        </xdr:from>
        <xdr:ext cx="617220" cy="601979"/>
        <xdr:pic>
          <xdr:nvPicPr>
            <xdr:cNvPr id="14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3" spid="_x0000_s6417"/>
                </a:ext>
              </a:extLst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926080" y="2514601"/>
              <a:ext cx="617220" cy="60197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17</xdr:row>
          <xdr:rowOff>1</xdr:rowOff>
        </xdr:from>
        <xdr:ext cx="594360" cy="594359"/>
        <xdr:pic>
          <xdr:nvPicPr>
            <xdr:cNvPr id="15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4" spid="_x0000_s6418"/>
                </a:ext>
              </a:extLst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926080" y="3284221"/>
              <a:ext cx="594360" cy="59435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</xdr:colOff>
          <xdr:row>5</xdr:row>
          <xdr:rowOff>1</xdr:rowOff>
        </xdr:from>
        <xdr:ext cx="624840" cy="624839"/>
        <xdr:pic>
          <xdr:nvPicPr>
            <xdr:cNvPr id="16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5" spid="_x0000_s6419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918961" y="952501"/>
              <a:ext cx="624840" cy="62483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0</xdr:colOff>
          <xdr:row>9</xdr:row>
          <xdr:rowOff>1</xdr:rowOff>
        </xdr:from>
        <xdr:ext cx="632460" cy="632459"/>
        <xdr:pic>
          <xdr:nvPicPr>
            <xdr:cNvPr id="17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6" spid="_x0000_s6420"/>
                </a:ext>
              </a:extLst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918960" y="1722121"/>
              <a:ext cx="632460" cy="63245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0</xdr:colOff>
          <xdr:row>13</xdr:row>
          <xdr:rowOff>1</xdr:rowOff>
        </xdr:from>
        <xdr:ext cx="678179" cy="617219"/>
        <xdr:pic>
          <xdr:nvPicPr>
            <xdr:cNvPr id="18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7" spid="_x0000_s6421"/>
                </a:ext>
              </a:extLst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918960" y="2514601"/>
              <a:ext cx="678179" cy="617219"/>
            </a:xfrm>
            <a:prstGeom prst="rect">
              <a:avLst/>
            </a:prstGeom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</xdr:colOff>
          <xdr:row>17</xdr:row>
          <xdr:rowOff>1</xdr:rowOff>
        </xdr:from>
        <xdr:ext cx="662939" cy="617219"/>
        <xdr:pic>
          <xdr:nvPicPr>
            <xdr:cNvPr id="19" name="Picture 5">
              <a:extLst>
                <a:ext uri="{FF2B5EF4-FFF2-40B4-BE49-F238E27FC236}">
                  <a16:creationId xmlns:a16="http://schemas.microsoft.com/office/drawing/2014/main" xmlns="" id="{4BCE4B10-14A1-4B84-B093-B55D3C1FF0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Ranking08" spid="_x0000_s6422"/>
                </a:ext>
              </a:extLst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918961" y="3284221"/>
              <a:ext cx="662939" cy="617219"/>
            </a:xfrm>
            <a:prstGeom prst="rect">
              <a:avLst/>
            </a:prstGeom>
          </xdr:spPr>
        </xdr:pic>
        <xdr:clientData/>
      </xdr:one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51.572579745371" createdVersion="5" refreshedVersion="5" minRefreshableVersion="3" recordCount="74">
  <cacheSource type="worksheet">
    <worksheetSource name="Tabela1"/>
  </cacheSource>
  <cacheFields count="6">
    <cacheField name="Vendedor" numFmtId="0">
      <sharedItems/>
    </cacheField>
    <cacheField name="Vendedor Repetido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/>
    </cacheField>
    <cacheField name="Valor Unitário" numFmtId="0">
      <sharedItems containsSemiMixedTypes="0" containsString="0" containsNumber="1" minValue="40" maxValue="678"/>
    </cacheField>
    <cacheField name="Unidades Vendidas" numFmtId="0">
      <sharedItems containsSemiMixedTypes="0" containsString="0" containsNumber="1" containsInteger="1" minValue="1" maxValue="9"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Piccolo"/>
    <x v="0"/>
    <s v="Tênis Feminino"/>
    <n v="89.99"/>
    <n v="3"/>
    <n v="269.96999999999997"/>
  </r>
  <r>
    <s v="Tenshinhan"/>
    <x v="1"/>
    <s v="Calça Feminina Jogger"/>
    <n v="69.989999999999995"/>
    <n v="5"/>
    <n v="349.95"/>
  </r>
  <r>
    <s v="Gohan"/>
    <x v="2"/>
    <s v="Camisa Masculina"/>
    <n v="153.4"/>
    <n v="1"/>
    <n v="153.4"/>
  </r>
  <r>
    <s v="Bulma"/>
    <x v="3"/>
    <s v="Bermuda Masculino"/>
    <n v="148.56"/>
    <n v="9"/>
    <n v="1337.04"/>
  </r>
  <r>
    <s v="Vegeta"/>
    <x v="4"/>
    <s v="Camisa Masculina Festa Balada"/>
    <n v="146.13999999999999"/>
    <n v="1"/>
    <n v="146.13999999999999"/>
  </r>
  <r>
    <s v="Goku"/>
    <x v="5"/>
    <s v="Bota Masculina"/>
    <n v="224.14"/>
    <n v="4"/>
    <n v="896.56"/>
  </r>
  <r>
    <s v="Piccolo"/>
    <x v="0"/>
    <s v="Jaqueta Masculina Preta"/>
    <n v="150.5"/>
    <n v="4"/>
    <n v="602"/>
  </r>
  <r>
    <s v="Tenshinhan"/>
    <x v="1"/>
    <s v="Bolsa de Trabalho"/>
    <n v="248.73"/>
    <n v="1"/>
    <n v="248.73"/>
  </r>
  <r>
    <s v="Gohan"/>
    <x v="2"/>
    <s v="Kit de Pinceis de Maquiagem"/>
    <n v="116.52"/>
    <n v="1"/>
    <n v="116.52"/>
  </r>
  <r>
    <s v="Bulma"/>
    <x v="3"/>
    <s v="Vestido Infantil"/>
    <n v="59.9"/>
    <n v="1"/>
    <n v="59.9"/>
  </r>
  <r>
    <s v="Piccolo"/>
    <x v="0"/>
    <s v="Calça Bailarina"/>
    <n v="46.9"/>
    <n v="1"/>
    <n v="46.9"/>
  </r>
  <r>
    <s v="Tenshinhan"/>
    <x v="1"/>
    <s v="Camisa Térmica"/>
    <n v="41.9"/>
    <n v="4"/>
    <n v="167.6"/>
  </r>
  <r>
    <s v="Gohan"/>
    <x v="2"/>
    <s v="Sapato Social"/>
    <n v="81.900000000000006"/>
    <n v="9"/>
    <n v="737.1"/>
  </r>
  <r>
    <s v="Bulma"/>
    <x v="3"/>
    <s v="Sapatilha Sapato"/>
    <n v="55.9"/>
    <n v="2"/>
    <n v="111.8"/>
  </r>
  <r>
    <s v="Tenshinhan"/>
    <x v="1"/>
    <s v="Colar Pingente"/>
    <n v="89.9"/>
    <n v="1"/>
    <n v="89.9"/>
  </r>
  <r>
    <s v="Yamcha"/>
    <x v="6"/>
    <s v="Tênis Feminino"/>
    <n v="89.99"/>
    <n v="1"/>
    <n v="89.99"/>
  </r>
  <r>
    <s v="Kuririn"/>
    <x v="7"/>
    <s v="Calça Feminina Jogger"/>
    <n v="69.989999999999995"/>
    <n v="1"/>
    <n v="69.989999999999995"/>
  </r>
  <r>
    <s v="Tenshinhan"/>
    <x v="1"/>
    <s v="Camisa Masculina"/>
    <n v="153.4"/>
    <n v="2"/>
    <n v="306.8"/>
  </r>
  <r>
    <s v="Gohan"/>
    <x v="2"/>
    <s v="Bermuda Masculino"/>
    <n v="148.56"/>
    <n v="6"/>
    <n v="891.36"/>
  </r>
  <r>
    <s v="Piccolo"/>
    <x v="0"/>
    <s v="Camisa Masculina Festa Balada"/>
    <n v="146.13999999999999"/>
    <n v="1"/>
    <n v="146.13999999999999"/>
  </r>
  <r>
    <s v="Goku"/>
    <x v="5"/>
    <s v="Bota Masculina"/>
    <n v="224.14"/>
    <n v="1"/>
    <n v="224.14"/>
  </r>
  <r>
    <s v="Piccolo"/>
    <x v="0"/>
    <s v="Jaqueta Masculina Preta"/>
    <n v="150.5"/>
    <n v="5"/>
    <n v="752.5"/>
  </r>
  <r>
    <s v="Tenshinhan"/>
    <x v="1"/>
    <s v="Bolsa de Trabalho"/>
    <n v="248.73"/>
    <n v="2"/>
    <n v="497.46"/>
  </r>
  <r>
    <s v="Gohan"/>
    <x v="2"/>
    <s v="Kit de Pinceis de Maquiagem"/>
    <n v="116.52"/>
    <n v="3"/>
    <n v="349.56"/>
  </r>
  <r>
    <s v="Bulma"/>
    <x v="3"/>
    <s v="Vestido Infantil"/>
    <n v="59.9"/>
    <n v="2"/>
    <n v="119.8"/>
  </r>
  <r>
    <s v="Tenshinhan"/>
    <x v="1"/>
    <s v="Calça Bailarina"/>
    <n v="46.9"/>
    <n v="2"/>
    <n v="93.8"/>
  </r>
  <r>
    <s v="Gohan"/>
    <x v="2"/>
    <s v="Camisa Térmica"/>
    <n v="41.9"/>
    <n v="2"/>
    <n v="83.8"/>
  </r>
  <r>
    <s v="Bulma"/>
    <x v="3"/>
    <s v="Sapato Social"/>
    <n v="81.900000000000006"/>
    <n v="4"/>
    <n v="327.60000000000002"/>
  </r>
  <r>
    <s v="Yamcha"/>
    <x v="6"/>
    <s v="Kit de Pinceis de Maquiagem"/>
    <n v="116.52"/>
    <n v="3"/>
    <n v="349.56"/>
  </r>
  <r>
    <s v="Yamcha"/>
    <x v="6"/>
    <s v="Vestido Infantil"/>
    <n v="59.9"/>
    <n v="2"/>
    <n v="119.8"/>
  </r>
  <r>
    <s v="Kuririn"/>
    <x v="7"/>
    <s v="Boné"/>
    <n v="40"/>
    <n v="3"/>
    <n v="120"/>
  </r>
  <r>
    <s v="Kuririn"/>
    <x v="7"/>
    <s v="Relógio"/>
    <n v="390"/>
    <n v="2"/>
    <n v="780"/>
  </r>
  <r>
    <s v="Goku"/>
    <x v="5"/>
    <s v="Bermuda Masculino"/>
    <n v="148.56"/>
    <n v="2"/>
    <n v="297.12"/>
  </r>
  <r>
    <s v="Goku"/>
    <x v="5"/>
    <s v="Camisa Masculina"/>
    <n v="153.4"/>
    <n v="1"/>
    <n v="153.4"/>
  </r>
  <r>
    <s v="Goku"/>
    <x v="5"/>
    <s v="Chinelo"/>
    <n v="40"/>
    <n v="3"/>
    <n v="120"/>
  </r>
  <r>
    <s v="Vegeta"/>
    <x v="4"/>
    <s v="Sapato Social"/>
    <n v="81.900000000000006"/>
    <n v="8"/>
    <n v="655.20000000000005"/>
  </r>
  <r>
    <s v="Vegeta"/>
    <x v="4"/>
    <s v="Camisa Masculina"/>
    <n v="153.4"/>
    <n v="1"/>
    <n v="153.4"/>
  </r>
  <r>
    <s v="Piccolo"/>
    <x v="0"/>
    <s v="Tênis Feminino"/>
    <n v="89.99"/>
    <n v="3"/>
    <n v="269.96999999999997"/>
  </r>
  <r>
    <s v="Tenshinhan"/>
    <x v="1"/>
    <s v="Calça Feminina Jogger"/>
    <n v="69.989999999999995"/>
    <n v="5"/>
    <n v="349.95"/>
  </r>
  <r>
    <s v="Gohan"/>
    <x v="2"/>
    <s v="Camisa Masculina"/>
    <n v="153.4"/>
    <n v="1"/>
    <n v="153.4"/>
  </r>
  <r>
    <s v="Bulma"/>
    <x v="3"/>
    <s v="Bermuda Masculino"/>
    <n v="148.56"/>
    <n v="9"/>
    <n v="1337.04"/>
  </r>
  <r>
    <s v="Vegeta"/>
    <x v="4"/>
    <s v="Camisa Masculina Festa Balada"/>
    <n v="146.13999999999999"/>
    <n v="1"/>
    <n v="146.13999999999999"/>
  </r>
  <r>
    <s v="Goku"/>
    <x v="5"/>
    <s v="Bota Masculina"/>
    <n v="224.14"/>
    <n v="4"/>
    <n v="896.56"/>
  </r>
  <r>
    <s v="Piccolo"/>
    <x v="0"/>
    <s v="Jaqueta Masculina Preta"/>
    <n v="150.5"/>
    <n v="4"/>
    <n v="602"/>
  </r>
  <r>
    <s v="Tenshinhan"/>
    <x v="1"/>
    <s v="Bolsa de Trabalho"/>
    <n v="248.73"/>
    <n v="1"/>
    <n v="248.73"/>
  </r>
  <r>
    <s v="Gohan"/>
    <x v="2"/>
    <s v="Kit de Pinceis de Maquiagem"/>
    <n v="116.52"/>
    <n v="1"/>
    <n v="116.52"/>
  </r>
  <r>
    <s v="Bulma"/>
    <x v="3"/>
    <s v="Vestido Infantil"/>
    <n v="59.9"/>
    <n v="1"/>
    <n v="59.9"/>
  </r>
  <r>
    <s v="Piccolo"/>
    <x v="0"/>
    <s v="Calça Bailarina"/>
    <n v="46.9"/>
    <n v="1"/>
    <n v="46.9"/>
  </r>
  <r>
    <s v="Tenshinhan"/>
    <x v="1"/>
    <s v="Camisa Térmica"/>
    <n v="41.9"/>
    <n v="4"/>
    <n v="167.6"/>
  </r>
  <r>
    <s v="Gohan"/>
    <x v="2"/>
    <s v="Sapato Social"/>
    <n v="81.900000000000006"/>
    <n v="9"/>
    <n v="737.1"/>
  </r>
  <r>
    <s v="Bulma"/>
    <x v="3"/>
    <s v="Sapatilha Sapato"/>
    <n v="55.9"/>
    <n v="2"/>
    <n v="111.8"/>
  </r>
  <r>
    <s v="Tenshinhan"/>
    <x v="1"/>
    <s v="Colar Pingente"/>
    <n v="678"/>
    <n v="1"/>
    <n v="678"/>
  </r>
  <r>
    <s v="Yamcha"/>
    <x v="6"/>
    <s v="Tênis Feminino"/>
    <n v="89.99"/>
    <n v="1"/>
    <n v="89.99"/>
  </r>
  <r>
    <s v="Kuririn"/>
    <x v="7"/>
    <s v="Calça Feminina Jogger"/>
    <n v="69.989999999999995"/>
    <n v="1"/>
    <n v="69.989999999999995"/>
  </r>
  <r>
    <s v="Tenshinhan"/>
    <x v="1"/>
    <s v="Camisa Masculina"/>
    <n v="153.4"/>
    <n v="2"/>
    <n v="306.8"/>
  </r>
  <r>
    <s v="Gohan"/>
    <x v="2"/>
    <s v="Bermuda Masculino"/>
    <n v="148.56"/>
    <n v="6"/>
    <n v="891.36"/>
  </r>
  <r>
    <s v="Piccolo"/>
    <x v="0"/>
    <s v="Camisa Masculina Festa Balada"/>
    <n v="146.13999999999999"/>
    <n v="1"/>
    <n v="146.13999999999999"/>
  </r>
  <r>
    <s v="Goku"/>
    <x v="5"/>
    <s v="Bota Masculina"/>
    <n v="224.14"/>
    <n v="1"/>
    <n v="224.14"/>
  </r>
  <r>
    <s v="Piccolo"/>
    <x v="0"/>
    <s v="Jaqueta Masculina Preta"/>
    <n v="150.5"/>
    <n v="5"/>
    <n v="752.5"/>
  </r>
  <r>
    <s v="Tenshinhan"/>
    <x v="1"/>
    <s v="Bolsa de Trabalho"/>
    <n v="248.73"/>
    <n v="2"/>
    <n v="497.46"/>
  </r>
  <r>
    <s v="Gohan"/>
    <x v="2"/>
    <s v="Kit de Pinceis de Maquiagem"/>
    <n v="116.52"/>
    <n v="3"/>
    <n v="349.56"/>
  </r>
  <r>
    <s v="Bulma"/>
    <x v="3"/>
    <s v="Vestido Infantil"/>
    <n v="59.9"/>
    <n v="2"/>
    <n v="119.8"/>
  </r>
  <r>
    <s v="Tenshinhan"/>
    <x v="1"/>
    <s v="Calça Bailarina"/>
    <n v="46.9"/>
    <n v="2"/>
    <n v="93.8"/>
  </r>
  <r>
    <s v="Gohan"/>
    <x v="2"/>
    <s v="Camisa Térmica"/>
    <n v="41.9"/>
    <n v="2"/>
    <n v="83.8"/>
  </r>
  <r>
    <s v="Bulma"/>
    <x v="3"/>
    <s v="Sapato Social"/>
    <n v="81.900000000000006"/>
    <n v="4"/>
    <n v="327.60000000000002"/>
  </r>
  <r>
    <s v="Yamcha"/>
    <x v="6"/>
    <s v="Kit de Pinceis de Maquiagem"/>
    <n v="116.52"/>
    <n v="3"/>
    <n v="349.56"/>
  </r>
  <r>
    <s v="Yamcha"/>
    <x v="6"/>
    <s v="Vestido Infantil"/>
    <n v="59.9"/>
    <n v="2"/>
    <n v="119.8"/>
  </r>
  <r>
    <s v="Kuririn"/>
    <x v="7"/>
    <s v="Boné"/>
    <n v="40"/>
    <n v="3"/>
    <n v="120"/>
  </r>
  <r>
    <s v="Kuririn"/>
    <x v="7"/>
    <s v="Relógio"/>
    <n v="390"/>
    <n v="2"/>
    <n v="780"/>
  </r>
  <r>
    <s v="Goku"/>
    <x v="5"/>
    <s v="Bermuda Masculino"/>
    <n v="148.56"/>
    <n v="2"/>
    <n v="297.12"/>
  </r>
  <r>
    <s v="Goku"/>
    <x v="5"/>
    <s v="Camisa Masculina"/>
    <n v="153.4"/>
    <n v="1"/>
    <n v="153.4"/>
  </r>
  <r>
    <s v="Goku"/>
    <x v="5"/>
    <s v="Chinelo"/>
    <n v="40"/>
    <n v="3"/>
    <n v="120"/>
  </r>
  <r>
    <s v="Vegeta"/>
    <x v="4"/>
    <s v="Sapato Social"/>
    <n v="81.900000000000006"/>
    <n v="8"/>
    <n v="655.20000000000005"/>
  </r>
  <r>
    <s v="Vegeta"/>
    <x v="4"/>
    <s v="Camisa Masculina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2" firstHeaderRow="1" firstDataRow="1" firstDataCol="1"/>
  <pivotFields count="6">
    <pivotField showAll="0"/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oma de Total" fld="5" baseField="0" baseItem="0" numFmtId="44"/>
  </dataFields>
  <formats count="13"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75" totalsRowShown="0" headerRowDxfId="22" dataDxfId="21">
  <autoFilter ref="A1:F75"/>
  <tableColumns count="6">
    <tableColumn id="1" name="Vendedor" dataDxfId="20"/>
    <tableColumn id="2" name="Vendedor Repetido" dataDxfId="19"/>
    <tableColumn id="3" name="Produto" dataDxfId="18"/>
    <tableColumn id="4" name="Valor Unitário" dataDxfId="17"/>
    <tableColumn id="5" name="Unidades Vendidas" dataDxfId="16"/>
    <tableColumn id="6" name="Total" dataDxfId="15">
      <calculatedColumnFormula>D2*E2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2" workbookViewId="0"/>
  </sheetViews>
  <sheetFormatPr defaultRowHeight="15" x14ac:dyDescent="0.25"/>
  <cols>
    <col min="1" max="1" width="13" style="1" customWidth="1"/>
    <col min="2" max="2" width="23" style="1" customWidth="1"/>
    <col min="3" max="3" width="32.88671875" style="1" bestFit="1" customWidth="1"/>
    <col min="4" max="4" width="17.21875" style="1" customWidth="1"/>
    <col min="5" max="5" width="23" style="1" customWidth="1"/>
    <col min="6" max="6" width="9.5546875" style="1" bestFit="1" customWidth="1"/>
    <col min="7" max="16384" width="8.88671875" style="1"/>
  </cols>
  <sheetData>
    <row r="1" spans="1:6" x14ac:dyDescent="0.2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28</v>
      </c>
      <c r="B2" s="1" t="s">
        <v>28</v>
      </c>
      <c r="C2" s="1" t="s">
        <v>5</v>
      </c>
      <c r="D2" s="1">
        <v>89.99</v>
      </c>
      <c r="E2" s="1">
        <v>3</v>
      </c>
      <c r="F2" s="1">
        <f>D2*E2</f>
        <v>269.96999999999997</v>
      </c>
    </row>
    <row r="3" spans="1:6" x14ac:dyDescent="0.25">
      <c r="A3" s="1" t="s">
        <v>27</v>
      </c>
      <c r="B3" s="1" t="s">
        <v>27</v>
      </c>
      <c r="C3" s="1" t="s">
        <v>6</v>
      </c>
      <c r="D3" s="1">
        <v>69.989999999999995</v>
      </c>
      <c r="E3" s="1">
        <v>5</v>
      </c>
      <c r="F3" s="1">
        <f t="shared" ref="F3:F66" si="0">D3*E3</f>
        <v>349.95</v>
      </c>
    </row>
    <row r="4" spans="1:6" x14ac:dyDescent="0.25">
      <c r="A4" s="1" t="s">
        <v>29</v>
      </c>
      <c r="B4" s="1" t="s">
        <v>29</v>
      </c>
      <c r="C4" s="1" t="s">
        <v>7</v>
      </c>
      <c r="D4" s="1">
        <v>153.4</v>
      </c>
      <c r="E4" s="1">
        <v>1</v>
      </c>
      <c r="F4" s="1">
        <f t="shared" si="0"/>
        <v>153.4</v>
      </c>
    </row>
    <row r="5" spans="1:6" x14ac:dyDescent="0.25">
      <c r="A5" s="1" t="s">
        <v>24</v>
      </c>
      <c r="B5" s="1" t="s">
        <v>24</v>
      </c>
      <c r="C5" s="1" t="s">
        <v>8</v>
      </c>
      <c r="D5" s="1">
        <v>148.56</v>
      </c>
      <c r="E5" s="1">
        <v>9</v>
      </c>
      <c r="F5" s="1">
        <f t="shared" si="0"/>
        <v>1337.04</v>
      </c>
    </row>
    <row r="6" spans="1:6" x14ac:dyDescent="0.25">
      <c r="A6" s="1" t="s">
        <v>30</v>
      </c>
      <c r="B6" s="1" t="s">
        <v>30</v>
      </c>
      <c r="C6" s="1" t="s">
        <v>9</v>
      </c>
      <c r="D6" s="1">
        <v>146.13999999999999</v>
      </c>
      <c r="E6" s="1">
        <v>1</v>
      </c>
      <c r="F6" s="1">
        <f t="shared" si="0"/>
        <v>146.13999999999999</v>
      </c>
    </row>
    <row r="7" spans="1:6" x14ac:dyDescent="0.25">
      <c r="A7" s="1" t="s">
        <v>23</v>
      </c>
      <c r="B7" s="1" t="s">
        <v>23</v>
      </c>
      <c r="C7" s="1" t="s">
        <v>10</v>
      </c>
      <c r="D7" s="1">
        <v>224.14</v>
      </c>
      <c r="E7" s="1">
        <v>4</v>
      </c>
      <c r="F7" s="1">
        <f t="shared" si="0"/>
        <v>896.56</v>
      </c>
    </row>
    <row r="8" spans="1:6" x14ac:dyDescent="0.25">
      <c r="A8" s="1" t="s">
        <v>28</v>
      </c>
      <c r="B8" s="1" t="s">
        <v>28</v>
      </c>
      <c r="C8" s="1" t="s">
        <v>11</v>
      </c>
      <c r="D8" s="1">
        <v>150.5</v>
      </c>
      <c r="E8" s="1">
        <v>4</v>
      </c>
      <c r="F8" s="1">
        <f t="shared" si="0"/>
        <v>602</v>
      </c>
    </row>
    <row r="9" spans="1:6" x14ac:dyDescent="0.25">
      <c r="A9" s="1" t="s">
        <v>27</v>
      </c>
      <c r="B9" s="1" t="s">
        <v>27</v>
      </c>
      <c r="C9" s="1" t="s">
        <v>12</v>
      </c>
      <c r="D9" s="1">
        <v>248.73</v>
      </c>
      <c r="E9" s="1">
        <v>1</v>
      </c>
      <c r="F9" s="1">
        <f t="shared" si="0"/>
        <v>248.73</v>
      </c>
    </row>
    <row r="10" spans="1:6" x14ac:dyDescent="0.25">
      <c r="A10" s="1" t="s">
        <v>29</v>
      </c>
      <c r="B10" s="1" t="s">
        <v>29</v>
      </c>
      <c r="C10" s="1" t="s">
        <v>13</v>
      </c>
      <c r="D10" s="1">
        <v>116.52</v>
      </c>
      <c r="E10" s="1">
        <v>1</v>
      </c>
      <c r="F10" s="1">
        <f t="shared" si="0"/>
        <v>116.52</v>
      </c>
    </row>
    <row r="11" spans="1:6" x14ac:dyDescent="0.25">
      <c r="A11" s="1" t="s">
        <v>24</v>
      </c>
      <c r="B11" s="1" t="s">
        <v>24</v>
      </c>
      <c r="C11" s="1" t="s">
        <v>14</v>
      </c>
      <c r="D11" s="1">
        <v>59.9</v>
      </c>
      <c r="E11" s="1">
        <v>1</v>
      </c>
      <c r="F11" s="1">
        <f t="shared" si="0"/>
        <v>59.9</v>
      </c>
    </row>
    <row r="12" spans="1:6" x14ac:dyDescent="0.25">
      <c r="A12" s="1" t="s">
        <v>28</v>
      </c>
      <c r="B12" s="1" t="s">
        <v>28</v>
      </c>
      <c r="C12" s="1" t="s">
        <v>15</v>
      </c>
      <c r="D12" s="1">
        <v>46.9</v>
      </c>
      <c r="E12" s="1">
        <v>1</v>
      </c>
      <c r="F12" s="1">
        <f t="shared" si="0"/>
        <v>46.9</v>
      </c>
    </row>
    <row r="13" spans="1:6" x14ac:dyDescent="0.25">
      <c r="A13" s="1" t="s">
        <v>27</v>
      </c>
      <c r="B13" s="1" t="s">
        <v>27</v>
      </c>
      <c r="C13" s="1" t="s">
        <v>16</v>
      </c>
      <c r="D13" s="1">
        <v>41.9</v>
      </c>
      <c r="E13" s="1">
        <v>4</v>
      </c>
      <c r="F13" s="1">
        <f t="shared" si="0"/>
        <v>167.6</v>
      </c>
    </row>
    <row r="14" spans="1:6" x14ac:dyDescent="0.25">
      <c r="A14" s="1" t="s">
        <v>29</v>
      </c>
      <c r="B14" s="1" t="s">
        <v>29</v>
      </c>
      <c r="C14" s="1" t="s">
        <v>17</v>
      </c>
      <c r="D14" s="1">
        <v>81.900000000000006</v>
      </c>
      <c r="E14" s="1">
        <v>9</v>
      </c>
      <c r="F14" s="1">
        <f t="shared" si="0"/>
        <v>737.1</v>
      </c>
    </row>
    <row r="15" spans="1:6" x14ac:dyDescent="0.25">
      <c r="A15" s="1" t="s">
        <v>24</v>
      </c>
      <c r="B15" s="1" t="s">
        <v>24</v>
      </c>
      <c r="C15" s="1" t="s">
        <v>18</v>
      </c>
      <c r="D15" s="1">
        <v>55.9</v>
      </c>
      <c r="E15" s="1">
        <v>2</v>
      </c>
      <c r="F15" s="1">
        <f t="shared" si="0"/>
        <v>111.8</v>
      </c>
    </row>
    <row r="16" spans="1:6" x14ac:dyDescent="0.25">
      <c r="A16" s="1" t="s">
        <v>27</v>
      </c>
      <c r="B16" s="1" t="s">
        <v>27</v>
      </c>
      <c r="C16" s="1" t="s">
        <v>19</v>
      </c>
      <c r="D16" s="1">
        <v>89.9</v>
      </c>
      <c r="E16" s="1">
        <v>1</v>
      </c>
      <c r="F16" s="1">
        <f t="shared" si="0"/>
        <v>89.9</v>
      </c>
    </row>
    <row r="17" spans="1:6" x14ac:dyDescent="0.25">
      <c r="A17" s="1" t="s">
        <v>25</v>
      </c>
      <c r="B17" s="1" t="s">
        <v>25</v>
      </c>
      <c r="C17" s="1" t="s">
        <v>5</v>
      </c>
      <c r="D17" s="1">
        <v>89.99</v>
      </c>
      <c r="E17" s="1">
        <v>1</v>
      </c>
      <c r="F17" s="1">
        <f t="shared" si="0"/>
        <v>89.99</v>
      </c>
    </row>
    <row r="18" spans="1:6" x14ac:dyDescent="0.25">
      <c r="A18" s="1" t="s">
        <v>26</v>
      </c>
      <c r="B18" s="1" t="s">
        <v>26</v>
      </c>
      <c r="C18" s="1" t="s">
        <v>6</v>
      </c>
      <c r="D18" s="1">
        <v>69.989999999999995</v>
      </c>
      <c r="E18" s="1">
        <v>1</v>
      </c>
      <c r="F18" s="1">
        <f t="shared" si="0"/>
        <v>69.989999999999995</v>
      </c>
    </row>
    <row r="19" spans="1:6" x14ac:dyDescent="0.25">
      <c r="A19" s="1" t="s">
        <v>27</v>
      </c>
      <c r="B19" s="1" t="s">
        <v>27</v>
      </c>
      <c r="C19" s="1" t="s">
        <v>7</v>
      </c>
      <c r="D19" s="1">
        <v>153.4</v>
      </c>
      <c r="E19" s="1">
        <v>2</v>
      </c>
      <c r="F19" s="1">
        <f t="shared" si="0"/>
        <v>306.8</v>
      </c>
    </row>
    <row r="20" spans="1:6" x14ac:dyDescent="0.25">
      <c r="A20" s="1" t="s">
        <v>29</v>
      </c>
      <c r="B20" s="1" t="s">
        <v>29</v>
      </c>
      <c r="C20" s="1" t="s">
        <v>8</v>
      </c>
      <c r="D20" s="1">
        <v>148.56</v>
      </c>
      <c r="E20" s="1">
        <v>6</v>
      </c>
      <c r="F20" s="1">
        <f t="shared" si="0"/>
        <v>891.36</v>
      </c>
    </row>
    <row r="21" spans="1:6" x14ac:dyDescent="0.25">
      <c r="A21" s="1" t="s">
        <v>28</v>
      </c>
      <c r="B21" s="1" t="s">
        <v>28</v>
      </c>
      <c r="C21" s="1" t="s">
        <v>9</v>
      </c>
      <c r="D21" s="1">
        <v>146.13999999999999</v>
      </c>
      <c r="E21" s="1">
        <v>1</v>
      </c>
      <c r="F21" s="1">
        <f t="shared" si="0"/>
        <v>146.13999999999999</v>
      </c>
    </row>
    <row r="22" spans="1:6" x14ac:dyDescent="0.25">
      <c r="A22" s="1" t="s">
        <v>23</v>
      </c>
      <c r="B22" s="1" t="s">
        <v>23</v>
      </c>
      <c r="C22" s="1" t="s">
        <v>10</v>
      </c>
      <c r="D22" s="1">
        <v>224.14</v>
      </c>
      <c r="E22" s="1">
        <v>1</v>
      </c>
      <c r="F22" s="1">
        <f t="shared" si="0"/>
        <v>224.14</v>
      </c>
    </row>
    <row r="23" spans="1:6" x14ac:dyDescent="0.25">
      <c r="A23" s="1" t="s">
        <v>28</v>
      </c>
      <c r="B23" s="1" t="s">
        <v>28</v>
      </c>
      <c r="C23" s="1" t="s">
        <v>11</v>
      </c>
      <c r="D23" s="1">
        <v>150.5</v>
      </c>
      <c r="E23" s="1">
        <v>5</v>
      </c>
      <c r="F23" s="1">
        <f t="shared" si="0"/>
        <v>752.5</v>
      </c>
    </row>
    <row r="24" spans="1:6" x14ac:dyDescent="0.25">
      <c r="A24" s="1" t="s">
        <v>27</v>
      </c>
      <c r="B24" s="1" t="s">
        <v>27</v>
      </c>
      <c r="C24" s="1" t="s">
        <v>12</v>
      </c>
      <c r="D24" s="1">
        <v>248.73</v>
      </c>
      <c r="E24" s="1">
        <v>2</v>
      </c>
      <c r="F24" s="1">
        <f t="shared" si="0"/>
        <v>497.46</v>
      </c>
    </row>
    <row r="25" spans="1:6" x14ac:dyDescent="0.25">
      <c r="A25" s="1" t="s">
        <v>29</v>
      </c>
      <c r="B25" s="1" t="s">
        <v>29</v>
      </c>
      <c r="C25" s="1" t="s">
        <v>13</v>
      </c>
      <c r="D25" s="1">
        <v>116.52</v>
      </c>
      <c r="E25" s="1">
        <v>3</v>
      </c>
      <c r="F25" s="1">
        <f t="shared" si="0"/>
        <v>349.56</v>
      </c>
    </row>
    <row r="26" spans="1:6" x14ac:dyDescent="0.25">
      <c r="A26" s="1" t="s">
        <v>24</v>
      </c>
      <c r="B26" s="1" t="s">
        <v>24</v>
      </c>
      <c r="C26" s="1" t="s">
        <v>14</v>
      </c>
      <c r="D26" s="1">
        <v>59.9</v>
      </c>
      <c r="E26" s="1">
        <v>2</v>
      </c>
      <c r="F26" s="1">
        <f t="shared" si="0"/>
        <v>119.8</v>
      </c>
    </row>
    <row r="27" spans="1:6" x14ac:dyDescent="0.25">
      <c r="A27" s="1" t="s">
        <v>27</v>
      </c>
      <c r="B27" s="1" t="s">
        <v>27</v>
      </c>
      <c r="C27" s="1" t="s">
        <v>15</v>
      </c>
      <c r="D27" s="1">
        <v>46.9</v>
      </c>
      <c r="E27" s="1">
        <v>2</v>
      </c>
      <c r="F27" s="1">
        <f t="shared" si="0"/>
        <v>93.8</v>
      </c>
    </row>
    <row r="28" spans="1:6" x14ac:dyDescent="0.25">
      <c r="A28" s="1" t="s">
        <v>29</v>
      </c>
      <c r="B28" s="1" t="s">
        <v>29</v>
      </c>
      <c r="C28" s="1" t="s">
        <v>16</v>
      </c>
      <c r="D28" s="1">
        <v>41.9</v>
      </c>
      <c r="E28" s="1">
        <v>2</v>
      </c>
      <c r="F28" s="1">
        <f t="shared" si="0"/>
        <v>83.8</v>
      </c>
    </row>
    <row r="29" spans="1:6" x14ac:dyDescent="0.25">
      <c r="A29" s="1" t="s">
        <v>24</v>
      </c>
      <c r="B29" s="1" t="s">
        <v>24</v>
      </c>
      <c r="C29" s="1" t="s">
        <v>17</v>
      </c>
      <c r="D29" s="1">
        <v>81.900000000000006</v>
      </c>
      <c r="E29" s="1">
        <v>4</v>
      </c>
      <c r="F29" s="1">
        <f t="shared" si="0"/>
        <v>327.60000000000002</v>
      </c>
    </row>
    <row r="30" spans="1:6" x14ac:dyDescent="0.25">
      <c r="A30" s="1" t="s">
        <v>25</v>
      </c>
      <c r="B30" s="1" t="s">
        <v>25</v>
      </c>
      <c r="C30" s="1" t="s">
        <v>13</v>
      </c>
      <c r="D30" s="1">
        <v>116.52</v>
      </c>
      <c r="E30" s="1">
        <v>3</v>
      </c>
      <c r="F30" s="1">
        <f t="shared" si="0"/>
        <v>349.56</v>
      </c>
    </row>
    <row r="31" spans="1:6" x14ac:dyDescent="0.25">
      <c r="A31" s="1" t="s">
        <v>25</v>
      </c>
      <c r="B31" s="1" t="s">
        <v>25</v>
      </c>
      <c r="C31" s="1" t="s">
        <v>14</v>
      </c>
      <c r="D31" s="1">
        <v>59.9</v>
      </c>
      <c r="E31" s="1">
        <v>2</v>
      </c>
      <c r="F31" s="1">
        <f t="shared" si="0"/>
        <v>119.8</v>
      </c>
    </row>
    <row r="32" spans="1:6" x14ac:dyDescent="0.25">
      <c r="A32" s="1" t="s">
        <v>26</v>
      </c>
      <c r="B32" s="1" t="s">
        <v>26</v>
      </c>
      <c r="C32" s="1" t="s">
        <v>20</v>
      </c>
      <c r="D32" s="1">
        <v>40</v>
      </c>
      <c r="E32" s="1">
        <v>3</v>
      </c>
      <c r="F32" s="1">
        <f t="shared" si="0"/>
        <v>120</v>
      </c>
    </row>
    <row r="33" spans="1:6" x14ac:dyDescent="0.25">
      <c r="A33" s="1" t="s">
        <v>26</v>
      </c>
      <c r="B33" s="1" t="s">
        <v>26</v>
      </c>
      <c r="C33" s="1" t="s">
        <v>21</v>
      </c>
      <c r="D33" s="1">
        <v>390</v>
      </c>
      <c r="E33" s="1">
        <v>2</v>
      </c>
      <c r="F33" s="1">
        <f t="shared" si="0"/>
        <v>780</v>
      </c>
    </row>
    <row r="34" spans="1:6" x14ac:dyDescent="0.25">
      <c r="A34" s="1" t="s">
        <v>23</v>
      </c>
      <c r="B34" s="1" t="s">
        <v>23</v>
      </c>
      <c r="C34" s="1" t="s">
        <v>8</v>
      </c>
      <c r="D34" s="1">
        <v>148.56</v>
      </c>
      <c r="E34" s="1">
        <v>2</v>
      </c>
      <c r="F34" s="1">
        <f t="shared" si="0"/>
        <v>297.12</v>
      </c>
    </row>
    <row r="35" spans="1:6" x14ac:dyDescent="0.25">
      <c r="A35" s="1" t="s">
        <v>23</v>
      </c>
      <c r="B35" s="1" t="s">
        <v>23</v>
      </c>
      <c r="C35" s="1" t="s">
        <v>7</v>
      </c>
      <c r="D35" s="1">
        <v>153.4</v>
      </c>
      <c r="E35" s="1">
        <v>1</v>
      </c>
      <c r="F35" s="1">
        <f t="shared" si="0"/>
        <v>153.4</v>
      </c>
    </row>
    <row r="36" spans="1:6" x14ac:dyDescent="0.25">
      <c r="A36" s="1" t="s">
        <v>23</v>
      </c>
      <c r="B36" s="1" t="s">
        <v>23</v>
      </c>
      <c r="C36" s="1" t="s">
        <v>22</v>
      </c>
      <c r="D36" s="1">
        <v>40</v>
      </c>
      <c r="E36" s="1">
        <v>3</v>
      </c>
      <c r="F36" s="1">
        <f t="shared" si="0"/>
        <v>120</v>
      </c>
    </row>
    <row r="37" spans="1:6" x14ac:dyDescent="0.25">
      <c r="A37" s="1" t="s">
        <v>30</v>
      </c>
      <c r="B37" s="1" t="s">
        <v>30</v>
      </c>
      <c r="C37" s="1" t="s">
        <v>17</v>
      </c>
      <c r="D37" s="1">
        <v>81.900000000000006</v>
      </c>
      <c r="E37" s="1">
        <v>8</v>
      </c>
      <c r="F37" s="1">
        <f t="shared" si="0"/>
        <v>655.20000000000005</v>
      </c>
    </row>
    <row r="38" spans="1:6" x14ac:dyDescent="0.25">
      <c r="A38" s="1" t="s">
        <v>30</v>
      </c>
      <c r="B38" s="1" t="s">
        <v>30</v>
      </c>
      <c r="C38" s="1" t="s">
        <v>7</v>
      </c>
      <c r="D38" s="1">
        <v>153.4</v>
      </c>
      <c r="E38" s="1">
        <v>1</v>
      </c>
      <c r="F38" s="1">
        <f t="shared" si="0"/>
        <v>153.4</v>
      </c>
    </row>
    <row r="39" spans="1:6" x14ac:dyDescent="0.25">
      <c r="A39" s="1" t="s">
        <v>28</v>
      </c>
      <c r="B39" s="1" t="s">
        <v>28</v>
      </c>
      <c r="C39" s="1" t="s">
        <v>5</v>
      </c>
      <c r="D39" s="1">
        <v>89.99</v>
      </c>
      <c r="E39" s="1">
        <v>3</v>
      </c>
      <c r="F39" s="1">
        <f t="shared" si="0"/>
        <v>269.96999999999997</v>
      </c>
    </row>
    <row r="40" spans="1:6" x14ac:dyDescent="0.25">
      <c r="A40" s="1" t="s">
        <v>27</v>
      </c>
      <c r="B40" s="1" t="s">
        <v>27</v>
      </c>
      <c r="C40" s="1" t="s">
        <v>6</v>
      </c>
      <c r="D40" s="1">
        <v>69.989999999999995</v>
      </c>
      <c r="E40" s="1">
        <v>5</v>
      </c>
      <c r="F40" s="1">
        <f t="shared" si="0"/>
        <v>349.95</v>
      </c>
    </row>
    <row r="41" spans="1:6" x14ac:dyDescent="0.25">
      <c r="A41" s="1" t="s">
        <v>29</v>
      </c>
      <c r="B41" s="1" t="s">
        <v>29</v>
      </c>
      <c r="C41" s="1" t="s">
        <v>7</v>
      </c>
      <c r="D41" s="1">
        <v>153.4</v>
      </c>
      <c r="E41" s="1">
        <v>1</v>
      </c>
      <c r="F41" s="1">
        <f t="shared" si="0"/>
        <v>153.4</v>
      </c>
    </row>
    <row r="42" spans="1:6" x14ac:dyDescent="0.25">
      <c r="A42" s="1" t="s">
        <v>24</v>
      </c>
      <c r="B42" s="1" t="s">
        <v>24</v>
      </c>
      <c r="C42" s="1" t="s">
        <v>8</v>
      </c>
      <c r="D42" s="1">
        <v>148.56</v>
      </c>
      <c r="E42" s="1">
        <v>9</v>
      </c>
      <c r="F42" s="1">
        <f t="shared" si="0"/>
        <v>1337.04</v>
      </c>
    </row>
    <row r="43" spans="1:6" x14ac:dyDescent="0.25">
      <c r="A43" s="1" t="s">
        <v>30</v>
      </c>
      <c r="B43" s="1" t="s">
        <v>30</v>
      </c>
      <c r="C43" s="1" t="s">
        <v>9</v>
      </c>
      <c r="D43" s="1">
        <v>146.13999999999999</v>
      </c>
      <c r="E43" s="1">
        <v>1</v>
      </c>
      <c r="F43" s="1">
        <f t="shared" si="0"/>
        <v>146.13999999999999</v>
      </c>
    </row>
    <row r="44" spans="1:6" x14ac:dyDescent="0.25">
      <c r="A44" s="1" t="s">
        <v>23</v>
      </c>
      <c r="B44" s="1" t="s">
        <v>23</v>
      </c>
      <c r="C44" s="1" t="s">
        <v>10</v>
      </c>
      <c r="D44" s="1">
        <v>224.14</v>
      </c>
      <c r="E44" s="1">
        <v>4</v>
      </c>
      <c r="F44" s="1">
        <f t="shared" si="0"/>
        <v>896.56</v>
      </c>
    </row>
    <row r="45" spans="1:6" x14ac:dyDescent="0.25">
      <c r="A45" s="1" t="s">
        <v>28</v>
      </c>
      <c r="B45" s="1" t="s">
        <v>28</v>
      </c>
      <c r="C45" s="1" t="s">
        <v>11</v>
      </c>
      <c r="D45" s="1">
        <v>150.5</v>
      </c>
      <c r="E45" s="1">
        <v>4</v>
      </c>
      <c r="F45" s="1">
        <f t="shared" si="0"/>
        <v>602</v>
      </c>
    </row>
    <row r="46" spans="1:6" x14ac:dyDescent="0.25">
      <c r="A46" s="1" t="s">
        <v>27</v>
      </c>
      <c r="B46" s="1" t="s">
        <v>27</v>
      </c>
      <c r="C46" s="1" t="s">
        <v>12</v>
      </c>
      <c r="D46" s="1">
        <v>248.73</v>
      </c>
      <c r="E46" s="1">
        <v>1</v>
      </c>
      <c r="F46" s="1">
        <f t="shared" si="0"/>
        <v>248.73</v>
      </c>
    </row>
    <row r="47" spans="1:6" x14ac:dyDescent="0.25">
      <c r="A47" s="1" t="s">
        <v>29</v>
      </c>
      <c r="B47" s="1" t="s">
        <v>29</v>
      </c>
      <c r="C47" s="1" t="s">
        <v>13</v>
      </c>
      <c r="D47" s="1">
        <v>116.52</v>
      </c>
      <c r="E47" s="1">
        <v>1</v>
      </c>
      <c r="F47" s="1">
        <f t="shared" si="0"/>
        <v>116.52</v>
      </c>
    </row>
    <row r="48" spans="1:6" x14ac:dyDescent="0.25">
      <c r="A48" s="1" t="s">
        <v>24</v>
      </c>
      <c r="B48" s="1" t="s">
        <v>24</v>
      </c>
      <c r="C48" s="1" t="s">
        <v>14</v>
      </c>
      <c r="D48" s="1">
        <v>59.9</v>
      </c>
      <c r="E48" s="1">
        <v>1</v>
      </c>
      <c r="F48" s="1">
        <f t="shared" si="0"/>
        <v>59.9</v>
      </c>
    </row>
    <row r="49" spans="1:6" x14ac:dyDescent="0.25">
      <c r="A49" s="1" t="s">
        <v>28</v>
      </c>
      <c r="B49" s="1" t="s">
        <v>28</v>
      </c>
      <c r="C49" s="1" t="s">
        <v>15</v>
      </c>
      <c r="D49" s="1">
        <v>46.9</v>
      </c>
      <c r="E49" s="1">
        <v>1</v>
      </c>
      <c r="F49" s="1">
        <f t="shared" si="0"/>
        <v>46.9</v>
      </c>
    </row>
    <row r="50" spans="1:6" x14ac:dyDescent="0.25">
      <c r="A50" s="1" t="s">
        <v>27</v>
      </c>
      <c r="B50" s="1" t="s">
        <v>27</v>
      </c>
      <c r="C50" s="1" t="s">
        <v>16</v>
      </c>
      <c r="D50" s="1">
        <v>41.9</v>
      </c>
      <c r="E50" s="1">
        <v>4</v>
      </c>
      <c r="F50" s="1">
        <f t="shared" si="0"/>
        <v>167.6</v>
      </c>
    </row>
    <row r="51" spans="1:6" x14ac:dyDescent="0.25">
      <c r="A51" s="1" t="s">
        <v>29</v>
      </c>
      <c r="B51" s="1" t="s">
        <v>29</v>
      </c>
      <c r="C51" s="1" t="s">
        <v>17</v>
      </c>
      <c r="D51" s="1">
        <v>81.900000000000006</v>
      </c>
      <c r="E51" s="1">
        <v>9</v>
      </c>
      <c r="F51" s="1">
        <f t="shared" si="0"/>
        <v>737.1</v>
      </c>
    </row>
    <row r="52" spans="1:6" x14ac:dyDescent="0.25">
      <c r="A52" s="1" t="s">
        <v>24</v>
      </c>
      <c r="B52" s="1" t="s">
        <v>24</v>
      </c>
      <c r="C52" s="1" t="s">
        <v>18</v>
      </c>
      <c r="D52" s="1">
        <v>55.9</v>
      </c>
      <c r="E52" s="1">
        <v>2</v>
      </c>
      <c r="F52" s="1">
        <f t="shared" si="0"/>
        <v>111.8</v>
      </c>
    </row>
    <row r="53" spans="1:6" x14ac:dyDescent="0.25">
      <c r="A53" s="1" t="s">
        <v>27</v>
      </c>
      <c r="B53" s="1" t="s">
        <v>27</v>
      </c>
      <c r="C53" s="1" t="s">
        <v>19</v>
      </c>
      <c r="D53" s="1">
        <v>678</v>
      </c>
      <c r="E53" s="1">
        <v>1</v>
      </c>
      <c r="F53" s="1">
        <f t="shared" si="0"/>
        <v>678</v>
      </c>
    </row>
    <row r="54" spans="1:6" x14ac:dyDescent="0.25">
      <c r="A54" s="1" t="s">
        <v>25</v>
      </c>
      <c r="B54" s="1" t="s">
        <v>25</v>
      </c>
      <c r="C54" s="1" t="s">
        <v>5</v>
      </c>
      <c r="D54" s="1">
        <v>89.99</v>
      </c>
      <c r="E54" s="1">
        <v>1</v>
      </c>
      <c r="F54" s="1">
        <f t="shared" si="0"/>
        <v>89.99</v>
      </c>
    </row>
    <row r="55" spans="1:6" x14ac:dyDescent="0.25">
      <c r="A55" s="1" t="s">
        <v>26</v>
      </c>
      <c r="B55" s="1" t="s">
        <v>26</v>
      </c>
      <c r="C55" s="1" t="s">
        <v>6</v>
      </c>
      <c r="D55" s="1">
        <v>69.989999999999995</v>
      </c>
      <c r="E55" s="1">
        <v>1</v>
      </c>
      <c r="F55" s="1">
        <f t="shared" si="0"/>
        <v>69.989999999999995</v>
      </c>
    </row>
    <row r="56" spans="1:6" x14ac:dyDescent="0.25">
      <c r="A56" s="1" t="s">
        <v>27</v>
      </c>
      <c r="B56" s="1" t="s">
        <v>27</v>
      </c>
      <c r="C56" s="1" t="s">
        <v>7</v>
      </c>
      <c r="D56" s="1">
        <v>153.4</v>
      </c>
      <c r="E56" s="1">
        <v>2</v>
      </c>
      <c r="F56" s="1">
        <f t="shared" si="0"/>
        <v>306.8</v>
      </c>
    </row>
    <row r="57" spans="1:6" x14ac:dyDescent="0.25">
      <c r="A57" s="1" t="s">
        <v>29</v>
      </c>
      <c r="B57" s="1" t="s">
        <v>29</v>
      </c>
      <c r="C57" s="1" t="s">
        <v>8</v>
      </c>
      <c r="D57" s="1">
        <v>148.56</v>
      </c>
      <c r="E57" s="1">
        <v>6</v>
      </c>
      <c r="F57" s="1">
        <f t="shared" si="0"/>
        <v>891.36</v>
      </c>
    </row>
    <row r="58" spans="1:6" x14ac:dyDescent="0.25">
      <c r="A58" s="1" t="s">
        <v>28</v>
      </c>
      <c r="B58" s="1" t="s">
        <v>28</v>
      </c>
      <c r="C58" s="1" t="s">
        <v>9</v>
      </c>
      <c r="D58" s="1">
        <v>146.13999999999999</v>
      </c>
      <c r="E58" s="1">
        <v>1</v>
      </c>
      <c r="F58" s="1">
        <f t="shared" si="0"/>
        <v>146.13999999999999</v>
      </c>
    </row>
    <row r="59" spans="1:6" x14ac:dyDescent="0.25">
      <c r="A59" s="1" t="s">
        <v>23</v>
      </c>
      <c r="B59" s="1" t="s">
        <v>23</v>
      </c>
      <c r="C59" s="1" t="s">
        <v>10</v>
      </c>
      <c r="D59" s="1">
        <v>224.14</v>
      </c>
      <c r="E59" s="1">
        <v>1</v>
      </c>
      <c r="F59" s="1">
        <f t="shared" si="0"/>
        <v>224.14</v>
      </c>
    </row>
    <row r="60" spans="1:6" x14ac:dyDescent="0.25">
      <c r="A60" s="1" t="s">
        <v>28</v>
      </c>
      <c r="B60" s="1" t="s">
        <v>28</v>
      </c>
      <c r="C60" s="1" t="s">
        <v>11</v>
      </c>
      <c r="D60" s="1">
        <v>150.5</v>
      </c>
      <c r="E60" s="1">
        <v>5</v>
      </c>
      <c r="F60" s="1">
        <f t="shared" si="0"/>
        <v>752.5</v>
      </c>
    </row>
    <row r="61" spans="1:6" x14ac:dyDescent="0.25">
      <c r="A61" s="1" t="s">
        <v>27</v>
      </c>
      <c r="B61" s="1" t="s">
        <v>27</v>
      </c>
      <c r="C61" s="1" t="s">
        <v>12</v>
      </c>
      <c r="D61" s="1">
        <v>248.73</v>
      </c>
      <c r="E61" s="1">
        <v>2</v>
      </c>
      <c r="F61" s="1">
        <f t="shared" si="0"/>
        <v>497.46</v>
      </c>
    </row>
    <row r="62" spans="1:6" x14ac:dyDescent="0.25">
      <c r="A62" s="1" t="s">
        <v>29</v>
      </c>
      <c r="B62" s="1" t="s">
        <v>29</v>
      </c>
      <c r="C62" s="1" t="s">
        <v>13</v>
      </c>
      <c r="D62" s="1">
        <v>116.52</v>
      </c>
      <c r="E62" s="1">
        <v>3</v>
      </c>
      <c r="F62" s="1">
        <f t="shared" si="0"/>
        <v>349.56</v>
      </c>
    </row>
    <row r="63" spans="1:6" x14ac:dyDescent="0.25">
      <c r="A63" s="1" t="s">
        <v>24</v>
      </c>
      <c r="B63" s="1" t="s">
        <v>24</v>
      </c>
      <c r="C63" s="1" t="s">
        <v>14</v>
      </c>
      <c r="D63" s="1">
        <v>59.9</v>
      </c>
      <c r="E63" s="1">
        <v>2</v>
      </c>
      <c r="F63" s="1">
        <f t="shared" si="0"/>
        <v>119.8</v>
      </c>
    </row>
    <row r="64" spans="1:6" x14ac:dyDescent="0.25">
      <c r="A64" s="1" t="s">
        <v>27</v>
      </c>
      <c r="B64" s="1" t="s">
        <v>27</v>
      </c>
      <c r="C64" s="1" t="s">
        <v>15</v>
      </c>
      <c r="D64" s="1">
        <v>46.9</v>
      </c>
      <c r="E64" s="1">
        <v>2</v>
      </c>
      <c r="F64" s="1">
        <f t="shared" si="0"/>
        <v>93.8</v>
      </c>
    </row>
    <row r="65" spans="1:6" x14ac:dyDescent="0.25">
      <c r="A65" s="1" t="s">
        <v>29</v>
      </c>
      <c r="B65" s="1" t="s">
        <v>29</v>
      </c>
      <c r="C65" s="1" t="s">
        <v>16</v>
      </c>
      <c r="D65" s="1">
        <v>41.9</v>
      </c>
      <c r="E65" s="1">
        <v>2</v>
      </c>
      <c r="F65" s="1">
        <f t="shared" si="0"/>
        <v>83.8</v>
      </c>
    </row>
    <row r="66" spans="1:6" x14ac:dyDescent="0.25">
      <c r="A66" s="1" t="s">
        <v>24</v>
      </c>
      <c r="B66" s="1" t="s">
        <v>24</v>
      </c>
      <c r="C66" s="1" t="s">
        <v>17</v>
      </c>
      <c r="D66" s="1">
        <v>81.900000000000006</v>
      </c>
      <c r="E66" s="1">
        <v>4</v>
      </c>
      <c r="F66" s="1">
        <f t="shared" si="0"/>
        <v>327.60000000000002</v>
      </c>
    </row>
    <row r="67" spans="1:6" x14ac:dyDescent="0.25">
      <c r="A67" s="1" t="s">
        <v>25</v>
      </c>
      <c r="B67" s="1" t="s">
        <v>25</v>
      </c>
      <c r="C67" s="1" t="s">
        <v>13</v>
      </c>
      <c r="D67" s="1">
        <v>116.52</v>
      </c>
      <c r="E67" s="1">
        <v>3</v>
      </c>
      <c r="F67" s="1">
        <f t="shared" ref="F67:F75" si="1">D67*E67</f>
        <v>349.56</v>
      </c>
    </row>
    <row r="68" spans="1:6" x14ac:dyDescent="0.25">
      <c r="A68" s="1" t="s">
        <v>25</v>
      </c>
      <c r="B68" s="1" t="s">
        <v>25</v>
      </c>
      <c r="C68" s="1" t="s">
        <v>14</v>
      </c>
      <c r="D68" s="1">
        <v>59.9</v>
      </c>
      <c r="E68" s="1">
        <v>2</v>
      </c>
      <c r="F68" s="1">
        <f t="shared" si="1"/>
        <v>119.8</v>
      </c>
    </row>
    <row r="69" spans="1:6" x14ac:dyDescent="0.25">
      <c r="A69" s="1" t="s">
        <v>26</v>
      </c>
      <c r="B69" s="1" t="s">
        <v>26</v>
      </c>
      <c r="C69" s="1" t="s">
        <v>20</v>
      </c>
      <c r="D69" s="1">
        <v>40</v>
      </c>
      <c r="E69" s="1">
        <v>3</v>
      </c>
      <c r="F69" s="1">
        <f t="shared" si="1"/>
        <v>120</v>
      </c>
    </row>
    <row r="70" spans="1:6" x14ac:dyDescent="0.25">
      <c r="A70" s="1" t="s">
        <v>26</v>
      </c>
      <c r="B70" s="1" t="s">
        <v>26</v>
      </c>
      <c r="C70" s="1" t="s">
        <v>21</v>
      </c>
      <c r="D70" s="1">
        <v>390</v>
      </c>
      <c r="E70" s="1">
        <v>2</v>
      </c>
      <c r="F70" s="1">
        <f t="shared" si="1"/>
        <v>780</v>
      </c>
    </row>
    <row r="71" spans="1:6" x14ac:dyDescent="0.25">
      <c r="A71" s="1" t="s">
        <v>23</v>
      </c>
      <c r="B71" s="1" t="s">
        <v>23</v>
      </c>
      <c r="C71" s="1" t="s">
        <v>8</v>
      </c>
      <c r="D71" s="1">
        <v>148.56</v>
      </c>
      <c r="E71" s="1">
        <v>2</v>
      </c>
      <c r="F71" s="1">
        <f t="shared" si="1"/>
        <v>297.12</v>
      </c>
    </row>
    <row r="72" spans="1:6" x14ac:dyDescent="0.25">
      <c r="A72" s="1" t="s">
        <v>23</v>
      </c>
      <c r="B72" s="1" t="s">
        <v>23</v>
      </c>
      <c r="C72" s="1" t="s">
        <v>7</v>
      </c>
      <c r="D72" s="1">
        <v>153.4</v>
      </c>
      <c r="E72" s="1">
        <v>1</v>
      </c>
      <c r="F72" s="1">
        <f t="shared" si="1"/>
        <v>153.4</v>
      </c>
    </row>
    <row r="73" spans="1:6" x14ac:dyDescent="0.25">
      <c r="A73" s="1" t="s">
        <v>23</v>
      </c>
      <c r="B73" s="1" t="s">
        <v>23</v>
      </c>
      <c r="C73" s="1" t="s">
        <v>22</v>
      </c>
      <c r="D73" s="1">
        <v>40</v>
      </c>
      <c r="E73" s="1">
        <v>3</v>
      </c>
      <c r="F73" s="1">
        <f t="shared" si="1"/>
        <v>120</v>
      </c>
    </row>
    <row r="74" spans="1:6" x14ac:dyDescent="0.25">
      <c r="A74" s="1" t="s">
        <v>30</v>
      </c>
      <c r="B74" s="1" t="s">
        <v>30</v>
      </c>
      <c r="C74" s="1" t="s">
        <v>17</v>
      </c>
      <c r="D74" s="1">
        <v>81.900000000000006</v>
      </c>
      <c r="E74" s="1">
        <v>8</v>
      </c>
      <c r="F74" s="1">
        <f t="shared" si="1"/>
        <v>655.20000000000005</v>
      </c>
    </row>
    <row r="75" spans="1:6" x14ac:dyDescent="0.25">
      <c r="A75" s="1" t="s">
        <v>30</v>
      </c>
      <c r="B75" s="1" t="s">
        <v>30</v>
      </c>
      <c r="C75" s="1" t="s">
        <v>7</v>
      </c>
      <c r="D75" s="1">
        <v>153.4</v>
      </c>
      <c r="E75" s="1">
        <v>1</v>
      </c>
      <c r="F75" s="1">
        <f t="shared" si="1"/>
        <v>153.4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4" sqref="B4"/>
    </sheetView>
  </sheetViews>
  <sheetFormatPr defaultRowHeight="15" x14ac:dyDescent="0.25"/>
  <cols>
    <col min="1" max="1" width="19.6640625" style="1" bestFit="1" customWidth="1"/>
    <col min="2" max="2" width="15.44140625" style="1" bestFit="1" customWidth="1"/>
    <col min="3" max="16384" width="8.88671875" style="1"/>
  </cols>
  <sheetData>
    <row r="3" spans="1:2" x14ac:dyDescent="0.25">
      <c r="A3" s="6" t="s">
        <v>48</v>
      </c>
      <c r="B3" s="1" t="s">
        <v>50</v>
      </c>
    </row>
    <row r="4" spans="1:2" x14ac:dyDescent="0.25">
      <c r="A4" s="7" t="s">
        <v>29</v>
      </c>
      <c r="B4" s="8">
        <v>4663.4800000000005</v>
      </c>
    </row>
    <row r="5" spans="1:2" x14ac:dyDescent="0.25">
      <c r="A5" s="7" t="s">
        <v>27</v>
      </c>
      <c r="B5" s="8">
        <v>4096.58</v>
      </c>
    </row>
    <row r="6" spans="1:2" x14ac:dyDescent="0.25">
      <c r="A6" s="7" t="s">
        <v>24</v>
      </c>
      <c r="B6" s="8">
        <v>3912.28</v>
      </c>
    </row>
    <row r="7" spans="1:2" x14ac:dyDescent="0.25">
      <c r="A7" s="7" t="s">
        <v>28</v>
      </c>
      <c r="B7" s="8">
        <v>3635.02</v>
      </c>
    </row>
    <row r="8" spans="1:2" x14ac:dyDescent="0.25">
      <c r="A8" s="7" t="s">
        <v>23</v>
      </c>
      <c r="B8" s="8">
        <v>3382.4399999999996</v>
      </c>
    </row>
    <row r="9" spans="1:2" x14ac:dyDescent="0.25">
      <c r="A9" s="7" t="s">
        <v>26</v>
      </c>
      <c r="B9" s="8">
        <v>1939.98</v>
      </c>
    </row>
    <row r="10" spans="1:2" x14ac:dyDescent="0.25">
      <c r="A10" s="7" t="s">
        <v>30</v>
      </c>
      <c r="B10" s="8">
        <v>1909.4800000000002</v>
      </c>
    </row>
    <row r="11" spans="1:2" x14ac:dyDescent="0.25">
      <c r="A11" s="7" t="s">
        <v>25</v>
      </c>
      <c r="B11" s="8">
        <v>1118.7</v>
      </c>
    </row>
    <row r="12" spans="1:2" x14ac:dyDescent="0.25">
      <c r="A12" s="7" t="s">
        <v>49</v>
      </c>
      <c r="B12" s="8">
        <v>24657.96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O2" sqref="O2"/>
    </sheetView>
  </sheetViews>
  <sheetFormatPr defaultRowHeight="15" x14ac:dyDescent="0.25"/>
  <cols>
    <col min="1" max="1" width="27" style="1" bestFit="1" customWidth="1"/>
    <col min="2" max="2" width="34.6640625" style="1" bestFit="1" customWidth="1"/>
    <col min="3" max="3" width="12.44140625" style="1" customWidth="1"/>
    <col min="4" max="14" width="8.88671875" style="1"/>
    <col min="15" max="15" width="12.44140625" style="1" bestFit="1" customWidth="1"/>
    <col min="16" max="16384" width="8.88671875" style="1"/>
  </cols>
  <sheetData>
    <row r="1" spans="1:15" ht="26.4" customHeight="1" thickTop="1" thickBot="1" x14ac:dyDescent="0.3">
      <c r="A1" s="1" t="s">
        <v>1</v>
      </c>
      <c r="B1" s="1" t="s">
        <v>1</v>
      </c>
      <c r="M1" s="15" t="s">
        <v>56</v>
      </c>
      <c r="N1" s="15"/>
      <c r="O1" s="12">
        <v>2000</v>
      </c>
    </row>
    <row r="2" spans="1:15" s="2" customFormat="1" ht="54" customHeight="1" thickTop="1" x14ac:dyDescent="0.3">
      <c r="A2" s="2" t="s">
        <v>8</v>
      </c>
      <c r="B2" s="2" t="s">
        <v>34</v>
      </c>
    </row>
    <row r="3" spans="1:15" s="2" customFormat="1" ht="54" customHeight="1" x14ac:dyDescent="0.3">
      <c r="A3" s="2" t="s">
        <v>12</v>
      </c>
      <c r="B3" s="2" t="s">
        <v>35</v>
      </c>
    </row>
    <row r="4" spans="1:15" s="2" customFormat="1" ht="54" customHeight="1" x14ac:dyDescent="0.3">
      <c r="A4" s="2" t="s">
        <v>20</v>
      </c>
      <c r="B4" s="2" t="s">
        <v>20</v>
      </c>
    </row>
    <row r="5" spans="1:15" s="2" customFormat="1" ht="54" customHeight="1" x14ac:dyDescent="0.3">
      <c r="A5" s="2" t="s">
        <v>10</v>
      </c>
      <c r="B5" s="2" t="s">
        <v>36</v>
      </c>
    </row>
    <row r="6" spans="1:15" s="2" customFormat="1" ht="54" customHeight="1" x14ac:dyDescent="0.3">
      <c r="A6" s="2" t="s">
        <v>15</v>
      </c>
      <c r="B6" s="2" t="s">
        <v>37</v>
      </c>
    </row>
    <row r="7" spans="1:15" s="2" customFormat="1" ht="54" customHeight="1" x14ac:dyDescent="0.3">
      <c r="A7" s="2" t="s">
        <v>6</v>
      </c>
      <c r="B7" s="2" t="s">
        <v>32</v>
      </c>
    </row>
    <row r="8" spans="1:15" s="2" customFormat="1" ht="54" customHeight="1" x14ac:dyDescent="0.3">
      <c r="A8" s="2" t="s">
        <v>7</v>
      </c>
      <c r="B8" s="2" t="s">
        <v>38</v>
      </c>
    </row>
    <row r="9" spans="1:15" s="2" customFormat="1" ht="54" customHeight="1" x14ac:dyDescent="0.3">
      <c r="A9" s="2" t="s">
        <v>9</v>
      </c>
      <c r="B9" s="2" t="s">
        <v>33</v>
      </c>
    </row>
    <row r="10" spans="1:15" s="2" customFormat="1" ht="54" customHeight="1" x14ac:dyDescent="0.3">
      <c r="A10" s="2" t="s">
        <v>16</v>
      </c>
      <c r="B10" s="2" t="s">
        <v>39</v>
      </c>
    </row>
    <row r="11" spans="1:15" s="2" customFormat="1" ht="54" customHeight="1" x14ac:dyDescent="0.3">
      <c r="A11" s="2" t="s">
        <v>22</v>
      </c>
      <c r="B11" s="2" t="s">
        <v>22</v>
      </c>
    </row>
    <row r="12" spans="1:15" s="2" customFormat="1" ht="54" customHeight="1" x14ac:dyDescent="0.3">
      <c r="A12" s="2" t="s">
        <v>19</v>
      </c>
      <c r="B12" s="2" t="s">
        <v>40</v>
      </c>
    </row>
    <row r="13" spans="1:15" s="2" customFormat="1" ht="54" customHeight="1" x14ac:dyDescent="0.3">
      <c r="A13" s="2" t="s">
        <v>11</v>
      </c>
      <c r="B13" s="2" t="s">
        <v>41</v>
      </c>
    </row>
    <row r="14" spans="1:15" s="2" customFormat="1" ht="54" customHeight="1" x14ac:dyDescent="0.3">
      <c r="A14" s="2" t="s">
        <v>13</v>
      </c>
      <c r="B14" s="2" t="s">
        <v>42</v>
      </c>
    </row>
    <row r="15" spans="1:15" s="2" customFormat="1" ht="54" customHeight="1" x14ac:dyDescent="0.3">
      <c r="A15" s="2" t="s">
        <v>21</v>
      </c>
      <c r="B15" s="2" t="s">
        <v>21</v>
      </c>
    </row>
    <row r="16" spans="1:15" s="2" customFormat="1" ht="54" customHeight="1" x14ac:dyDescent="0.3">
      <c r="A16" s="2" t="s">
        <v>18</v>
      </c>
      <c r="B16" s="2" t="s">
        <v>43</v>
      </c>
    </row>
    <row r="17" spans="1:2" s="2" customFormat="1" ht="54" customHeight="1" x14ac:dyDescent="0.3">
      <c r="A17" s="2" t="s">
        <v>17</v>
      </c>
      <c r="B17" s="2" t="s">
        <v>44</v>
      </c>
    </row>
    <row r="18" spans="1:2" s="2" customFormat="1" ht="54" customHeight="1" x14ac:dyDescent="0.3">
      <c r="A18" s="2" t="s">
        <v>5</v>
      </c>
      <c r="B18" s="2" t="s">
        <v>45</v>
      </c>
    </row>
    <row r="19" spans="1:2" s="2" customFormat="1" ht="54" customHeight="1" x14ac:dyDescent="0.3">
      <c r="A19" s="2" t="s">
        <v>14</v>
      </c>
      <c r="B19" s="2" t="s">
        <v>46</v>
      </c>
    </row>
    <row r="20" spans="1:2" s="2" customFormat="1" ht="54" customHeight="1" x14ac:dyDescent="0.3">
      <c r="B20" s="2" t="s">
        <v>31</v>
      </c>
    </row>
  </sheetData>
  <mergeCells count="1"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D2" sqref="D2"/>
    </sheetView>
  </sheetViews>
  <sheetFormatPr defaultColWidth="13.77734375" defaultRowHeight="15" x14ac:dyDescent="0.25"/>
  <cols>
    <col min="1" max="1" width="11.88671875" style="4" bestFit="1" customWidth="1"/>
    <col min="2" max="16384" width="13.77734375" style="1"/>
  </cols>
  <sheetData>
    <row r="1" spans="1:1" ht="22.2" customHeight="1" x14ac:dyDescent="0.25">
      <c r="A1" s="4" t="s">
        <v>0</v>
      </c>
    </row>
    <row r="2" spans="1:1" s="3" customFormat="1" ht="60" customHeight="1" x14ac:dyDescent="0.3">
      <c r="A2" s="4" t="s">
        <v>24</v>
      </c>
    </row>
    <row r="3" spans="1:1" s="3" customFormat="1" ht="60" customHeight="1" x14ac:dyDescent="0.3">
      <c r="A3" s="4" t="s">
        <v>29</v>
      </c>
    </row>
    <row r="4" spans="1:1" s="3" customFormat="1" ht="60" customHeight="1" x14ac:dyDescent="0.3">
      <c r="A4" s="4" t="s">
        <v>23</v>
      </c>
    </row>
    <row r="5" spans="1:1" s="3" customFormat="1" ht="60" customHeight="1" x14ac:dyDescent="0.3">
      <c r="A5" s="4" t="s">
        <v>26</v>
      </c>
    </row>
    <row r="6" spans="1:1" s="3" customFormat="1" ht="60" customHeight="1" x14ac:dyDescent="0.3">
      <c r="A6" s="4" t="s">
        <v>28</v>
      </c>
    </row>
    <row r="7" spans="1:1" s="3" customFormat="1" ht="60" customHeight="1" x14ac:dyDescent="0.3">
      <c r="A7" s="4" t="s">
        <v>27</v>
      </c>
    </row>
    <row r="8" spans="1:1" s="3" customFormat="1" ht="60" customHeight="1" x14ac:dyDescent="0.3">
      <c r="A8" s="4" t="s">
        <v>30</v>
      </c>
    </row>
    <row r="9" spans="1:1" s="3" customFormat="1" ht="60" customHeight="1" x14ac:dyDescent="0.3">
      <c r="A9" s="4" t="s">
        <v>25</v>
      </c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selection activeCell="N14" sqref="N14"/>
    </sheetView>
  </sheetViews>
  <sheetFormatPr defaultRowHeight="14.4" x14ac:dyDescent="0.3"/>
  <cols>
    <col min="1" max="1" width="24.88671875" style="9" customWidth="1"/>
  </cols>
  <sheetData>
    <row r="1" spans="1:12" x14ac:dyDescent="0.3">
      <c r="D1" s="13" t="s">
        <v>54</v>
      </c>
      <c r="E1" s="13"/>
      <c r="F1" s="13"/>
      <c r="G1" s="13"/>
      <c r="H1" s="13"/>
      <c r="I1" s="13"/>
      <c r="J1" s="13"/>
      <c r="K1" s="13"/>
      <c r="L1" s="13"/>
    </row>
    <row r="2" spans="1:12" x14ac:dyDescent="0.3">
      <c r="D2" s="13"/>
      <c r="E2" s="13"/>
      <c r="F2" s="13"/>
      <c r="G2" s="13"/>
      <c r="H2" s="13"/>
      <c r="I2" s="13"/>
      <c r="J2" s="13"/>
      <c r="K2" s="13"/>
      <c r="L2" s="13"/>
    </row>
    <row r="12" spans="1:12" ht="15.6" x14ac:dyDescent="0.3">
      <c r="A12" s="10" t="s">
        <v>51</v>
      </c>
    </row>
    <row r="13" spans="1:12" ht="15.6" x14ac:dyDescent="0.3">
      <c r="A13" s="10" t="s">
        <v>52</v>
      </c>
    </row>
    <row r="14" spans="1:12" ht="15.6" x14ac:dyDescent="0.3">
      <c r="A14" s="10" t="s">
        <v>53</v>
      </c>
    </row>
  </sheetData>
  <mergeCells count="1">
    <mergeCell ref="D1:L2"/>
  </mergeCells>
  <hyperlinks>
    <hyperlink ref="A12" location="'Vendedores Top 3'!A1" display="01 - Vendedor TOP 3"/>
    <hyperlink ref="A13" location="'Ranking Vendas'!A1" display="02 - Ranking Vendas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0"/>
  <sheetViews>
    <sheetView showGridLines="0" tabSelected="1" workbookViewId="0"/>
  </sheetViews>
  <sheetFormatPr defaultRowHeight="15" x14ac:dyDescent="0.25"/>
  <cols>
    <col min="1" max="1" width="24.88671875" style="11" customWidth="1"/>
    <col min="2" max="3" width="8.88671875" style="1"/>
    <col min="4" max="4" width="8.88671875" style="1" customWidth="1"/>
    <col min="5" max="5" width="1.77734375" style="1" customWidth="1"/>
    <col min="6" max="6" width="11.77734375" style="1" customWidth="1"/>
    <col min="7" max="7" width="1.77734375" style="1" customWidth="1"/>
    <col min="8" max="8" width="18.77734375" style="1" customWidth="1"/>
    <col min="9" max="11" width="8.88671875" style="1"/>
    <col min="12" max="12" width="1.77734375" style="1" customWidth="1"/>
    <col min="13" max="13" width="11.77734375" style="1" customWidth="1"/>
    <col min="14" max="14" width="1.77734375" style="1" customWidth="1"/>
    <col min="15" max="15" width="18.77734375" style="1" customWidth="1"/>
    <col min="16" max="16384" width="8.88671875" style="1"/>
  </cols>
  <sheetData>
    <row r="2" spans="1:15" x14ac:dyDescent="0.25">
      <c r="C2" s="14" t="s">
        <v>57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6" spans="1:15" ht="15.6" x14ac:dyDescent="0.25">
      <c r="C6" s="17">
        <v>1</v>
      </c>
      <c r="D6" s="18"/>
      <c r="E6" s="18"/>
      <c r="F6" s="19" t="str">
        <f>'PIvot Table'!A4</f>
        <v>Gohan</v>
      </c>
      <c r="G6" s="19"/>
      <c r="H6" s="20"/>
      <c r="J6" s="17">
        <v>5</v>
      </c>
      <c r="K6" s="18"/>
      <c r="L6" s="18"/>
      <c r="M6" s="19" t="str">
        <f>'PIvot Table'!A8</f>
        <v>Goku</v>
      </c>
      <c r="N6" s="19"/>
      <c r="O6" s="20"/>
    </row>
    <row r="7" spans="1:15" x14ac:dyDescent="0.25">
      <c r="C7" s="21"/>
      <c r="D7" s="16"/>
      <c r="E7" s="16"/>
      <c r="F7" s="16" t="s">
        <v>55</v>
      </c>
      <c r="G7" s="16"/>
      <c r="H7" s="22">
        <f>GETPIVOTDATA("Total",'PIvot Table'!$A$3,"Vendedor Repetido","Gohan")</f>
        <v>4663.4800000000005</v>
      </c>
      <c r="J7" s="21"/>
      <c r="K7" s="16"/>
      <c r="L7" s="16"/>
      <c r="M7" s="16" t="s">
        <v>55</v>
      </c>
      <c r="N7" s="16"/>
      <c r="O7" s="22">
        <f>GETPIVOTDATA("Total",'PIvot Table'!$A$3,"Vendedor Repetido","Goku")</f>
        <v>3382.4399999999996</v>
      </c>
    </row>
    <row r="8" spans="1:15" x14ac:dyDescent="0.25">
      <c r="C8" s="34"/>
      <c r="D8" s="24"/>
      <c r="E8" s="24"/>
      <c r="F8" s="24" t="s">
        <v>58</v>
      </c>
      <c r="G8" s="24"/>
      <c r="H8" s="35">
        <f>(H7/'Imagens Produtos'!O1)</f>
        <v>2.3317400000000004</v>
      </c>
      <c r="J8" s="34"/>
      <c r="K8" s="24"/>
      <c r="L8" s="24"/>
      <c r="M8" s="24" t="s">
        <v>58</v>
      </c>
      <c r="N8" s="24"/>
      <c r="O8" s="35">
        <f>(O7/'Imagens Produtos'!O1)</f>
        <v>1.6912199999999997</v>
      </c>
    </row>
    <row r="10" spans="1:15" ht="15.6" x14ac:dyDescent="0.25">
      <c r="C10" s="17">
        <v>2</v>
      </c>
      <c r="D10" s="18"/>
      <c r="E10" s="18"/>
      <c r="F10" s="19" t="str">
        <f>'PIvot Table'!A5</f>
        <v>Tenshinhan</v>
      </c>
      <c r="G10" s="19"/>
      <c r="H10" s="20"/>
      <c r="J10" s="17">
        <v>6</v>
      </c>
      <c r="K10" s="18"/>
      <c r="L10" s="18"/>
      <c r="M10" s="19" t="str">
        <f>'PIvot Table'!A9</f>
        <v>Kuririn</v>
      </c>
      <c r="N10" s="19"/>
      <c r="O10" s="20"/>
    </row>
    <row r="11" spans="1:15" ht="15.6" customHeight="1" x14ac:dyDescent="0.25">
      <c r="C11" s="21"/>
      <c r="D11" s="16"/>
      <c r="E11" s="16"/>
      <c r="F11" s="16" t="s">
        <v>55</v>
      </c>
      <c r="G11" s="16"/>
      <c r="H11" s="22">
        <f>GETPIVOTDATA("Total",'PIvot Table'!$A$3,"Vendedor Repetido","Tenshinhan")</f>
        <v>4096.58</v>
      </c>
      <c r="J11" s="21"/>
      <c r="K11" s="16"/>
      <c r="L11" s="16"/>
      <c r="M11" s="16" t="s">
        <v>55</v>
      </c>
      <c r="N11" s="16"/>
      <c r="O11" s="22">
        <f>GETPIVOTDATA("Total",'PIvot Table'!$A$3,"Vendedor Repetido","Kuririn")</f>
        <v>1939.98</v>
      </c>
    </row>
    <row r="12" spans="1:15" ht="15.6" customHeight="1" x14ac:dyDescent="0.3">
      <c r="A12" s="10" t="s">
        <v>51</v>
      </c>
      <c r="C12" s="21"/>
      <c r="D12" s="16"/>
      <c r="E12" s="16"/>
      <c r="F12" s="16" t="s">
        <v>58</v>
      </c>
      <c r="G12" s="16"/>
      <c r="H12" s="23">
        <f>(H11/'Imagens Produtos'!O1)</f>
        <v>2.0482900000000002</v>
      </c>
      <c r="J12" s="34"/>
      <c r="K12" s="24"/>
      <c r="L12" s="24"/>
      <c r="M12" s="24" t="s">
        <v>58</v>
      </c>
      <c r="N12" s="24"/>
      <c r="O12" s="35">
        <f>(O11/'Imagens Produtos'!O1)</f>
        <v>0.96999000000000002</v>
      </c>
    </row>
    <row r="13" spans="1:15" ht="15.6" customHeight="1" x14ac:dyDescent="0.3">
      <c r="A13" s="10" t="s">
        <v>52</v>
      </c>
      <c r="C13" s="25"/>
      <c r="D13" s="16"/>
      <c r="E13" s="16"/>
      <c r="F13" s="16"/>
      <c r="G13" s="16"/>
      <c r="H13" s="26"/>
    </row>
    <row r="14" spans="1:15" ht="15.6" customHeight="1" x14ac:dyDescent="0.3">
      <c r="A14" s="10" t="s">
        <v>53</v>
      </c>
      <c r="C14" s="27">
        <v>3</v>
      </c>
      <c r="D14" s="28"/>
      <c r="E14" s="28"/>
      <c r="F14" s="29" t="str">
        <f>'PIvot Table'!A6</f>
        <v>Bulma</v>
      </c>
      <c r="G14" s="29"/>
      <c r="H14" s="30"/>
      <c r="J14" s="17">
        <v>7</v>
      </c>
      <c r="K14" s="18"/>
      <c r="L14" s="18"/>
      <c r="M14" s="19" t="str">
        <f>'PIvot Table'!A10</f>
        <v>Vegeta</v>
      </c>
      <c r="N14" s="19"/>
      <c r="O14" s="20"/>
    </row>
    <row r="15" spans="1:15" x14ac:dyDescent="0.25">
      <c r="C15" s="31"/>
      <c r="D15" s="16"/>
      <c r="E15" s="16"/>
      <c r="F15" s="16" t="s">
        <v>55</v>
      </c>
      <c r="G15" s="16"/>
      <c r="H15" s="32">
        <f>GETPIVOTDATA("Total",'PIvot Table'!$A$3,"Vendedor Repetido","Bulma")</f>
        <v>3912.28</v>
      </c>
      <c r="J15" s="21"/>
      <c r="K15" s="16"/>
      <c r="L15" s="16"/>
      <c r="M15" s="16" t="s">
        <v>55</v>
      </c>
      <c r="N15" s="16"/>
      <c r="O15" s="22">
        <f>GETPIVOTDATA("Total",'PIvot Table'!$A$3,"Vendedor Repetido","Vegeta")</f>
        <v>1909.4800000000002</v>
      </c>
    </row>
    <row r="16" spans="1:15" x14ac:dyDescent="0.25">
      <c r="C16" s="31"/>
      <c r="D16" s="16"/>
      <c r="E16" s="16"/>
      <c r="F16" s="16" t="s">
        <v>58</v>
      </c>
      <c r="G16" s="16"/>
      <c r="H16" s="33">
        <f>(H15/'Imagens Produtos'!O1)</f>
        <v>1.95614</v>
      </c>
      <c r="J16" s="34"/>
      <c r="K16" s="24"/>
      <c r="L16" s="24"/>
      <c r="M16" s="24" t="s">
        <v>58</v>
      </c>
      <c r="N16" s="24"/>
      <c r="O16" s="35">
        <f>(O15/'Imagens Produtos'!O1)</f>
        <v>0.95474000000000014</v>
      </c>
    </row>
    <row r="17" spans="3:15" x14ac:dyDescent="0.25">
      <c r="C17" s="36"/>
      <c r="D17" s="16"/>
      <c r="E17" s="16"/>
      <c r="F17" s="16"/>
      <c r="G17" s="16"/>
      <c r="H17" s="37"/>
    </row>
    <row r="18" spans="3:15" ht="15.6" x14ac:dyDescent="0.25">
      <c r="C18" s="38">
        <v>4</v>
      </c>
      <c r="D18" s="39"/>
      <c r="E18" s="39"/>
      <c r="F18" s="40" t="str">
        <f>'PIvot Table'!A7</f>
        <v>Piccolo</v>
      </c>
      <c r="G18" s="40"/>
      <c r="H18" s="41"/>
      <c r="J18" s="17">
        <v>8</v>
      </c>
      <c r="K18" s="18"/>
      <c r="L18" s="18"/>
      <c r="M18" s="19" t="str">
        <f>'PIvot Table'!A11</f>
        <v>Yamcha</v>
      </c>
      <c r="N18" s="19"/>
      <c r="O18" s="20"/>
    </row>
    <row r="19" spans="3:15" x14ac:dyDescent="0.25">
      <c r="C19" s="42"/>
      <c r="D19" s="16"/>
      <c r="E19" s="16"/>
      <c r="F19" s="16" t="s">
        <v>55</v>
      </c>
      <c r="G19" s="16"/>
      <c r="H19" s="43">
        <f>GETPIVOTDATA("Total",'PIvot Table'!$A$3,"Vendedor Repetido","Piccolo")</f>
        <v>3635.02</v>
      </c>
      <c r="J19" s="21"/>
      <c r="K19" s="16"/>
      <c r="L19" s="16"/>
      <c r="M19" s="16" t="s">
        <v>55</v>
      </c>
      <c r="N19" s="16"/>
      <c r="O19" s="22">
        <f>GETPIVOTDATA("Total",'PIvot Table'!$A$3,"Vendedor Repetido","Yamcha")</f>
        <v>1118.7</v>
      </c>
    </row>
    <row r="20" spans="3:15" x14ac:dyDescent="0.25">
      <c r="C20" s="44"/>
      <c r="D20" s="45"/>
      <c r="E20" s="45"/>
      <c r="F20" s="45" t="s">
        <v>58</v>
      </c>
      <c r="G20" s="45"/>
      <c r="H20" s="46">
        <f>(H19/'Imagens Produtos'!O1)</f>
        <v>1.81751</v>
      </c>
      <c r="J20" s="34"/>
      <c r="K20" s="24"/>
      <c r="L20" s="24"/>
      <c r="M20" s="24" t="s">
        <v>58</v>
      </c>
      <c r="N20" s="24"/>
      <c r="O20" s="35">
        <f>(O19/'Imagens Produtos'!O1)</f>
        <v>0.55935000000000001</v>
      </c>
    </row>
  </sheetData>
  <mergeCells count="17">
    <mergeCell ref="F6:H6"/>
    <mergeCell ref="J18:J20"/>
    <mergeCell ref="M18:O18"/>
    <mergeCell ref="C2:O3"/>
    <mergeCell ref="J6:J8"/>
    <mergeCell ref="M6:O6"/>
    <mergeCell ref="J10:J12"/>
    <mergeCell ref="M10:O10"/>
    <mergeCell ref="J14:J16"/>
    <mergeCell ref="M14:O14"/>
    <mergeCell ref="C18:C20"/>
    <mergeCell ref="F18:H18"/>
    <mergeCell ref="C10:C12"/>
    <mergeCell ref="F10:H10"/>
    <mergeCell ref="C14:C16"/>
    <mergeCell ref="F14:H14"/>
    <mergeCell ref="C6:C8"/>
  </mergeCells>
  <hyperlinks>
    <hyperlink ref="A12" location="'Vendedores Top 3'!A1" display="01 - Vendedor TOP 3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Dados</vt:lpstr>
      <vt:lpstr>PIvot Table</vt:lpstr>
      <vt:lpstr>Imagens Produtos</vt:lpstr>
      <vt:lpstr>Personagens</vt:lpstr>
      <vt:lpstr>Vendedores Top 3</vt:lpstr>
      <vt:lpstr>Ranking Vendas</vt:lpstr>
      <vt:lpstr>Bermuda_Masculino</vt:lpstr>
      <vt:lpstr>Bolsa_de_Trabalho</vt:lpstr>
      <vt:lpstr>Boné</vt:lpstr>
      <vt:lpstr>Bota_Masculina</vt:lpstr>
      <vt:lpstr>Bulma</vt:lpstr>
      <vt:lpstr>Calça_Bailarina</vt:lpstr>
      <vt:lpstr>CalçaFemininaJogger</vt:lpstr>
      <vt:lpstr>Camisa_Masculina</vt:lpstr>
      <vt:lpstr>Camisa_Masculina_Festa_Balada</vt:lpstr>
      <vt:lpstr>Camisa_Térmica</vt:lpstr>
      <vt:lpstr>Chinelo</vt:lpstr>
      <vt:lpstr>Colar_Pingente</vt:lpstr>
      <vt:lpstr>Gohan</vt:lpstr>
      <vt:lpstr>Goku</vt:lpstr>
      <vt:lpstr>Jaqueta_Masculina_Preta</vt:lpstr>
      <vt:lpstr>Kit_de_Pinceis_de_Maquiagem</vt:lpstr>
      <vt:lpstr>Kuririn</vt:lpstr>
      <vt:lpstr>Piccolo</vt:lpstr>
      <vt:lpstr>Relógio</vt:lpstr>
      <vt:lpstr>Sapatilha_Sapato</vt:lpstr>
      <vt:lpstr>Sapato_Social</vt:lpstr>
      <vt:lpstr>Tênis_Feminino</vt:lpstr>
      <vt:lpstr>Tenshinhan</vt:lpstr>
      <vt:lpstr>Vegeta</vt:lpstr>
      <vt:lpstr>Vestido_Infantil</vt:lpstr>
      <vt:lpstr>Yamcha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2021-09-07T13:21:25Z</dcterms:created>
  <dcterms:modified xsi:type="dcterms:W3CDTF">2024-09-27T15:37:09Z</dcterms:modified>
</cp:coreProperties>
</file>