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grant\Desktop\flexipc\测试\"/>
    </mc:Choice>
  </mc:AlternateContent>
  <xr:revisionPtr revIDLastSave="0" documentId="13_ncr:1_{01DBD520-E135-4682-8EB8-6162324F3603}" xr6:coauthVersionLast="47" xr6:coauthVersionMax="47" xr10:uidLastSave="{00000000-0000-0000-0000-000000000000}"/>
  <bookViews>
    <workbookView xWindow="12615" yWindow="2385" windowWidth="21600" windowHeight="11835" xr2:uid="{4F475BA2-AAF1-4251-BB86-59FF9E2936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4" i="1"/>
  <c r="C33" i="1"/>
  <c r="C32" i="1"/>
  <c r="C31" i="1"/>
  <c r="C30" i="1"/>
  <c r="C27" i="1"/>
  <c r="C26" i="1"/>
  <c r="C24" i="1"/>
  <c r="C23" i="1"/>
  <c r="C20" i="1"/>
  <c r="C19" i="1"/>
  <c r="C18" i="1"/>
  <c r="C17" i="1"/>
  <c r="C16" i="1"/>
  <c r="C10" i="1"/>
  <c r="C12" i="1"/>
  <c r="C11" i="1"/>
  <c r="C9" i="1"/>
  <c r="E26" i="1"/>
  <c r="E3" i="1"/>
  <c r="G2" i="1"/>
  <c r="G41" i="1"/>
  <c r="G40" i="1"/>
  <c r="G39" i="1"/>
  <c r="G38" i="1"/>
  <c r="G37" i="1"/>
  <c r="G34" i="1"/>
  <c r="G33" i="1"/>
  <c r="G32" i="1"/>
  <c r="G31" i="1"/>
  <c r="G30" i="1"/>
  <c r="G27" i="1"/>
  <c r="G26" i="1"/>
  <c r="G25" i="1"/>
  <c r="G24" i="1"/>
  <c r="G23" i="1"/>
  <c r="G20" i="1"/>
  <c r="G19" i="1"/>
  <c r="G18" i="1"/>
  <c r="G17" i="1"/>
  <c r="G16" i="1"/>
  <c r="G13" i="1"/>
  <c r="G12" i="1"/>
  <c r="G11" i="1"/>
  <c r="G9" i="1"/>
  <c r="F42" i="1"/>
  <c r="G42" i="1" s="1"/>
  <c r="D42" i="1"/>
  <c r="E42" i="1" s="1"/>
  <c r="B42" i="1"/>
  <c r="C42" i="1" s="1"/>
  <c r="E41" i="1"/>
  <c r="E40" i="1"/>
  <c r="E39" i="1"/>
  <c r="E38" i="1"/>
  <c r="E37" i="1"/>
  <c r="F35" i="1"/>
  <c r="G35" i="1" s="1"/>
  <c r="D35" i="1"/>
  <c r="E35" i="1" s="1"/>
  <c r="B35" i="1"/>
  <c r="C35" i="1" s="1"/>
  <c r="E34" i="1"/>
  <c r="E33" i="1"/>
  <c r="E32" i="1"/>
  <c r="E31" i="1"/>
  <c r="E30" i="1"/>
  <c r="F28" i="1"/>
  <c r="G28" i="1" s="1"/>
  <c r="D28" i="1"/>
  <c r="E28" i="1" s="1"/>
  <c r="B28" i="1"/>
  <c r="C28" i="1" s="1"/>
  <c r="E27" i="1"/>
  <c r="E25" i="1"/>
  <c r="C25" i="1"/>
  <c r="E24" i="1"/>
  <c r="E23" i="1"/>
  <c r="F21" i="1"/>
  <c r="G21" i="1" s="1"/>
  <c r="D21" i="1"/>
  <c r="E21" i="1" s="1"/>
  <c r="B21" i="1"/>
  <c r="C21" i="1" s="1"/>
  <c r="E20" i="1"/>
  <c r="E19" i="1"/>
  <c r="E18" i="1"/>
  <c r="E17" i="1"/>
  <c r="E16" i="1"/>
  <c r="F14" i="1"/>
  <c r="G14" i="1" s="1"/>
  <c r="D14" i="1"/>
  <c r="E14" i="1" s="1"/>
  <c r="B14" i="1"/>
  <c r="C14" i="1" s="1"/>
  <c r="E13" i="1"/>
  <c r="C13" i="1"/>
  <c r="E12" i="1"/>
  <c r="E11" i="1"/>
  <c r="G10" i="1"/>
  <c r="E10" i="1"/>
  <c r="E9" i="1"/>
  <c r="F7" i="1"/>
  <c r="G7" i="1" s="1"/>
  <c r="D7" i="1"/>
  <c r="E7" i="1" s="1"/>
  <c r="B7" i="1"/>
  <c r="C7" i="1" s="1"/>
  <c r="G6" i="1"/>
  <c r="E6" i="1"/>
  <c r="C6" i="1"/>
  <c r="G5" i="1"/>
  <c r="E5" i="1"/>
  <c r="C5" i="1"/>
  <c r="G4" i="1"/>
  <c r="E4" i="1"/>
  <c r="C4" i="1"/>
  <c r="G3" i="1"/>
  <c r="C3" i="1"/>
  <c r="E2" i="1"/>
  <c r="C2" i="1"/>
</calcChain>
</file>

<file path=xl/sharedStrings.xml><?xml version="1.0" encoding="utf-8"?>
<sst xmlns="http://schemas.openxmlformats.org/spreadsheetml/2006/main" count="14" uniqueCount="9">
  <si>
    <t>并发数</t>
    <phoneticPr fontId="1" type="noConversion"/>
  </si>
  <si>
    <t>original-multi thread耗时/S</t>
    <phoneticPr fontId="1" type="noConversion"/>
  </si>
  <si>
    <t>original-multi thread吞吐量</t>
    <phoneticPr fontId="1" type="noConversion"/>
  </si>
  <si>
    <t>original-single thread耗时/S</t>
    <phoneticPr fontId="1" type="noConversion"/>
  </si>
  <si>
    <t>original-single thread吞吐量</t>
    <phoneticPr fontId="1" type="noConversion"/>
  </si>
  <si>
    <t>flexipc耗时/S</t>
    <phoneticPr fontId="1" type="noConversion"/>
  </si>
  <si>
    <t>flexipc吞吐量</t>
    <phoneticPr fontId="1" type="noConversion"/>
  </si>
  <si>
    <t>每个并发测试20次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</si>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</sst>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C1B8-F792-48E7-96B7-9BF5C9E1D48D}">
  <dimension ref="A1:H42"/>
  <sheetViews>
    <sheetView tabSelected="1" topLeftCell="A4" workbookViewId="0">
      <selection activeCell="D31" sqref="D31"/>
    </sheetView>
  </sheetViews>
  <sheetFormatPr defaultRowHeight="14.25" x14ac:dyDescent="0.2"/>
  <cols>
    <col min="1" max="1" width="14.5" customWidth="1"/>
    <col min="2" max="2" width="26.25" customWidth="1"/>
    <col min="3" max="3" width="22.625" customWidth="1"/>
    <col min="4" max="4" width="27.25" customWidth="1"/>
    <col min="5" max="5" width="26.5" customWidth="1"/>
    <col min="6" max="6" width="14" customWidth="1"/>
    <col min="7" max="7" width="15.25" customWidth="1"/>
    <col min="8" max="8" width="21.7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0.42793300000000001</v>
      </c>
      <c r="C2">
        <f>20/B2</f>
        <v>46.736288157258258</v>
      </c>
      <c r="D2">
        <v>0.43182999999999999</v>
      </c>
      <c r="E2">
        <f>20/D2</f>
        <v>46.314521918347502</v>
      </c>
      <c r="F2">
        <v>0.75666599999999995</v>
      </c>
      <c r="G2">
        <f>20/F2</f>
        <v>26.431741349551853</v>
      </c>
    </row>
    <row r="3" spans="1:8" x14ac:dyDescent="0.2">
      <c r="B3">
        <v>0.43448999999999999</v>
      </c>
      <c r="C3">
        <f t="shared" ref="C3:C7" si="0">20/B3</f>
        <v>46.030978848765223</v>
      </c>
      <c r="D3">
        <v>0.42680000000000001</v>
      </c>
      <c r="E3">
        <f t="shared" ref="E3:E7" si="1">20/D3</f>
        <v>46.860356138706656</v>
      </c>
      <c r="F3">
        <v>0.82445800000000002</v>
      </c>
      <c r="G3">
        <f t="shared" ref="G3:G7" si="2">20/F3</f>
        <v>24.258361250664073</v>
      </c>
    </row>
    <row r="4" spans="1:8" x14ac:dyDescent="0.2">
      <c r="B4">
        <v>0.42495699999999997</v>
      </c>
      <c r="C4">
        <f t="shared" si="0"/>
        <v>47.063585256861288</v>
      </c>
      <c r="D4">
        <v>0.42785000000000001</v>
      </c>
      <c r="E4">
        <f t="shared" si="1"/>
        <v>46.74535468037864</v>
      </c>
      <c r="F4">
        <v>0.79899900000000001</v>
      </c>
      <c r="G4">
        <f t="shared" si="2"/>
        <v>25.031320439700174</v>
      </c>
    </row>
    <row r="5" spans="1:8" x14ac:dyDescent="0.2">
      <c r="B5">
        <v>0.42355100000000001</v>
      </c>
      <c r="C5">
        <f t="shared" si="0"/>
        <v>47.219815323302271</v>
      </c>
      <c r="D5">
        <v>0.44134800000000002</v>
      </c>
      <c r="E5">
        <f t="shared" si="1"/>
        <v>45.315714583503265</v>
      </c>
      <c r="F5">
        <v>0.83361300000000005</v>
      </c>
      <c r="G5">
        <f t="shared" si="2"/>
        <v>23.991948302149797</v>
      </c>
    </row>
    <row r="6" spans="1:8" x14ac:dyDescent="0.2">
      <c r="B6">
        <v>0.41814099999999998</v>
      </c>
      <c r="C6">
        <f t="shared" si="0"/>
        <v>47.830755654193204</v>
      </c>
      <c r="D6">
        <v>0.42528300000000002</v>
      </c>
      <c r="E6">
        <f t="shared" si="1"/>
        <v>47.027508741238186</v>
      </c>
      <c r="F6">
        <v>0.84170699999999998</v>
      </c>
      <c r="G6">
        <f t="shared" si="2"/>
        <v>23.761237580298133</v>
      </c>
    </row>
    <row r="7" spans="1:8" x14ac:dyDescent="0.2">
      <c r="A7" s="1" t="s">
        <v>8</v>
      </c>
      <c r="B7" s="1">
        <f>AVERAGE(B2:B6)</f>
        <v>0.42581439999999998</v>
      </c>
      <c r="C7" s="1">
        <f t="shared" si="0"/>
        <v>46.968820218386227</v>
      </c>
      <c r="D7" s="1">
        <f>AVERAGE(D2:D6)</f>
        <v>0.43062220000000001</v>
      </c>
      <c r="E7" s="1">
        <f t="shared" si="1"/>
        <v>46.444423905688097</v>
      </c>
      <c r="F7" s="1">
        <f>AVERAGE(F2:F6)</f>
        <v>0.81108860000000005</v>
      </c>
      <c r="G7" s="1">
        <f t="shared" si="2"/>
        <v>24.65821859658735</v>
      </c>
    </row>
    <row r="9" spans="1:8" x14ac:dyDescent="0.2">
      <c r="A9">
        <v>2</v>
      </c>
      <c r="B9">
        <v>4.6692559999999999</v>
      </c>
      <c r="C9">
        <f>40/B9</f>
        <v>8.5666752904531265</v>
      </c>
      <c r="D9">
        <v>0.85174499999999997</v>
      </c>
      <c r="E9">
        <f>40/D9</f>
        <v>46.962412459128025</v>
      </c>
      <c r="F9">
        <v>2.2076370000000001</v>
      </c>
      <c r="G9">
        <f>43/F9</f>
        <v>19.477839880378884</v>
      </c>
    </row>
    <row r="10" spans="1:8" x14ac:dyDescent="0.2">
      <c r="B10">
        <v>4.9580599999999997</v>
      </c>
      <c r="C10">
        <f>41/B10</f>
        <v>8.2693634203700643</v>
      </c>
      <c r="D10">
        <v>0.84598700000000004</v>
      </c>
      <c r="E10">
        <f t="shared" ref="E10:E14" si="3">40/D10</f>
        <v>47.282050433399093</v>
      </c>
      <c r="F10">
        <v>2.6085430000000001</v>
      </c>
      <c r="G10">
        <f t="shared" ref="G10:G14" si="4">40/F10</f>
        <v>15.334230641396365</v>
      </c>
    </row>
    <row r="11" spans="1:8" x14ac:dyDescent="0.2">
      <c r="B11">
        <v>5.6829840000000003</v>
      </c>
      <c r="C11">
        <f>41/B11</f>
        <v>7.2145196959906972</v>
      </c>
      <c r="D11">
        <v>0.85651699999999997</v>
      </c>
      <c r="E11">
        <f t="shared" si="3"/>
        <v>46.700766009314471</v>
      </c>
      <c r="F11">
        <v>2.4178999999999999</v>
      </c>
      <c r="G11">
        <f>41/F11</f>
        <v>16.956863393854171</v>
      </c>
    </row>
    <row r="12" spans="1:8" x14ac:dyDescent="0.2">
      <c r="B12">
        <v>5.5578180000000001</v>
      </c>
      <c r="C12">
        <f>40/B12</f>
        <v>7.1970690655937277</v>
      </c>
      <c r="D12">
        <v>0.85648500000000005</v>
      </c>
      <c r="E12">
        <f t="shared" si="3"/>
        <v>46.702510843739233</v>
      </c>
      <c r="F12">
        <v>2.2614239999999999</v>
      </c>
      <c r="G12">
        <f>43/F12</f>
        <v>19.01456781213961</v>
      </c>
    </row>
    <row r="13" spans="1:8" x14ac:dyDescent="0.2">
      <c r="B13">
        <v>5.5207750000000004</v>
      </c>
      <c r="C13">
        <f t="shared" ref="C10:C14" si="5">40/B13</f>
        <v>7.2453595736105889</v>
      </c>
      <c r="D13">
        <v>0.85692500000000005</v>
      </c>
      <c r="E13">
        <f t="shared" si="3"/>
        <v>46.678530793243283</v>
      </c>
      <c r="F13">
        <v>2.1658909999999998</v>
      </c>
      <c r="G13">
        <f>45/F13</f>
        <v>20.776668816667136</v>
      </c>
    </row>
    <row r="14" spans="1:8" x14ac:dyDescent="0.2">
      <c r="A14" s="1" t="s">
        <v>8</v>
      </c>
      <c r="B14" s="1">
        <f>AVERAGE(B9:B13)</f>
        <v>5.2777786000000004</v>
      </c>
      <c r="C14" s="1">
        <f t="shared" si="5"/>
        <v>7.578946187701014</v>
      </c>
      <c r="D14" s="1">
        <f>AVERAGE(D9:D13)</f>
        <v>0.85353180000000006</v>
      </c>
      <c r="E14" s="1">
        <f t="shared" si="3"/>
        <v>46.864100435390924</v>
      </c>
      <c r="F14" s="1">
        <f>AVERAGE(F9:F13)</f>
        <v>2.3322790000000002</v>
      </c>
      <c r="G14" s="1">
        <f>40/F14</f>
        <v>17.150606767029156</v>
      </c>
    </row>
    <row r="16" spans="1:8" x14ac:dyDescent="0.2">
      <c r="A16">
        <v>4</v>
      </c>
      <c r="B16">
        <v>46.143107999999998</v>
      </c>
      <c r="C16">
        <f>84/B16</f>
        <v>1.8204235397407562</v>
      </c>
      <c r="D16">
        <v>1.731962</v>
      </c>
      <c r="E16">
        <f>80/D16</f>
        <v>46.190389858438003</v>
      </c>
      <c r="F16">
        <v>8.0818890000000003</v>
      </c>
      <c r="G16">
        <f>84/F16</f>
        <v>10.393609711788914</v>
      </c>
    </row>
    <row r="17" spans="1:7" x14ac:dyDescent="0.2">
      <c r="B17">
        <v>40.042828</v>
      </c>
      <c r="C17">
        <f>82/B17</f>
        <v>2.0478074126033254</v>
      </c>
      <c r="D17">
        <v>1.6744859999999999</v>
      </c>
      <c r="E17">
        <f t="shared" ref="E17:E21" si="6">80/D17</f>
        <v>47.775854799622095</v>
      </c>
      <c r="F17">
        <v>8.6254299999999997</v>
      </c>
      <c r="G17">
        <f>85/F17</f>
        <v>9.8545811629101401</v>
      </c>
    </row>
    <row r="18" spans="1:7" x14ac:dyDescent="0.2">
      <c r="B18">
        <v>44.686835000000002</v>
      </c>
      <c r="C18">
        <f>84/B18</f>
        <v>1.8797482524774913</v>
      </c>
      <c r="D18">
        <v>1.709171</v>
      </c>
      <c r="E18">
        <f t="shared" si="6"/>
        <v>46.806317214602871</v>
      </c>
      <c r="F18">
        <v>7.1165690000000001</v>
      </c>
      <c r="G18">
        <f>80/F18</f>
        <v>11.241372071288847</v>
      </c>
    </row>
    <row r="19" spans="1:7" x14ac:dyDescent="0.2">
      <c r="B19">
        <v>47.962904999999999</v>
      </c>
      <c r="C19">
        <f>85/B19</f>
        <v>1.77220291389773</v>
      </c>
      <c r="D19">
        <v>1.6565540000000001</v>
      </c>
      <c r="E19">
        <f t="shared" si="6"/>
        <v>48.293022744806386</v>
      </c>
      <c r="F19">
        <v>8.4552829999999997</v>
      </c>
      <c r="G19">
        <f>81/F19</f>
        <v>9.5798094516765442</v>
      </c>
    </row>
    <row r="20" spans="1:7" x14ac:dyDescent="0.2">
      <c r="B20">
        <v>38.244241000000002</v>
      </c>
      <c r="C20">
        <f>81/B20</f>
        <v>2.1179659442058214</v>
      </c>
      <c r="D20">
        <v>1.616463</v>
      </c>
      <c r="E20">
        <f t="shared" si="6"/>
        <v>49.49077089917926</v>
      </c>
      <c r="F20">
        <v>6.9495870000000002</v>
      </c>
      <c r="G20">
        <f>86/F20</f>
        <v>12.374836087381883</v>
      </c>
    </row>
    <row r="21" spans="1:7" x14ac:dyDescent="0.2">
      <c r="A21" s="1" t="s">
        <v>8</v>
      </c>
      <c r="B21" s="1">
        <f>AVERAGE(B16:B20)</f>
        <v>43.415983400000002</v>
      </c>
      <c r="C21" s="1">
        <f t="shared" ref="C17:C21" si="7">80/B21</f>
        <v>1.8426393630876503</v>
      </c>
      <c r="D21" s="1">
        <f>AVERAGE(D16:D20)</f>
        <v>1.6777272000000001</v>
      </c>
      <c r="E21" s="1">
        <f t="shared" si="6"/>
        <v>47.683556659270941</v>
      </c>
      <c r="F21" s="1">
        <f>AVERAGE(F16:F20)</f>
        <v>7.8457515999999998</v>
      </c>
      <c r="G21" s="1">
        <f t="shared" ref="G17:G21" si="8">80/F21</f>
        <v>10.196601177126229</v>
      </c>
    </row>
    <row r="23" spans="1:7" x14ac:dyDescent="0.2">
      <c r="A23">
        <v>8</v>
      </c>
      <c r="B23">
        <v>326.24725899999999</v>
      </c>
      <c r="C23">
        <f>167/B23</f>
        <v>0.51188169522674831</v>
      </c>
      <c r="D23">
        <v>3.383553</v>
      </c>
      <c r="E23">
        <f>160/D23</f>
        <v>47.287570196181349</v>
      </c>
      <c r="F23">
        <v>20.480366</v>
      </c>
      <c r="G23">
        <f>170/F23</f>
        <v>8.3006329086111066</v>
      </c>
    </row>
    <row r="24" spans="1:7" x14ac:dyDescent="0.2">
      <c r="B24">
        <v>331.42836</v>
      </c>
      <c r="C24">
        <f>167/B24</f>
        <v>0.50387963178528239</v>
      </c>
      <c r="D24">
        <v>3.3773900000000001</v>
      </c>
      <c r="E24">
        <f t="shared" ref="E24:E28" si="9">160/D24</f>
        <v>47.373859696392778</v>
      </c>
      <c r="F24">
        <v>18.806024000000001</v>
      </c>
      <c r="G24">
        <f>174/F24</f>
        <v>9.2523544583373916</v>
      </c>
    </row>
    <row r="25" spans="1:7" x14ac:dyDescent="0.2">
      <c r="B25">
        <v>329.31453099999999</v>
      </c>
      <c r="C25">
        <f t="shared" ref="C24:C28" si="10">160/B25</f>
        <v>0.48585769815301594</v>
      </c>
      <c r="D25">
        <v>3.4152879999999999</v>
      </c>
      <c r="E25">
        <f t="shared" si="9"/>
        <v>46.84817210144503</v>
      </c>
      <c r="F25">
        <v>17.677296999999999</v>
      </c>
      <c r="G25">
        <f>172/F25</f>
        <v>9.7299943537747886</v>
      </c>
    </row>
    <row r="26" spans="1:7" x14ac:dyDescent="0.2">
      <c r="B26">
        <v>344.92408699999999</v>
      </c>
      <c r="C26">
        <f>164/B26</f>
        <v>0.47546693948341162</v>
      </c>
      <c r="D26">
        <v>3.2393489999999998</v>
      </c>
      <c r="E26">
        <f>160/D26</f>
        <v>49.39264031137121</v>
      </c>
      <c r="F26">
        <v>18.230007000000001</v>
      </c>
      <c r="G26">
        <f>167/F26</f>
        <v>9.1607205636289653</v>
      </c>
    </row>
    <row r="27" spans="1:7" x14ac:dyDescent="0.2">
      <c r="B27">
        <v>343.92525699999999</v>
      </c>
      <c r="C27">
        <f>167/B27</f>
        <v>0.48557061919997346</v>
      </c>
      <c r="D27">
        <v>3.411972</v>
      </c>
      <c r="E27">
        <f t="shared" si="9"/>
        <v>46.893702527453335</v>
      </c>
      <c r="F27">
        <v>17.351637</v>
      </c>
      <c r="G27">
        <f>169/F27</f>
        <v>9.739715048211302</v>
      </c>
    </row>
    <row r="28" spans="1:7" x14ac:dyDescent="0.2">
      <c r="A28" s="1" t="s">
        <v>8</v>
      </c>
      <c r="B28" s="1">
        <f>AVERAGE(B23:B27)</f>
        <v>335.16789879999999</v>
      </c>
      <c r="C28" s="1">
        <f t="shared" si="10"/>
        <v>0.47737268566842833</v>
      </c>
      <c r="D28" s="1">
        <f>AVERAGE(D23:D27)</f>
        <v>3.3655103999999993</v>
      </c>
      <c r="E28" s="1">
        <f t="shared" si="9"/>
        <v>47.541080247441826</v>
      </c>
      <c r="F28" s="1">
        <f>AVERAGE(F23:F27)</f>
        <v>18.509066199999999</v>
      </c>
      <c r="G28" s="1">
        <f t="shared" ref="G24:G28" si="11">160/F28</f>
        <v>8.6444123258903254</v>
      </c>
    </row>
    <row r="30" spans="1:7" x14ac:dyDescent="0.2">
      <c r="A30">
        <v>16</v>
      </c>
      <c r="B30">
        <v>2247.0747860000001</v>
      </c>
      <c r="C30">
        <f>332/B30</f>
        <v>0.14774764154200251</v>
      </c>
      <c r="D30">
        <v>6.8692019999999996</v>
      </c>
      <c r="E30">
        <f>320/D30</f>
        <v>46.584741575513434</v>
      </c>
      <c r="F30">
        <v>59.283158</v>
      </c>
      <c r="G30">
        <f>330/F30</f>
        <v>5.566505077209281</v>
      </c>
    </row>
    <row r="31" spans="1:7" x14ac:dyDescent="0.2">
      <c r="B31">
        <v>2473.5165870000001</v>
      </c>
      <c r="C31">
        <f>335/B31</f>
        <v>0.13543470933676013</v>
      </c>
      <c r="D31">
        <v>6.822495</v>
      </c>
      <c r="E31">
        <f t="shared" ref="E31:E35" si="12">320/D31</f>
        <v>46.903662076703611</v>
      </c>
      <c r="F31">
        <v>58.127901999999999</v>
      </c>
      <c r="G31">
        <f>330/F31</f>
        <v>5.6771359131454631</v>
      </c>
    </row>
    <row r="32" spans="1:7" x14ac:dyDescent="0.2">
      <c r="B32">
        <v>2026.7116900000001</v>
      </c>
      <c r="C32">
        <f>342/B32</f>
        <v>0.16874625122431697</v>
      </c>
      <c r="D32">
        <v>6.8262489999999998</v>
      </c>
      <c r="E32">
        <f t="shared" si="12"/>
        <v>46.877868064877212</v>
      </c>
      <c r="F32">
        <v>52.355958999999999</v>
      </c>
      <c r="G32">
        <f>334/F32</f>
        <v>6.3794075474770695</v>
      </c>
    </row>
    <row r="33" spans="1:7" x14ac:dyDescent="0.2">
      <c r="B33">
        <v>2124.5669010000001</v>
      </c>
      <c r="C33">
        <f>340/B33</f>
        <v>0.16003261645466066</v>
      </c>
      <c r="D33">
        <v>6.8086219999999997</v>
      </c>
      <c r="E33">
        <f t="shared" si="12"/>
        <v>46.999231268823564</v>
      </c>
      <c r="F33">
        <v>51.537286999999999</v>
      </c>
      <c r="G33">
        <f>330/F33</f>
        <v>6.4031309991152616</v>
      </c>
    </row>
    <row r="34" spans="1:7" x14ac:dyDescent="0.2">
      <c r="B34">
        <v>2239.3776309999998</v>
      </c>
      <c r="C34">
        <f>333/B34</f>
        <v>0.14870203014901867</v>
      </c>
      <c r="D34">
        <v>6.8384619999999998</v>
      </c>
      <c r="E34">
        <f t="shared" si="12"/>
        <v>46.794147572948418</v>
      </c>
      <c r="F34">
        <v>56.899498999999999</v>
      </c>
      <c r="G34">
        <f>332/F34</f>
        <v>5.8348492664232419</v>
      </c>
    </row>
    <row r="35" spans="1:7" x14ac:dyDescent="0.2">
      <c r="A35" s="1" t="s">
        <v>8</v>
      </c>
      <c r="B35" s="1">
        <f>AVERAGE(B30:B34)</f>
        <v>2222.249519</v>
      </c>
      <c r="C35" s="1">
        <f t="shared" ref="C31:C35" si="13">320/B35</f>
        <v>0.14399823119052726</v>
      </c>
      <c r="D35" s="1">
        <f>AVERAGE(D30:D34)</f>
        <v>6.8330060000000001</v>
      </c>
      <c r="E35" s="1">
        <f t="shared" si="12"/>
        <v>46.831511636313508</v>
      </c>
      <c r="F35" s="1">
        <f>AVERAGE(F30:F34)</f>
        <v>55.640760999999998</v>
      </c>
      <c r="G35" s="1">
        <f t="shared" ref="G31:G35" si="14">320/F35</f>
        <v>5.7511794276142272</v>
      </c>
    </row>
    <row r="37" spans="1:7" x14ac:dyDescent="0.2">
      <c r="A37">
        <v>32</v>
      </c>
      <c r="B37">
        <v>13990.890593</v>
      </c>
      <c r="C37">
        <f>684/B37</f>
        <v>4.8888953526819989E-2</v>
      </c>
      <c r="D37">
        <v>13.634017999999999</v>
      </c>
      <c r="E37">
        <f>640/D37</f>
        <v>46.941407881374367</v>
      </c>
      <c r="F37">
        <v>199.87578300000001</v>
      </c>
      <c r="G37">
        <f>648/F37</f>
        <v>3.2420135659956362</v>
      </c>
    </row>
    <row r="38" spans="1:7" x14ac:dyDescent="0.2">
      <c r="B38">
        <v>14888.350011</v>
      </c>
      <c r="C38">
        <f>695/B38</f>
        <v>4.6680794009175713E-2</v>
      </c>
      <c r="D38">
        <v>13.657265000000001</v>
      </c>
      <c r="E38">
        <f t="shared" ref="E38:E42" si="15">640/D38</f>
        <v>46.861505579631057</v>
      </c>
      <c r="F38">
        <v>187.75904700000001</v>
      </c>
      <c r="G38">
        <f>658/F38</f>
        <v>3.5044915838329747</v>
      </c>
    </row>
    <row r="39" spans="1:7" x14ac:dyDescent="0.2">
      <c r="B39">
        <v>13327.578867</v>
      </c>
      <c r="C39">
        <f>684/B39</f>
        <v>5.1322149868768055E-2</v>
      </c>
      <c r="D39">
        <v>13.626658000000001</v>
      </c>
      <c r="E39">
        <f t="shared" si="15"/>
        <v>46.966761769466878</v>
      </c>
      <c r="F39">
        <v>200.068344</v>
      </c>
      <c r="G39">
        <f>653/F39</f>
        <v>3.2638846653321627</v>
      </c>
    </row>
    <row r="40" spans="1:7" x14ac:dyDescent="0.2">
      <c r="B40">
        <v>14568.867625999999</v>
      </c>
      <c r="C40">
        <f>675/B40</f>
        <v>4.6331672256763219E-2</v>
      </c>
      <c r="D40">
        <v>13.647265000000001</v>
      </c>
      <c r="E40">
        <f t="shared" si="15"/>
        <v>46.895843233058052</v>
      </c>
      <c r="F40">
        <v>176.114959</v>
      </c>
      <c r="G40">
        <f>650/F40</f>
        <v>3.690771094578059</v>
      </c>
    </row>
    <row r="41" spans="1:7" x14ac:dyDescent="0.2">
      <c r="B41">
        <v>15318.046143</v>
      </c>
      <c r="C41">
        <f>689/B41</f>
        <v>4.4979626877208322E-2</v>
      </c>
      <c r="D41">
        <v>13.603296</v>
      </c>
      <c r="E41">
        <f t="shared" si="15"/>
        <v>47.047421448448965</v>
      </c>
      <c r="F41">
        <v>201.317001</v>
      </c>
      <c r="G41">
        <f>658/F41</f>
        <v>3.2684770622030079</v>
      </c>
    </row>
    <row r="42" spans="1:7" x14ac:dyDescent="0.2">
      <c r="A42" s="1" t="s">
        <v>8</v>
      </c>
      <c r="B42" s="1">
        <f>AVERAGE(B37:B41)</f>
        <v>14418.746648</v>
      </c>
      <c r="C42" s="1">
        <f t="shared" ref="C38:C42" si="16">640/B42</f>
        <v>4.4386659646923843E-2</v>
      </c>
      <c r="D42" s="1">
        <f>AVERAGE(D37:D41)</f>
        <v>13.6337004</v>
      </c>
      <c r="E42" s="1">
        <f t="shared" si="15"/>
        <v>46.942501391625122</v>
      </c>
      <c r="F42" s="1">
        <f>AVERAGE(F37:F41)</f>
        <v>193.02702679999999</v>
      </c>
      <c r="G42" s="1">
        <f t="shared" ref="G38:G42" si="17">640/F42</f>
        <v>3.3155978756442206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vagrant</dc:creator>
  <cp:lastModifiedBy>vagrant</cp:lastModifiedBy>
  <dcterms:created xsi:type="dcterms:W3CDTF">2021-08-16T08:37:02Z</dcterms:created>
  <dcterms:modified xsi:type="dcterms:W3CDTF">2021-08-16T15:32:20Z</dcterms:modified>
</cp:coreProperties>
</file>