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72fd461096c134/Desktop/PROJECTS/Data_Analytics_Projects/Vodka Category Market Intelligence Project/"/>
    </mc:Choice>
  </mc:AlternateContent>
  <xr:revisionPtr revIDLastSave="727" documentId="8_{C5A44E11-1F06-4E94-8842-0537B6019BFA}" xr6:coauthVersionLast="47" xr6:coauthVersionMax="47" xr10:uidLastSave="{033F6F41-6337-4501-9097-939D04A402AD}"/>
  <bookViews>
    <workbookView xWindow="19095" yWindow="0" windowWidth="19410" windowHeight="21705" activeTab="1" xr2:uid="{0813E137-015A-437C-A84E-EA85FAB447FF}"/>
  </bookViews>
  <sheets>
    <sheet name="Sheet1" sheetId="1" r:id="rId1"/>
    <sheet name="Charts" sheetId="2" r:id="rId2"/>
  </sheets>
  <definedNames>
    <definedName name="_xlchart.v2.0" hidden="1">Sheet1!$A$48:$A$51</definedName>
    <definedName name="_xlchart.v2.1" hidden="1">Sheet1!$C$47</definedName>
    <definedName name="_xlchart.v2.2" hidden="1">Sheet1!$C$48:$C$51</definedName>
    <definedName name="_xlchart.v2.3" hidden="1">Sheet1!$E$48:$E$52</definedName>
    <definedName name="_xlchart.v2.4" hidden="1">Sheet1!$G$47</definedName>
    <definedName name="_xlchart.v2.5" hidden="1">Sheet1!$G$48:$G$52</definedName>
    <definedName name="_xlchart.v2.6" hidden="1">Sheet1!$I$48:$I$51</definedName>
    <definedName name="_xlchart.v2.7" hidden="1">Sheet1!$K$47</definedName>
    <definedName name="_xlchart.v2.8" hidden="1">Sheet1!$K$48:$K$51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9" i="1" l="1"/>
  <c r="I60" i="1"/>
  <c r="I61" i="1"/>
  <c r="I62" i="1"/>
  <c r="G59" i="1"/>
  <c r="H59" i="1"/>
  <c r="F60" i="1"/>
  <c r="F61" i="1"/>
  <c r="F62" i="1"/>
  <c r="F59" i="1"/>
  <c r="E62" i="1"/>
  <c r="H60" i="1"/>
  <c r="H61" i="1"/>
  <c r="H62" i="1"/>
  <c r="E59" i="1"/>
  <c r="G60" i="1"/>
  <c r="G61" i="1"/>
  <c r="G62" i="1"/>
  <c r="E60" i="1"/>
  <c r="E61" i="1"/>
  <c r="K49" i="1"/>
  <c r="K50" i="1"/>
  <c r="K51" i="1"/>
  <c r="K48" i="1"/>
  <c r="G49" i="1"/>
  <c r="G50" i="1"/>
  <c r="G51" i="1"/>
  <c r="G52" i="1"/>
  <c r="G48" i="1"/>
  <c r="C50" i="1"/>
  <c r="C49" i="1"/>
  <c r="C51" i="1"/>
  <c r="C48" i="1"/>
  <c r="H40" i="1"/>
  <c r="H39" i="1"/>
  <c r="E39" i="1"/>
  <c r="E31" i="1"/>
  <c r="E40" i="1"/>
  <c r="E33" i="1"/>
  <c r="D33" i="1"/>
  <c r="D32" i="1" s="1"/>
</calcChain>
</file>

<file path=xl/sharedStrings.xml><?xml version="1.0" encoding="utf-8"?>
<sst xmlns="http://schemas.openxmlformats.org/spreadsheetml/2006/main" count="88" uniqueCount="68">
  <si>
    <t>Categories</t>
  </si>
  <si>
    <t>DPH</t>
  </si>
  <si>
    <t>GROCERY</t>
  </si>
  <si>
    <t>FRESH GOODS</t>
  </si>
  <si>
    <t>BEVERAGES</t>
  </si>
  <si>
    <t>FROZEN GOODS</t>
  </si>
  <si>
    <t>Value Sales Growth</t>
  </si>
  <si>
    <t>FMCG</t>
  </si>
  <si>
    <t>Sales Volume Change</t>
  </si>
  <si>
    <t>Value market Share</t>
  </si>
  <si>
    <t>Detailed Category</t>
  </si>
  <si>
    <t>Home Care</t>
  </si>
  <si>
    <t>Personal Care</t>
  </si>
  <si>
    <t>Paper Product</t>
  </si>
  <si>
    <t>Salted Grocery</t>
  </si>
  <si>
    <t>Savoury Grocery</t>
  </si>
  <si>
    <t>Dairy Products</t>
  </si>
  <si>
    <t>Non Dairy Products</t>
  </si>
  <si>
    <t>Alchoholic Beverages</t>
  </si>
  <si>
    <t>Non Alchoholic Beverages</t>
  </si>
  <si>
    <t>Salted Frozen Goods</t>
  </si>
  <si>
    <t>Sugared Frozen Goods</t>
  </si>
  <si>
    <t>Spirits</t>
  </si>
  <si>
    <t xml:space="preserve">Value Sales (1000 €) </t>
  </si>
  <si>
    <t>ARO</t>
  </si>
  <si>
    <t>NATURE</t>
  </si>
  <si>
    <t>Market</t>
  </si>
  <si>
    <t>Vodka</t>
  </si>
  <si>
    <t>Value Sales Growth%</t>
  </si>
  <si>
    <t xml:space="preserve">Market Share </t>
  </si>
  <si>
    <t>Other Spirits</t>
  </si>
  <si>
    <t>Actual Value sales</t>
  </si>
  <si>
    <t xml:space="preserve">Value Sales (1000 €) MAT-1 </t>
  </si>
  <si>
    <t>Volume % Change</t>
  </si>
  <si>
    <t>Actual Value sales (MAT-1)</t>
  </si>
  <si>
    <t>Actual Value sales (MAT) in millions</t>
  </si>
  <si>
    <t>Actual Value sales (MAT-1) in millions</t>
  </si>
  <si>
    <t>TOTAL FRANCE</t>
  </si>
  <si>
    <t>FOYERS 1 PERSONNE</t>
  </si>
  <si>
    <t>FOYERS 2 PERSONNES</t>
  </si>
  <si>
    <t>FOYERS 3 PERSONNES</t>
  </si>
  <si>
    <t>FOYERS 4 PERSONNES</t>
  </si>
  <si>
    <t>FOYERS 5 PERS ET PLUS</t>
  </si>
  <si>
    <t>MODESTE</t>
  </si>
  <si>
    <t>MOYEN INFERIEUR</t>
  </si>
  <si>
    <t>MOYEN SUPERIEUR</t>
  </si>
  <si>
    <t>AISE</t>
  </si>
  <si>
    <t>UNDER 35 YEARS OLD</t>
  </si>
  <si>
    <t>35 TO 49 YEARS OLD</t>
  </si>
  <si>
    <t>50 TO 64 YEARS OLD</t>
  </si>
  <si>
    <t>65+ YEARS OLD</t>
  </si>
  <si>
    <t>Total Buyer</t>
  </si>
  <si>
    <t>Total Buyer in FranceFor Vodka</t>
  </si>
  <si>
    <t>% Buyer</t>
  </si>
  <si>
    <t>Type</t>
  </si>
  <si>
    <t>Value Sales (MAT-1)</t>
  </si>
  <si>
    <t>Value Sales (MAT)</t>
  </si>
  <si>
    <t>Growth %</t>
  </si>
  <si>
    <t>Brand</t>
  </si>
  <si>
    <t>ERISTOFF</t>
  </si>
  <si>
    <t>ABSOLUT</t>
  </si>
  <si>
    <t>CIROC</t>
  </si>
  <si>
    <t>ZUBROWKA</t>
  </si>
  <si>
    <t>Sales in Million (MAT)</t>
  </si>
  <si>
    <t>Growth Value in million</t>
  </si>
  <si>
    <t>Sales in Million (MAT-1)</t>
  </si>
  <si>
    <t>Market Share</t>
  </si>
  <si>
    <t>Total Value Sales in 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</si>
</sst>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_-* #,##0\ _€_-;\-* #,##0\ _€_-;_-* &quot;-&quot;??\ _€_-;_-@"/>
    <numFmt numFmtId="166" formatCode="_([$€-2]\ * #,##0.00_);_([$€-2]\ * \(#,##0.00\);_([$€-2]\ 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8"/>
      <color theme="0"/>
      <name val="Montserrat"/>
    </font>
    <font>
      <sz val="8"/>
      <color theme="1"/>
      <name val="Montserrat"/>
    </font>
    <font>
      <sz val="8"/>
      <name val="Montserrat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1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3" borderId="0" xfId="0" applyFill="1"/>
    <xf numFmtId="9" fontId="0" fillId="0" borderId="0" xfId="1" applyFont="1"/>
    <xf numFmtId="165" fontId="3" fillId="0" borderId="0" xfId="0" quotePrefix="1" applyNumberFormat="1" applyFont="1" applyAlignment="1">
      <alignment horizontal="right"/>
    </xf>
    <xf numFmtId="0" fontId="3" fillId="0" borderId="0" xfId="0" quotePrefix="1" applyFont="1" applyAlignment="1">
      <alignment horizontal="right"/>
    </xf>
    <xf numFmtId="0" fontId="4" fillId="0" borderId="0" xfId="0" quotePrefix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65" fontId="4" fillId="0" borderId="0" xfId="0" applyNumberFormat="1" applyFont="1"/>
    <xf numFmtId="0" fontId="0" fillId="4" borderId="0" xfId="0" applyFill="1"/>
    <xf numFmtId="9" fontId="5" fillId="0" borderId="0" xfId="1" quotePrefix="1" applyFont="1" applyFill="1" applyAlignment="1">
      <alignment horizontal="right"/>
    </xf>
    <xf numFmtId="9" fontId="4" fillId="0" borderId="0" xfId="1" applyFont="1" applyFill="1"/>
    <xf numFmtId="0" fontId="6" fillId="4" borderId="0" xfId="0" applyFont="1" applyFill="1"/>
    <xf numFmtId="165" fontId="6" fillId="0" borderId="0" xfId="0" quotePrefix="1" applyNumberFormat="1" applyFont="1" applyAlignment="1">
      <alignment horizontal="right"/>
    </xf>
    <xf numFmtId="0" fontId="6" fillId="0" borderId="0" xfId="0" quotePrefix="1" applyFont="1" applyAlignment="1">
      <alignment horizontal="right"/>
    </xf>
    <xf numFmtId="165" fontId="6" fillId="0" borderId="0" xfId="0" applyNumberFormat="1" applyFont="1"/>
    <xf numFmtId="0" fontId="6" fillId="0" borderId="0" xfId="0" applyFont="1"/>
    <xf numFmtId="9" fontId="6" fillId="0" borderId="0" xfId="1" quotePrefix="1" applyFont="1" applyFill="1" applyAlignment="1">
      <alignment horizontal="right"/>
    </xf>
    <xf numFmtId="9" fontId="6" fillId="0" borderId="0" xfId="1" applyFont="1" applyFill="1"/>
    <xf numFmtId="0" fontId="6" fillId="4" borderId="0" xfId="0" applyFont="1" applyFill="1" applyAlignment="1">
      <alignment wrapText="1"/>
    </xf>
    <xf numFmtId="166" fontId="6" fillId="0" borderId="0" xfId="0" quotePrefix="1" applyNumberFormat="1" applyFont="1" applyAlignment="1">
      <alignment horizontal="right"/>
    </xf>
    <xf numFmtId="166" fontId="6" fillId="0" borderId="0" xfId="0" applyNumberFormat="1" applyFont="1"/>
    <xf numFmtId="166" fontId="6" fillId="0" borderId="0" xfId="0" applyNumberFormat="1" applyFont="1" applyAlignment="1">
      <alignment horizontal="right"/>
    </xf>
    <xf numFmtId="0" fontId="0" fillId="5" borderId="0" xfId="0" applyFill="1"/>
    <xf numFmtId="0" fontId="7" fillId="5" borderId="0" xfId="0" applyFont="1" applyFill="1" applyAlignment="1">
      <alignment wrapText="1"/>
    </xf>
    <xf numFmtId="164" fontId="0" fillId="0" borderId="0" xfId="1" applyNumberFormat="1" applyFont="1"/>
    <xf numFmtId="165" fontId="3" fillId="0" borderId="0" xfId="0" applyNumberFormat="1" applyFont="1" applyAlignment="1">
      <alignment horizontal="center" vertical="center" wrapText="1"/>
    </xf>
    <xf numFmtId="0" fontId="2" fillId="0" borderId="0" xfId="0" applyFont="1"/>
    <xf numFmtId="166" fontId="0" fillId="0" borderId="0" xfId="0" applyNumberFormat="1"/>
    <xf numFmtId="0" fontId="8" fillId="3" borderId="0" xfId="0" applyFont="1" applyFill="1"/>
    <xf numFmtId="0" fontId="8" fillId="5" borderId="0" xfId="0" applyFon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Market Share by Specific Category</a:t>
            </a:r>
          </a:p>
        </c:rich>
      </c:tx>
      <c:layout>
        <c:manualLayout>
          <c:xMode val="edge"/>
          <c:yMode val="edge"/>
          <c:x val="0.48644773061903845"/>
          <c:y val="2.197802197802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Sheet1!$C$15</c:f>
              <c:strCache>
                <c:ptCount val="1"/>
                <c:pt idx="0">
                  <c:v>Value market Share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71-45C8-811E-003C5C9F1A7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71-45C8-811E-003C5C9F1A7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71-45C8-811E-003C5C9F1A7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C71-45C8-811E-003C5C9F1A7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C71-45C8-811E-003C5C9F1A7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C71-45C8-811E-003C5C9F1A7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C71-45C8-811E-003C5C9F1A79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C71-45C8-811E-003C5C9F1A79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C71-45C8-811E-003C5C9F1A79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C71-45C8-811E-003C5C9F1A79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C71-45C8-811E-003C5C9F1A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Sheet1!$A$16:$A$26</c:f>
              <c:strCache>
                <c:ptCount val="11"/>
                <c:pt idx="0">
                  <c:v>Home Care</c:v>
                </c:pt>
                <c:pt idx="1">
                  <c:v>Personal Care</c:v>
                </c:pt>
                <c:pt idx="2">
                  <c:v>Paper Product</c:v>
                </c:pt>
                <c:pt idx="3">
                  <c:v>Salted Grocery</c:v>
                </c:pt>
                <c:pt idx="4">
                  <c:v>Savoury Grocery</c:v>
                </c:pt>
                <c:pt idx="5">
                  <c:v>Dairy Products</c:v>
                </c:pt>
                <c:pt idx="6">
                  <c:v>Non Dairy Products</c:v>
                </c:pt>
                <c:pt idx="7">
                  <c:v>Alchoholic Beverages</c:v>
                </c:pt>
                <c:pt idx="8">
                  <c:v>Non Alchoholic Beverages</c:v>
                </c:pt>
                <c:pt idx="9">
                  <c:v>Salted Frozen Goods</c:v>
                </c:pt>
                <c:pt idx="10">
                  <c:v>Sugared Frozen Goods</c:v>
                </c:pt>
              </c:strCache>
            </c:strRef>
          </c:cat>
          <c:val>
            <c:numRef>
              <c:f>Sheet1!$C$16:$C$26</c:f>
              <c:numCache>
                <c:formatCode>0.00%</c:formatCode>
                <c:ptCount val="11"/>
                <c:pt idx="0">
                  <c:v>5.8000000000000003E-2</c:v>
                </c:pt>
                <c:pt idx="1">
                  <c:v>7.0000000000000007E-2</c:v>
                </c:pt>
                <c:pt idx="2">
                  <c:v>0.02</c:v>
                </c:pt>
                <c:pt idx="3">
                  <c:v>0.126</c:v>
                </c:pt>
                <c:pt idx="4">
                  <c:v>0.17</c:v>
                </c:pt>
                <c:pt idx="5">
                  <c:v>0.161</c:v>
                </c:pt>
                <c:pt idx="6">
                  <c:v>0.18099999999999999</c:v>
                </c:pt>
                <c:pt idx="7" formatCode="0%">
                  <c:v>0.1</c:v>
                </c:pt>
                <c:pt idx="8">
                  <c:v>6.7000000000000004E-2</c:v>
                </c:pt>
                <c:pt idx="9">
                  <c:v>3.4000000000000002E-2</c:v>
                </c:pt>
                <c:pt idx="10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C71-45C8-811E-003C5C9F1A7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Overall Market Share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Value market Share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580-4DB4-A39E-90E0940254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580-4DB4-A39E-90E0940254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580-4DB4-A39E-90E0940254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580-4DB4-A39E-90E0940254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580-4DB4-A39E-90E0940254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580-4DB4-A39E-90E0940254A0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80-4DB4-A39E-90E0940254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Sheet1!$A$2:$A$7</c:f>
              <c:strCache>
                <c:ptCount val="6"/>
                <c:pt idx="0">
                  <c:v>FMCG</c:v>
                </c:pt>
                <c:pt idx="1">
                  <c:v>DPH</c:v>
                </c:pt>
                <c:pt idx="2">
                  <c:v>GROCERY</c:v>
                </c:pt>
                <c:pt idx="3">
                  <c:v>FRESH GOODS</c:v>
                </c:pt>
                <c:pt idx="4">
                  <c:v>BEVERAGES</c:v>
                </c:pt>
                <c:pt idx="5">
                  <c:v>FROZEN GOODS</c:v>
                </c:pt>
              </c:strCache>
            </c:strRef>
          </c:cat>
          <c:val>
            <c:numRef>
              <c:f>Sheet1!$C$2:$C$7</c:f>
              <c:numCache>
                <c:formatCode>0.0%</c:formatCode>
                <c:ptCount val="6"/>
                <c:pt idx="0" formatCode="0%">
                  <c:v>0</c:v>
                </c:pt>
                <c:pt idx="1">
                  <c:v>0.14899999999999999</c:v>
                </c:pt>
                <c:pt idx="2">
                  <c:v>0.29599999999999999</c:v>
                </c:pt>
                <c:pt idx="3">
                  <c:v>0.34200000000000003</c:v>
                </c:pt>
                <c:pt idx="4">
                  <c:v>0.16700000000000001</c:v>
                </c:pt>
                <c:pt idx="5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580-4DB4-A39E-90E0940254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0501067622488688"/>
          <c:y val="0.80095988001499807"/>
          <c:w val="0.82166645074301725"/>
          <c:h val="0.11479103573591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Value Sales</a:t>
            </a:r>
            <a:r>
              <a:rPr lang="en-US" baseline="0"/>
              <a:t> &amp; Sales Volume % Growth | Total Coverage | MAT 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3670729313727E-2"/>
          <c:y val="0.10229730567902023"/>
          <c:w val="0.76829411665074221"/>
          <c:h val="0.57952397996316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Value Sales Growth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Sheet1!$A$16:$A$26</c:f>
              <c:strCache>
                <c:ptCount val="11"/>
                <c:pt idx="0">
                  <c:v>Home Care</c:v>
                </c:pt>
                <c:pt idx="1">
                  <c:v>Personal Care</c:v>
                </c:pt>
                <c:pt idx="2">
                  <c:v>Paper Product</c:v>
                </c:pt>
                <c:pt idx="3">
                  <c:v>Salted Grocery</c:v>
                </c:pt>
                <c:pt idx="4">
                  <c:v>Savoury Grocery</c:v>
                </c:pt>
                <c:pt idx="5">
                  <c:v>Dairy Products</c:v>
                </c:pt>
                <c:pt idx="6">
                  <c:v>Non Dairy Products</c:v>
                </c:pt>
                <c:pt idx="7">
                  <c:v>Alchoholic Beverages</c:v>
                </c:pt>
                <c:pt idx="8">
                  <c:v>Non Alchoholic Beverages</c:v>
                </c:pt>
                <c:pt idx="9">
                  <c:v>Salted Frozen Goods</c:v>
                </c:pt>
                <c:pt idx="10">
                  <c:v>Sugared Frozen Goods</c:v>
                </c:pt>
              </c:strCache>
            </c:strRef>
          </c:cat>
          <c:val>
            <c:numRef>
              <c:f>Sheet1!$B$16:$B$26</c:f>
              <c:numCache>
                <c:formatCode>0.0%</c:formatCode>
                <c:ptCount val="11"/>
                <c:pt idx="0">
                  <c:v>2.7E-2</c:v>
                </c:pt>
                <c:pt idx="1">
                  <c:v>1.4999999999999999E-2</c:v>
                </c:pt>
                <c:pt idx="2">
                  <c:v>-3.0000000000000001E-3</c:v>
                </c:pt>
                <c:pt idx="3">
                  <c:v>1.6E-2</c:v>
                </c:pt>
                <c:pt idx="4">
                  <c:v>2.5000000000000001E-2</c:v>
                </c:pt>
                <c:pt idx="5">
                  <c:v>6.0000000000000001E-3</c:v>
                </c:pt>
                <c:pt idx="6">
                  <c:v>0.05</c:v>
                </c:pt>
                <c:pt idx="7">
                  <c:v>7.0999999999999994E-2</c:v>
                </c:pt>
                <c:pt idx="8">
                  <c:v>3.5000000000000003E-2</c:v>
                </c:pt>
                <c:pt idx="9">
                  <c:v>2.9000000000000001E-2</c:v>
                </c:pt>
                <c:pt idx="10">
                  <c:v>5.6000000000000001E-2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1-4A6D-884D-B21540F8DC96}"/>
            </c:ext>
          </c:extLst>
        </c:ser>
        <c:ser>
          <c:idx val="1"/>
          <c:order val="1"/>
          <c:tx>
            <c:strRef>
              <c:f>Sheet1!$D$15</c:f>
              <c:strCache>
                <c:ptCount val="1"/>
                <c:pt idx="0">
                  <c:v>Sales Volume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Sheet1!$A$16:$A$26</c:f>
              <c:strCache>
                <c:ptCount val="11"/>
                <c:pt idx="0">
                  <c:v>Home Care</c:v>
                </c:pt>
                <c:pt idx="1">
                  <c:v>Personal Care</c:v>
                </c:pt>
                <c:pt idx="2">
                  <c:v>Paper Product</c:v>
                </c:pt>
                <c:pt idx="3">
                  <c:v>Salted Grocery</c:v>
                </c:pt>
                <c:pt idx="4">
                  <c:v>Savoury Grocery</c:v>
                </c:pt>
                <c:pt idx="5">
                  <c:v>Dairy Products</c:v>
                </c:pt>
                <c:pt idx="6">
                  <c:v>Non Dairy Products</c:v>
                </c:pt>
                <c:pt idx="7">
                  <c:v>Alchoholic Beverages</c:v>
                </c:pt>
                <c:pt idx="8">
                  <c:v>Non Alchoholic Beverages</c:v>
                </c:pt>
                <c:pt idx="9">
                  <c:v>Salted Frozen Goods</c:v>
                </c:pt>
                <c:pt idx="10">
                  <c:v>Sugared Frozen Goods</c:v>
                </c:pt>
              </c:strCache>
            </c:strRef>
          </c:cat>
          <c:val>
            <c:numRef>
              <c:f>Sheet1!$D$16:$D$26</c:f>
              <c:numCache>
                <c:formatCode>0.00%</c:formatCode>
                <c:ptCount val="11"/>
                <c:pt idx="0">
                  <c:v>2E-3</c:v>
                </c:pt>
                <c:pt idx="1">
                  <c:v>1.2999999999999999E-2</c:v>
                </c:pt>
                <c:pt idx="2">
                  <c:v>-0.02</c:v>
                </c:pt>
                <c:pt idx="3">
                  <c:v>3.0000000000000001E-3</c:v>
                </c:pt>
                <c:pt idx="4">
                  <c:v>8.9999999999999993E-3</c:v>
                </c:pt>
                <c:pt idx="5">
                  <c:v>-1E-3</c:v>
                </c:pt>
                <c:pt idx="6">
                  <c:v>3.1E-2</c:v>
                </c:pt>
                <c:pt idx="7">
                  <c:v>4.3999999999999997E-2</c:v>
                </c:pt>
                <c:pt idx="8">
                  <c:v>2.5999999999999999E-2</c:v>
                </c:pt>
                <c:pt idx="9">
                  <c:v>2.3E-2</c:v>
                </c:pt>
                <c:pt idx="10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1-4A6D-884D-B21540F8D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827776"/>
        <c:axId val="1081774064"/>
      </c:barChart>
      <c:catAx>
        <c:axId val="124182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74064"/>
        <c:crosses val="autoZero"/>
        <c:auto val="1"/>
        <c:lblAlgn val="ctr"/>
        <c:lblOffset val="100"/>
        <c:noMultiLvlLbl val="0"/>
      </c:catAx>
      <c:valAx>
        <c:axId val="1081774064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2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97975783528289"/>
          <c:y val="0.19347738628843331"/>
          <c:w val="0.16085693690426492"/>
          <c:h val="0.2953937234367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Market Share | HMSM</a:t>
            </a:r>
          </a:p>
        </c:rich>
      </c:tx>
      <c:layout>
        <c:manualLayout>
          <c:xMode val="edge"/>
          <c:yMode val="edge"/>
          <c:x val="0.20155331704183418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0"/>
            </a:sp3d>
          </c:spPr>
          <c:explosion val="10"/>
          <c:dPt>
            <c:idx val="0"/>
            <c:bubble3D val="0"/>
            <c:explosion val="27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0"/>
              </a:sp3d>
            </c:spPr>
            <c:extLst>
              <c:ext xmlns:c16="http://schemas.microsoft.com/office/drawing/2014/chart" uri="{C3380CC4-5D6E-409C-BE32-E72D297353CC}">
                <c16:uniqueId val="{00000001-A5C4-4A0C-833E-06F29443F1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0"/>
              </a:sp3d>
            </c:spPr>
            <c:extLst>
              <c:ext xmlns:c16="http://schemas.microsoft.com/office/drawing/2014/chart" uri="{C3380CC4-5D6E-409C-BE32-E72D297353CC}">
                <c16:uniqueId val="{00000003-A5C4-4A0C-833E-06F29443F1F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5C4-4A0C-833E-06F29443F1FF}"/>
                </c:ext>
              </c:extLst>
            </c:dLbl>
            <c:dLbl>
              <c:idx val="1"/>
              <c:layout>
                <c:manualLayout>
                  <c:x val="-0.19187214609394668"/>
                  <c:y val="-0.157407042869641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015303171849282"/>
                      <c:h val="0.259189997083697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5C4-4A0C-833E-06F29443F1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(Sheet1!$A$32,Sheet1!$A$33)</c:f>
              <c:strCache>
                <c:ptCount val="2"/>
                <c:pt idx="0">
                  <c:v>Other Spirits</c:v>
                </c:pt>
                <c:pt idx="1">
                  <c:v>Vodka</c:v>
                </c:pt>
              </c:strCache>
            </c:strRef>
          </c:cat>
          <c:val>
            <c:numRef>
              <c:f>(Sheet1!$D$32,Sheet1!$D$33)</c:f>
              <c:numCache>
                <c:formatCode>0%</c:formatCode>
                <c:ptCount val="2"/>
                <c:pt idx="0">
                  <c:v>0.93022004950070925</c:v>
                </c:pt>
                <c:pt idx="1">
                  <c:v>6.9779950499290783E-2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C4-4A0C-833E-06F29443F1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57"/>
        <c:holeSize val="4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Value Sales Growth%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Sheet1!$A$39:$A$40</c:f>
              <c:strCache>
                <c:ptCount val="2"/>
                <c:pt idx="0">
                  <c:v>ARO</c:v>
                </c:pt>
                <c:pt idx="1">
                  <c:v>NATURE</c:v>
                </c:pt>
              </c:strCache>
            </c:strRef>
          </c:cat>
          <c:val>
            <c:numRef>
              <c:f>Sheet1!$B$39:$B$40</c:f>
              <c:numCache>
                <c:formatCode>0.0%</c:formatCode>
                <c:ptCount val="2"/>
                <c:pt idx="0">
                  <c:v>0.61099999999999999</c:v>
                </c:pt>
                <c:pt idx="1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E-4431-AA6D-AA161470E9A0}"/>
            </c:ext>
          </c:extLst>
        </c:ser>
        <c:ser>
          <c:idx val="1"/>
          <c:order val="1"/>
          <c:tx>
            <c:strRef>
              <c:f>Sheet1!$G$38</c:f>
              <c:strCache>
                <c:ptCount val="1"/>
                <c:pt idx="0">
                  <c:v>Volume % Change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Sheet1!$A$39:$A$40</c:f>
              <c:strCache>
                <c:ptCount val="2"/>
                <c:pt idx="0">
                  <c:v>ARO</c:v>
                </c:pt>
                <c:pt idx="1">
                  <c:v>NATURE</c:v>
                </c:pt>
              </c:strCache>
            </c:strRef>
          </c:cat>
          <c:val>
            <c:numRef>
              <c:f>Sheet1!$G$39:$G$40</c:f>
              <c:numCache>
                <c:formatCode>0%</c:formatCode>
                <c:ptCount val="2"/>
                <c:pt idx="0">
                  <c:v>0.42694115919262332</c:v>
                </c:pt>
                <c:pt idx="1">
                  <c:v>8.0309270706387048E-2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E-4431-AA6D-AA161470E9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41000943"/>
        <c:axId val="1407853423"/>
      </c:barChart>
      <c:catAx>
        <c:axId val="3410009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53423"/>
        <c:crosses val="autoZero"/>
        <c:auto val="1"/>
        <c:lblAlgn val="ctr"/>
        <c:lblOffset val="100"/>
        <c:noMultiLvlLbl val="0"/>
      </c:catAx>
      <c:valAx>
        <c:axId val="1407853423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extTo"/>
        <c:crossAx val="34100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000765529308842"/>
          <c:y val="8.3911490230387853E-2"/>
          <c:w val="0.36109580052493445"/>
          <c:h val="0.22627369495479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5.0925925925925923E-2"/>
          <c:w val="0.93888888888888888"/>
          <c:h val="0.67095654709827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Sheet1!$I$38</c:f>
              <c:strCache>
                <c:ptCount val="1"/>
                <c:pt idx="0">
                  <c:v>Actual Value sales (MAT-1) in millions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Sheet1!$A$39:$A$40</c:f>
              <c:strCache>
                <c:ptCount val="2"/>
                <c:pt idx="0">
                  <c:v>ARO</c:v>
                </c:pt>
                <c:pt idx="1">
                  <c:v>NATURE</c:v>
                </c:pt>
              </c:strCache>
            </c:strRef>
          </c:cat>
          <c:val>
            <c:numRef>
              <c:f>Sheet1!$I$39:$I$40</c:f>
              <c:numCache>
                <c:formatCode>_([$€-2]\ * #,##0.00_);_([$€-2]\ * \(#,##0.00\);_([$€-2]\ * "-"??_);_(@_)</c:formatCode>
                <c:ptCount val="2"/>
                <c:pt idx="0">
                  <c:v>15.063000000000001</c:v>
                </c:pt>
                <c:pt idx="1">
                  <c:v>251.14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F-44EB-8BF7-3479491856ED}"/>
            </c:ext>
          </c:extLst>
        </c:ser>
        <c:ser>
          <c:idx val="1"/>
          <c:order val="1"/>
          <c:tx>
            <c:strRef>
              <c:f>Sheet1!$J$38</c:f>
              <c:strCache>
                <c:ptCount val="1"/>
                <c:pt idx="0">
                  <c:v>Actual Value sales (MAT) in millions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Sheet1!$A$39:$A$40</c:f>
              <c:strCache>
                <c:ptCount val="2"/>
                <c:pt idx="0">
                  <c:v>ARO</c:v>
                </c:pt>
                <c:pt idx="1">
                  <c:v>NATURE</c:v>
                </c:pt>
              </c:strCache>
            </c:strRef>
          </c:cat>
          <c:val>
            <c:numRef>
              <c:f>Sheet1!$J$39:$J$40</c:f>
              <c:numCache>
                <c:formatCode>_([$€-2]\ * #,##0.00_);_([$€-2]\ * \(#,##0.00\);_([$€-2]\ * "-"??_);_(@_)</c:formatCode>
                <c:ptCount val="2"/>
                <c:pt idx="0">
                  <c:v>24.27</c:v>
                </c:pt>
                <c:pt idx="1">
                  <c:v>274.94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F-44EB-8BF7-3479491856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94932064"/>
        <c:axId val="1277709680"/>
      </c:barChart>
      <c:catAx>
        <c:axId val="149493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09680"/>
        <c:crosses val="autoZero"/>
        <c:auto val="1"/>
        <c:lblAlgn val="ctr"/>
        <c:lblOffset val="100"/>
        <c:noMultiLvlLbl val="0"/>
      </c:catAx>
      <c:valAx>
        <c:axId val="1277709680"/>
        <c:scaling>
          <c:orientation val="minMax"/>
        </c:scaling>
        <c:delete val="1"/>
        <c:axPos val="l"/>
        <c:numFmt formatCode="_([$€-2]\ * #,##0.00_);_([$€-2]\ * \(#,##0.00\);_([$€-2]\ * &quot;-&quot;??_);_(@_)" sourceLinked="1"/>
        <c:majorTickMark val="none"/>
        <c:minorTickMark val="none"/>
        <c:tickLblPos val="nextTo"/>
        <c:crossAx val="14949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Buyer Distribution by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/>
          </a:pPr>
          <a:r>
            <a:rPr lang="en-US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Buyer Distribution by Age</a:t>
          </a:r>
        </a:p>
      </cx:txPr>
    </cx:title>
    <cx:plotArea>
      <cx:plotAreaRegion>
        <cx:series layoutId="funnel" uniqueId="{214538DC-7CCB-4878-A7A2-9FC3FAAB49B2}">
          <cx:tx>
            <cx:txData>
              <cx:f>_xlchart.v2.1</cx:f>
              <cx:v>% Buyer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/>
                </a:pPr>
                <a:endParaRPr lang="en-US" sz="1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200"/>
            </a:pPr>
            <a:r>
              <a:rPr lang="en-US" sz="1200" b="1" i="0" baseline="0">
                <a:effectLst/>
              </a:rPr>
              <a:t>Buyer Distribution by Number of Person in a House</a:t>
            </a:r>
            <a:endParaRPr lang="en-US" sz="1200">
              <a:effectLst/>
            </a:endParaRPr>
          </a:p>
        </cx:rich>
      </cx:tx>
    </cx:title>
    <cx:plotArea>
      <cx:plotAreaRegion>
        <cx:series layoutId="funnel" uniqueId="{6D6ECA2D-02F1-4372-A78C-29200DD0BE15}">
          <cx:tx>
            <cx:txData>
              <cx:f>_xlchart.v2.4</cx:f>
              <cx:v>% Buyer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>
                    <a:solidFill>
                      <a:schemeClr val="bg1"/>
                    </a:solidFill>
                  </a:defRPr>
                </a:pPr>
                <a:endParaRPr lang="en-US" sz="12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_xlchart.v2.8</cx:f>
      </cx:numDim>
    </cx:data>
  </cx:chartData>
  <cx:chart>
    <cx:title pos="t" align="ctr" overlay="0">
      <cx:tx>
        <cx:txData>
          <cx:v>Buyer Distribution by Convinience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rtl="0">
            <a:defRPr sz="1200"/>
          </a:pPr>
          <a:r>
            <a:rPr lang="en-US" sz="1200" b="1" i="0" baseline="0">
              <a:effectLst/>
            </a:rPr>
            <a:t>Buyer Distribution by Convinience</a:t>
          </a:r>
        </a:p>
      </cx:txPr>
    </cx:title>
    <cx:plotArea>
      <cx:plotAreaRegion>
        <cx:series layoutId="funnel" uniqueId="{4CB5B706-C65B-4E09-AAC4-95E68A6251C9}">
          <cx:tx>
            <cx:txData>
              <cx:f>_xlchart.v2.7</cx:f>
              <cx:v>% Buyer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>
                    <a:solidFill>
                      <a:schemeClr val="bg1"/>
                    </a:solidFill>
                  </a:defRPr>
                </a:pPr>
                <a:endParaRPr lang="en-US" sz="12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13" Type="http://schemas.openxmlformats.org/officeDocument/2006/relationships/image" Target="../media/image4.jpeg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12" Type="http://schemas.openxmlformats.org/officeDocument/2006/relationships/image" Target="../media/image3.png"/><Relationship Id="rId17" Type="http://schemas.openxmlformats.org/officeDocument/2006/relationships/image" Target="../media/image8.emf"/><Relationship Id="rId2" Type="http://schemas.openxmlformats.org/officeDocument/2006/relationships/chart" Target="../charts/chart2.xml"/><Relationship Id="rId16" Type="http://schemas.openxmlformats.org/officeDocument/2006/relationships/image" Target="../media/image7.emf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11" Type="http://schemas.openxmlformats.org/officeDocument/2006/relationships/image" Target="../media/image2.jpeg"/><Relationship Id="rId5" Type="http://schemas.openxmlformats.org/officeDocument/2006/relationships/chart" Target="../charts/chart5.xml"/><Relationship Id="rId15" Type="http://schemas.openxmlformats.org/officeDocument/2006/relationships/image" Target="../media/image6.emf"/><Relationship Id="rId10" Type="http://schemas.openxmlformats.org/officeDocument/2006/relationships/image" Target="../media/image1.jpg"/><Relationship Id="rId4" Type="http://schemas.openxmlformats.org/officeDocument/2006/relationships/chart" Target="../charts/chart4.xml"/><Relationship Id="rId9" Type="http://schemas.openxmlformats.org/officeDocument/2006/relationships/chart" Target="../charts/chart6.xml"/><Relationship Id="rId1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0</xdr:row>
      <xdr:rowOff>28575</xdr:rowOff>
    </xdr:from>
    <xdr:to>
      <xdr:col>17</xdr:col>
      <xdr:colOff>142875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884CD-2805-44C3-A0FA-18C11EA68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0</xdr:row>
      <xdr:rowOff>28575</xdr:rowOff>
    </xdr:from>
    <xdr:to>
      <xdr:col>9</xdr:col>
      <xdr:colOff>38100</xdr:colOff>
      <xdr:row>18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A7485B-9005-4EFF-8DF6-F1E9472DF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314325</xdr:colOff>
      <xdr:row>19</xdr:row>
      <xdr:rowOff>28575</xdr:rowOff>
    </xdr:from>
    <xdr:to>
      <xdr:col>13</xdr:col>
      <xdr:colOff>419101</xdr:colOff>
      <xdr:row>37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5492E2-B702-490F-853B-C6A076FA6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342342</xdr:colOff>
      <xdr:row>98</xdr:row>
      <xdr:rowOff>42022</xdr:rowOff>
    </xdr:from>
    <xdr:to>
      <xdr:col>8</xdr:col>
      <xdr:colOff>44824</xdr:colOff>
      <xdr:row>102</xdr:row>
      <xdr:rowOff>112059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999BACA-4619-0BDE-A5DC-871DE8887A36}"/>
            </a:ext>
          </a:extLst>
        </xdr:cNvPr>
        <xdr:cNvSpPr txBox="1"/>
      </xdr:nvSpPr>
      <xdr:spPr>
        <a:xfrm>
          <a:off x="342342" y="18711022"/>
          <a:ext cx="4543423" cy="8320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Since value growth is greater than the volume growth for</a:t>
          </a:r>
          <a:r>
            <a:rPr lang="en-US" sz="1400" b="1" baseline="0"/>
            <a:t> the categories which indicates the increase in price per L or decrease in promotions for the vodka category.</a:t>
          </a:r>
          <a:endParaRPr lang="en-US" sz="1400" b="1"/>
        </a:p>
      </xdr:txBody>
    </xdr:sp>
    <xdr:clientData/>
  </xdr:twoCellAnchor>
  <xdr:twoCellAnchor>
    <xdr:from>
      <xdr:col>0</xdr:col>
      <xdr:colOff>323850</xdr:colOff>
      <xdr:row>39</xdr:row>
      <xdr:rowOff>133350</xdr:rowOff>
    </xdr:from>
    <xdr:to>
      <xdr:col>6</xdr:col>
      <xdr:colOff>352426</xdr:colOff>
      <xdr:row>54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7D0F7A-8909-48A4-8960-A3DB8B8BD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352423</xdr:colOff>
      <xdr:row>39</xdr:row>
      <xdr:rowOff>134471</xdr:rowOff>
    </xdr:from>
    <xdr:to>
      <xdr:col>14</xdr:col>
      <xdr:colOff>33618</xdr:colOff>
      <xdr:row>54</xdr:row>
      <xdr:rowOff>19050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6E5CEB1-2614-514E-3BC9-EA4B9C94ED46}"/>
            </a:ext>
          </a:extLst>
        </xdr:cNvPr>
        <xdr:cNvSpPr txBox="1"/>
      </xdr:nvSpPr>
      <xdr:spPr>
        <a:xfrm>
          <a:off x="3983129" y="7563971"/>
          <a:ext cx="4522136" cy="27420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</a:t>
          </a:r>
          <a:r>
            <a:rPr lang="en-US" sz="18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Spirits Sales</a:t>
          </a:r>
          <a:r>
            <a:rPr lang="en-US" sz="1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€4.28 Billion </a:t>
          </a:r>
          <a:endParaRPr lang="en-US" sz="1800" b="0" u="sng"/>
        </a:p>
        <a:p>
          <a:r>
            <a:rPr lang="en-US" sz="1800" b="0" u="sng"/>
            <a:t>Total</a:t>
          </a:r>
          <a:r>
            <a:rPr lang="en-US" sz="1800" b="0" u="sng" baseline="0"/>
            <a:t> Vodka Sales</a:t>
          </a:r>
          <a:r>
            <a:rPr lang="en-US" sz="1800" b="0" u="none" baseline="0"/>
            <a:t> - </a:t>
          </a:r>
          <a:r>
            <a:rPr lang="en-US" sz="1800" b="1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US" sz="1800" b="1" u="none" baseline="0"/>
            <a:t>0.29 Billion </a:t>
          </a:r>
          <a:endParaRPr lang="en-US" sz="1800" b="0" u="none" baseline="0"/>
        </a:p>
        <a:p>
          <a:endParaRPr lang="en-US" sz="1800" b="1" u="sng"/>
        </a:p>
        <a:p>
          <a:r>
            <a:rPr lang="en-US" sz="1800" b="0" u="sng"/>
            <a:t>Value</a:t>
          </a:r>
          <a:r>
            <a:rPr lang="en-US" sz="1800" b="0" u="sng" baseline="0"/>
            <a:t> Sales Increase (Spirits)</a:t>
          </a:r>
          <a:r>
            <a:rPr lang="en-US" sz="1800" b="0" u="none" baseline="0"/>
            <a:t> - </a:t>
          </a:r>
          <a:r>
            <a:rPr lang="en-US" sz="18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US" sz="1800" b="1" u="none" baseline="0">
              <a:solidFill>
                <a:sysClr val="windowText" lastClr="000000"/>
              </a:solidFill>
            </a:rPr>
            <a:t>0.21 </a:t>
          </a:r>
          <a:r>
            <a:rPr lang="en-US" sz="1800" b="1" u="none" baseline="0"/>
            <a:t>Billion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</a:t>
          </a:r>
          <a:r>
            <a:rPr lang="en-US" sz="18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Sales Increase (Vodka)</a:t>
          </a:r>
          <a:r>
            <a:rPr lang="en-US" sz="1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8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€0.03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Billion</a:t>
          </a:r>
          <a:endParaRPr lang="en-US" sz="1800">
            <a:effectLst/>
          </a:endParaRPr>
        </a:p>
        <a:p>
          <a:endParaRPr lang="en-US" sz="1800" b="1" u="sng"/>
        </a:p>
        <a:p>
          <a:r>
            <a:rPr lang="en-US" sz="1800" b="0" u="sng"/>
            <a:t>%</a:t>
          </a:r>
          <a:r>
            <a:rPr lang="en-US" sz="1800" b="0" u="sng" baseline="0"/>
            <a:t> Growth (Spirits)</a:t>
          </a:r>
          <a:r>
            <a:rPr lang="en-US" sz="1800" b="0" u="none" baseline="0"/>
            <a:t> - </a:t>
          </a:r>
          <a:r>
            <a:rPr lang="en-US" sz="1800" b="1" u="none" baseline="0"/>
            <a:t>5.2%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</a:t>
          </a:r>
          <a:r>
            <a:rPr lang="en-US" sz="18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Growth (Vodka)</a:t>
          </a:r>
          <a:r>
            <a:rPr lang="en-US" sz="1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12.4%</a:t>
          </a:r>
          <a:endParaRPr lang="en-US" sz="1800" b="1">
            <a:effectLst/>
          </a:endParaRPr>
        </a:p>
        <a:p>
          <a:endParaRPr lang="en-US" sz="1800" b="0" u="sng"/>
        </a:p>
      </xdr:txBody>
    </xdr:sp>
    <xdr:clientData/>
  </xdr:twoCellAnchor>
  <xdr:twoCellAnchor>
    <xdr:from>
      <xdr:col>0</xdr:col>
      <xdr:colOff>345143</xdr:colOff>
      <xdr:row>81</xdr:row>
      <xdr:rowOff>50426</xdr:rowOff>
    </xdr:from>
    <xdr:to>
      <xdr:col>8</xdr:col>
      <xdr:colOff>44826</xdr:colOff>
      <xdr:row>98</xdr:row>
      <xdr:rowOff>31376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A3C1D4-C682-4D58-896A-85E1D952F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281829</xdr:colOff>
      <xdr:row>77</xdr:row>
      <xdr:rowOff>71156</xdr:rowOff>
    </xdr:from>
    <xdr:to>
      <xdr:col>11</xdr:col>
      <xdr:colOff>593913</xdr:colOff>
      <xdr:row>81</xdr:row>
      <xdr:rowOff>44823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A868295-374C-4B81-8435-613451D51D58}"/>
            </a:ext>
          </a:extLst>
        </xdr:cNvPr>
        <xdr:cNvSpPr txBox="1"/>
      </xdr:nvSpPr>
      <xdr:spPr>
        <a:xfrm>
          <a:off x="2702300" y="14739656"/>
          <a:ext cx="4547907" cy="735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Vodka Sector</a:t>
          </a:r>
          <a:r>
            <a:rPr lang="en-US" sz="2400" b="1" baseline="0"/>
            <a:t> Performance</a:t>
          </a:r>
        </a:p>
        <a:p>
          <a:pPr algn="ctr"/>
          <a:r>
            <a:rPr lang="en-US" sz="1600"/>
            <a:t>Value % Chg vs Volume % Chg &amp; Value Sales (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US" sz="1600"/>
            <a:t>M)</a:t>
          </a:r>
          <a:endParaRPr lang="en-US" sz="1600" b="1" baseline="0"/>
        </a:p>
        <a:p>
          <a:pPr algn="ctr"/>
          <a:endParaRPr lang="en-US" sz="2400" b="1"/>
        </a:p>
      </xdr:txBody>
    </xdr:sp>
    <xdr:clientData/>
  </xdr:twoCellAnchor>
  <xdr:twoCellAnchor>
    <xdr:from>
      <xdr:col>14</xdr:col>
      <xdr:colOff>198906</xdr:colOff>
      <xdr:row>43</xdr:row>
      <xdr:rowOff>111499</xdr:rowOff>
    </xdr:from>
    <xdr:to>
      <xdr:col>17</xdr:col>
      <xdr:colOff>403413</xdr:colOff>
      <xdr:row>46</xdr:row>
      <xdr:rowOff>56030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253B19F-BCFD-4026-9DC3-B5AEDD7E6178}"/>
            </a:ext>
          </a:extLst>
        </xdr:cNvPr>
        <xdr:cNvSpPr txBox="1"/>
      </xdr:nvSpPr>
      <xdr:spPr>
        <a:xfrm>
          <a:off x="8670553" y="8302999"/>
          <a:ext cx="2019860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Penetration</a:t>
          </a:r>
          <a:endParaRPr lang="en-US" sz="2400" b="1" baseline="0"/>
        </a:p>
      </xdr:txBody>
    </xdr:sp>
    <xdr:clientData/>
  </xdr:twoCellAnchor>
  <xdr:twoCellAnchor>
    <xdr:from>
      <xdr:col>14</xdr:col>
      <xdr:colOff>194423</xdr:colOff>
      <xdr:row>47</xdr:row>
      <xdr:rowOff>84605</xdr:rowOff>
    </xdr:from>
    <xdr:to>
      <xdr:col>17</xdr:col>
      <xdr:colOff>398930</xdr:colOff>
      <xdr:row>50</xdr:row>
      <xdr:rowOff>29136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517690F-8F19-4238-BA6F-75FDB7BCFEB3}"/>
            </a:ext>
          </a:extLst>
        </xdr:cNvPr>
        <xdr:cNvSpPr txBox="1"/>
      </xdr:nvSpPr>
      <xdr:spPr>
        <a:xfrm>
          <a:off x="8666070" y="9038105"/>
          <a:ext cx="2019860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Frequency</a:t>
          </a:r>
          <a:endParaRPr lang="en-US" sz="2400" b="1" baseline="0"/>
        </a:p>
      </xdr:txBody>
    </xdr:sp>
    <xdr:clientData/>
  </xdr:twoCellAnchor>
  <xdr:twoCellAnchor>
    <xdr:from>
      <xdr:col>14</xdr:col>
      <xdr:colOff>201147</xdr:colOff>
      <xdr:row>51</xdr:row>
      <xdr:rowOff>68917</xdr:rowOff>
    </xdr:from>
    <xdr:to>
      <xdr:col>17</xdr:col>
      <xdr:colOff>405654</xdr:colOff>
      <xdr:row>54</xdr:row>
      <xdr:rowOff>13448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663A3D3-0CBC-4882-9B22-467C9498557A}"/>
            </a:ext>
          </a:extLst>
        </xdr:cNvPr>
        <xdr:cNvSpPr txBox="1"/>
      </xdr:nvSpPr>
      <xdr:spPr>
        <a:xfrm>
          <a:off x="8672794" y="9784417"/>
          <a:ext cx="2019860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AWOP</a:t>
          </a:r>
          <a:endParaRPr lang="en-US" sz="2400" b="1" baseline="0"/>
        </a:p>
      </xdr:txBody>
    </xdr:sp>
    <xdr:clientData/>
  </xdr:twoCellAnchor>
  <xdr:twoCellAnchor>
    <xdr:from>
      <xdr:col>17</xdr:col>
      <xdr:colOff>586629</xdr:colOff>
      <xdr:row>43</xdr:row>
      <xdr:rowOff>107017</xdr:rowOff>
    </xdr:from>
    <xdr:to>
      <xdr:col>21</xdr:col>
      <xdr:colOff>396688</xdr:colOff>
      <xdr:row>46</xdr:row>
      <xdr:rowOff>51548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A0A5939-870C-434F-9EDC-1E987BF52233}"/>
            </a:ext>
          </a:extLst>
        </xdr:cNvPr>
        <xdr:cNvSpPr txBox="1"/>
      </xdr:nvSpPr>
      <xdr:spPr>
        <a:xfrm>
          <a:off x="10873629" y="8298517"/>
          <a:ext cx="2230530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9.1% </a:t>
          </a:r>
          <a:r>
            <a:rPr lang="en-US" sz="2400" b="0"/>
            <a:t>(</a:t>
          </a:r>
          <a:r>
            <a:rPr lang="en-US" sz="2400" b="0">
              <a:solidFill>
                <a:schemeClr val="accent6">
                  <a:lumMod val="75000"/>
                </a:schemeClr>
              </a:solidFill>
            </a:rPr>
            <a:t>+0.1pt</a:t>
          </a:r>
          <a:r>
            <a:rPr lang="en-US" sz="2400" b="0"/>
            <a:t>)</a:t>
          </a:r>
          <a:endParaRPr lang="en-US" sz="2400" b="1" baseline="0"/>
        </a:p>
      </xdr:txBody>
    </xdr:sp>
    <xdr:clientData/>
  </xdr:twoCellAnchor>
  <xdr:twoCellAnchor>
    <xdr:from>
      <xdr:col>17</xdr:col>
      <xdr:colOff>593353</xdr:colOff>
      <xdr:row>47</xdr:row>
      <xdr:rowOff>91329</xdr:rowOff>
    </xdr:from>
    <xdr:to>
      <xdr:col>21</xdr:col>
      <xdr:colOff>403412</xdr:colOff>
      <xdr:row>50</xdr:row>
      <xdr:rowOff>35860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C942135-8560-4633-92CE-766569CE4AED}"/>
            </a:ext>
          </a:extLst>
        </xdr:cNvPr>
        <xdr:cNvSpPr txBox="1"/>
      </xdr:nvSpPr>
      <xdr:spPr>
        <a:xfrm>
          <a:off x="10880353" y="9044829"/>
          <a:ext cx="2230530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5 </a:t>
          </a:r>
          <a:r>
            <a:rPr lang="en-US" sz="2400" b="0"/>
            <a:t>(</a:t>
          </a:r>
          <a:r>
            <a:rPr lang="en-US" sz="2400" b="0">
              <a:solidFill>
                <a:schemeClr val="accent6">
                  <a:lumMod val="75000"/>
                </a:schemeClr>
              </a:solidFill>
            </a:rPr>
            <a:t>+11%</a:t>
          </a:r>
          <a:r>
            <a:rPr lang="en-US" sz="2400" b="0"/>
            <a:t>)</a:t>
          </a:r>
          <a:endParaRPr lang="en-US" sz="2400" b="0" baseline="0"/>
        </a:p>
      </xdr:txBody>
    </xdr:sp>
    <xdr:clientData/>
  </xdr:twoCellAnchor>
  <xdr:twoCellAnchor>
    <xdr:from>
      <xdr:col>18</xdr:col>
      <xdr:colOff>6164</xdr:colOff>
      <xdr:row>51</xdr:row>
      <xdr:rowOff>75641</xdr:rowOff>
    </xdr:from>
    <xdr:to>
      <xdr:col>21</xdr:col>
      <xdr:colOff>421341</xdr:colOff>
      <xdr:row>54</xdr:row>
      <xdr:rowOff>20172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4473768-7803-46AC-93D7-7904D9D3818B}"/>
            </a:ext>
          </a:extLst>
        </xdr:cNvPr>
        <xdr:cNvSpPr txBox="1"/>
      </xdr:nvSpPr>
      <xdr:spPr>
        <a:xfrm>
          <a:off x="10898282" y="9791141"/>
          <a:ext cx="2230530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4.3 L </a:t>
          </a:r>
          <a:r>
            <a:rPr lang="en-US" sz="2400" b="0"/>
            <a:t>(</a:t>
          </a:r>
          <a:r>
            <a:rPr lang="en-US" sz="2400" b="0">
              <a:solidFill>
                <a:schemeClr val="accent6">
                  <a:lumMod val="75000"/>
                </a:schemeClr>
              </a:solidFill>
            </a:rPr>
            <a:t>+12%</a:t>
          </a:r>
          <a:r>
            <a:rPr lang="en-US" sz="2400" b="0"/>
            <a:t>)</a:t>
          </a:r>
          <a:endParaRPr lang="en-US" sz="2400" b="1" baseline="0"/>
        </a:p>
      </xdr:txBody>
    </xdr:sp>
    <xdr:clientData/>
  </xdr:twoCellAnchor>
  <xdr:twoCellAnchor>
    <xdr:from>
      <xdr:col>0</xdr:col>
      <xdr:colOff>384923</xdr:colOff>
      <xdr:row>117</xdr:row>
      <xdr:rowOff>185457</xdr:rowOff>
    </xdr:from>
    <xdr:to>
      <xdr:col>5</xdr:col>
      <xdr:colOff>0</xdr:colOff>
      <xdr:row>120</xdr:row>
      <xdr:rowOff>129988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57ECC97-E765-4B0A-9787-7AA10D28C564}"/>
            </a:ext>
          </a:extLst>
        </xdr:cNvPr>
        <xdr:cNvSpPr txBox="1"/>
      </xdr:nvSpPr>
      <xdr:spPr>
        <a:xfrm>
          <a:off x="384923" y="22473957"/>
          <a:ext cx="2640665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Penetration (ARO)</a:t>
          </a:r>
          <a:endParaRPr lang="en-US" sz="2400" b="1" baseline="0"/>
        </a:p>
      </xdr:txBody>
    </xdr:sp>
    <xdr:clientData/>
  </xdr:twoCellAnchor>
  <xdr:twoCellAnchor>
    <xdr:from>
      <xdr:col>0</xdr:col>
      <xdr:colOff>380440</xdr:colOff>
      <xdr:row>121</xdr:row>
      <xdr:rowOff>158563</xdr:rowOff>
    </xdr:from>
    <xdr:to>
      <xdr:col>5</xdr:col>
      <xdr:colOff>11205</xdr:colOff>
      <xdr:row>124</xdr:row>
      <xdr:rowOff>103094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A0DA2B0-C301-4375-B0AA-DF8282157863}"/>
            </a:ext>
          </a:extLst>
        </xdr:cNvPr>
        <xdr:cNvSpPr txBox="1"/>
      </xdr:nvSpPr>
      <xdr:spPr>
        <a:xfrm>
          <a:off x="380440" y="23209063"/>
          <a:ext cx="2656353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Frequency (ARO)</a:t>
          </a:r>
          <a:endParaRPr lang="en-US" sz="2400" b="1" baseline="0"/>
        </a:p>
      </xdr:txBody>
    </xdr:sp>
    <xdr:clientData/>
  </xdr:twoCellAnchor>
  <xdr:twoCellAnchor>
    <xdr:from>
      <xdr:col>0</xdr:col>
      <xdr:colOff>387164</xdr:colOff>
      <xdr:row>125</xdr:row>
      <xdr:rowOff>142875</xdr:rowOff>
    </xdr:from>
    <xdr:to>
      <xdr:col>5</xdr:col>
      <xdr:colOff>33617</xdr:colOff>
      <xdr:row>128</xdr:row>
      <xdr:rowOff>87406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39343B5-A3DD-44A2-9A88-3F0A3D77A3EA}"/>
            </a:ext>
          </a:extLst>
        </xdr:cNvPr>
        <xdr:cNvSpPr txBox="1"/>
      </xdr:nvSpPr>
      <xdr:spPr>
        <a:xfrm>
          <a:off x="387164" y="23955375"/>
          <a:ext cx="2672041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AWOP (ARO)</a:t>
          </a:r>
          <a:endParaRPr lang="en-US" sz="2400" b="1" baseline="0"/>
        </a:p>
      </xdr:txBody>
    </xdr:sp>
    <xdr:clientData/>
  </xdr:twoCellAnchor>
  <xdr:twoCellAnchor>
    <xdr:from>
      <xdr:col>5</xdr:col>
      <xdr:colOff>223559</xdr:colOff>
      <xdr:row>118</xdr:row>
      <xdr:rowOff>12887</xdr:rowOff>
    </xdr:from>
    <xdr:to>
      <xdr:col>9</xdr:col>
      <xdr:colOff>33618</xdr:colOff>
      <xdr:row>120</xdr:row>
      <xdr:rowOff>147918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A685C97-9800-44FF-82A5-443BF8F72DC1}"/>
            </a:ext>
          </a:extLst>
        </xdr:cNvPr>
        <xdr:cNvSpPr txBox="1"/>
      </xdr:nvSpPr>
      <xdr:spPr>
        <a:xfrm>
          <a:off x="3249147" y="22491887"/>
          <a:ext cx="2230530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1.5% </a:t>
          </a:r>
          <a:r>
            <a:rPr lang="en-US" sz="2400" b="0"/>
            <a:t>(</a:t>
          </a:r>
          <a:r>
            <a:rPr lang="en-US" sz="2400" b="0">
              <a:solidFill>
                <a:schemeClr val="accent6">
                  <a:lumMod val="75000"/>
                </a:schemeClr>
              </a:solidFill>
            </a:rPr>
            <a:t>+0.6pt</a:t>
          </a:r>
          <a:r>
            <a:rPr lang="en-US" sz="2400" b="0"/>
            <a:t>)</a:t>
          </a:r>
          <a:endParaRPr lang="en-US" sz="2400" b="1" baseline="0"/>
        </a:p>
      </xdr:txBody>
    </xdr:sp>
    <xdr:clientData/>
  </xdr:twoCellAnchor>
  <xdr:twoCellAnchor>
    <xdr:from>
      <xdr:col>5</xdr:col>
      <xdr:colOff>230283</xdr:colOff>
      <xdr:row>121</xdr:row>
      <xdr:rowOff>187699</xdr:rowOff>
    </xdr:from>
    <xdr:to>
      <xdr:col>9</xdr:col>
      <xdr:colOff>40342</xdr:colOff>
      <xdr:row>124</xdr:row>
      <xdr:rowOff>132230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C276E1F-D2F3-4D7E-8A97-3AFB28CE1C64}"/>
            </a:ext>
          </a:extLst>
        </xdr:cNvPr>
        <xdr:cNvSpPr txBox="1"/>
      </xdr:nvSpPr>
      <xdr:spPr>
        <a:xfrm>
          <a:off x="3255871" y="23238199"/>
          <a:ext cx="2230530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1.8 </a:t>
          </a:r>
          <a:r>
            <a:rPr lang="en-US" sz="2400" b="0"/>
            <a:t>(</a:t>
          </a:r>
          <a:r>
            <a:rPr lang="en-US" sz="2400" b="0">
              <a:solidFill>
                <a:srgbClr val="FF0000"/>
              </a:solidFill>
            </a:rPr>
            <a:t>-16%</a:t>
          </a:r>
          <a:r>
            <a:rPr lang="en-US" sz="2400" b="0"/>
            <a:t>)</a:t>
          </a:r>
          <a:endParaRPr lang="en-US" sz="2400" b="0" baseline="0"/>
        </a:p>
      </xdr:txBody>
    </xdr:sp>
    <xdr:clientData/>
  </xdr:twoCellAnchor>
  <xdr:twoCellAnchor>
    <xdr:from>
      <xdr:col>5</xdr:col>
      <xdr:colOff>248212</xdr:colOff>
      <xdr:row>125</xdr:row>
      <xdr:rowOff>172011</xdr:rowOff>
    </xdr:from>
    <xdr:to>
      <xdr:col>9</xdr:col>
      <xdr:colOff>58271</xdr:colOff>
      <xdr:row>128</xdr:row>
      <xdr:rowOff>116542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E520DE6-A8E2-4722-86EB-65550982865B}"/>
            </a:ext>
          </a:extLst>
        </xdr:cNvPr>
        <xdr:cNvSpPr txBox="1"/>
      </xdr:nvSpPr>
      <xdr:spPr>
        <a:xfrm>
          <a:off x="3273800" y="23984511"/>
          <a:ext cx="2230530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1.3 L </a:t>
          </a:r>
          <a:r>
            <a:rPr lang="en-US" sz="2400" b="0"/>
            <a:t>(</a:t>
          </a:r>
          <a:r>
            <a:rPr lang="en-US" sz="2400" b="0">
              <a:solidFill>
                <a:srgbClr val="FF0000"/>
              </a:solidFill>
            </a:rPr>
            <a:t>-24%</a:t>
          </a:r>
          <a:r>
            <a:rPr lang="en-US" sz="2400" b="0"/>
            <a:t>)</a:t>
          </a:r>
          <a:endParaRPr lang="en-US" sz="2400" b="1" baseline="0"/>
        </a:p>
      </xdr:txBody>
    </xdr:sp>
    <xdr:clientData/>
  </xdr:twoCellAnchor>
  <xdr:twoCellAnchor>
    <xdr:from>
      <xdr:col>10</xdr:col>
      <xdr:colOff>324412</xdr:colOff>
      <xdr:row>118</xdr:row>
      <xdr:rowOff>12886</xdr:rowOff>
    </xdr:from>
    <xdr:to>
      <xdr:col>16</xdr:col>
      <xdr:colOff>22412</xdr:colOff>
      <xdr:row>120</xdr:row>
      <xdr:rowOff>147917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BFD5ABFA-AD20-4D90-875C-68D9A6587878}"/>
            </a:ext>
          </a:extLst>
        </xdr:cNvPr>
        <xdr:cNvSpPr txBox="1"/>
      </xdr:nvSpPr>
      <xdr:spPr>
        <a:xfrm>
          <a:off x="6375588" y="22491886"/>
          <a:ext cx="3328706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Penetration (NATURE)</a:t>
          </a:r>
          <a:endParaRPr lang="en-US" sz="2400" b="1" baseline="0"/>
        </a:p>
      </xdr:txBody>
    </xdr:sp>
    <xdr:clientData/>
  </xdr:twoCellAnchor>
  <xdr:twoCellAnchor>
    <xdr:from>
      <xdr:col>10</xdr:col>
      <xdr:colOff>319929</xdr:colOff>
      <xdr:row>121</xdr:row>
      <xdr:rowOff>176492</xdr:rowOff>
    </xdr:from>
    <xdr:to>
      <xdr:col>16</xdr:col>
      <xdr:colOff>44824</xdr:colOff>
      <xdr:row>124</xdr:row>
      <xdr:rowOff>121023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8788492-80B7-482F-AFF2-938BA2A08156}"/>
            </a:ext>
          </a:extLst>
        </xdr:cNvPr>
        <xdr:cNvSpPr txBox="1"/>
      </xdr:nvSpPr>
      <xdr:spPr>
        <a:xfrm>
          <a:off x="6371105" y="23226992"/>
          <a:ext cx="3355601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Frequency (NATURE)</a:t>
          </a:r>
          <a:endParaRPr lang="en-US" sz="2400" b="1" baseline="0"/>
        </a:p>
      </xdr:txBody>
    </xdr:sp>
    <xdr:clientData/>
  </xdr:twoCellAnchor>
  <xdr:twoCellAnchor>
    <xdr:from>
      <xdr:col>10</xdr:col>
      <xdr:colOff>326653</xdr:colOff>
      <xdr:row>125</xdr:row>
      <xdr:rowOff>160804</xdr:rowOff>
    </xdr:from>
    <xdr:to>
      <xdr:col>16</xdr:col>
      <xdr:colOff>56030</xdr:colOff>
      <xdr:row>128</xdr:row>
      <xdr:rowOff>105335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8A244C47-FBDD-4457-B428-59941E9DCB9E}"/>
            </a:ext>
          </a:extLst>
        </xdr:cNvPr>
        <xdr:cNvSpPr txBox="1"/>
      </xdr:nvSpPr>
      <xdr:spPr>
        <a:xfrm>
          <a:off x="6377829" y="23973304"/>
          <a:ext cx="3360083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AWOP (NATURE)</a:t>
          </a:r>
          <a:endParaRPr lang="en-US" sz="2400" b="1" baseline="0"/>
        </a:p>
      </xdr:txBody>
    </xdr:sp>
    <xdr:clientData/>
  </xdr:twoCellAnchor>
  <xdr:twoCellAnchor>
    <xdr:from>
      <xdr:col>16</xdr:col>
      <xdr:colOff>521636</xdr:colOff>
      <xdr:row>118</xdr:row>
      <xdr:rowOff>30816</xdr:rowOff>
    </xdr:from>
    <xdr:to>
      <xdr:col>20</xdr:col>
      <xdr:colOff>331695</xdr:colOff>
      <xdr:row>120</xdr:row>
      <xdr:rowOff>165847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63108DB-85F0-4EA2-9548-DC1B184AA237}"/>
            </a:ext>
          </a:extLst>
        </xdr:cNvPr>
        <xdr:cNvSpPr txBox="1"/>
      </xdr:nvSpPr>
      <xdr:spPr>
        <a:xfrm>
          <a:off x="10203518" y="22509816"/>
          <a:ext cx="2230530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8.4% </a:t>
          </a:r>
          <a:r>
            <a:rPr lang="en-US" sz="2400" b="0"/>
            <a:t>(</a:t>
          </a:r>
          <a:r>
            <a:rPr lang="en-US" sz="2400" b="0">
              <a:solidFill>
                <a:srgbClr val="FF0000"/>
              </a:solidFill>
            </a:rPr>
            <a:t>-0.4pt</a:t>
          </a:r>
          <a:r>
            <a:rPr lang="en-US" sz="2400" b="0"/>
            <a:t>)</a:t>
          </a:r>
          <a:endParaRPr lang="en-US" sz="2400" b="1" baseline="0"/>
        </a:p>
      </xdr:txBody>
    </xdr:sp>
    <xdr:clientData/>
  </xdr:twoCellAnchor>
  <xdr:twoCellAnchor>
    <xdr:from>
      <xdr:col>16</xdr:col>
      <xdr:colOff>528360</xdr:colOff>
      <xdr:row>122</xdr:row>
      <xdr:rowOff>15128</xdr:rowOff>
    </xdr:from>
    <xdr:to>
      <xdr:col>20</xdr:col>
      <xdr:colOff>338419</xdr:colOff>
      <xdr:row>124</xdr:row>
      <xdr:rowOff>150159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AC2FAB7-0889-4CA2-9AF5-A82EC489D323}"/>
            </a:ext>
          </a:extLst>
        </xdr:cNvPr>
        <xdr:cNvSpPr txBox="1"/>
      </xdr:nvSpPr>
      <xdr:spPr>
        <a:xfrm>
          <a:off x="10210242" y="23256128"/>
          <a:ext cx="2230530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5.1 </a:t>
          </a:r>
          <a:r>
            <a:rPr lang="en-US" sz="2400" b="0"/>
            <a:t>(</a:t>
          </a:r>
          <a:r>
            <a:rPr lang="en-US" sz="2400" b="0">
              <a:solidFill>
                <a:schemeClr val="accent6">
                  <a:lumMod val="75000"/>
                </a:schemeClr>
              </a:solidFill>
            </a:rPr>
            <a:t>+12%</a:t>
          </a:r>
          <a:r>
            <a:rPr lang="en-US" sz="2400" b="0"/>
            <a:t>)</a:t>
          </a:r>
          <a:endParaRPr lang="en-US" sz="2400" b="0" baseline="0"/>
        </a:p>
      </xdr:txBody>
    </xdr:sp>
    <xdr:clientData/>
  </xdr:twoCellAnchor>
  <xdr:twoCellAnchor>
    <xdr:from>
      <xdr:col>16</xdr:col>
      <xdr:colOff>546289</xdr:colOff>
      <xdr:row>125</xdr:row>
      <xdr:rowOff>189940</xdr:rowOff>
    </xdr:from>
    <xdr:to>
      <xdr:col>20</xdr:col>
      <xdr:colOff>356348</xdr:colOff>
      <xdr:row>128</xdr:row>
      <xdr:rowOff>134471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7C12DCBA-08D7-49B1-BB79-2DAF98FF352F}"/>
            </a:ext>
          </a:extLst>
        </xdr:cNvPr>
        <xdr:cNvSpPr txBox="1"/>
      </xdr:nvSpPr>
      <xdr:spPr>
        <a:xfrm>
          <a:off x="10228171" y="24002440"/>
          <a:ext cx="2230530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4.5 L </a:t>
          </a:r>
          <a:r>
            <a:rPr lang="en-US" sz="2400" b="0"/>
            <a:t>(</a:t>
          </a:r>
          <a:r>
            <a:rPr lang="en-US" sz="2400" b="0">
              <a:solidFill>
                <a:schemeClr val="accent6">
                  <a:lumMod val="75000"/>
                </a:schemeClr>
              </a:solidFill>
            </a:rPr>
            <a:t>+18%</a:t>
          </a:r>
          <a:r>
            <a:rPr lang="en-US" sz="2400" b="0"/>
            <a:t>)</a:t>
          </a:r>
          <a:endParaRPr lang="en-US" sz="2400" b="1" baseline="0"/>
        </a:p>
      </xdr:txBody>
    </xdr:sp>
    <xdr:clientData/>
  </xdr:twoCellAnchor>
  <xdr:twoCellAnchor>
    <xdr:from>
      <xdr:col>0</xdr:col>
      <xdr:colOff>324971</xdr:colOff>
      <xdr:row>56</xdr:row>
      <xdr:rowOff>123266</xdr:rowOff>
    </xdr:from>
    <xdr:to>
      <xdr:col>8</xdr:col>
      <xdr:colOff>56030</xdr:colOff>
      <xdr:row>70</xdr:row>
      <xdr:rowOff>183778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id="{44138591-77D3-49C0-ADB7-0ADD2B14AB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971" y="10791266"/>
              <a:ext cx="4607859" cy="27275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313765</xdr:colOff>
      <xdr:row>56</xdr:row>
      <xdr:rowOff>100854</xdr:rowOff>
    </xdr:from>
    <xdr:to>
      <xdr:col>16</xdr:col>
      <xdr:colOff>481853</xdr:colOff>
      <xdr:row>71</xdr:row>
      <xdr:rowOff>38101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6" name="Chart 35">
              <a:extLst>
                <a:ext uri="{FF2B5EF4-FFF2-40B4-BE49-F238E27FC236}">
                  <a16:creationId xmlns:a16="http://schemas.microsoft.com/office/drawing/2014/main" id="{D508AE5D-FF97-41E2-B761-68F63744F6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0565" y="10768854"/>
              <a:ext cx="5044888" cy="27947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302560</xdr:colOff>
      <xdr:row>56</xdr:row>
      <xdr:rowOff>145677</xdr:rowOff>
    </xdr:from>
    <xdr:to>
      <xdr:col>25</xdr:col>
      <xdr:colOff>33619</xdr:colOff>
      <xdr:row>71</xdr:row>
      <xdr:rowOff>31377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7" name="Chart 36">
              <a:extLst>
                <a:ext uri="{FF2B5EF4-FFF2-40B4-BE49-F238E27FC236}">
                  <a16:creationId xmlns:a16="http://schemas.microsoft.com/office/drawing/2014/main" id="{8FD9D514-8C64-4971-B11A-302F2E066B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5760" y="10813677"/>
              <a:ext cx="460785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43961</xdr:colOff>
      <xdr:row>81</xdr:row>
      <xdr:rowOff>43962</xdr:rowOff>
    </xdr:from>
    <xdr:to>
      <xdr:col>16</xdr:col>
      <xdr:colOff>470647</xdr:colOff>
      <xdr:row>98</xdr:row>
      <xdr:rowOff>44823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6F4A5E77-A7EA-4200-AD13-8702C3E1B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347941</xdr:colOff>
      <xdr:row>107</xdr:row>
      <xdr:rowOff>73958</xdr:rowOff>
    </xdr:from>
    <xdr:to>
      <xdr:col>8</xdr:col>
      <xdr:colOff>29136</xdr:colOff>
      <xdr:row>116</xdr:row>
      <xdr:rowOff>33618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9EF298B-B1D4-4564-A4E3-E797FBEEAE84}"/>
            </a:ext>
          </a:extLst>
        </xdr:cNvPr>
        <xdr:cNvSpPr txBox="1"/>
      </xdr:nvSpPr>
      <xdr:spPr>
        <a:xfrm>
          <a:off x="347941" y="20457458"/>
          <a:ext cx="4522136" cy="1674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</a:t>
          </a:r>
          <a:r>
            <a:rPr lang="en-US" sz="18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ARO Sales</a:t>
          </a:r>
          <a:r>
            <a:rPr lang="en-US" sz="1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€24.27 Million </a:t>
          </a:r>
          <a:endParaRPr lang="en-US" sz="1800" b="0" u="sng"/>
        </a:p>
        <a:p>
          <a:endParaRPr lang="en-US" sz="1800" b="1" u="sng"/>
        </a:p>
        <a:p>
          <a:r>
            <a:rPr lang="en-US" sz="1800" b="0" u="sng"/>
            <a:t>Value</a:t>
          </a:r>
          <a:r>
            <a:rPr lang="en-US" sz="1800" b="0" u="sng" baseline="0"/>
            <a:t> Sales Increase (ARO)</a:t>
          </a:r>
          <a:r>
            <a:rPr lang="en-US" sz="1800" b="0" u="none" baseline="0"/>
            <a:t> - </a:t>
          </a:r>
          <a:r>
            <a:rPr lang="en-US" sz="18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US" sz="1800" b="1" u="none" baseline="0">
              <a:solidFill>
                <a:sysClr val="windowText" lastClr="000000"/>
              </a:solidFill>
            </a:rPr>
            <a:t>9.206 M</a:t>
          </a:r>
          <a:r>
            <a:rPr lang="en-US" sz="1800" b="1" u="none" baseline="0"/>
            <a:t>illion</a:t>
          </a:r>
        </a:p>
        <a:p>
          <a:endParaRPr lang="en-US" sz="1800" b="1" u="sng"/>
        </a:p>
        <a:p>
          <a:r>
            <a:rPr lang="en-US" sz="1800" b="0" u="sng"/>
            <a:t>%</a:t>
          </a:r>
          <a:r>
            <a:rPr lang="en-US" sz="1800" b="0" u="sng" baseline="0"/>
            <a:t> Growth (ARO)</a:t>
          </a:r>
          <a:r>
            <a:rPr lang="en-US" sz="1800" b="0" u="none" baseline="0"/>
            <a:t> - </a:t>
          </a:r>
          <a:r>
            <a:rPr lang="en-US" sz="1800" b="1" u="none" baseline="0"/>
            <a:t>61%</a:t>
          </a:r>
        </a:p>
      </xdr:txBody>
    </xdr:sp>
    <xdr:clientData/>
  </xdr:twoCellAnchor>
  <xdr:twoCellAnchor>
    <xdr:from>
      <xdr:col>10</xdr:col>
      <xdr:colOff>309840</xdr:colOff>
      <xdr:row>107</xdr:row>
      <xdr:rowOff>58271</xdr:rowOff>
    </xdr:from>
    <xdr:to>
      <xdr:col>18</xdr:col>
      <xdr:colOff>302558</xdr:colOff>
      <xdr:row>116</xdr:row>
      <xdr:rowOff>17931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1A96A0B-98F7-4172-B61C-C28B70B94C2E}"/>
            </a:ext>
          </a:extLst>
        </xdr:cNvPr>
        <xdr:cNvSpPr txBox="1"/>
      </xdr:nvSpPr>
      <xdr:spPr>
        <a:xfrm>
          <a:off x="6361016" y="20441771"/>
          <a:ext cx="4833660" cy="1674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</a:t>
          </a:r>
          <a:r>
            <a:rPr lang="en-US" sz="18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NATURE Sales</a:t>
          </a:r>
          <a:r>
            <a:rPr lang="en-US" sz="1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€274.94 Million </a:t>
          </a:r>
          <a:endParaRPr lang="en-US" sz="1800" b="0" u="sng"/>
        </a:p>
        <a:p>
          <a:endParaRPr lang="en-US" sz="1800" b="1" u="sng"/>
        </a:p>
        <a:p>
          <a:r>
            <a:rPr lang="en-US" sz="1800" b="0" u="sng"/>
            <a:t>Value</a:t>
          </a:r>
          <a:r>
            <a:rPr lang="en-US" sz="1800" b="0" u="sng" baseline="0"/>
            <a:t> Sales Increase (NATURE)</a:t>
          </a:r>
          <a:r>
            <a:rPr lang="en-US" sz="1800" b="0" u="none" baseline="0"/>
            <a:t> - </a:t>
          </a:r>
          <a:r>
            <a:rPr lang="en-US" sz="18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US" sz="1800" b="1" u="none" baseline="0">
              <a:solidFill>
                <a:sysClr val="windowText" lastClr="000000"/>
              </a:solidFill>
            </a:rPr>
            <a:t>23.795 M</a:t>
          </a:r>
          <a:r>
            <a:rPr lang="en-US" sz="1800" b="1" u="none" baseline="0"/>
            <a:t>illion</a:t>
          </a:r>
        </a:p>
        <a:p>
          <a:endParaRPr lang="en-US" sz="1800" b="1" u="sng"/>
        </a:p>
        <a:p>
          <a:r>
            <a:rPr lang="en-US" sz="1800" b="0" u="sng"/>
            <a:t>%</a:t>
          </a:r>
          <a:r>
            <a:rPr lang="en-US" sz="1800" b="0" u="sng" baseline="0"/>
            <a:t> Growth (NATURE)</a:t>
          </a:r>
          <a:r>
            <a:rPr lang="en-US" sz="1800" b="0" u="none" baseline="0"/>
            <a:t> - </a:t>
          </a:r>
          <a:r>
            <a:rPr lang="en-US" sz="1800" b="1" u="none" baseline="0"/>
            <a:t>9%</a:t>
          </a:r>
        </a:p>
      </xdr:txBody>
    </xdr:sp>
    <xdr:clientData/>
  </xdr:twoCellAnchor>
  <xdr:oneCellAnchor>
    <xdr:from>
      <xdr:col>4</xdr:col>
      <xdr:colOff>291352</xdr:colOff>
      <xdr:row>141</xdr:row>
      <xdr:rowOff>156883</xdr:rowOff>
    </xdr:from>
    <xdr:ext cx="1343025" cy="1343025"/>
    <xdr:pic>
      <xdr:nvPicPr>
        <xdr:cNvPr id="24" name="image1.jpg" descr="A logo of a wolf&#10;&#10;Description automatically generated">
          <a:extLst>
            <a:ext uri="{FF2B5EF4-FFF2-40B4-BE49-F238E27FC236}">
              <a16:creationId xmlns:a16="http://schemas.microsoft.com/office/drawing/2014/main" id="{3777ADFB-9FCE-4551-9A9A-6712460CFAEE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711823" y="27017383"/>
          <a:ext cx="1343025" cy="1343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7</xdr:col>
      <xdr:colOff>504266</xdr:colOff>
      <xdr:row>144</xdr:row>
      <xdr:rowOff>179295</xdr:rowOff>
    </xdr:from>
    <xdr:to>
      <xdr:col>11</xdr:col>
      <xdr:colOff>11208</xdr:colOff>
      <xdr:row>148</xdr:row>
      <xdr:rowOff>11206</xdr:rowOff>
    </xdr:to>
    <xdr:pic>
      <xdr:nvPicPr>
        <xdr:cNvPr id="25" name="Picture 24" descr="A blue text on a white background&#10;&#10;Description automatically generated">
          <a:extLst>
            <a:ext uri="{FF2B5EF4-FFF2-40B4-BE49-F238E27FC236}">
              <a16:creationId xmlns:a16="http://schemas.microsoft.com/office/drawing/2014/main" id="{7A47AB44-899D-03D4-712C-494BB0351B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52" t="20865" r="12085" b="23842"/>
        <a:stretch/>
      </xdr:blipFill>
      <xdr:spPr bwMode="auto">
        <a:xfrm>
          <a:off x="4740090" y="27611295"/>
          <a:ext cx="1927412" cy="593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593912</xdr:colOff>
      <xdr:row>145</xdr:row>
      <xdr:rowOff>0</xdr:rowOff>
    </xdr:from>
    <xdr:to>
      <xdr:col>15</xdr:col>
      <xdr:colOff>515470</xdr:colOff>
      <xdr:row>148</xdr:row>
      <xdr:rowOff>0</xdr:rowOff>
    </xdr:to>
    <xdr:pic>
      <xdr:nvPicPr>
        <xdr:cNvPr id="26" name="Picture 25" descr="Ciroc Logo - LogoDix">
          <a:extLst>
            <a:ext uri="{FF2B5EF4-FFF2-40B4-BE49-F238E27FC236}">
              <a16:creationId xmlns:a16="http://schemas.microsoft.com/office/drawing/2014/main" id="{547E5835-CF60-8A1F-F4C6-396FE0F068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95" t="33495" r="10820" b="32924"/>
        <a:stretch/>
      </xdr:blipFill>
      <xdr:spPr bwMode="auto">
        <a:xfrm>
          <a:off x="7250206" y="27622500"/>
          <a:ext cx="2342029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405716</xdr:colOff>
      <xdr:row>141</xdr:row>
      <xdr:rowOff>100852</xdr:rowOff>
    </xdr:from>
    <xdr:to>
      <xdr:col>18</xdr:col>
      <xdr:colOff>601753</xdr:colOff>
      <xdr:row>148</xdr:row>
      <xdr:rowOff>78441</xdr:rowOff>
    </xdr:to>
    <xdr:pic>
      <xdr:nvPicPr>
        <xdr:cNvPr id="27" name="Picture 26" descr="A bison in a circle with green text&#10;&#10;Description automatically generated">
          <a:extLst>
            <a:ext uri="{FF2B5EF4-FFF2-40B4-BE49-F238E27FC236}">
              <a16:creationId xmlns:a16="http://schemas.microsoft.com/office/drawing/2014/main" id="{48BDBF26-0C03-B762-9F43-053954511B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463"/>
        <a:stretch/>
      </xdr:blipFill>
      <xdr:spPr bwMode="auto">
        <a:xfrm>
          <a:off x="10087598" y="26961352"/>
          <a:ext cx="1406273" cy="1311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156882</xdr:colOff>
      <xdr:row>149</xdr:row>
      <xdr:rowOff>136150</xdr:rowOff>
    </xdr:from>
    <xdr:to>
      <xdr:col>3</xdr:col>
      <xdr:colOff>392206</xdr:colOff>
      <xdr:row>152</xdr:row>
      <xdr:rowOff>33618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2F6DE1-5228-4667-A03E-380ED883ECB4}"/>
            </a:ext>
          </a:extLst>
        </xdr:cNvPr>
        <xdr:cNvSpPr txBox="1"/>
      </xdr:nvSpPr>
      <xdr:spPr>
        <a:xfrm>
          <a:off x="156882" y="28520650"/>
          <a:ext cx="2050677" cy="4689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Value</a:t>
          </a:r>
          <a:r>
            <a:rPr lang="en-US" sz="1800" b="1" baseline="0"/>
            <a:t> Sales</a:t>
          </a:r>
        </a:p>
      </xdr:txBody>
    </xdr:sp>
    <xdr:clientData/>
  </xdr:twoCellAnchor>
  <xdr:twoCellAnchor>
    <xdr:from>
      <xdr:col>0</xdr:col>
      <xdr:colOff>151842</xdr:colOff>
      <xdr:row>153</xdr:row>
      <xdr:rowOff>42021</xdr:rowOff>
    </xdr:from>
    <xdr:to>
      <xdr:col>3</xdr:col>
      <xdr:colOff>403412</xdr:colOff>
      <xdr:row>156</xdr:row>
      <xdr:rowOff>134471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2D08F5DC-0953-4E39-BD1C-92DA9DDD7653}"/>
            </a:ext>
          </a:extLst>
        </xdr:cNvPr>
        <xdr:cNvSpPr txBox="1"/>
      </xdr:nvSpPr>
      <xdr:spPr>
        <a:xfrm>
          <a:off x="151842" y="29188521"/>
          <a:ext cx="2066923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Growth/Decline:</a:t>
          </a:r>
        </a:p>
        <a:p>
          <a:pPr algn="ctr"/>
          <a:r>
            <a:rPr lang="en-US" sz="1800" b="1"/>
            <a:t>Value % Chg </a:t>
          </a:r>
          <a:endParaRPr lang="en-US" sz="1800" b="1" baseline="0"/>
        </a:p>
      </xdr:txBody>
    </xdr:sp>
    <xdr:clientData/>
  </xdr:twoCellAnchor>
  <xdr:twoCellAnchor>
    <xdr:from>
      <xdr:col>0</xdr:col>
      <xdr:colOff>169771</xdr:colOff>
      <xdr:row>157</xdr:row>
      <xdr:rowOff>172009</xdr:rowOff>
    </xdr:from>
    <xdr:to>
      <xdr:col>3</xdr:col>
      <xdr:colOff>421341</xdr:colOff>
      <xdr:row>161</xdr:row>
      <xdr:rowOff>73959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63D7F3AA-2CFE-414D-BE99-9C39FA8F3F02}"/>
            </a:ext>
          </a:extLst>
        </xdr:cNvPr>
        <xdr:cNvSpPr txBox="1"/>
      </xdr:nvSpPr>
      <xdr:spPr>
        <a:xfrm>
          <a:off x="169771" y="30080509"/>
          <a:ext cx="2066923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Growth/Decline:</a:t>
          </a:r>
        </a:p>
        <a:p>
          <a:pPr algn="ctr"/>
          <a:r>
            <a:rPr lang="en-US" sz="1800" b="1"/>
            <a:t>Actual Value</a:t>
          </a:r>
          <a:endParaRPr lang="en-US" sz="1800" b="1" baseline="0"/>
        </a:p>
      </xdr:txBody>
    </xdr:sp>
    <xdr:clientData/>
  </xdr:twoCellAnchor>
  <xdr:twoCellAnchor>
    <xdr:from>
      <xdr:col>0</xdr:col>
      <xdr:colOff>154083</xdr:colOff>
      <xdr:row>165</xdr:row>
      <xdr:rowOff>133909</xdr:rowOff>
    </xdr:from>
    <xdr:to>
      <xdr:col>3</xdr:col>
      <xdr:colOff>405653</xdr:colOff>
      <xdr:row>169</xdr:row>
      <xdr:rowOff>35859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848A3366-BE06-4869-939B-0CDF46D36696}"/>
            </a:ext>
          </a:extLst>
        </xdr:cNvPr>
        <xdr:cNvSpPr txBox="1"/>
      </xdr:nvSpPr>
      <xdr:spPr>
        <a:xfrm>
          <a:off x="154083" y="31566409"/>
          <a:ext cx="2066923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Value Share:</a:t>
          </a:r>
        </a:p>
        <a:p>
          <a:pPr algn="ctr"/>
          <a:r>
            <a:rPr lang="en-US" sz="1800" b="1"/>
            <a:t>MAT vs MAT-1</a:t>
          </a:r>
          <a:endParaRPr lang="en-US" sz="1800" b="1" baseline="0"/>
        </a:p>
      </xdr:txBody>
    </xdr:sp>
    <xdr:clientData/>
  </xdr:twoCellAnchor>
  <xdr:twoCellAnchor>
    <xdr:from>
      <xdr:col>4</xdr:col>
      <xdr:colOff>230281</xdr:colOff>
      <xdr:row>149</xdr:row>
      <xdr:rowOff>131671</xdr:rowOff>
    </xdr:from>
    <xdr:to>
      <xdr:col>6</xdr:col>
      <xdr:colOff>515470</xdr:colOff>
      <xdr:row>152</xdr:row>
      <xdr:rowOff>33619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6E1005D-14F2-4FD9-ACD6-8CDA8C32D8AE}"/>
            </a:ext>
          </a:extLst>
        </xdr:cNvPr>
        <xdr:cNvSpPr txBox="1"/>
      </xdr:nvSpPr>
      <xdr:spPr>
        <a:xfrm>
          <a:off x="2650752" y="28516171"/>
          <a:ext cx="1495424" cy="473448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US" sz="1800" b="1">
              <a:solidFill>
                <a:schemeClr val="bg1"/>
              </a:solidFill>
            </a:rPr>
            <a:t>7.99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158563</xdr:colOff>
      <xdr:row>149</xdr:row>
      <xdr:rowOff>138394</xdr:rowOff>
    </xdr:from>
    <xdr:to>
      <xdr:col>10</xdr:col>
      <xdr:colOff>443752</xdr:colOff>
      <xdr:row>152</xdr:row>
      <xdr:rowOff>40342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64B806C1-9C38-4F81-8A1A-2D4D85A9E894}"/>
            </a:ext>
          </a:extLst>
        </xdr:cNvPr>
        <xdr:cNvSpPr txBox="1"/>
      </xdr:nvSpPr>
      <xdr:spPr>
        <a:xfrm>
          <a:off x="4999504" y="28522894"/>
          <a:ext cx="1495424" cy="47344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US" sz="1800" b="1">
              <a:solidFill>
                <a:schemeClr val="bg1"/>
              </a:solidFill>
            </a:rPr>
            <a:t>7.94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254934</xdr:colOff>
      <xdr:row>149</xdr:row>
      <xdr:rowOff>178735</xdr:rowOff>
    </xdr:from>
    <xdr:to>
      <xdr:col>14</xdr:col>
      <xdr:colOff>540123</xdr:colOff>
      <xdr:row>152</xdr:row>
      <xdr:rowOff>80683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6296757A-8580-8794-F39C-EB55F6F18167}"/>
            </a:ext>
          </a:extLst>
        </xdr:cNvPr>
        <xdr:cNvSpPr txBox="1"/>
      </xdr:nvSpPr>
      <xdr:spPr>
        <a:xfrm>
          <a:off x="7516346" y="28563235"/>
          <a:ext cx="1495424" cy="47344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US" sz="1800" b="1">
              <a:solidFill>
                <a:schemeClr val="bg1"/>
              </a:solidFill>
            </a:rPr>
            <a:t>4.63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384923</xdr:colOff>
      <xdr:row>149</xdr:row>
      <xdr:rowOff>185459</xdr:rowOff>
    </xdr:from>
    <xdr:to>
      <xdr:col>19</xdr:col>
      <xdr:colOff>64994</xdr:colOff>
      <xdr:row>152</xdr:row>
      <xdr:rowOff>87407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BCB1C26B-9E13-5281-7788-B3C4BBB90FF3}"/>
            </a:ext>
          </a:extLst>
        </xdr:cNvPr>
        <xdr:cNvSpPr txBox="1"/>
      </xdr:nvSpPr>
      <xdr:spPr>
        <a:xfrm>
          <a:off x="10066805" y="28569959"/>
          <a:ext cx="1495424" cy="473448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US" sz="1800" b="1">
              <a:solidFill>
                <a:schemeClr val="bg1"/>
              </a:solidFill>
            </a:rPr>
            <a:t>1.47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237005</xdr:colOff>
      <xdr:row>153</xdr:row>
      <xdr:rowOff>160806</xdr:rowOff>
    </xdr:from>
    <xdr:to>
      <xdr:col>6</xdr:col>
      <xdr:colOff>522194</xdr:colOff>
      <xdr:row>156</xdr:row>
      <xdr:rowOff>62754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3D0214C6-AD33-43F3-9F55-5880EF5BFC7F}"/>
            </a:ext>
          </a:extLst>
        </xdr:cNvPr>
        <xdr:cNvSpPr txBox="1"/>
      </xdr:nvSpPr>
      <xdr:spPr>
        <a:xfrm>
          <a:off x="2657476" y="29307306"/>
          <a:ext cx="1495424" cy="473448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+15 %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154080</xdr:colOff>
      <xdr:row>153</xdr:row>
      <xdr:rowOff>167530</xdr:rowOff>
    </xdr:from>
    <xdr:to>
      <xdr:col>10</xdr:col>
      <xdr:colOff>439269</xdr:colOff>
      <xdr:row>156</xdr:row>
      <xdr:rowOff>69478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7F832E7E-263D-4664-9B4D-D70767E07811}"/>
            </a:ext>
          </a:extLst>
        </xdr:cNvPr>
        <xdr:cNvSpPr txBox="1"/>
      </xdr:nvSpPr>
      <xdr:spPr>
        <a:xfrm>
          <a:off x="4995021" y="29314030"/>
          <a:ext cx="1495424" cy="47344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+39 %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272864</xdr:colOff>
      <xdr:row>154</xdr:row>
      <xdr:rowOff>17371</xdr:rowOff>
    </xdr:from>
    <xdr:to>
      <xdr:col>14</xdr:col>
      <xdr:colOff>558053</xdr:colOff>
      <xdr:row>156</xdr:row>
      <xdr:rowOff>109819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C3BAE8EC-952B-40A1-8A8B-44ACD2EE8D46}"/>
            </a:ext>
          </a:extLst>
        </xdr:cNvPr>
        <xdr:cNvSpPr txBox="1"/>
      </xdr:nvSpPr>
      <xdr:spPr>
        <a:xfrm>
          <a:off x="7534276" y="29354371"/>
          <a:ext cx="1495424" cy="47344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+314 %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380441</xdr:colOff>
      <xdr:row>154</xdr:row>
      <xdr:rowOff>46506</xdr:rowOff>
    </xdr:from>
    <xdr:to>
      <xdr:col>19</xdr:col>
      <xdr:colOff>60512</xdr:colOff>
      <xdr:row>156</xdr:row>
      <xdr:rowOff>138954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3894674-5C4B-4CE4-BCB3-7CF07B9DC327}"/>
            </a:ext>
          </a:extLst>
        </xdr:cNvPr>
        <xdr:cNvSpPr txBox="1"/>
      </xdr:nvSpPr>
      <xdr:spPr>
        <a:xfrm>
          <a:off x="10062323" y="29383506"/>
          <a:ext cx="1495424" cy="473448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+409 %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243729</xdr:colOff>
      <xdr:row>158</xdr:row>
      <xdr:rowOff>66677</xdr:rowOff>
    </xdr:from>
    <xdr:to>
      <xdr:col>6</xdr:col>
      <xdr:colOff>528918</xdr:colOff>
      <xdr:row>160</xdr:row>
      <xdr:rowOff>159125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A7B837D3-7FE4-4765-BCE3-EF27BE421053}"/>
            </a:ext>
          </a:extLst>
        </xdr:cNvPr>
        <xdr:cNvSpPr txBox="1"/>
      </xdr:nvSpPr>
      <xdr:spPr>
        <a:xfrm>
          <a:off x="2664200" y="30165677"/>
          <a:ext cx="1495424" cy="473448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€1.05 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160804</xdr:colOff>
      <xdr:row>158</xdr:row>
      <xdr:rowOff>73401</xdr:rowOff>
    </xdr:from>
    <xdr:to>
      <xdr:col>10</xdr:col>
      <xdr:colOff>445993</xdr:colOff>
      <xdr:row>160</xdr:row>
      <xdr:rowOff>165849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3954D1AD-0643-413D-914A-EEEEDCA09AAA}"/>
            </a:ext>
          </a:extLst>
        </xdr:cNvPr>
        <xdr:cNvSpPr txBox="1"/>
      </xdr:nvSpPr>
      <xdr:spPr>
        <a:xfrm>
          <a:off x="5001745" y="30172401"/>
          <a:ext cx="1495424" cy="47344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€2.23 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279588</xdr:colOff>
      <xdr:row>158</xdr:row>
      <xdr:rowOff>80125</xdr:rowOff>
    </xdr:from>
    <xdr:to>
      <xdr:col>14</xdr:col>
      <xdr:colOff>564777</xdr:colOff>
      <xdr:row>160</xdr:row>
      <xdr:rowOff>172573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D9C66244-E93C-4724-95BB-1EF897B85356}"/>
            </a:ext>
          </a:extLst>
        </xdr:cNvPr>
        <xdr:cNvSpPr txBox="1"/>
      </xdr:nvSpPr>
      <xdr:spPr>
        <a:xfrm>
          <a:off x="7541000" y="30179125"/>
          <a:ext cx="1495424" cy="47344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€3.51 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387165</xdr:colOff>
      <xdr:row>158</xdr:row>
      <xdr:rowOff>142877</xdr:rowOff>
    </xdr:from>
    <xdr:to>
      <xdr:col>19</xdr:col>
      <xdr:colOff>67236</xdr:colOff>
      <xdr:row>161</xdr:row>
      <xdr:rowOff>44825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7B778AFE-CB83-4A61-815F-089CADEA57F8}"/>
            </a:ext>
          </a:extLst>
        </xdr:cNvPr>
        <xdr:cNvSpPr txBox="1"/>
      </xdr:nvSpPr>
      <xdr:spPr>
        <a:xfrm>
          <a:off x="10069047" y="30241877"/>
          <a:ext cx="1495424" cy="473448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€1.18 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8</xdr:col>
      <xdr:colOff>75199</xdr:colOff>
      <xdr:row>162</xdr:row>
      <xdr:rowOff>123909</xdr:rowOff>
    </xdr:from>
    <xdr:to>
      <xdr:col>11</xdr:col>
      <xdr:colOff>44824</xdr:colOff>
      <xdr:row>172</xdr:row>
      <xdr:rowOff>156884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1537959B-C246-C969-52C3-FB95D17858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42" t="3257" r="24640" b="3927"/>
        <a:stretch/>
      </xdr:blipFill>
      <xdr:spPr bwMode="auto">
        <a:xfrm>
          <a:off x="4916140" y="30984909"/>
          <a:ext cx="1784978" cy="193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168284</xdr:colOff>
      <xdr:row>162</xdr:row>
      <xdr:rowOff>126924</xdr:rowOff>
    </xdr:from>
    <xdr:to>
      <xdr:col>7</xdr:col>
      <xdr:colOff>67234</xdr:colOff>
      <xdr:row>172</xdr:row>
      <xdr:rowOff>156881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30969B86-C4E5-306A-7725-AA90619DD1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613" t="3663" r="24640" b="3521"/>
        <a:stretch/>
      </xdr:blipFill>
      <xdr:spPr bwMode="auto">
        <a:xfrm>
          <a:off x="2588755" y="30987924"/>
          <a:ext cx="1714303" cy="19349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286900</xdr:colOff>
      <xdr:row>164</xdr:row>
      <xdr:rowOff>26859</xdr:rowOff>
    </xdr:from>
    <xdr:to>
      <xdr:col>14</xdr:col>
      <xdr:colOff>504265</xdr:colOff>
      <xdr:row>172</xdr:row>
      <xdr:rowOff>145676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249ABA15-BE8F-5B97-B64D-B13CC368ED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120" t="2850" r="25872" b="3928"/>
        <a:stretch/>
      </xdr:blipFill>
      <xdr:spPr bwMode="auto">
        <a:xfrm>
          <a:off x="7548312" y="31268859"/>
          <a:ext cx="1427600" cy="1642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570864</xdr:colOff>
      <xdr:row>165</xdr:row>
      <xdr:rowOff>179293</xdr:rowOff>
    </xdr:from>
    <xdr:to>
      <xdr:col>18</xdr:col>
      <xdr:colOff>515470</xdr:colOff>
      <xdr:row>172</xdr:row>
      <xdr:rowOff>168087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BCB2C6DE-A6CF-D047-9221-85D359312F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66" t="2035" r="25378" b="4742"/>
        <a:stretch/>
      </xdr:blipFill>
      <xdr:spPr bwMode="auto">
        <a:xfrm>
          <a:off x="10252746" y="31611793"/>
          <a:ext cx="1154842" cy="1322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-1</xdr:colOff>
      <xdr:row>142</xdr:row>
      <xdr:rowOff>100853</xdr:rowOff>
    </xdr:from>
    <xdr:to>
      <xdr:col>7</xdr:col>
      <xdr:colOff>201705</xdr:colOff>
      <xdr:row>192</xdr:row>
      <xdr:rowOff>67235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6DEC276C-6778-206D-15B0-1C3C0BA124F7}"/>
            </a:ext>
          </a:extLst>
        </xdr:cNvPr>
        <xdr:cNvSpPr/>
      </xdr:nvSpPr>
      <xdr:spPr>
        <a:xfrm>
          <a:off x="2420470" y="27151853"/>
          <a:ext cx="2017059" cy="9491382"/>
        </a:xfrm>
        <a:prstGeom prst="roundRect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156882</xdr:colOff>
      <xdr:row>136</xdr:row>
      <xdr:rowOff>56029</xdr:rowOff>
    </xdr:from>
    <xdr:to>
      <xdr:col>12</xdr:col>
      <xdr:colOff>560294</xdr:colOff>
      <xdr:row>140</xdr:row>
      <xdr:rowOff>168086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E532F65B-FF85-4810-8B10-9ECC89155C63}"/>
            </a:ext>
          </a:extLst>
        </xdr:cNvPr>
        <xdr:cNvSpPr txBox="1"/>
      </xdr:nvSpPr>
      <xdr:spPr>
        <a:xfrm>
          <a:off x="156882" y="25964029"/>
          <a:ext cx="7664824" cy="8740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/>
            <a:t>Key Players Performance in ARO Category</a:t>
          </a:r>
          <a:endParaRPr lang="en-US" sz="3200" b="1" baseline="0"/>
        </a:p>
      </xdr:txBody>
    </xdr:sp>
    <xdr:clientData/>
  </xdr:twoCellAnchor>
  <xdr:twoCellAnchor>
    <xdr:from>
      <xdr:col>0</xdr:col>
      <xdr:colOff>160806</xdr:colOff>
      <xdr:row>175</xdr:row>
      <xdr:rowOff>95809</xdr:rowOff>
    </xdr:from>
    <xdr:to>
      <xdr:col>3</xdr:col>
      <xdr:colOff>412376</xdr:colOff>
      <xdr:row>178</xdr:row>
      <xdr:rowOff>188259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3963AC34-5CB3-4F74-B46A-5AD37410C693}"/>
            </a:ext>
          </a:extLst>
        </xdr:cNvPr>
        <xdr:cNvSpPr txBox="1"/>
      </xdr:nvSpPr>
      <xdr:spPr>
        <a:xfrm>
          <a:off x="160806" y="33433309"/>
          <a:ext cx="2066923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Market Share</a:t>
          </a:r>
          <a:endParaRPr lang="en-US" sz="1800" b="1" baseline="0"/>
        </a:p>
      </xdr:txBody>
    </xdr:sp>
    <xdr:clientData/>
  </xdr:twoCellAnchor>
  <xdr:twoCellAnchor>
    <xdr:from>
      <xdr:col>4</xdr:col>
      <xdr:colOff>243728</xdr:colOff>
      <xdr:row>176</xdr:row>
      <xdr:rowOff>10647</xdr:rowOff>
    </xdr:from>
    <xdr:to>
      <xdr:col>6</xdr:col>
      <xdr:colOff>528917</xdr:colOff>
      <xdr:row>178</xdr:row>
      <xdr:rowOff>103095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BB702902-D3E8-46E5-9BF6-EA02D0BF5562}"/>
            </a:ext>
          </a:extLst>
        </xdr:cNvPr>
        <xdr:cNvSpPr txBox="1"/>
      </xdr:nvSpPr>
      <xdr:spPr>
        <a:xfrm>
          <a:off x="2664199" y="33538647"/>
          <a:ext cx="1495424" cy="473448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32.9 %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160803</xdr:colOff>
      <xdr:row>176</xdr:row>
      <xdr:rowOff>17371</xdr:rowOff>
    </xdr:from>
    <xdr:to>
      <xdr:col>10</xdr:col>
      <xdr:colOff>445992</xdr:colOff>
      <xdr:row>178</xdr:row>
      <xdr:rowOff>109819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6F80571B-993A-4FCE-A18D-BFA5384AB6FE}"/>
            </a:ext>
          </a:extLst>
        </xdr:cNvPr>
        <xdr:cNvSpPr txBox="1"/>
      </xdr:nvSpPr>
      <xdr:spPr>
        <a:xfrm>
          <a:off x="5001744" y="33545371"/>
          <a:ext cx="1495424" cy="47344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32.7 %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279587</xdr:colOff>
      <xdr:row>176</xdr:row>
      <xdr:rowOff>57712</xdr:rowOff>
    </xdr:from>
    <xdr:to>
      <xdr:col>14</xdr:col>
      <xdr:colOff>564776</xdr:colOff>
      <xdr:row>178</xdr:row>
      <xdr:rowOff>150160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633D10ED-5157-48CB-BBAD-37C63B58F5F8}"/>
            </a:ext>
          </a:extLst>
        </xdr:cNvPr>
        <xdr:cNvSpPr txBox="1"/>
      </xdr:nvSpPr>
      <xdr:spPr>
        <a:xfrm>
          <a:off x="7540999" y="33585712"/>
          <a:ext cx="1495424" cy="47344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19.1 %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387164</xdr:colOff>
      <xdr:row>176</xdr:row>
      <xdr:rowOff>86847</xdr:rowOff>
    </xdr:from>
    <xdr:to>
      <xdr:col>19</xdr:col>
      <xdr:colOff>67235</xdr:colOff>
      <xdr:row>178</xdr:row>
      <xdr:rowOff>179295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89AF671B-98EE-4E4E-BA53-15FD04ECFA74}"/>
            </a:ext>
          </a:extLst>
        </xdr:cNvPr>
        <xdr:cNvSpPr txBox="1"/>
      </xdr:nvSpPr>
      <xdr:spPr>
        <a:xfrm>
          <a:off x="10069046" y="33614847"/>
          <a:ext cx="1495424" cy="473448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6.0 %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167530</xdr:colOff>
      <xdr:row>180</xdr:row>
      <xdr:rowOff>91327</xdr:rowOff>
    </xdr:from>
    <xdr:to>
      <xdr:col>3</xdr:col>
      <xdr:colOff>419100</xdr:colOff>
      <xdr:row>183</xdr:row>
      <xdr:rowOff>183777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53319CFA-7E93-439F-93E7-5EC388B03384}"/>
            </a:ext>
          </a:extLst>
        </xdr:cNvPr>
        <xdr:cNvSpPr txBox="1"/>
      </xdr:nvSpPr>
      <xdr:spPr>
        <a:xfrm>
          <a:off x="167530" y="34381327"/>
          <a:ext cx="2066923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Penetration Rate</a:t>
          </a:r>
          <a:endParaRPr lang="en-US" sz="1800" b="1" baseline="0"/>
        </a:p>
      </xdr:txBody>
    </xdr:sp>
    <xdr:clientData/>
  </xdr:twoCellAnchor>
  <xdr:twoCellAnchor>
    <xdr:from>
      <xdr:col>4</xdr:col>
      <xdr:colOff>250452</xdr:colOff>
      <xdr:row>180</xdr:row>
      <xdr:rowOff>95812</xdr:rowOff>
    </xdr:from>
    <xdr:to>
      <xdr:col>6</xdr:col>
      <xdr:colOff>535641</xdr:colOff>
      <xdr:row>184</xdr:row>
      <xdr:rowOff>22412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6CED2FD0-A1D2-45EB-BACE-6FBB2AA8C711}"/>
            </a:ext>
          </a:extLst>
        </xdr:cNvPr>
        <xdr:cNvSpPr txBox="1"/>
      </xdr:nvSpPr>
      <xdr:spPr>
        <a:xfrm>
          <a:off x="2670923" y="34385812"/>
          <a:ext cx="1495424" cy="688600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0.6 % </a:t>
          </a:r>
        </a:p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(+0.1pt)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156321</xdr:colOff>
      <xdr:row>180</xdr:row>
      <xdr:rowOff>124947</xdr:rowOff>
    </xdr:from>
    <xdr:to>
      <xdr:col>10</xdr:col>
      <xdr:colOff>441510</xdr:colOff>
      <xdr:row>184</xdr:row>
      <xdr:rowOff>56029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8E6CC8E0-6C3F-47EB-85E9-E0EFE5A025DC}"/>
            </a:ext>
          </a:extLst>
        </xdr:cNvPr>
        <xdr:cNvSpPr txBox="1"/>
      </xdr:nvSpPr>
      <xdr:spPr>
        <a:xfrm>
          <a:off x="4997262" y="34414947"/>
          <a:ext cx="1495424" cy="69308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0.1 % </a:t>
          </a:r>
        </a:p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(-0.1pt)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286311</xdr:colOff>
      <xdr:row>181</xdr:row>
      <xdr:rowOff>53230</xdr:rowOff>
    </xdr:from>
    <xdr:to>
      <xdr:col>14</xdr:col>
      <xdr:colOff>571500</xdr:colOff>
      <xdr:row>183</xdr:row>
      <xdr:rowOff>145678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9B839ECC-F8A6-4FB9-A9BC-D65492B1556E}"/>
            </a:ext>
          </a:extLst>
        </xdr:cNvPr>
        <xdr:cNvSpPr txBox="1"/>
      </xdr:nvSpPr>
      <xdr:spPr>
        <a:xfrm>
          <a:off x="7547723" y="34533730"/>
          <a:ext cx="1495424" cy="47344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NA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393888</xdr:colOff>
      <xdr:row>181</xdr:row>
      <xdr:rowOff>15129</xdr:rowOff>
    </xdr:from>
    <xdr:to>
      <xdr:col>19</xdr:col>
      <xdr:colOff>73959</xdr:colOff>
      <xdr:row>184</xdr:row>
      <xdr:rowOff>134471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FF0C860C-A569-4719-9E83-842BC91D025D}"/>
            </a:ext>
          </a:extLst>
        </xdr:cNvPr>
        <xdr:cNvSpPr txBox="1"/>
      </xdr:nvSpPr>
      <xdr:spPr>
        <a:xfrm>
          <a:off x="10075770" y="34495629"/>
          <a:ext cx="1495424" cy="690842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0.3 % </a:t>
          </a:r>
        </a:p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(+0.2pt)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140636</xdr:colOff>
      <xdr:row>185</xdr:row>
      <xdr:rowOff>120463</xdr:rowOff>
    </xdr:from>
    <xdr:to>
      <xdr:col>3</xdr:col>
      <xdr:colOff>392206</xdr:colOff>
      <xdr:row>189</xdr:row>
      <xdr:rowOff>22413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400CB497-CD4D-4FEC-87F4-BEF78B5078E3}"/>
            </a:ext>
          </a:extLst>
        </xdr:cNvPr>
        <xdr:cNvSpPr txBox="1"/>
      </xdr:nvSpPr>
      <xdr:spPr>
        <a:xfrm>
          <a:off x="140636" y="35362963"/>
          <a:ext cx="2066923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Frequency</a:t>
          </a:r>
          <a:endParaRPr lang="en-US" sz="1800" b="1" baseline="0"/>
        </a:p>
      </xdr:txBody>
    </xdr:sp>
    <xdr:clientData/>
  </xdr:twoCellAnchor>
  <xdr:twoCellAnchor>
    <xdr:from>
      <xdr:col>4</xdr:col>
      <xdr:colOff>245970</xdr:colOff>
      <xdr:row>185</xdr:row>
      <xdr:rowOff>147359</xdr:rowOff>
    </xdr:from>
    <xdr:to>
      <xdr:col>6</xdr:col>
      <xdr:colOff>531159</xdr:colOff>
      <xdr:row>189</xdr:row>
      <xdr:rowOff>73959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D414461E-7A64-4DE7-B14C-D71E54449747}"/>
            </a:ext>
          </a:extLst>
        </xdr:cNvPr>
        <xdr:cNvSpPr txBox="1"/>
      </xdr:nvSpPr>
      <xdr:spPr>
        <a:xfrm>
          <a:off x="2666441" y="35389859"/>
          <a:ext cx="1495424" cy="688600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1.7 </a:t>
          </a:r>
        </a:p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(+21%)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151839</xdr:colOff>
      <xdr:row>185</xdr:row>
      <xdr:rowOff>176494</xdr:rowOff>
    </xdr:from>
    <xdr:to>
      <xdr:col>10</xdr:col>
      <xdr:colOff>437028</xdr:colOff>
      <xdr:row>189</xdr:row>
      <xdr:rowOff>107576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EB93E0FD-FBD5-45AF-B122-48BBA81FA328}"/>
            </a:ext>
          </a:extLst>
        </xdr:cNvPr>
        <xdr:cNvSpPr txBox="1"/>
      </xdr:nvSpPr>
      <xdr:spPr>
        <a:xfrm>
          <a:off x="4992780" y="35418994"/>
          <a:ext cx="1495424" cy="69308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1.6 </a:t>
          </a:r>
        </a:p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(+23%)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281829</xdr:colOff>
      <xdr:row>186</xdr:row>
      <xdr:rowOff>104777</xdr:rowOff>
    </xdr:from>
    <xdr:to>
      <xdr:col>14</xdr:col>
      <xdr:colOff>567018</xdr:colOff>
      <xdr:row>189</xdr:row>
      <xdr:rowOff>6725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D0374A4A-410F-439E-8C0B-5BEA7D79DB6E}"/>
            </a:ext>
          </a:extLst>
        </xdr:cNvPr>
        <xdr:cNvSpPr txBox="1"/>
      </xdr:nvSpPr>
      <xdr:spPr>
        <a:xfrm>
          <a:off x="7543241" y="35537777"/>
          <a:ext cx="1495424" cy="47344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NA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389406</xdr:colOff>
      <xdr:row>186</xdr:row>
      <xdr:rowOff>66676</xdr:rowOff>
    </xdr:from>
    <xdr:to>
      <xdr:col>19</xdr:col>
      <xdr:colOff>69477</xdr:colOff>
      <xdr:row>189</xdr:row>
      <xdr:rowOff>186018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BA9E1F41-CEC5-42D4-AC7E-CE57BAC1706D}"/>
            </a:ext>
          </a:extLst>
        </xdr:cNvPr>
        <xdr:cNvSpPr txBox="1"/>
      </xdr:nvSpPr>
      <xdr:spPr>
        <a:xfrm>
          <a:off x="10071288" y="35499676"/>
          <a:ext cx="1495424" cy="690842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1.5 </a:t>
          </a:r>
        </a:p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(+54%)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CF44-0AB3-4A31-8EFC-BF9E10B2E0B8}">
  <dimension ref="A1:K63"/>
  <sheetViews>
    <sheetView topLeftCell="A42" zoomScale="85" zoomScaleNormal="85" workbookViewId="0">
      <selection activeCell="I66" sqref="I66"/>
    </sheetView>
  </sheetViews>
  <sheetFormatPr defaultRowHeight="15" x14ac:dyDescent="0.25"/>
  <cols>
    <col min="1" max="1" width="24.42578125" bestFit="1" customWidth="1"/>
    <col min="2" max="2" width="20" bestFit="1" customWidth="1"/>
    <col min="3" max="3" width="20.5703125" customWidth="1"/>
    <col min="4" max="4" width="20.28515625" bestFit="1" customWidth="1"/>
    <col min="5" max="5" width="21.42578125" bestFit="1" customWidth="1"/>
    <col min="6" max="6" width="25.5703125" bestFit="1" customWidth="1"/>
    <col min="7" max="7" width="27.28515625" bestFit="1" customWidth="1"/>
    <col min="8" max="8" width="26.42578125" bestFit="1" customWidth="1"/>
    <col min="9" max="10" width="25" bestFit="1" customWidth="1"/>
    <col min="11" max="11" width="18" bestFit="1" customWidth="1"/>
  </cols>
  <sheetData>
    <row r="1" spans="1:4" x14ac:dyDescent="0.25">
      <c r="A1" s="4" t="s">
        <v>0</v>
      </c>
      <c r="B1" s="4" t="s">
        <v>6</v>
      </c>
      <c r="C1" s="4" t="s">
        <v>9</v>
      </c>
      <c r="D1" s="4" t="s">
        <v>8</v>
      </c>
    </row>
    <row r="2" spans="1:4" x14ac:dyDescent="0.25">
      <c r="A2" t="s">
        <v>7</v>
      </c>
      <c r="B2" s="2">
        <v>0.03</v>
      </c>
      <c r="C2" s="3">
        <v>0</v>
      </c>
      <c r="D2" s="2">
        <v>1.2999999999999999E-2</v>
      </c>
    </row>
    <row r="3" spans="1:4" x14ac:dyDescent="0.25">
      <c r="A3" t="s">
        <v>1</v>
      </c>
      <c r="B3" s="2">
        <v>1.7000000000000001E-2</v>
      </c>
      <c r="C3" s="2">
        <v>0.14899999999999999</v>
      </c>
      <c r="D3" s="2">
        <v>2E-3</v>
      </c>
    </row>
    <row r="4" spans="1:4" x14ac:dyDescent="0.25">
      <c r="A4" t="s">
        <v>2</v>
      </c>
      <c r="B4" s="2">
        <v>2.1000000000000001E-2</v>
      </c>
      <c r="C4" s="2">
        <v>0.29599999999999999</v>
      </c>
      <c r="D4" s="2">
        <v>6.0000000000000001E-3</v>
      </c>
    </row>
    <row r="5" spans="1:4" x14ac:dyDescent="0.25">
      <c r="A5" t="s">
        <v>3</v>
      </c>
      <c r="B5" s="2">
        <v>2.9000000000000001E-2</v>
      </c>
      <c r="C5" s="2">
        <v>0.34200000000000003</v>
      </c>
      <c r="D5" s="2">
        <v>1.4E-2</v>
      </c>
    </row>
    <row r="6" spans="1:4" x14ac:dyDescent="0.25">
      <c r="A6" t="s">
        <v>4</v>
      </c>
      <c r="B6" s="2">
        <v>5.6000000000000001E-2</v>
      </c>
      <c r="C6" s="2">
        <v>0.16700000000000001</v>
      </c>
      <c r="D6" s="2">
        <v>3.1E-2</v>
      </c>
    </row>
    <row r="7" spans="1:4" x14ac:dyDescent="0.25">
      <c r="A7" t="s">
        <v>5</v>
      </c>
      <c r="B7" s="2">
        <v>3.5999999999999997E-2</v>
      </c>
      <c r="C7" s="2">
        <v>4.5999999999999999E-2</v>
      </c>
      <c r="D7" s="2">
        <v>2.9000000000000001E-2</v>
      </c>
    </row>
    <row r="8" spans="1:4" x14ac:dyDescent="0.25">
      <c r="C8" s="2"/>
    </row>
    <row r="15" spans="1:4" x14ac:dyDescent="0.25">
      <c r="A15" s="4" t="s">
        <v>10</v>
      </c>
      <c r="B15" s="4" t="s">
        <v>6</v>
      </c>
      <c r="C15" s="4" t="s">
        <v>9</v>
      </c>
      <c r="D15" s="4" t="s">
        <v>8</v>
      </c>
    </row>
    <row r="16" spans="1:4" x14ac:dyDescent="0.25">
      <c r="A16" t="s">
        <v>11</v>
      </c>
      <c r="B16" s="2">
        <v>2.7E-2</v>
      </c>
      <c r="C16" s="1">
        <v>5.8000000000000003E-2</v>
      </c>
      <c r="D16" s="1">
        <v>2E-3</v>
      </c>
    </row>
    <row r="17" spans="1:9" x14ac:dyDescent="0.25">
      <c r="A17" t="s">
        <v>12</v>
      </c>
      <c r="B17" s="2">
        <v>1.4999999999999999E-2</v>
      </c>
      <c r="C17" s="1">
        <v>7.0000000000000007E-2</v>
      </c>
      <c r="D17" s="1">
        <v>1.2999999999999999E-2</v>
      </c>
    </row>
    <row r="18" spans="1:9" x14ac:dyDescent="0.25">
      <c r="A18" t="s">
        <v>13</v>
      </c>
      <c r="B18" s="2">
        <v>-3.0000000000000001E-3</v>
      </c>
      <c r="C18" s="1">
        <v>0.02</v>
      </c>
      <c r="D18" s="1">
        <v>-0.02</v>
      </c>
    </row>
    <row r="19" spans="1:9" x14ac:dyDescent="0.25">
      <c r="A19" t="s">
        <v>14</v>
      </c>
      <c r="B19" s="2">
        <v>1.6E-2</v>
      </c>
      <c r="C19" s="1">
        <v>0.126</v>
      </c>
      <c r="D19" s="1">
        <v>3.0000000000000001E-3</v>
      </c>
      <c r="H19" s="6"/>
    </row>
    <row r="20" spans="1:9" x14ac:dyDescent="0.25">
      <c r="A20" t="s">
        <v>15</v>
      </c>
      <c r="B20" s="2">
        <v>2.5000000000000001E-2</v>
      </c>
      <c r="C20" s="1">
        <v>0.17</v>
      </c>
      <c r="D20" s="1">
        <v>8.9999999999999993E-3</v>
      </c>
    </row>
    <row r="21" spans="1:9" x14ac:dyDescent="0.25">
      <c r="A21" t="s">
        <v>16</v>
      </c>
      <c r="B21" s="2">
        <v>6.0000000000000001E-3</v>
      </c>
      <c r="C21" s="1">
        <v>0.161</v>
      </c>
      <c r="D21" s="1">
        <v>-1E-3</v>
      </c>
    </row>
    <row r="22" spans="1:9" x14ac:dyDescent="0.25">
      <c r="A22" t="s">
        <v>17</v>
      </c>
      <c r="B22" s="2">
        <v>0.05</v>
      </c>
      <c r="C22" s="1">
        <v>0.18099999999999999</v>
      </c>
      <c r="D22" s="1">
        <v>3.1E-2</v>
      </c>
    </row>
    <row r="23" spans="1:9" x14ac:dyDescent="0.25">
      <c r="A23" t="s">
        <v>18</v>
      </c>
      <c r="B23" s="2">
        <v>7.0999999999999994E-2</v>
      </c>
      <c r="C23" s="3">
        <v>0.1</v>
      </c>
      <c r="D23" s="1">
        <v>4.3999999999999997E-2</v>
      </c>
    </row>
    <row r="24" spans="1:9" x14ac:dyDescent="0.25">
      <c r="A24" t="s">
        <v>19</v>
      </c>
      <c r="B24" s="2">
        <v>3.5000000000000003E-2</v>
      </c>
      <c r="C24" s="1">
        <v>6.7000000000000004E-2</v>
      </c>
      <c r="D24" s="1">
        <v>2.5999999999999999E-2</v>
      </c>
    </row>
    <row r="25" spans="1:9" x14ac:dyDescent="0.25">
      <c r="A25" t="s">
        <v>20</v>
      </c>
      <c r="B25" s="2">
        <v>2.9000000000000001E-2</v>
      </c>
      <c r="C25" s="1">
        <v>3.4000000000000002E-2</v>
      </c>
      <c r="D25" s="1">
        <v>2.3E-2</v>
      </c>
    </row>
    <row r="26" spans="1:9" x14ac:dyDescent="0.25">
      <c r="A26" t="s">
        <v>21</v>
      </c>
      <c r="B26" s="2">
        <v>5.6000000000000001E-2</v>
      </c>
      <c r="C26" s="1">
        <v>1.2E-2</v>
      </c>
      <c r="D26" s="1">
        <v>4.5999999999999999E-2</v>
      </c>
    </row>
    <row r="29" spans="1:9" ht="15" customHeight="1" x14ac:dyDescent="0.25"/>
    <row r="30" spans="1:9" x14ac:dyDescent="0.25">
      <c r="A30" s="12" t="s">
        <v>26</v>
      </c>
      <c r="B30" s="12" t="s">
        <v>28</v>
      </c>
      <c r="C30" s="12" t="s">
        <v>23</v>
      </c>
      <c r="D30" s="12" t="s">
        <v>29</v>
      </c>
      <c r="E30" s="15" t="s">
        <v>31</v>
      </c>
      <c r="F30" s="12" t="s">
        <v>32</v>
      </c>
      <c r="G30" s="12" t="s">
        <v>33</v>
      </c>
      <c r="H30" s="29"/>
      <c r="I30" s="30"/>
    </row>
    <row r="31" spans="1:9" x14ac:dyDescent="0.25">
      <c r="A31" t="s">
        <v>22</v>
      </c>
      <c r="B31" s="2">
        <v>5.1999999999999998E-2</v>
      </c>
      <c r="C31">
        <v>4287886.8480000002</v>
      </c>
      <c r="D31" s="7"/>
      <c r="E31" s="16">
        <f>C31*1000</f>
        <v>4287886848</v>
      </c>
      <c r="F31" s="17">
        <v>4077609.648</v>
      </c>
      <c r="G31" s="20">
        <v>2.752862371240572E-2</v>
      </c>
      <c r="H31" s="8"/>
      <c r="I31" s="8"/>
    </row>
    <row r="32" spans="1:9" x14ac:dyDescent="0.25">
      <c r="A32" t="s">
        <v>30</v>
      </c>
      <c r="B32" s="9"/>
      <c r="C32" s="10"/>
      <c r="D32" s="14">
        <f>100%-D33</f>
        <v>0.93022004950070925</v>
      </c>
      <c r="E32" s="11"/>
      <c r="F32" s="18"/>
      <c r="H32" s="11"/>
      <c r="I32" s="11"/>
    </row>
    <row r="33" spans="1:11" x14ac:dyDescent="0.25">
      <c r="A33" t="s">
        <v>27</v>
      </c>
      <c r="B33" s="2">
        <v>0.124</v>
      </c>
      <c r="C33">
        <v>299208.53200000001</v>
      </c>
      <c r="D33" s="13">
        <f>C33/C31</f>
        <v>6.9779950499290783E-2</v>
      </c>
      <c r="E33" s="16">
        <f>C33*1000</f>
        <v>299208532</v>
      </c>
      <c r="F33" s="17">
        <v>266207.62599999999</v>
      </c>
      <c r="G33" s="21">
        <v>9.6138256156802715E-2</v>
      </c>
      <c r="H33" s="8"/>
      <c r="I33" s="8"/>
    </row>
    <row r="37" spans="1:11" x14ac:dyDescent="0.25">
      <c r="A37" s="10"/>
      <c r="B37" s="10"/>
      <c r="C37" s="9"/>
      <c r="D37" s="11"/>
      <c r="E37" s="11"/>
      <c r="F37" s="18"/>
      <c r="G37" s="18"/>
      <c r="H37" s="11"/>
      <c r="I37" s="11"/>
    </row>
    <row r="38" spans="1:11" ht="30" x14ac:dyDescent="0.25">
      <c r="A38" s="12" t="s">
        <v>26</v>
      </c>
      <c r="B38" s="12" t="s">
        <v>28</v>
      </c>
      <c r="C38" s="12" t="s">
        <v>23</v>
      </c>
      <c r="D38" s="12" t="s">
        <v>29</v>
      </c>
      <c r="E38" s="15" t="s">
        <v>31</v>
      </c>
      <c r="F38" s="12" t="s">
        <v>32</v>
      </c>
      <c r="G38" s="12" t="s">
        <v>33</v>
      </c>
      <c r="H38" s="15" t="s">
        <v>34</v>
      </c>
      <c r="I38" s="22" t="s">
        <v>36</v>
      </c>
      <c r="J38" s="22" t="s">
        <v>35</v>
      </c>
    </row>
    <row r="39" spans="1:11" x14ac:dyDescent="0.25">
      <c r="A39" t="s">
        <v>24</v>
      </c>
      <c r="B39" s="2">
        <v>0.61099999999999999</v>
      </c>
      <c r="C39">
        <v>24269.5242</v>
      </c>
      <c r="D39" s="7"/>
      <c r="E39" s="16">
        <f>C39*1000</f>
        <v>24269524.199999999</v>
      </c>
      <c r="F39" s="17">
        <v>15063.2703</v>
      </c>
      <c r="G39" s="20">
        <v>0.42694115919262332</v>
      </c>
      <c r="H39" s="17">
        <f>F39*1000</f>
        <v>15063270.300000001</v>
      </c>
      <c r="I39" s="24">
        <v>15.063000000000001</v>
      </c>
      <c r="J39" s="23">
        <v>24.27</v>
      </c>
    </row>
    <row r="40" spans="1:11" x14ac:dyDescent="0.25">
      <c r="A40" t="s">
        <v>25</v>
      </c>
      <c r="B40" s="2">
        <v>9.5000000000000001E-2</v>
      </c>
      <c r="C40">
        <v>274939.00599999999</v>
      </c>
      <c r="D40" s="11"/>
      <c r="E40" s="16">
        <f t="shared" ref="E40" si="0">C40*1000</f>
        <v>274939006</v>
      </c>
      <c r="F40" s="19">
        <v>251144.348</v>
      </c>
      <c r="G40" s="20">
        <v>8.0309270706387048E-2</v>
      </c>
      <c r="H40" s="17">
        <f>F40*1000</f>
        <v>251144348</v>
      </c>
      <c r="I40" s="24">
        <v>251.14</v>
      </c>
      <c r="J40" s="25">
        <v>274.94</v>
      </c>
    </row>
    <row r="41" spans="1:11" x14ac:dyDescent="0.25">
      <c r="F41" s="19"/>
      <c r="G41" s="19"/>
    </row>
    <row r="42" spans="1:11" x14ac:dyDescent="0.25">
      <c r="F42" s="19"/>
      <c r="G42" s="19"/>
    </row>
    <row r="43" spans="1:11" x14ac:dyDescent="0.25">
      <c r="F43" s="19"/>
      <c r="G43" s="19"/>
    </row>
    <row r="44" spans="1:11" x14ac:dyDescent="0.25">
      <c r="F44" s="19"/>
      <c r="G44" s="19"/>
    </row>
    <row r="45" spans="1:11" ht="30" x14ac:dyDescent="0.25">
      <c r="A45" s="27" t="s">
        <v>52</v>
      </c>
      <c r="B45" s="26">
        <v>2598572</v>
      </c>
    </row>
    <row r="47" spans="1:11" x14ac:dyDescent="0.25">
      <c r="A47" s="26" t="s">
        <v>37</v>
      </c>
      <c r="B47" s="26" t="s">
        <v>51</v>
      </c>
      <c r="C47" s="26" t="s">
        <v>53</v>
      </c>
      <c r="E47" s="26" t="s">
        <v>37</v>
      </c>
      <c r="F47" s="26" t="s">
        <v>51</v>
      </c>
      <c r="G47" s="26" t="s">
        <v>53</v>
      </c>
      <c r="I47" s="26" t="s">
        <v>37</v>
      </c>
      <c r="J47" s="26" t="s">
        <v>51</v>
      </c>
      <c r="K47" s="26" t="s">
        <v>53</v>
      </c>
    </row>
    <row r="48" spans="1:11" x14ac:dyDescent="0.25">
      <c r="A48" t="s">
        <v>47</v>
      </c>
      <c r="B48">
        <v>601254</v>
      </c>
      <c r="C48" s="28">
        <f>B48/B$45</f>
        <v>0.23137861871828067</v>
      </c>
      <c r="E48" t="s">
        <v>38</v>
      </c>
      <c r="F48">
        <v>712736</v>
      </c>
      <c r="G48" s="28">
        <f>F48/B$45</f>
        <v>0.27427987371525592</v>
      </c>
      <c r="I48" t="s">
        <v>43</v>
      </c>
      <c r="J48">
        <v>594747</v>
      </c>
      <c r="K48" s="28">
        <f>J48/B$45</f>
        <v>0.22887455109960395</v>
      </c>
    </row>
    <row r="49" spans="1:11" x14ac:dyDescent="0.25">
      <c r="A49" t="s">
        <v>48</v>
      </c>
      <c r="B49">
        <v>862433</v>
      </c>
      <c r="C49" s="28">
        <f>B49/B$45</f>
        <v>0.33188728270757939</v>
      </c>
      <c r="E49" t="s">
        <v>39</v>
      </c>
      <c r="F49">
        <v>799348</v>
      </c>
      <c r="G49" s="28">
        <f t="shared" ref="G49:G52" si="1">F49/B$45</f>
        <v>0.30761048760626991</v>
      </c>
      <c r="I49" t="s">
        <v>44</v>
      </c>
      <c r="J49">
        <v>1112164</v>
      </c>
      <c r="K49" s="28">
        <f t="shared" ref="K49:K51" si="2">J49/B$45</f>
        <v>0.42799045013953818</v>
      </c>
    </row>
    <row r="50" spans="1:11" x14ac:dyDescent="0.25">
      <c r="A50" t="s">
        <v>49</v>
      </c>
      <c r="B50">
        <v>658937</v>
      </c>
      <c r="C50" s="28">
        <f>B50/B$45</f>
        <v>0.25357657975226394</v>
      </c>
      <c r="E50" t="s">
        <v>40</v>
      </c>
      <c r="F50">
        <v>427244</v>
      </c>
      <c r="G50" s="28">
        <f t="shared" si="1"/>
        <v>0.16441491711601602</v>
      </c>
      <c r="I50" t="s">
        <v>45</v>
      </c>
      <c r="J50">
        <v>595500</v>
      </c>
      <c r="K50" s="28">
        <f t="shared" si="2"/>
        <v>0.22916432563731157</v>
      </c>
    </row>
    <row r="51" spans="1:11" x14ac:dyDescent="0.25">
      <c r="A51" t="s">
        <v>50</v>
      </c>
      <c r="B51">
        <v>475948</v>
      </c>
      <c r="C51" s="28">
        <f t="shared" ref="C51" si="3">B51/B$45</f>
        <v>0.183157518821876</v>
      </c>
      <c r="E51" t="s">
        <v>41</v>
      </c>
      <c r="F51">
        <v>411911</v>
      </c>
      <c r="G51" s="28">
        <f t="shared" si="1"/>
        <v>0.15851436866094148</v>
      </c>
      <c r="I51" t="s">
        <v>46</v>
      </c>
      <c r="J51">
        <v>312657</v>
      </c>
      <c r="K51" s="28">
        <f t="shared" si="2"/>
        <v>0.12031877508108299</v>
      </c>
    </row>
    <row r="52" spans="1:11" x14ac:dyDescent="0.25">
      <c r="E52" t="s">
        <v>42</v>
      </c>
      <c r="F52">
        <v>247333</v>
      </c>
      <c r="G52" s="28">
        <f t="shared" si="1"/>
        <v>9.5180352901516677E-2</v>
      </c>
    </row>
    <row r="53" spans="1:11" x14ac:dyDescent="0.25">
      <c r="C53" s="3"/>
    </row>
    <row r="56" spans="1:11" x14ac:dyDescent="0.25">
      <c r="A56" s="33" t="s">
        <v>67</v>
      </c>
      <c r="B56" s="26">
        <v>24269524.199999999</v>
      </c>
    </row>
    <row r="58" spans="1:11" x14ac:dyDescent="0.25">
      <c r="A58" s="26" t="s">
        <v>58</v>
      </c>
      <c r="B58" s="26" t="s">
        <v>54</v>
      </c>
      <c r="C58" s="26" t="s">
        <v>55</v>
      </c>
      <c r="D58" s="26" t="s">
        <v>56</v>
      </c>
      <c r="E58" s="26" t="s">
        <v>57</v>
      </c>
      <c r="F58" s="26" t="s">
        <v>65</v>
      </c>
      <c r="G58" s="26" t="s">
        <v>63</v>
      </c>
      <c r="H58" s="26" t="s">
        <v>64</v>
      </c>
      <c r="I58" s="26" t="s">
        <v>66</v>
      </c>
    </row>
    <row r="59" spans="1:11" x14ac:dyDescent="0.25">
      <c r="A59" t="s">
        <v>59</v>
      </c>
      <c r="B59" t="s">
        <v>24</v>
      </c>
      <c r="C59">
        <v>6931271.7999999998</v>
      </c>
      <c r="D59">
        <v>7986216.5999999996</v>
      </c>
      <c r="E59" s="6">
        <f>D59/C59-1</f>
        <v>0.15220075484559703</v>
      </c>
      <c r="F59" s="31">
        <f>C59/1000000</f>
        <v>6.9312718000000002</v>
      </c>
      <c r="G59" s="31">
        <f>D59/1000000</f>
        <v>7.9862165999999997</v>
      </c>
      <c r="H59" s="31">
        <f>(D59-C59)/1000000</f>
        <v>1.0549447999999999</v>
      </c>
      <c r="I59" s="28">
        <f>D59/$B$56</f>
        <v>0.32906358337259861</v>
      </c>
    </row>
    <row r="60" spans="1:11" x14ac:dyDescent="0.25">
      <c r="A60" t="s">
        <v>60</v>
      </c>
      <c r="B60" t="s">
        <v>24</v>
      </c>
      <c r="C60">
        <v>5702279.0999999987</v>
      </c>
      <c r="D60">
        <v>7935904.5</v>
      </c>
      <c r="E60" s="6">
        <f t="shared" ref="E60:E62" si="4">D60/C60-1</f>
        <v>0.39170748411806122</v>
      </c>
      <c r="F60" s="31">
        <f>C60/1000000</f>
        <v>5.7022790999999984</v>
      </c>
      <c r="G60" s="31">
        <f>D60/1000000</f>
        <v>7.9359045000000004</v>
      </c>
      <c r="H60" s="31">
        <f>(D60-C60)/1000000</f>
        <v>2.2336254000000011</v>
      </c>
      <c r="I60" s="28">
        <f t="shared" ref="I60:I62" si="5">D60/$B$56</f>
        <v>0.32699052666224088</v>
      </c>
    </row>
    <row r="61" spans="1:11" x14ac:dyDescent="0.25">
      <c r="A61" t="s">
        <v>61</v>
      </c>
      <c r="B61" t="s">
        <v>24</v>
      </c>
      <c r="C61">
        <v>1119193</v>
      </c>
      <c r="D61">
        <v>4630938.2</v>
      </c>
      <c r="E61" s="6">
        <f t="shared" si="4"/>
        <v>3.1377476449548913</v>
      </c>
      <c r="F61" s="31">
        <f>C61/1000000</f>
        <v>1.1191930000000001</v>
      </c>
      <c r="G61" s="31">
        <f>D61/1000000</f>
        <v>4.6309382000000001</v>
      </c>
      <c r="H61" s="31">
        <f>(D61-C61)/1000000</f>
        <v>3.5117452</v>
      </c>
      <c r="I61" s="28">
        <f t="shared" si="5"/>
        <v>0.19081289611767505</v>
      </c>
    </row>
    <row r="62" spans="1:11" x14ac:dyDescent="0.25">
      <c r="A62" t="s">
        <v>62</v>
      </c>
      <c r="B62" t="s">
        <v>24</v>
      </c>
      <c r="C62">
        <v>288510.40000000002</v>
      </c>
      <c r="D62">
        <v>1468300</v>
      </c>
      <c r="E62" s="6">
        <f>D62/C62-1</f>
        <v>4.089244616485229</v>
      </c>
      <c r="F62" s="31">
        <f>C62/1000000</f>
        <v>0.2885104</v>
      </c>
      <c r="G62" s="31">
        <f>D62/1000000</f>
        <v>1.4682999999999999</v>
      </c>
      <c r="H62" s="31">
        <f>(D62-C62)/1000000</f>
        <v>1.1797896000000001</v>
      </c>
      <c r="I62" s="28">
        <f t="shared" si="5"/>
        <v>6.0499743954601302E-2</v>
      </c>
    </row>
    <row r="63" spans="1:11" x14ac:dyDescent="0.25">
      <c r="I63" s="3"/>
    </row>
  </sheetData>
  <mergeCells count="1">
    <mergeCell ref="H30:I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BB78-02E3-40EB-84D1-23D33FF9A897}">
  <dimension ref="I140:R160"/>
  <sheetViews>
    <sheetView tabSelected="1" topLeftCell="A136" zoomScale="85" zoomScaleNormal="85" workbookViewId="0">
      <selection activeCell="U147" sqref="U147"/>
    </sheetView>
  </sheetViews>
  <sheetFormatPr defaultRowHeight="15" x14ac:dyDescent="0.25"/>
  <cols>
    <col min="1" max="16384" width="9.140625" style="5"/>
  </cols>
  <sheetData>
    <row r="140" spans="9:13" x14ac:dyDescent="0.25">
      <c r="I140"/>
      <c r="M140"/>
    </row>
    <row r="152" spans="10:18" x14ac:dyDescent="0.25">
      <c r="J152"/>
    </row>
    <row r="160" spans="10:18" x14ac:dyDescent="0.25">
      <c r="R160" s="3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Kumar</dc:creator>
  <cp:lastModifiedBy>Vaibhav Kumar</cp:lastModifiedBy>
  <dcterms:created xsi:type="dcterms:W3CDTF">2024-01-23T12:15:53Z</dcterms:created>
  <dcterms:modified xsi:type="dcterms:W3CDTF">2024-01-24T15:53:24Z</dcterms:modified>
</cp:coreProperties>
</file>