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72fd461096c134/Desktop/PROJECTS/Data_Analytics_Projects/Vodka Category Market Intelligence Project/"/>
    </mc:Choice>
  </mc:AlternateContent>
  <xr:revisionPtr revIDLastSave="13" documentId="13_ncr:1_{A57A36C2-605C-44CF-8328-2C74F3109D83}" xr6:coauthVersionLast="47" xr6:coauthVersionMax="47" xr10:uidLastSave="{C423EC97-6453-4D39-AAD5-06DCB793AA5D}"/>
  <bookViews>
    <workbookView xWindow="-108" yWindow="-108" windowWidth="23256" windowHeight="13176" activeTab="1" xr2:uid="{0813E137-015A-437C-A84E-EA85FAB447FF}"/>
  </bookViews>
  <sheets>
    <sheet name="Sheet1" sheetId="1" r:id="rId1"/>
    <sheet name="Charts" sheetId="2" r:id="rId2"/>
  </sheets>
  <definedNames>
    <definedName name="_xlchart.v2.0" hidden="1">Sheet1!$E$48:$E$52</definedName>
    <definedName name="_xlchart.v2.1" hidden="1">Sheet1!$G$47</definedName>
    <definedName name="_xlchart.v2.2" hidden="1">Sheet1!$G$48:$G$52</definedName>
    <definedName name="_xlchart.v2.3" hidden="1">Sheet1!$A$48:$A$51</definedName>
    <definedName name="_xlchart.v2.4" hidden="1">Sheet1!$C$47</definedName>
    <definedName name="_xlchart.v2.5" hidden="1">Sheet1!$C$48:$C$51</definedName>
    <definedName name="_xlchart.v2.6" hidden="1">Sheet1!$I$48:$I$51</definedName>
    <definedName name="_xlchart.v2.7" hidden="1">Sheet1!$K$47</definedName>
    <definedName name="_xlchart.v2.8" hidden="1">Sheet1!$K$48:$K$51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2" i="1" l="1"/>
  <c r="I123" i="1"/>
  <c r="I124" i="1"/>
  <c r="I125" i="1"/>
  <c r="I126" i="1"/>
  <c r="I121" i="1"/>
  <c r="H121" i="1"/>
  <c r="H122" i="1"/>
  <c r="H123" i="1"/>
  <c r="H124" i="1"/>
  <c r="H125" i="1"/>
  <c r="H126" i="1"/>
  <c r="G122" i="1"/>
  <c r="G123" i="1"/>
  <c r="G124" i="1"/>
  <c r="G125" i="1"/>
  <c r="G126" i="1"/>
  <c r="G121" i="1"/>
  <c r="F122" i="1"/>
  <c r="F123" i="1"/>
  <c r="F124" i="1"/>
  <c r="F125" i="1"/>
  <c r="F126" i="1"/>
  <c r="F121" i="1"/>
  <c r="I113" i="1"/>
  <c r="I114" i="1"/>
  <c r="I115" i="1"/>
  <c r="I116" i="1"/>
  <c r="I117" i="1"/>
  <c r="I112" i="1"/>
  <c r="H112" i="1"/>
  <c r="H113" i="1"/>
  <c r="H114" i="1"/>
  <c r="H115" i="1"/>
  <c r="H116" i="1"/>
  <c r="H117" i="1"/>
  <c r="G113" i="1"/>
  <c r="G114" i="1"/>
  <c r="G115" i="1"/>
  <c r="G116" i="1"/>
  <c r="G117" i="1"/>
  <c r="G112" i="1"/>
  <c r="F113" i="1"/>
  <c r="F114" i="1"/>
  <c r="F115" i="1"/>
  <c r="F116" i="1"/>
  <c r="F117" i="1"/>
  <c r="F112" i="1"/>
  <c r="I105" i="1"/>
  <c r="I106" i="1"/>
  <c r="I107" i="1"/>
  <c r="I104" i="1"/>
  <c r="G105" i="1"/>
  <c r="H105" i="1"/>
  <c r="G106" i="1"/>
  <c r="H106" i="1"/>
  <c r="G107" i="1"/>
  <c r="H107" i="1"/>
  <c r="H104" i="1"/>
  <c r="G104" i="1"/>
  <c r="F105" i="1"/>
  <c r="F106" i="1"/>
  <c r="F107" i="1"/>
  <c r="F104" i="1"/>
  <c r="I98" i="1"/>
  <c r="I99" i="1"/>
  <c r="I100" i="1"/>
  <c r="I97" i="1"/>
  <c r="H98" i="1"/>
  <c r="H99" i="1"/>
  <c r="H100" i="1"/>
  <c r="H97" i="1"/>
  <c r="G98" i="1"/>
  <c r="G99" i="1"/>
  <c r="G100" i="1"/>
  <c r="G97" i="1"/>
  <c r="F98" i="1"/>
  <c r="F99" i="1"/>
  <c r="F100" i="1"/>
  <c r="F97" i="1"/>
  <c r="H87" i="1"/>
  <c r="H88" i="1"/>
  <c r="H89" i="1"/>
  <c r="H86" i="1"/>
  <c r="G82" i="1"/>
  <c r="G81" i="1"/>
  <c r="G87" i="1"/>
  <c r="G88" i="1"/>
  <c r="G89" i="1"/>
  <c r="G86" i="1"/>
  <c r="F87" i="1"/>
  <c r="F88" i="1"/>
  <c r="F89" i="1"/>
  <c r="F86" i="1"/>
  <c r="F82" i="1"/>
  <c r="F81" i="1"/>
  <c r="E82" i="1"/>
  <c r="E81" i="1"/>
  <c r="E87" i="1"/>
  <c r="E88" i="1"/>
  <c r="E89" i="1"/>
  <c r="E86" i="1"/>
  <c r="D82" i="1"/>
  <c r="D81" i="1"/>
  <c r="I72" i="1"/>
  <c r="I70" i="1"/>
  <c r="I71" i="1"/>
  <c r="I73" i="1"/>
  <c r="I74" i="1"/>
  <c r="I69" i="1"/>
  <c r="I59" i="1"/>
  <c r="H70" i="1"/>
  <c r="H71" i="1"/>
  <c r="H72" i="1"/>
  <c r="H73" i="1"/>
  <c r="H74" i="1"/>
  <c r="H69" i="1"/>
  <c r="H59" i="1"/>
  <c r="B66" i="1"/>
  <c r="I60" i="1"/>
  <c r="I61" i="1"/>
  <c r="I62" i="1"/>
  <c r="G59" i="1"/>
  <c r="F60" i="1"/>
  <c r="F61" i="1"/>
  <c r="F62" i="1"/>
  <c r="F59" i="1"/>
  <c r="E62" i="1"/>
  <c r="H60" i="1"/>
  <c r="H61" i="1"/>
  <c r="H62" i="1"/>
  <c r="E59" i="1"/>
  <c r="G60" i="1"/>
  <c r="G61" i="1"/>
  <c r="G62" i="1"/>
  <c r="E60" i="1"/>
  <c r="E61" i="1"/>
  <c r="K49" i="1"/>
  <c r="K50" i="1"/>
  <c r="K51" i="1"/>
  <c r="K48" i="1"/>
  <c r="G49" i="1"/>
  <c r="G50" i="1"/>
  <c r="G51" i="1"/>
  <c r="G52" i="1"/>
  <c r="G48" i="1"/>
  <c r="C50" i="1"/>
  <c r="C49" i="1"/>
  <c r="C51" i="1"/>
  <c r="C48" i="1"/>
  <c r="H40" i="1"/>
  <c r="H39" i="1"/>
  <c r="E39" i="1"/>
  <c r="E31" i="1"/>
  <c r="E40" i="1"/>
  <c r="E33" i="1"/>
  <c r="D33" i="1"/>
  <c r="D32" i="1" s="1"/>
</calcChain>
</file>

<file path=xl/sharedStrings.xml><?xml version="1.0" encoding="utf-8"?>
<sst xmlns="http://schemas.openxmlformats.org/spreadsheetml/2006/main" count="271" uniqueCount="109">
  <si>
    <t>Categories</t>
  </si>
  <si>
    <t>Value Sales Growth</t>
  </si>
  <si>
    <t>Value market Share</t>
  </si>
  <si>
    <t>Sales Volume Change</t>
  </si>
  <si>
    <t>FMCG</t>
  </si>
  <si>
    <t>DPH</t>
  </si>
  <si>
    <t>GROCERY</t>
  </si>
  <si>
    <t>FRESH GOODS</t>
  </si>
  <si>
    <t>BEVERAGES</t>
  </si>
  <si>
    <t>FROZEN GOODS</t>
  </si>
  <si>
    <t>Detailed Category</t>
  </si>
  <si>
    <t>Home Care</t>
  </si>
  <si>
    <t>Personal Care</t>
  </si>
  <si>
    <t>Paper Product</t>
  </si>
  <si>
    <t>Salted Grocery</t>
  </si>
  <si>
    <t>Savoury Grocery</t>
  </si>
  <si>
    <t>Dairy Products</t>
  </si>
  <si>
    <t>Non Dairy Products</t>
  </si>
  <si>
    <t>Alchoholic Beverages</t>
  </si>
  <si>
    <t>Non Alchoholic Beverages</t>
  </si>
  <si>
    <t>Salted Frozen Goods</t>
  </si>
  <si>
    <t>Sugared Frozen Goods</t>
  </si>
  <si>
    <t>Market</t>
  </si>
  <si>
    <t>Value Sales Growth%</t>
  </si>
  <si>
    <t xml:space="preserve">Value Sales (1000 €) </t>
  </si>
  <si>
    <t xml:space="preserve">Market Share </t>
  </si>
  <si>
    <t>Actual Value sales</t>
  </si>
  <si>
    <t xml:space="preserve">Value Sales (1000 €) MAT-1 </t>
  </si>
  <si>
    <t>Volume % Change</t>
  </si>
  <si>
    <t>Spirits</t>
  </si>
  <si>
    <t>Other Spirits</t>
  </si>
  <si>
    <t>Vodka</t>
  </si>
  <si>
    <t>Actual Value sales (MAT-1)</t>
  </si>
  <si>
    <t>Actual Value sales (MAT-1) in millions</t>
  </si>
  <si>
    <t>Actual Value sales (MAT) in millions</t>
  </si>
  <si>
    <t>ARO</t>
  </si>
  <si>
    <t>NATURE</t>
  </si>
  <si>
    <t>Total Buyer in FranceFor Vodka</t>
  </si>
  <si>
    <t>TOTAL FRANCE</t>
  </si>
  <si>
    <t>Total Buyer</t>
  </si>
  <si>
    <t>% Buyer</t>
  </si>
  <si>
    <t>UNDER 35 YEARS OLD</t>
  </si>
  <si>
    <t>FOYERS 1 PERSONNE</t>
  </si>
  <si>
    <t>MODESTE</t>
  </si>
  <si>
    <t>35 TO 49 YEARS OLD</t>
  </si>
  <si>
    <t>FOYERS 2 PERSONNES</t>
  </si>
  <si>
    <t>MOYEN INFERIEUR</t>
  </si>
  <si>
    <t>50 TO 64 YEARS OLD</t>
  </si>
  <si>
    <t>FOYERS 3 PERSONNES</t>
  </si>
  <si>
    <t>MOYEN SUPERIEUR</t>
  </si>
  <si>
    <t>65+ YEARS OLD</t>
  </si>
  <si>
    <t>FOYERS 4 PERSONNES</t>
  </si>
  <si>
    <t>AISE</t>
  </si>
  <si>
    <t>FOYERS 5 PERS ET PLUS</t>
  </si>
  <si>
    <t>Total Value Sales in ARO</t>
  </si>
  <si>
    <t>Brand</t>
  </si>
  <si>
    <t>Type</t>
  </si>
  <si>
    <t>Value Sales (MAT-1)</t>
  </si>
  <si>
    <t>Value Sales (MAT)</t>
  </si>
  <si>
    <t>Growth %</t>
  </si>
  <si>
    <t>Sales in Million (MAT-1)</t>
  </si>
  <si>
    <t>Sales in Million (MAT)</t>
  </si>
  <si>
    <t>Growth Value in million</t>
  </si>
  <si>
    <t>Market Share</t>
  </si>
  <si>
    <t>ERISTOFF</t>
  </si>
  <si>
    <t>ABSOLUT</t>
  </si>
  <si>
    <t>CIROC</t>
  </si>
  <si>
    <t>ZUBROWKA</t>
  </si>
  <si>
    <t>Total Value Sales in NATURE</t>
  </si>
  <si>
    <t>POLIAKOV</t>
  </si>
  <si>
    <t>MDD</t>
  </si>
  <si>
    <t>SOBIESKI</t>
  </si>
  <si>
    <t>Category</t>
  </si>
  <si>
    <t>Banner</t>
  </si>
  <si>
    <t>HM</t>
  </si>
  <si>
    <t>SM</t>
  </si>
  <si>
    <t>Sub category</t>
  </si>
  <si>
    <t>WD (MAT)</t>
  </si>
  <si>
    <t>Shelf Space in cm (MAT)</t>
  </si>
  <si>
    <t>Time Frame</t>
  </si>
  <si>
    <t>Vodka Sales</t>
  </si>
  <si>
    <t>ARO Sales</t>
  </si>
  <si>
    <t>NATURE Sales</t>
  </si>
  <si>
    <t>4 S 18/08/19</t>
  </si>
  <si>
    <t>4 S 15/09/19</t>
  </si>
  <si>
    <t>4 S 13/10/19</t>
  </si>
  <si>
    <t>4 S 10/11/19</t>
  </si>
  <si>
    <t>4 S 08/12/19</t>
  </si>
  <si>
    <t>4 S 05/01/20</t>
  </si>
  <si>
    <t>4 S 02/02/20</t>
  </si>
  <si>
    <t>4 S 01/03/20</t>
  </si>
  <si>
    <t>4 S 29/03/20</t>
  </si>
  <si>
    <t>4 S 26/04/20</t>
  </si>
  <si>
    <t>4 S 24/05/20</t>
  </si>
  <si>
    <t>4 S 21/06/20</t>
  </si>
  <si>
    <t>4 S 19/07/20</t>
  </si>
  <si>
    <t>4 S 16/08/20</t>
  </si>
  <si>
    <t>4 S 13/09/20</t>
  </si>
  <si>
    <t>4 S 11/10/20</t>
  </si>
  <si>
    <t>4 S 08/11/20</t>
  </si>
  <si>
    <t>4 S 06/12/20</t>
  </si>
  <si>
    <t>4 S 03/01/21</t>
  </si>
  <si>
    <t>4 S 31/01/21</t>
  </si>
  <si>
    <t>4 S 28/02/21</t>
  </si>
  <si>
    <t>4 S 28/03/21</t>
  </si>
  <si>
    <t>4 S 25/04/21</t>
  </si>
  <si>
    <t>4 S 23/05/21</t>
  </si>
  <si>
    <t>4 S 20/06/21</t>
  </si>
  <si>
    <t>4 S 18/07/21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</si>
</sst>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_-* #,##0\ _€_-;\-* #,##0\ _€_-;_-* &quot;-&quot;??\ _€_-;_-@"/>
    <numFmt numFmtId="166" formatCode="_([$€-2]\ * #,##0.00_);_([$€-2]\ * \(#,##0.00\);_([$€-2]\ * &quot;-&quot;??_);_(@_)"/>
    <numFmt numFmtId="167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8"/>
      <color theme="0"/>
      <name val="Montserrat"/>
    </font>
    <font>
      <sz val="8"/>
      <color theme="1"/>
      <name val="Montserrat"/>
    </font>
    <font>
      <sz val="8"/>
      <name val="Montserrat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1" applyFont="1"/>
    <xf numFmtId="165" fontId="3" fillId="0" borderId="0" xfId="0" quotePrefix="1" applyNumberFormat="1" applyFont="1" applyAlignment="1">
      <alignment horizontal="right"/>
    </xf>
    <xf numFmtId="0" fontId="3" fillId="0" borderId="0" xfId="0" quotePrefix="1" applyFont="1" applyAlignment="1">
      <alignment horizontal="right"/>
    </xf>
    <xf numFmtId="0" fontId="4" fillId="0" borderId="0" xfId="0" quotePrefix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/>
    <xf numFmtId="0" fontId="0" fillId="4" borderId="0" xfId="0" applyFill="1"/>
    <xf numFmtId="9" fontId="5" fillId="0" borderId="0" xfId="1" quotePrefix="1" applyFont="1" applyFill="1" applyAlignment="1">
      <alignment horizontal="right"/>
    </xf>
    <xf numFmtId="9" fontId="4" fillId="0" borderId="0" xfId="1" applyFont="1" applyFill="1"/>
    <xf numFmtId="0" fontId="6" fillId="4" borderId="0" xfId="0" applyFont="1" applyFill="1"/>
    <xf numFmtId="165" fontId="6" fillId="0" borderId="0" xfId="0" quotePrefix="1" applyNumberFormat="1" applyFont="1" applyAlignment="1">
      <alignment horizontal="right"/>
    </xf>
    <xf numFmtId="0" fontId="6" fillId="0" borderId="0" xfId="0" quotePrefix="1" applyFont="1" applyAlignment="1">
      <alignment horizontal="right"/>
    </xf>
    <xf numFmtId="165" fontId="6" fillId="0" borderId="0" xfId="0" applyNumberFormat="1" applyFont="1"/>
    <xf numFmtId="0" fontId="6" fillId="0" borderId="0" xfId="0" applyFont="1"/>
    <xf numFmtId="9" fontId="6" fillId="0" borderId="0" xfId="1" quotePrefix="1" applyFont="1" applyFill="1" applyAlignment="1">
      <alignment horizontal="right"/>
    </xf>
    <xf numFmtId="9" fontId="6" fillId="0" borderId="0" xfId="1" applyFont="1" applyFill="1"/>
    <xf numFmtId="0" fontId="6" fillId="4" borderId="0" xfId="0" applyFont="1" applyFill="1" applyAlignment="1">
      <alignment wrapText="1"/>
    </xf>
    <xf numFmtId="166" fontId="6" fillId="0" borderId="0" xfId="0" quotePrefix="1" applyNumberFormat="1" applyFont="1" applyAlignment="1">
      <alignment horizontal="right"/>
    </xf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  <xf numFmtId="0" fontId="0" fillId="5" borderId="0" xfId="0" applyFill="1"/>
    <xf numFmtId="0" fontId="7" fillId="5" borderId="0" xfId="0" applyFont="1" applyFill="1" applyAlignment="1">
      <alignment wrapText="1"/>
    </xf>
    <xf numFmtId="164" fontId="0" fillId="0" borderId="0" xfId="1" applyNumberFormat="1" applyFont="1"/>
    <xf numFmtId="166" fontId="0" fillId="0" borderId="0" xfId="0" applyNumberFormat="1"/>
    <xf numFmtId="0" fontId="8" fillId="3" borderId="0" xfId="0" applyFont="1" applyFill="1"/>
    <xf numFmtId="0" fontId="8" fillId="5" borderId="0" xfId="0" applyFont="1" applyFill="1" applyAlignment="1">
      <alignment wrapText="1"/>
    </xf>
    <xf numFmtId="167" fontId="0" fillId="0" borderId="0" xfId="0" applyNumberFormat="1"/>
    <xf numFmtId="0" fontId="8" fillId="0" borderId="0" xfId="0" applyFont="1" applyAlignment="1">
      <alignment wrapText="1"/>
    </xf>
    <xf numFmtId="165" fontId="0" fillId="0" borderId="0" xfId="0" applyNumberFormat="1"/>
    <xf numFmtId="165" fontId="3" fillId="0" borderId="0" xfId="0" applyNumberFormat="1" applyFont="1" applyAlignment="1">
      <alignment horizontal="center" vertical="center" wrapText="1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Market Share by Specific Category</a:t>
            </a:r>
          </a:p>
        </c:rich>
      </c:tx>
      <c:layout>
        <c:manualLayout>
          <c:xMode val="edge"/>
          <c:yMode val="edge"/>
          <c:x val="0.48644773061903845"/>
          <c:y val="2.197802197802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Sheet1!$C$15</c:f>
              <c:strCache>
                <c:ptCount val="1"/>
                <c:pt idx="0">
                  <c:v>Value market Share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71-45C8-811E-003C5C9F1A7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71-45C8-811E-003C5C9F1A7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C71-45C8-811E-003C5C9F1A7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C71-45C8-811E-003C5C9F1A7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C71-45C8-811E-003C5C9F1A7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C71-45C8-811E-003C5C9F1A7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C71-45C8-811E-003C5C9F1A7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C71-45C8-811E-003C5C9F1A7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C71-45C8-811E-003C5C9F1A7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C71-45C8-811E-003C5C9F1A7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C71-45C8-811E-003C5C9F1A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Sheet1!$A$16:$A$26</c:f>
              <c:strCache>
                <c:ptCount val="11"/>
                <c:pt idx="0">
                  <c:v>Home Care</c:v>
                </c:pt>
                <c:pt idx="1">
                  <c:v>Personal Care</c:v>
                </c:pt>
                <c:pt idx="2">
                  <c:v>Paper Product</c:v>
                </c:pt>
                <c:pt idx="3">
                  <c:v>Salted Grocery</c:v>
                </c:pt>
                <c:pt idx="4">
                  <c:v>Savoury Grocery</c:v>
                </c:pt>
                <c:pt idx="5">
                  <c:v>Dairy Products</c:v>
                </c:pt>
                <c:pt idx="6">
                  <c:v>Non Dairy Products</c:v>
                </c:pt>
                <c:pt idx="7">
                  <c:v>Alchoholic Beverages</c:v>
                </c:pt>
                <c:pt idx="8">
                  <c:v>Non Alchoholic Beverages</c:v>
                </c:pt>
                <c:pt idx="9">
                  <c:v>Salted Frozen Goods</c:v>
                </c:pt>
                <c:pt idx="10">
                  <c:v>Sugared Frozen Goods</c:v>
                </c:pt>
              </c:strCache>
            </c:strRef>
          </c:cat>
          <c:val>
            <c:numRef>
              <c:f>Sheet1!$C$16:$C$26</c:f>
              <c:numCache>
                <c:formatCode>0.00%</c:formatCode>
                <c:ptCount val="11"/>
                <c:pt idx="0">
                  <c:v>5.8000000000000003E-2</c:v>
                </c:pt>
                <c:pt idx="1">
                  <c:v>7.0000000000000007E-2</c:v>
                </c:pt>
                <c:pt idx="2">
                  <c:v>0.02</c:v>
                </c:pt>
                <c:pt idx="3">
                  <c:v>0.126</c:v>
                </c:pt>
                <c:pt idx="4">
                  <c:v>0.17</c:v>
                </c:pt>
                <c:pt idx="5">
                  <c:v>0.161</c:v>
                </c:pt>
                <c:pt idx="6">
                  <c:v>0.18099999999999999</c:v>
                </c:pt>
                <c:pt idx="7" formatCode="0%">
                  <c:v>0.1</c:v>
                </c:pt>
                <c:pt idx="8">
                  <c:v>6.7000000000000004E-2</c:v>
                </c:pt>
                <c:pt idx="9">
                  <c:v>3.4000000000000002E-2</c:v>
                </c:pt>
                <c:pt idx="10">
                  <c:v>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C71-45C8-811E-003C5C9F1A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Overall Market Share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Value market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80-4DB4-A39E-90E0940254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80-4DB4-A39E-90E0940254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580-4DB4-A39E-90E0940254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580-4DB4-A39E-90E0940254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580-4DB4-A39E-90E0940254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580-4DB4-A39E-90E0940254A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80-4DB4-A39E-90E0940254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Sheet1!$A$2:$A$7</c:f>
              <c:strCache>
                <c:ptCount val="6"/>
                <c:pt idx="0">
                  <c:v>FMCG</c:v>
                </c:pt>
                <c:pt idx="1">
                  <c:v>DPH</c:v>
                </c:pt>
                <c:pt idx="2">
                  <c:v>GROCERY</c:v>
                </c:pt>
                <c:pt idx="3">
                  <c:v>FRESH GOODS</c:v>
                </c:pt>
                <c:pt idx="4">
                  <c:v>BEVERAGES</c:v>
                </c:pt>
                <c:pt idx="5">
                  <c:v>FROZEN GOODS</c:v>
                </c:pt>
              </c:strCache>
            </c:strRef>
          </c:cat>
          <c:val>
            <c:numRef>
              <c:f>Sheet1!$C$2:$C$7</c:f>
              <c:numCache>
                <c:formatCode>0.0%</c:formatCode>
                <c:ptCount val="6"/>
                <c:pt idx="0" formatCode="0%">
                  <c:v>0</c:v>
                </c:pt>
                <c:pt idx="1">
                  <c:v>0.14899999999999999</c:v>
                </c:pt>
                <c:pt idx="2">
                  <c:v>0.29599999999999999</c:v>
                </c:pt>
                <c:pt idx="3">
                  <c:v>0.34200000000000003</c:v>
                </c:pt>
                <c:pt idx="4">
                  <c:v>0.16700000000000001</c:v>
                </c:pt>
                <c:pt idx="5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80-4DB4-A39E-90E0940254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0501067622488688"/>
          <c:y val="0.80095988001499807"/>
          <c:w val="0.82166645074301725"/>
          <c:h val="0.11479103573591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Value Sales</a:t>
            </a:r>
            <a:r>
              <a:rPr lang="en-US" baseline="0"/>
              <a:t> &amp; Sales Volume % Growth | Total Coverage | MAT 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670729313727E-2"/>
          <c:y val="0.10229730567902023"/>
          <c:w val="0.76829411665074221"/>
          <c:h val="0.57952397996316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Value Sales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Home Care</c:v>
                </c:pt>
                <c:pt idx="1">
                  <c:v>Personal Care</c:v>
                </c:pt>
                <c:pt idx="2">
                  <c:v>Paper Product</c:v>
                </c:pt>
                <c:pt idx="3">
                  <c:v>Salted Grocery</c:v>
                </c:pt>
                <c:pt idx="4">
                  <c:v>Savoury Grocery</c:v>
                </c:pt>
                <c:pt idx="5">
                  <c:v>Dairy Products</c:v>
                </c:pt>
                <c:pt idx="6">
                  <c:v>Non Dairy Products</c:v>
                </c:pt>
                <c:pt idx="7">
                  <c:v>Alchoholic Beverages</c:v>
                </c:pt>
                <c:pt idx="8">
                  <c:v>Non Alchoholic Beverages</c:v>
                </c:pt>
                <c:pt idx="9">
                  <c:v>Salted Frozen Goods</c:v>
                </c:pt>
                <c:pt idx="10">
                  <c:v>Sugared Frozen Goods</c:v>
                </c:pt>
              </c:strCache>
            </c:strRef>
          </c:cat>
          <c:val>
            <c:numRef>
              <c:f>Sheet1!$B$16:$B$26</c:f>
              <c:numCache>
                <c:formatCode>0.0%</c:formatCode>
                <c:ptCount val="11"/>
                <c:pt idx="0">
                  <c:v>2.7E-2</c:v>
                </c:pt>
                <c:pt idx="1">
                  <c:v>1.4999999999999999E-2</c:v>
                </c:pt>
                <c:pt idx="2">
                  <c:v>-3.0000000000000001E-3</c:v>
                </c:pt>
                <c:pt idx="3">
                  <c:v>1.6E-2</c:v>
                </c:pt>
                <c:pt idx="4">
                  <c:v>2.5000000000000001E-2</c:v>
                </c:pt>
                <c:pt idx="5">
                  <c:v>6.0000000000000001E-3</c:v>
                </c:pt>
                <c:pt idx="6">
                  <c:v>0.05</c:v>
                </c:pt>
                <c:pt idx="7">
                  <c:v>7.0999999999999994E-2</c:v>
                </c:pt>
                <c:pt idx="8">
                  <c:v>3.5000000000000003E-2</c:v>
                </c:pt>
                <c:pt idx="9">
                  <c:v>2.9000000000000001E-2</c:v>
                </c:pt>
                <c:pt idx="10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1-4A6D-884D-B21540F8DC96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Sales Volume 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Sheet1!$A$16:$A$26</c:f>
              <c:strCache>
                <c:ptCount val="11"/>
                <c:pt idx="0">
                  <c:v>Home Care</c:v>
                </c:pt>
                <c:pt idx="1">
                  <c:v>Personal Care</c:v>
                </c:pt>
                <c:pt idx="2">
                  <c:v>Paper Product</c:v>
                </c:pt>
                <c:pt idx="3">
                  <c:v>Salted Grocery</c:v>
                </c:pt>
                <c:pt idx="4">
                  <c:v>Savoury Grocery</c:v>
                </c:pt>
                <c:pt idx="5">
                  <c:v>Dairy Products</c:v>
                </c:pt>
                <c:pt idx="6">
                  <c:v>Non Dairy Products</c:v>
                </c:pt>
                <c:pt idx="7">
                  <c:v>Alchoholic Beverages</c:v>
                </c:pt>
                <c:pt idx="8">
                  <c:v>Non Alchoholic Beverages</c:v>
                </c:pt>
                <c:pt idx="9">
                  <c:v>Salted Frozen Goods</c:v>
                </c:pt>
                <c:pt idx="10">
                  <c:v>Sugared Frozen Goods</c:v>
                </c:pt>
              </c:strCache>
            </c:strRef>
          </c:cat>
          <c:val>
            <c:numRef>
              <c:f>Sheet1!$D$16:$D$26</c:f>
              <c:numCache>
                <c:formatCode>0.00%</c:formatCode>
                <c:ptCount val="11"/>
                <c:pt idx="0">
                  <c:v>2E-3</c:v>
                </c:pt>
                <c:pt idx="1">
                  <c:v>1.2999999999999999E-2</c:v>
                </c:pt>
                <c:pt idx="2">
                  <c:v>-0.02</c:v>
                </c:pt>
                <c:pt idx="3">
                  <c:v>3.0000000000000001E-3</c:v>
                </c:pt>
                <c:pt idx="4">
                  <c:v>8.9999999999999993E-3</c:v>
                </c:pt>
                <c:pt idx="5">
                  <c:v>-1E-3</c:v>
                </c:pt>
                <c:pt idx="6">
                  <c:v>3.1E-2</c:v>
                </c:pt>
                <c:pt idx="7">
                  <c:v>4.3999999999999997E-2</c:v>
                </c:pt>
                <c:pt idx="8">
                  <c:v>2.5999999999999999E-2</c:v>
                </c:pt>
                <c:pt idx="9">
                  <c:v>2.3E-2</c:v>
                </c:pt>
                <c:pt idx="10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1-4A6D-884D-B21540F8D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827776"/>
        <c:axId val="1081774064"/>
      </c:barChart>
      <c:catAx>
        <c:axId val="124182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74064"/>
        <c:crosses val="autoZero"/>
        <c:auto val="1"/>
        <c:lblAlgn val="ctr"/>
        <c:lblOffset val="100"/>
        <c:noMultiLvlLbl val="0"/>
      </c:catAx>
      <c:valAx>
        <c:axId val="108177406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97975783528289"/>
          <c:y val="0.19347738628843331"/>
          <c:w val="0.16085693690426492"/>
          <c:h val="0.2953937234367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Market Share | HMSM</a:t>
            </a:r>
          </a:p>
        </c:rich>
      </c:tx>
      <c:layout>
        <c:manualLayout>
          <c:xMode val="edge"/>
          <c:yMode val="edge"/>
          <c:x val="0.20155331704183418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0"/>
            </a:sp3d>
          </c:spPr>
          <c:explosion val="10"/>
          <c:dPt>
            <c:idx val="0"/>
            <c:bubble3D val="0"/>
            <c:explosion val="27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1-A5C4-4A0C-833E-06F29443F1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3-A5C4-4A0C-833E-06F29443F1F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5C4-4A0C-833E-06F29443F1FF}"/>
                </c:ext>
              </c:extLst>
            </c:dLbl>
            <c:dLbl>
              <c:idx val="1"/>
              <c:layout>
                <c:manualLayout>
                  <c:x val="-0.19187214609394668"/>
                  <c:y val="-0.15740704286964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15303171849282"/>
                      <c:h val="0.259189997083697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5C4-4A0C-833E-06F29443F1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(Sheet1!$A$32,Sheet1!$A$33)</c:f>
              <c:strCache>
                <c:ptCount val="2"/>
                <c:pt idx="0">
                  <c:v>Other Spirits</c:v>
                </c:pt>
                <c:pt idx="1">
                  <c:v>Vodka</c:v>
                </c:pt>
              </c:strCache>
            </c:strRef>
          </c:cat>
          <c:val>
            <c:numRef>
              <c:f>(Sheet1!$D$32,Sheet1!$D$33)</c:f>
              <c:numCache>
                <c:formatCode>0%</c:formatCode>
                <c:ptCount val="2"/>
                <c:pt idx="0">
                  <c:v>0.93022004950070925</c:v>
                </c:pt>
                <c:pt idx="1">
                  <c:v>6.9779950499290783E-2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C4-4A0C-833E-06F29443F1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57"/>
        <c:holeSize val="47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Value Sales Growth%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Sheet1!$A$39:$A$40</c:f>
              <c:strCache>
                <c:ptCount val="2"/>
                <c:pt idx="0">
                  <c:v>ARO</c:v>
                </c:pt>
                <c:pt idx="1">
                  <c:v>NATURE</c:v>
                </c:pt>
              </c:strCache>
            </c:strRef>
          </c:cat>
          <c:val>
            <c:numRef>
              <c:f>Sheet1!$B$39:$B$40</c:f>
              <c:numCache>
                <c:formatCode>0.0%</c:formatCode>
                <c:ptCount val="2"/>
                <c:pt idx="0">
                  <c:v>0.61099999999999999</c:v>
                </c:pt>
                <c:pt idx="1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E-4431-AA6D-AA161470E9A0}"/>
            </c:ext>
          </c:extLst>
        </c:ser>
        <c:ser>
          <c:idx val="1"/>
          <c:order val="1"/>
          <c:tx>
            <c:strRef>
              <c:f>Sheet1!$G$38</c:f>
              <c:strCache>
                <c:ptCount val="1"/>
                <c:pt idx="0">
                  <c:v>Volume % Change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Sheet1!$A$39:$A$40</c:f>
              <c:strCache>
                <c:ptCount val="2"/>
                <c:pt idx="0">
                  <c:v>ARO</c:v>
                </c:pt>
                <c:pt idx="1">
                  <c:v>NATURE</c:v>
                </c:pt>
              </c:strCache>
            </c:strRef>
          </c:cat>
          <c:val>
            <c:numRef>
              <c:f>Sheet1!$G$39:$G$40</c:f>
              <c:numCache>
                <c:formatCode>0%</c:formatCode>
                <c:ptCount val="2"/>
                <c:pt idx="0">
                  <c:v>0.42694115919262332</c:v>
                </c:pt>
                <c:pt idx="1">
                  <c:v>8.0309270706387048E-2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E-4431-AA6D-AA161470E9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41000943"/>
        <c:axId val="1407853423"/>
      </c:barChart>
      <c:catAx>
        <c:axId val="3410009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53423"/>
        <c:crosses val="autoZero"/>
        <c:auto val="1"/>
        <c:lblAlgn val="ctr"/>
        <c:lblOffset val="100"/>
        <c:noMultiLvlLbl val="0"/>
      </c:catAx>
      <c:valAx>
        <c:axId val="1407853423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34100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000765529308842"/>
          <c:y val="8.3911490230387853E-2"/>
          <c:w val="0.36109580052493445"/>
          <c:h val="0.22627369495479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5.0925925925925923E-2"/>
          <c:w val="0.93888888888888888"/>
          <c:h val="0.67095654709827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Sheet1!$I$38</c:f>
              <c:strCache>
                <c:ptCount val="1"/>
                <c:pt idx="0">
                  <c:v>Actual Value sales (MAT-1) in millions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Sheet1!$A$39:$A$40</c:f>
              <c:strCache>
                <c:ptCount val="2"/>
                <c:pt idx="0">
                  <c:v>ARO</c:v>
                </c:pt>
                <c:pt idx="1">
                  <c:v>NATURE</c:v>
                </c:pt>
              </c:strCache>
            </c:strRef>
          </c:cat>
          <c:val>
            <c:numRef>
              <c:f>Sheet1!$I$39:$I$40</c:f>
              <c:numCache>
                <c:formatCode>_([$€-2]\ * #,##0.00_);_([$€-2]\ * \(#,##0.00\);_([$€-2]\ * "-"??_);_(@_)</c:formatCode>
                <c:ptCount val="2"/>
                <c:pt idx="0">
                  <c:v>15.063000000000001</c:v>
                </c:pt>
                <c:pt idx="1">
                  <c:v>251.14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F-44EB-8BF7-3479491856ED}"/>
            </c:ext>
          </c:extLst>
        </c:ser>
        <c:ser>
          <c:idx val="1"/>
          <c:order val="1"/>
          <c:tx>
            <c:strRef>
              <c:f>Sheet1!$J$38</c:f>
              <c:strCache>
                <c:ptCount val="1"/>
                <c:pt idx="0">
                  <c:v>Actual Value sales (MAT) in millions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Sheet1!$A$39:$A$40</c:f>
              <c:strCache>
                <c:ptCount val="2"/>
                <c:pt idx="0">
                  <c:v>ARO</c:v>
                </c:pt>
                <c:pt idx="1">
                  <c:v>NATURE</c:v>
                </c:pt>
              </c:strCache>
            </c:strRef>
          </c:cat>
          <c:val>
            <c:numRef>
              <c:f>Sheet1!$J$39:$J$40</c:f>
              <c:numCache>
                <c:formatCode>_([$€-2]\ * #,##0.00_);_([$€-2]\ * \(#,##0.00\);_([$€-2]\ * "-"??_);_(@_)</c:formatCode>
                <c:ptCount val="2"/>
                <c:pt idx="0">
                  <c:v>24.27</c:v>
                </c:pt>
                <c:pt idx="1">
                  <c:v>274.94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F-44EB-8BF7-3479491856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94932064"/>
        <c:axId val="1277709680"/>
      </c:barChart>
      <c:catAx>
        <c:axId val="149493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09680"/>
        <c:crosses val="autoZero"/>
        <c:auto val="1"/>
        <c:lblAlgn val="ctr"/>
        <c:lblOffset val="100"/>
        <c:noMultiLvlLbl val="0"/>
      </c:catAx>
      <c:valAx>
        <c:axId val="1277709680"/>
        <c:scaling>
          <c:orientation val="minMax"/>
        </c:scaling>
        <c:delete val="1"/>
        <c:axPos val="l"/>
        <c:numFmt formatCode="_([$€-2]\ * #,##0.00_);_([$€-2]\ * \(#,##0.00\);_([$€-2]\ * &quot;-&quot;??_);_(@_)" sourceLinked="1"/>
        <c:majorTickMark val="none"/>
        <c:minorTickMark val="none"/>
        <c:tickLblPos val="nextTo"/>
        <c:crossAx val="14949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Vodka |</a:t>
            </a:r>
            <a:r>
              <a:rPr lang="en-US" sz="1800" b="1" baseline="0"/>
              <a:t> Sales | MAT TY</a:t>
            </a:r>
            <a:r>
              <a:rPr lang="en-US" sz="1800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57936092141425"/>
          <c:y val="6.5933374452446042E-2"/>
          <c:w val="0.86891926532412778"/>
          <c:h val="0.6500961330966208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Sheet1!$B$131</c:f>
              <c:strCache>
                <c:ptCount val="1"/>
                <c:pt idx="0">
                  <c:v>Vodka Sales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Sheet1!$A$132:$A$157</c:f>
              <c:strCache>
                <c:ptCount val="26"/>
                <c:pt idx="0">
                  <c:v> 4 S 18/08/19</c:v>
                </c:pt>
                <c:pt idx="1">
                  <c:v> 4 S 15/09/19</c:v>
                </c:pt>
                <c:pt idx="2">
                  <c:v> 4 S 13/10/19</c:v>
                </c:pt>
                <c:pt idx="3">
                  <c:v> 4 S 10/11/19</c:v>
                </c:pt>
                <c:pt idx="4">
                  <c:v> 4 S 08/12/19</c:v>
                </c:pt>
                <c:pt idx="5">
                  <c:v> 4 S 05/01/20</c:v>
                </c:pt>
                <c:pt idx="6">
                  <c:v> 4 S 02/02/20</c:v>
                </c:pt>
                <c:pt idx="7">
                  <c:v> 4 S 01/03/20</c:v>
                </c:pt>
                <c:pt idx="8">
                  <c:v> 4 S 29/03/20</c:v>
                </c:pt>
                <c:pt idx="9">
                  <c:v> 4 S 26/04/20</c:v>
                </c:pt>
                <c:pt idx="10">
                  <c:v> 4 S 24/05/20</c:v>
                </c:pt>
                <c:pt idx="11">
                  <c:v> 4 S 21/06/20</c:v>
                </c:pt>
                <c:pt idx="12">
                  <c:v> 4 S 19/07/20</c:v>
                </c:pt>
                <c:pt idx="13">
                  <c:v> 4 S 16/08/20</c:v>
                </c:pt>
                <c:pt idx="14">
                  <c:v> 4 S 13/09/20</c:v>
                </c:pt>
                <c:pt idx="15">
                  <c:v> 4 S 11/10/20</c:v>
                </c:pt>
                <c:pt idx="16">
                  <c:v> 4 S 08/11/20</c:v>
                </c:pt>
                <c:pt idx="17">
                  <c:v> 4 S 06/12/20</c:v>
                </c:pt>
                <c:pt idx="18">
                  <c:v> 4 S 03/01/21</c:v>
                </c:pt>
                <c:pt idx="19">
                  <c:v> 4 S 31/01/21</c:v>
                </c:pt>
                <c:pt idx="20">
                  <c:v> 4 S 28/02/21</c:v>
                </c:pt>
                <c:pt idx="21">
                  <c:v> 4 S 28/03/21</c:v>
                </c:pt>
                <c:pt idx="22">
                  <c:v> 4 S 25/04/21</c:v>
                </c:pt>
                <c:pt idx="23">
                  <c:v> 4 S 23/05/21</c:v>
                </c:pt>
                <c:pt idx="24">
                  <c:v> 4 S 20/06/21</c:v>
                </c:pt>
                <c:pt idx="25">
                  <c:v> 4 S 18/07/21</c:v>
                </c:pt>
              </c:strCache>
            </c:strRef>
          </c:cat>
          <c:val>
            <c:numRef>
              <c:f>Sheet1!$B$132:$B$157</c:f>
              <c:numCache>
                <c:formatCode>_([$€-2]\ * #,##0.00_);_([$€-2]\ * \(#,##0.00\);_([$€-2]\ * "-"??_);_(@_)</c:formatCode>
                <c:ptCount val="26"/>
                <c:pt idx="0">
                  <c:v>1742686.5</c:v>
                </c:pt>
                <c:pt idx="1">
                  <c:v>1662559.3</c:v>
                </c:pt>
                <c:pt idx="2">
                  <c:v>1583860.1</c:v>
                </c:pt>
                <c:pt idx="3">
                  <c:v>1689960.8</c:v>
                </c:pt>
                <c:pt idx="4">
                  <c:v>1593306.9</c:v>
                </c:pt>
                <c:pt idx="5">
                  <c:v>2324735</c:v>
                </c:pt>
                <c:pt idx="6">
                  <c:v>1497214.4</c:v>
                </c:pt>
                <c:pt idx="7">
                  <c:v>1621190.3</c:v>
                </c:pt>
                <c:pt idx="8">
                  <c:v>1488816.8</c:v>
                </c:pt>
                <c:pt idx="9">
                  <c:v>1356360.3</c:v>
                </c:pt>
                <c:pt idx="10">
                  <c:v>1600818.4</c:v>
                </c:pt>
                <c:pt idx="11">
                  <c:v>1955307.6</c:v>
                </c:pt>
                <c:pt idx="12">
                  <c:v>1981179.6</c:v>
                </c:pt>
                <c:pt idx="13">
                  <c:v>1893635.8</c:v>
                </c:pt>
                <c:pt idx="14">
                  <c:v>1767231</c:v>
                </c:pt>
                <c:pt idx="15">
                  <c:v>1670541.8</c:v>
                </c:pt>
                <c:pt idx="16">
                  <c:v>1622112.8</c:v>
                </c:pt>
                <c:pt idx="17">
                  <c:v>1717087</c:v>
                </c:pt>
                <c:pt idx="18">
                  <c:v>2616212.2999999998</c:v>
                </c:pt>
                <c:pt idx="19">
                  <c:v>1693077.1</c:v>
                </c:pt>
                <c:pt idx="20">
                  <c:v>1888053.9</c:v>
                </c:pt>
                <c:pt idx="21">
                  <c:v>1796253.8</c:v>
                </c:pt>
                <c:pt idx="22">
                  <c:v>1826561.3</c:v>
                </c:pt>
                <c:pt idx="23">
                  <c:v>1891687.5</c:v>
                </c:pt>
                <c:pt idx="24">
                  <c:v>1885008</c:v>
                </c:pt>
                <c:pt idx="25">
                  <c:v>1954996.5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3-4DC6-AD66-BBB4D49C72EC}"/>
            </c:ext>
          </c:extLst>
        </c:ser>
        <c:ser>
          <c:idx val="1"/>
          <c:order val="1"/>
          <c:tx>
            <c:strRef>
              <c:f>Sheet1!$C$131</c:f>
              <c:strCache>
                <c:ptCount val="1"/>
                <c:pt idx="0">
                  <c:v>ARO Sales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Sheet1!$A$132:$A$157</c:f>
              <c:strCache>
                <c:ptCount val="26"/>
                <c:pt idx="0">
                  <c:v> 4 S 18/08/19</c:v>
                </c:pt>
                <c:pt idx="1">
                  <c:v> 4 S 15/09/19</c:v>
                </c:pt>
                <c:pt idx="2">
                  <c:v> 4 S 13/10/19</c:v>
                </c:pt>
                <c:pt idx="3">
                  <c:v> 4 S 10/11/19</c:v>
                </c:pt>
                <c:pt idx="4">
                  <c:v> 4 S 08/12/19</c:v>
                </c:pt>
                <c:pt idx="5">
                  <c:v> 4 S 05/01/20</c:v>
                </c:pt>
                <c:pt idx="6">
                  <c:v> 4 S 02/02/20</c:v>
                </c:pt>
                <c:pt idx="7">
                  <c:v> 4 S 01/03/20</c:v>
                </c:pt>
                <c:pt idx="8">
                  <c:v> 4 S 29/03/20</c:v>
                </c:pt>
                <c:pt idx="9">
                  <c:v> 4 S 26/04/20</c:v>
                </c:pt>
                <c:pt idx="10">
                  <c:v> 4 S 24/05/20</c:v>
                </c:pt>
                <c:pt idx="11">
                  <c:v> 4 S 21/06/20</c:v>
                </c:pt>
                <c:pt idx="12">
                  <c:v> 4 S 19/07/20</c:v>
                </c:pt>
                <c:pt idx="13">
                  <c:v> 4 S 16/08/20</c:v>
                </c:pt>
                <c:pt idx="14">
                  <c:v> 4 S 13/09/20</c:v>
                </c:pt>
                <c:pt idx="15">
                  <c:v> 4 S 11/10/20</c:v>
                </c:pt>
                <c:pt idx="16">
                  <c:v> 4 S 08/11/20</c:v>
                </c:pt>
                <c:pt idx="17">
                  <c:v> 4 S 06/12/20</c:v>
                </c:pt>
                <c:pt idx="18">
                  <c:v> 4 S 03/01/21</c:v>
                </c:pt>
                <c:pt idx="19">
                  <c:v> 4 S 31/01/21</c:v>
                </c:pt>
                <c:pt idx="20">
                  <c:v> 4 S 28/02/21</c:v>
                </c:pt>
                <c:pt idx="21">
                  <c:v> 4 S 28/03/21</c:v>
                </c:pt>
                <c:pt idx="22">
                  <c:v> 4 S 25/04/21</c:v>
                </c:pt>
                <c:pt idx="23">
                  <c:v> 4 S 23/05/21</c:v>
                </c:pt>
                <c:pt idx="24">
                  <c:v> 4 S 20/06/21</c:v>
                </c:pt>
                <c:pt idx="25">
                  <c:v> 4 S 18/07/21</c:v>
                </c:pt>
              </c:strCache>
            </c:strRef>
          </c:cat>
          <c:val>
            <c:numRef>
              <c:f>Sheet1!$C$132:$C$157</c:f>
              <c:numCache>
                <c:formatCode>_([$€-2]\ * #,##0.00_);_([$€-2]\ * \(#,##0.00\);_([$€-2]\ * "-"??_);_(@_)</c:formatCode>
                <c:ptCount val="26"/>
                <c:pt idx="0">
                  <c:v>75828.3</c:v>
                </c:pt>
                <c:pt idx="1">
                  <c:v>69343.399999999994</c:v>
                </c:pt>
                <c:pt idx="2">
                  <c:v>65124.5</c:v>
                </c:pt>
                <c:pt idx="3">
                  <c:v>71168</c:v>
                </c:pt>
                <c:pt idx="4">
                  <c:v>62936.3</c:v>
                </c:pt>
                <c:pt idx="5">
                  <c:v>139932.79999999999</c:v>
                </c:pt>
                <c:pt idx="6">
                  <c:v>57963.8</c:v>
                </c:pt>
                <c:pt idx="7">
                  <c:v>67698.3</c:v>
                </c:pt>
                <c:pt idx="8">
                  <c:v>56409.2</c:v>
                </c:pt>
                <c:pt idx="9">
                  <c:v>45950.3</c:v>
                </c:pt>
                <c:pt idx="10">
                  <c:v>73063</c:v>
                </c:pt>
                <c:pt idx="11">
                  <c:v>105518.6</c:v>
                </c:pt>
                <c:pt idx="12">
                  <c:v>118169.3</c:v>
                </c:pt>
                <c:pt idx="13">
                  <c:v>106076.3</c:v>
                </c:pt>
                <c:pt idx="14">
                  <c:v>93706</c:v>
                </c:pt>
                <c:pt idx="15">
                  <c:v>77411.199999999997</c:v>
                </c:pt>
                <c:pt idx="16">
                  <c:v>79303.899999999994</c:v>
                </c:pt>
                <c:pt idx="17">
                  <c:v>87867.9</c:v>
                </c:pt>
                <c:pt idx="18">
                  <c:v>201581.8</c:v>
                </c:pt>
                <c:pt idx="19">
                  <c:v>87950.1</c:v>
                </c:pt>
                <c:pt idx="20">
                  <c:v>110911</c:v>
                </c:pt>
                <c:pt idx="21">
                  <c:v>107041.3</c:v>
                </c:pt>
                <c:pt idx="22">
                  <c:v>110657.1</c:v>
                </c:pt>
                <c:pt idx="23">
                  <c:v>123794</c:v>
                </c:pt>
                <c:pt idx="24">
                  <c:v>122524.7</c:v>
                </c:pt>
                <c:pt idx="25">
                  <c:v>131109.29999999999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3-4DC6-AD66-BBB4D49C72EC}"/>
            </c:ext>
          </c:extLst>
        </c:ser>
        <c:ser>
          <c:idx val="2"/>
          <c:order val="2"/>
          <c:tx>
            <c:strRef>
              <c:f>Sheet1!$D$131</c:f>
              <c:strCache>
                <c:ptCount val="1"/>
                <c:pt idx="0">
                  <c:v>NATURE Sales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Sheet1!$A$132:$A$157</c:f>
              <c:strCache>
                <c:ptCount val="26"/>
                <c:pt idx="0">
                  <c:v> 4 S 18/08/19</c:v>
                </c:pt>
                <c:pt idx="1">
                  <c:v> 4 S 15/09/19</c:v>
                </c:pt>
                <c:pt idx="2">
                  <c:v> 4 S 13/10/19</c:v>
                </c:pt>
                <c:pt idx="3">
                  <c:v> 4 S 10/11/19</c:v>
                </c:pt>
                <c:pt idx="4">
                  <c:v> 4 S 08/12/19</c:v>
                </c:pt>
                <c:pt idx="5">
                  <c:v> 4 S 05/01/20</c:v>
                </c:pt>
                <c:pt idx="6">
                  <c:v> 4 S 02/02/20</c:v>
                </c:pt>
                <c:pt idx="7">
                  <c:v> 4 S 01/03/20</c:v>
                </c:pt>
                <c:pt idx="8">
                  <c:v> 4 S 29/03/20</c:v>
                </c:pt>
                <c:pt idx="9">
                  <c:v> 4 S 26/04/20</c:v>
                </c:pt>
                <c:pt idx="10">
                  <c:v> 4 S 24/05/20</c:v>
                </c:pt>
                <c:pt idx="11">
                  <c:v> 4 S 21/06/20</c:v>
                </c:pt>
                <c:pt idx="12">
                  <c:v> 4 S 19/07/20</c:v>
                </c:pt>
                <c:pt idx="13">
                  <c:v> 4 S 16/08/20</c:v>
                </c:pt>
                <c:pt idx="14">
                  <c:v> 4 S 13/09/20</c:v>
                </c:pt>
                <c:pt idx="15">
                  <c:v> 4 S 11/10/20</c:v>
                </c:pt>
                <c:pt idx="16">
                  <c:v> 4 S 08/11/20</c:v>
                </c:pt>
                <c:pt idx="17">
                  <c:v> 4 S 06/12/20</c:v>
                </c:pt>
                <c:pt idx="18">
                  <c:v> 4 S 03/01/21</c:v>
                </c:pt>
                <c:pt idx="19">
                  <c:v> 4 S 31/01/21</c:v>
                </c:pt>
                <c:pt idx="20">
                  <c:v> 4 S 28/02/21</c:v>
                </c:pt>
                <c:pt idx="21">
                  <c:v> 4 S 28/03/21</c:v>
                </c:pt>
                <c:pt idx="22">
                  <c:v> 4 S 25/04/21</c:v>
                </c:pt>
                <c:pt idx="23">
                  <c:v> 4 S 23/05/21</c:v>
                </c:pt>
                <c:pt idx="24">
                  <c:v> 4 S 20/06/21</c:v>
                </c:pt>
                <c:pt idx="25">
                  <c:v> 4 S 18/07/21</c:v>
                </c:pt>
              </c:strCache>
            </c:strRef>
          </c:cat>
          <c:val>
            <c:numRef>
              <c:f>Sheet1!$D$132:$D$157</c:f>
              <c:numCache>
                <c:formatCode>_([$€-2]\ * #,##0.00_);_([$€-2]\ * \(#,##0.00\);_([$€-2]\ * "-"??_);_(@_)</c:formatCode>
                <c:ptCount val="26"/>
                <c:pt idx="0">
                  <c:v>1666858.3</c:v>
                </c:pt>
                <c:pt idx="1">
                  <c:v>1593215.9</c:v>
                </c:pt>
                <c:pt idx="2">
                  <c:v>1518735.6</c:v>
                </c:pt>
                <c:pt idx="3">
                  <c:v>1618792.8</c:v>
                </c:pt>
                <c:pt idx="4">
                  <c:v>1530370.6</c:v>
                </c:pt>
                <c:pt idx="5">
                  <c:v>2184802.2999999998</c:v>
                </c:pt>
                <c:pt idx="6">
                  <c:v>1439250.6</c:v>
                </c:pt>
                <c:pt idx="7">
                  <c:v>1553492</c:v>
                </c:pt>
                <c:pt idx="8">
                  <c:v>1432407.5</c:v>
                </c:pt>
                <c:pt idx="9">
                  <c:v>1310409.8999999999</c:v>
                </c:pt>
                <c:pt idx="10">
                  <c:v>1527755.4</c:v>
                </c:pt>
                <c:pt idx="11">
                  <c:v>1849789.1</c:v>
                </c:pt>
                <c:pt idx="12">
                  <c:v>1863010.3</c:v>
                </c:pt>
                <c:pt idx="13">
                  <c:v>1787559.5</c:v>
                </c:pt>
                <c:pt idx="14">
                  <c:v>1673525</c:v>
                </c:pt>
                <c:pt idx="15">
                  <c:v>1593130.5</c:v>
                </c:pt>
                <c:pt idx="16">
                  <c:v>1542808.9</c:v>
                </c:pt>
                <c:pt idx="17">
                  <c:v>1629219.1</c:v>
                </c:pt>
                <c:pt idx="18">
                  <c:v>2414630.2999999998</c:v>
                </c:pt>
                <c:pt idx="19">
                  <c:v>1605127</c:v>
                </c:pt>
                <c:pt idx="20">
                  <c:v>1777142.9</c:v>
                </c:pt>
                <c:pt idx="21">
                  <c:v>1689212.5</c:v>
                </c:pt>
                <c:pt idx="22">
                  <c:v>1715904.1</c:v>
                </c:pt>
                <c:pt idx="23">
                  <c:v>1767893.5</c:v>
                </c:pt>
                <c:pt idx="24">
                  <c:v>1762483.3</c:v>
                </c:pt>
                <c:pt idx="25">
                  <c:v>1823887.1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3-4DC6-AD66-BBB4D49C7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167248"/>
        <c:axId val="1095563456"/>
      </c:lineChart>
      <c:catAx>
        <c:axId val="14931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563456"/>
        <c:crosses val="autoZero"/>
        <c:auto val="1"/>
        <c:lblAlgn val="ctr"/>
        <c:lblOffset val="100"/>
        <c:noMultiLvlLbl val="0"/>
      </c:catAx>
      <c:valAx>
        <c:axId val="1095563456"/>
        <c:scaling>
          <c:orientation val="minMax"/>
        </c:scaling>
        <c:delete val="0"/>
        <c:axPos val="l"/>
        <c:numFmt formatCode="_([$€-2]\ * #,##0.00_);_([$€-2]\ * \(#,##0.00\);_([$€-2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1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95501068921551"/>
          <c:y val="0.92046906387227789"/>
          <c:w val="0.34645504561373536"/>
          <c:h val="4.3491049683592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Buyer Distribution by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r>
            <a: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Buyer Distribution by Age</a:t>
          </a:r>
        </a:p>
      </cx:txPr>
    </cx:title>
    <cx:plotArea>
      <cx:plotAreaRegion>
        <cx:series layoutId="funnel" uniqueId="{214538DC-7CCB-4878-A7A2-9FC3FAAB49B2}">
          <cx:tx>
            <cx:txData>
              <cx:f>_xlchart.v2.4</cx:f>
              <cx:v>% Buyer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200"/>
            </a:pPr>
            <a:r>
              <a:rPr lang="en-US" sz="1200" b="1" i="0" baseline="0">
                <a:effectLst/>
              </a:rPr>
              <a:t>Buyer Distribution by Number of Person in a House</a:t>
            </a:r>
            <a:endParaRPr lang="en-US" sz="1200">
              <a:effectLst/>
            </a:endParaRPr>
          </a:p>
        </cx:rich>
      </cx:tx>
    </cx:title>
    <cx:plotArea>
      <cx:plotAreaRegion>
        <cx:series layoutId="funnel" uniqueId="{6D6ECA2D-02F1-4372-A78C-29200DD0BE15}">
          <cx:tx>
            <cx:txData>
              <cx:f>_xlchart.v2.1</cx:f>
              <cx:v>% Buyer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>
                    <a:solidFill>
                      <a:schemeClr val="bg1"/>
                    </a:solidFill>
                  </a:defRPr>
                </a:pPr>
                <a:endParaRPr lang="en-US" sz="12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Buyer Distribution by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>
            <a:defRPr sz="1200"/>
          </a:pPr>
          <a:r>
            <a:rPr lang="en-US" sz="1200" b="1" i="0" baseline="0">
              <a:effectLst/>
            </a:rPr>
            <a:t>Buyer Distribution by Income</a:t>
          </a:r>
        </a:p>
      </cx:txPr>
    </cx:title>
    <cx:plotArea>
      <cx:plotAreaRegion>
        <cx:series layoutId="funnel" uniqueId="{4CB5B706-C65B-4E09-AAC4-95E68A6251C9}">
          <cx:tx>
            <cx:txData>
              <cx:f>_xlchart.v2.7</cx:f>
              <cx:v>% Buyer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>
                    <a:solidFill>
                      <a:schemeClr val="bg1"/>
                    </a:solidFill>
                  </a:defRPr>
                </a:pPr>
                <a:endParaRPr lang="en-US" sz="12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4.jpeg"/><Relationship Id="rId18" Type="http://schemas.openxmlformats.org/officeDocument/2006/relationships/image" Target="../media/image9.jpeg"/><Relationship Id="rId26" Type="http://schemas.openxmlformats.org/officeDocument/2006/relationships/image" Target="../media/image17.emf"/><Relationship Id="rId39" Type="http://schemas.openxmlformats.org/officeDocument/2006/relationships/image" Target="../media/image30.emf"/><Relationship Id="rId21" Type="http://schemas.openxmlformats.org/officeDocument/2006/relationships/image" Target="../media/image12.emf"/><Relationship Id="rId34" Type="http://schemas.openxmlformats.org/officeDocument/2006/relationships/image" Target="../media/image25.emf"/><Relationship Id="rId42" Type="http://schemas.openxmlformats.org/officeDocument/2006/relationships/image" Target="../media/image33.emf"/><Relationship Id="rId47" Type="http://schemas.openxmlformats.org/officeDocument/2006/relationships/image" Target="../media/image38.emf"/><Relationship Id="rId50" Type="http://schemas.openxmlformats.org/officeDocument/2006/relationships/chart" Target="../charts/chart7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6" Type="http://schemas.openxmlformats.org/officeDocument/2006/relationships/image" Target="../media/image7.emf"/><Relationship Id="rId29" Type="http://schemas.openxmlformats.org/officeDocument/2006/relationships/image" Target="../media/image20.emf"/><Relationship Id="rId11" Type="http://schemas.openxmlformats.org/officeDocument/2006/relationships/image" Target="../media/image2.jpeg"/><Relationship Id="rId24" Type="http://schemas.openxmlformats.org/officeDocument/2006/relationships/image" Target="../media/image15.emf"/><Relationship Id="rId32" Type="http://schemas.openxmlformats.org/officeDocument/2006/relationships/image" Target="../media/image23.emf"/><Relationship Id="rId37" Type="http://schemas.openxmlformats.org/officeDocument/2006/relationships/image" Target="../media/image28.jpeg"/><Relationship Id="rId40" Type="http://schemas.openxmlformats.org/officeDocument/2006/relationships/image" Target="../media/image31.emf"/><Relationship Id="rId45" Type="http://schemas.openxmlformats.org/officeDocument/2006/relationships/image" Target="../media/image36.emf"/><Relationship Id="rId5" Type="http://schemas.openxmlformats.org/officeDocument/2006/relationships/chart" Target="../charts/chart5.xml"/><Relationship Id="rId15" Type="http://schemas.openxmlformats.org/officeDocument/2006/relationships/image" Target="../media/image6.emf"/><Relationship Id="rId23" Type="http://schemas.openxmlformats.org/officeDocument/2006/relationships/image" Target="../media/image14.emf"/><Relationship Id="rId28" Type="http://schemas.openxmlformats.org/officeDocument/2006/relationships/image" Target="../media/image19.emf"/><Relationship Id="rId36" Type="http://schemas.openxmlformats.org/officeDocument/2006/relationships/image" Target="../media/image27.jpeg"/><Relationship Id="rId49" Type="http://schemas.openxmlformats.org/officeDocument/2006/relationships/image" Target="../media/image40.emf"/><Relationship Id="rId10" Type="http://schemas.openxmlformats.org/officeDocument/2006/relationships/image" Target="../media/image1.jpg"/><Relationship Id="rId19" Type="http://schemas.openxmlformats.org/officeDocument/2006/relationships/image" Target="../media/image10.jpeg"/><Relationship Id="rId31" Type="http://schemas.openxmlformats.org/officeDocument/2006/relationships/image" Target="../media/image22.emf"/><Relationship Id="rId44" Type="http://schemas.openxmlformats.org/officeDocument/2006/relationships/image" Target="../media/image35.emf"/><Relationship Id="rId4" Type="http://schemas.openxmlformats.org/officeDocument/2006/relationships/chart" Target="../charts/chart4.xml"/><Relationship Id="rId9" Type="http://schemas.openxmlformats.org/officeDocument/2006/relationships/chart" Target="../charts/chart6.xml"/><Relationship Id="rId14" Type="http://schemas.openxmlformats.org/officeDocument/2006/relationships/image" Target="../media/image5.emf"/><Relationship Id="rId22" Type="http://schemas.openxmlformats.org/officeDocument/2006/relationships/image" Target="../media/image13.emf"/><Relationship Id="rId27" Type="http://schemas.openxmlformats.org/officeDocument/2006/relationships/image" Target="../media/image18.emf"/><Relationship Id="rId30" Type="http://schemas.openxmlformats.org/officeDocument/2006/relationships/image" Target="../media/image21.emf"/><Relationship Id="rId35" Type="http://schemas.openxmlformats.org/officeDocument/2006/relationships/image" Target="../media/image26.jpeg"/><Relationship Id="rId43" Type="http://schemas.openxmlformats.org/officeDocument/2006/relationships/image" Target="../media/image34.emf"/><Relationship Id="rId48" Type="http://schemas.openxmlformats.org/officeDocument/2006/relationships/image" Target="../media/image39.emf"/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12" Type="http://schemas.openxmlformats.org/officeDocument/2006/relationships/image" Target="../media/image3.png"/><Relationship Id="rId17" Type="http://schemas.openxmlformats.org/officeDocument/2006/relationships/image" Target="../media/image8.emf"/><Relationship Id="rId25" Type="http://schemas.openxmlformats.org/officeDocument/2006/relationships/image" Target="../media/image16.emf"/><Relationship Id="rId33" Type="http://schemas.openxmlformats.org/officeDocument/2006/relationships/image" Target="../media/image24.emf"/><Relationship Id="rId38" Type="http://schemas.openxmlformats.org/officeDocument/2006/relationships/image" Target="../media/image29.emf"/><Relationship Id="rId46" Type="http://schemas.openxmlformats.org/officeDocument/2006/relationships/image" Target="../media/image37.emf"/><Relationship Id="rId20" Type="http://schemas.openxmlformats.org/officeDocument/2006/relationships/image" Target="../media/image11.jpeg"/><Relationship Id="rId41" Type="http://schemas.openxmlformats.org/officeDocument/2006/relationships/image" Target="../media/image32.emf"/><Relationship Id="rId1" Type="http://schemas.openxmlformats.org/officeDocument/2006/relationships/chart" Target="../charts/chart1.xml"/><Relationship Id="rId6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0</xdr:row>
      <xdr:rowOff>28575</xdr:rowOff>
    </xdr:from>
    <xdr:to>
      <xdr:col>17</xdr:col>
      <xdr:colOff>142875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884CD-2805-44C3-A0FA-18C11EA68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0</xdr:row>
      <xdr:rowOff>28575</xdr:rowOff>
    </xdr:from>
    <xdr:to>
      <xdr:col>9</xdr:col>
      <xdr:colOff>38100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7485B-9005-4EFF-8DF6-F1E9472DF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313765</xdr:colOff>
      <xdr:row>19</xdr:row>
      <xdr:rowOff>123264</xdr:rowOff>
    </xdr:from>
    <xdr:to>
      <xdr:col>13</xdr:col>
      <xdr:colOff>418541</xdr:colOff>
      <xdr:row>38</xdr:row>
      <xdr:rowOff>18490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5492E2-B702-490F-853B-C6A076FA624C}"/>
            </a:ext>
            <a:ext uri="{147F2762-F138-4A5C-976F-8EAC2B608ADB}">
              <a16:predDERef xmlns:a16="http://schemas.microsoft.com/office/drawing/2014/main" pred="{C3A7485B-9005-4EFF-8DF6-F1E9472DF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342342</xdr:colOff>
      <xdr:row>98</xdr:row>
      <xdr:rowOff>42022</xdr:rowOff>
    </xdr:from>
    <xdr:to>
      <xdr:col>8</xdr:col>
      <xdr:colOff>44824</xdr:colOff>
      <xdr:row>102</xdr:row>
      <xdr:rowOff>112059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999BACA-4619-0BDE-A5DC-871DE8887A36}"/>
            </a:ext>
          </a:extLst>
        </xdr:cNvPr>
        <xdr:cNvSpPr txBox="1"/>
      </xdr:nvSpPr>
      <xdr:spPr>
        <a:xfrm>
          <a:off x="342342" y="18711022"/>
          <a:ext cx="4543423" cy="832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Since value growth is greater than the volume growth for</a:t>
          </a:r>
          <a:r>
            <a:rPr lang="en-US" sz="1400" b="1" baseline="0"/>
            <a:t> the categories which indicates the increase in price per L or decrease in promotions for the vodka category.</a:t>
          </a:r>
          <a:endParaRPr lang="en-US" sz="1400" b="1"/>
        </a:p>
      </xdr:txBody>
    </xdr:sp>
    <xdr:clientData/>
  </xdr:twoCellAnchor>
  <xdr:twoCellAnchor>
    <xdr:from>
      <xdr:col>0</xdr:col>
      <xdr:colOff>323850</xdr:colOff>
      <xdr:row>39</xdr:row>
      <xdr:rowOff>133350</xdr:rowOff>
    </xdr:from>
    <xdr:to>
      <xdr:col>6</xdr:col>
      <xdr:colOff>352426</xdr:colOff>
      <xdr:row>54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7D0F7A-8909-48A4-8960-A3DB8B8BD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352423</xdr:colOff>
      <xdr:row>39</xdr:row>
      <xdr:rowOff>134471</xdr:rowOff>
    </xdr:from>
    <xdr:to>
      <xdr:col>14</xdr:col>
      <xdr:colOff>33618</xdr:colOff>
      <xdr:row>54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6E5CEB1-2614-514E-3BC9-EA4B9C94ED46}"/>
            </a:ext>
          </a:extLst>
        </xdr:cNvPr>
        <xdr:cNvSpPr txBox="1"/>
      </xdr:nvSpPr>
      <xdr:spPr>
        <a:xfrm>
          <a:off x="3983129" y="7563971"/>
          <a:ext cx="4522136" cy="27420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US" sz="18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Spirits Sales</a:t>
          </a:r>
          <a:r>
            <a:rPr lang="en-US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€4.28 Billion </a:t>
          </a:r>
          <a:endParaRPr lang="en-US" sz="1800" b="0" u="sng"/>
        </a:p>
        <a:p>
          <a:r>
            <a:rPr lang="en-US" sz="1800" b="0" u="sng"/>
            <a:t>Total</a:t>
          </a:r>
          <a:r>
            <a:rPr lang="en-US" sz="1800" b="0" u="sng" baseline="0"/>
            <a:t> Vodka Sales</a:t>
          </a:r>
          <a:r>
            <a:rPr lang="en-US" sz="1800" b="0" u="none" baseline="0"/>
            <a:t> - </a:t>
          </a:r>
          <a:r>
            <a:rPr lang="en-US" sz="1800" b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 u="none" baseline="0"/>
            <a:t>0.29 Billion </a:t>
          </a:r>
          <a:endParaRPr lang="en-US" sz="1800" b="0" u="none" baseline="0"/>
        </a:p>
        <a:p>
          <a:endParaRPr lang="en-US" sz="1800" b="1" u="sng"/>
        </a:p>
        <a:p>
          <a:r>
            <a:rPr lang="en-US" sz="1800" b="0" u="sng"/>
            <a:t>Value</a:t>
          </a:r>
          <a:r>
            <a:rPr lang="en-US" sz="1800" b="0" u="sng" baseline="0"/>
            <a:t> Sales Increase (Spirits)</a:t>
          </a:r>
          <a:r>
            <a:rPr lang="en-US" sz="1800" b="0" u="none" baseline="0"/>
            <a:t> - </a:t>
          </a:r>
          <a:r>
            <a:rPr lang="en-US" sz="18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 u="none" baseline="0">
              <a:solidFill>
                <a:sysClr val="windowText" lastClr="000000"/>
              </a:solidFill>
            </a:rPr>
            <a:t>0.21 </a:t>
          </a:r>
          <a:r>
            <a:rPr lang="en-US" sz="1800" b="1" u="none" baseline="0"/>
            <a:t>Billion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</a:t>
          </a:r>
          <a:r>
            <a:rPr lang="en-US" sz="18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Sales Increase (Vodka)</a:t>
          </a:r>
          <a:r>
            <a:rPr lang="en-US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8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€0.03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Billion</a:t>
          </a:r>
          <a:endParaRPr lang="en-US" sz="1800">
            <a:effectLst/>
          </a:endParaRPr>
        </a:p>
        <a:p>
          <a:endParaRPr lang="en-US" sz="1800" b="1" u="sng"/>
        </a:p>
        <a:p>
          <a:r>
            <a:rPr lang="en-US" sz="1800" b="0" u="sng"/>
            <a:t>%</a:t>
          </a:r>
          <a:r>
            <a:rPr lang="en-US" sz="1800" b="0" u="sng" baseline="0"/>
            <a:t> Growth (Spirits)</a:t>
          </a:r>
          <a:r>
            <a:rPr lang="en-US" sz="1800" b="0" u="none" baseline="0"/>
            <a:t> - </a:t>
          </a:r>
          <a:r>
            <a:rPr lang="en-US" sz="1800" b="1" u="none" baseline="0"/>
            <a:t>5.2%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lang="en-US" sz="18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Growth (Vodka)</a:t>
          </a:r>
          <a:r>
            <a:rPr lang="en-US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12.4%</a:t>
          </a:r>
          <a:endParaRPr lang="en-US" sz="1800" b="1">
            <a:effectLst/>
          </a:endParaRPr>
        </a:p>
        <a:p>
          <a:endParaRPr lang="en-US" sz="1800" b="0" u="sng"/>
        </a:p>
      </xdr:txBody>
    </xdr:sp>
    <xdr:clientData/>
  </xdr:twoCellAnchor>
  <xdr:twoCellAnchor>
    <xdr:from>
      <xdr:col>0</xdr:col>
      <xdr:colOff>345143</xdr:colOff>
      <xdr:row>81</xdr:row>
      <xdr:rowOff>50426</xdr:rowOff>
    </xdr:from>
    <xdr:to>
      <xdr:col>8</xdr:col>
      <xdr:colOff>44826</xdr:colOff>
      <xdr:row>98</xdr:row>
      <xdr:rowOff>31376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A3C1D4-C682-4D58-896A-85E1D952F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281829</xdr:colOff>
      <xdr:row>77</xdr:row>
      <xdr:rowOff>71156</xdr:rowOff>
    </xdr:from>
    <xdr:to>
      <xdr:col>11</xdr:col>
      <xdr:colOff>593913</xdr:colOff>
      <xdr:row>81</xdr:row>
      <xdr:rowOff>44823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A868295-374C-4B81-8435-613451D51D58}"/>
            </a:ext>
          </a:extLst>
        </xdr:cNvPr>
        <xdr:cNvSpPr txBox="1"/>
      </xdr:nvSpPr>
      <xdr:spPr>
        <a:xfrm>
          <a:off x="2702300" y="14739656"/>
          <a:ext cx="4547907" cy="735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Vodka Sector</a:t>
          </a:r>
          <a:r>
            <a:rPr lang="en-US" sz="2400" b="1" baseline="0"/>
            <a:t> Performance</a:t>
          </a:r>
        </a:p>
        <a:p>
          <a:pPr algn="ctr"/>
          <a:r>
            <a:rPr lang="en-US" sz="1600"/>
            <a:t>Value % Chg vs Volume % Chg &amp; Value Sales (</a:t>
          </a: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600"/>
            <a:t>M)</a:t>
          </a:r>
          <a:endParaRPr lang="en-US" sz="1600" b="1" baseline="0"/>
        </a:p>
        <a:p>
          <a:pPr algn="ctr"/>
          <a:endParaRPr lang="en-US" sz="2400" b="1"/>
        </a:p>
      </xdr:txBody>
    </xdr:sp>
    <xdr:clientData/>
  </xdr:twoCellAnchor>
  <xdr:twoCellAnchor>
    <xdr:from>
      <xdr:col>14</xdr:col>
      <xdr:colOff>198906</xdr:colOff>
      <xdr:row>43</xdr:row>
      <xdr:rowOff>111499</xdr:rowOff>
    </xdr:from>
    <xdr:to>
      <xdr:col>17</xdr:col>
      <xdr:colOff>403413</xdr:colOff>
      <xdr:row>46</xdr:row>
      <xdr:rowOff>56030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253B19F-BCFD-4026-9DC3-B5AEDD7E6178}"/>
            </a:ext>
          </a:extLst>
        </xdr:cNvPr>
        <xdr:cNvSpPr txBox="1"/>
      </xdr:nvSpPr>
      <xdr:spPr>
        <a:xfrm>
          <a:off x="8670553" y="8302999"/>
          <a:ext cx="201986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Penetration</a:t>
          </a:r>
          <a:endParaRPr lang="en-US" sz="2400" b="1" baseline="0"/>
        </a:p>
      </xdr:txBody>
    </xdr:sp>
    <xdr:clientData/>
  </xdr:twoCellAnchor>
  <xdr:twoCellAnchor>
    <xdr:from>
      <xdr:col>14</xdr:col>
      <xdr:colOff>194423</xdr:colOff>
      <xdr:row>47</xdr:row>
      <xdr:rowOff>84605</xdr:rowOff>
    </xdr:from>
    <xdr:to>
      <xdr:col>17</xdr:col>
      <xdr:colOff>398930</xdr:colOff>
      <xdr:row>50</xdr:row>
      <xdr:rowOff>29136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517690F-8F19-4238-BA6F-75FDB7BCFEB3}"/>
            </a:ext>
          </a:extLst>
        </xdr:cNvPr>
        <xdr:cNvSpPr txBox="1"/>
      </xdr:nvSpPr>
      <xdr:spPr>
        <a:xfrm>
          <a:off x="8666070" y="9038105"/>
          <a:ext cx="201986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Frequency</a:t>
          </a:r>
          <a:endParaRPr lang="en-US" sz="2400" b="1" baseline="0"/>
        </a:p>
      </xdr:txBody>
    </xdr:sp>
    <xdr:clientData/>
  </xdr:twoCellAnchor>
  <xdr:twoCellAnchor>
    <xdr:from>
      <xdr:col>14</xdr:col>
      <xdr:colOff>201147</xdr:colOff>
      <xdr:row>51</xdr:row>
      <xdr:rowOff>68917</xdr:rowOff>
    </xdr:from>
    <xdr:to>
      <xdr:col>17</xdr:col>
      <xdr:colOff>405654</xdr:colOff>
      <xdr:row>54</xdr:row>
      <xdr:rowOff>13448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663A3D3-0CBC-4882-9B22-467C9498557A}"/>
            </a:ext>
          </a:extLst>
        </xdr:cNvPr>
        <xdr:cNvSpPr txBox="1"/>
      </xdr:nvSpPr>
      <xdr:spPr>
        <a:xfrm>
          <a:off x="8672794" y="9784417"/>
          <a:ext cx="201986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AWOP</a:t>
          </a:r>
          <a:endParaRPr lang="en-US" sz="2400" b="1" baseline="0"/>
        </a:p>
      </xdr:txBody>
    </xdr:sp>
    <xdr:clientData/>
  </xdr:twoCellAnchor>
  <xdr:twoCellAnchor>
    <xdr:from>
      <xdr:col>17</xdr:col>
      <xdr:colOff>586629</xdr:colOff>
      <xdr:row>43</xdr:row>
      <xdr:rowOff>107017</xdr:rowOff>
    </xdr:from>
    <xdr:to>
      <xdr:col>21</xdr:col>
      <xdr:colOff>396688</xdr:colOff>
      <xdr:row>46</xdr:row>
      <xdr:rowOff>51548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A0A5939-870C-434F-9EDC-1E987BF52233}"/>
            </a:ext>
          </a:extLst>
        </xdr:cNvPr>
        <xdr:cNvSpPr txBox="1"/>
      </xdr:nvSpPr>
      <xdr:spPr>
        <a:xfrm>
          <a:off x="10873629" y="8298517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9.1% </a:t>
          </a:r>
          <a:r>
            <a:rPr lang="en-US" sz="2400" b="0"/>
            <a:t>(</a:t>
          </a:r>
          <a:r>
            <a:rPr lang="en-US" sz="2400" b="0">
              <a:solidFill>
                <a:schemeClr val="accent6">
                  <a:lumMod val="75000"/>
                </a:schemeClr>
              </a:solidFill>
            </a:rPr>
            <a:t>+0.1pt</a:t>
          </a:r>
          <a:r>
            <a:rPr lang="en-US" sz="2400" b="0"/>
            <a:t>)</a:t>
          </a:r>
          <a:endParaRPr lang="en-US" sz="2400" b="1" baseline="0"/>
        </a:p>
      </xdr:txBody>
    </xdr:sp>
    <xdr:clientData/>
  </xdr:twoCellAnchor>
  <xdr:twoCellAnchor>
    <xdr:from>
      <xdr:col>17</xdr:col>
      <xdr:colOff>593353</xdr:colOff>
      <xdr:row>47</xdr:row>
      <xdr:rowOff>91329</xdr:rowOff>
    </xdr:from>
    <xdr:to>
      <xdr:col>21</xdr:col>
      <xdr:colOff>403412</xdr:colOff>
      <xdr:row>50</xdr:row>
      <xdr:rowOff>35860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C942135-8560-4633-92CE-766569CE4AED}"/>
            </a:ext>
          </a:extLst>
        </xdr:cNvPr>
        <xdr:cNvSpPr txBox="1"/>
      </xdr:nvSpPr>
      <xdr:spPr>
        <a:xfrm>
          <a:off x="10880353" y="9044829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5 </a:t>
          </a:r>
          <a:r>
            <a:rPr lang="en-US" sz="2400" b="0"/>
            <a:t>(</a:t>
          </a:r>
          <a:r>
            <a:rPr lang="en-US" sz="2400" b="0">
              <a:solidFill>
                <a:schemeClr val="accent6">
                  <a:lumMod val="75000"/>
                </a:schemeClr>
              </a:solidFill>
            </a:rPr>
            <a:t>+11%</a:t>
          </a:r>
          <a:r>
            <a:rPr lang="en-US" sz="2400" b="0"/>
            <a:t>)</a:t>
          </a:r>
          <a:endParaRPr lang="en-US" sz="2400" b="0" baseline="0"/>
        </a:p>
      </xdr:txBody>
    </xdr:sp>
    <xdr:clientData/>
  </xdr:twoCellAnchor>
  <xdr:twoCellAnchor>
    <xdr:from>
      <xdr:col>18</xdr:col>
      <xdr:colOff>6164</xdr:colOff>
      <xdr:row>51</xdr:row>
      <xdr:rowOff>75641</xdr:rowOff>
    </xdr:from>
    <xdr:to>
      <xdr:col>21</xdr:col>
      <xdr:colOff>421341</xdr:colOff>
      <xdr:row>54</xdr:row>
      <xdr:rowOff>20172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4473768-7803-46AC-93D7-7904D9D3818B}"/>
            </a:ext>
          </a:extLst>
        </xdr:cNvPr>
        <xdr:cNvSpPr txBox="1"/>
      </xdr:nvSpPr>
      <xdr:spPr>
        <a:xfrm>
          <a:off x="10898282" y="9791141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4.3 L </a:t>
          </a:r>
          <a:r>
            <a:rPr lang="en-US" sz="2400" b="0"/>
            <a:t>(</a:t>
          </a:r>
          <a:r>
            <a:rPr lang="en-US" sz="2400" b="0">
              <a:solidFill>
                <a:schemeClr val="accent6">
                  <a:lumMod val="75000"/>
                </a:schemeClr>
              </a:solidFill>
            </a:rPr>
            <a:t>+12%</a:t>
          </a:r>
          <a:r>
            <a:rPr lang="en-US" sz="2400" b="0"/>
            <a:t>)</a:t>
          </a:r>
          <a:endParaRPr lang="en-US" sz="2400" b="1" baseline="0"/>
        </a:p>
      </xdr:txBody>
    </xdr:sp>
    <xdr:clientData/>
  </xdr:twoCellAnchor>
  <xdr:twoCellAnchor>
    <xdr:from>
      <xdr:col>0</xdr:col>
      <xdr:colOff>384923</xdr:colOff>
      <xdr:row>117</xdr:row>
      <xdr:rowOff>185457</xdr:rowOff>
    </xdr:from>
    <xdr:to>
      <xdr:col>5</xdr:col>
      <xdr:colOff>0</xdr:colOff>
      <xdr:row>120</xdr:row>
      <xdr:rowOff>129988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57ECC97-E765-4B0A-9787-7AA10D28C564}"/>
            </a:ext>
          </a:extLst>
        </xdr:cNvPr>
        <xdr:cNvSpPr txBox="1"/>
      </xdr:nvSpPr>
      <xdr:spPr>
        <a:xfrm>
          <a:off x="384923" y="22473957"/>
          <a:ext cx="2640665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Penetration (ARO)</a:t>
          </a:r>
          <a:endParaRPr lang="en-US" sz="2400" b="1" baseline="0"/>
        </a:p>
      </xdr:txBody>
    </xdr:sp>
    <xdr:clientData/>
  </xdr:twoCellAnchor>
  <xdr:twoCellAnchor>
    <xdr:from>
      <xdr:col>0</xdr:col>
      <xdr:colOff>380440</xdr:colOff>
      <xdr:row>121</xdr:row>
      <xdr:rowOff>158563</xdr:rowOff>
    </xdr:from>
    <xdr:to>
      <xdr:col>5</xdr:col>
      <xdr:colOff>11205</xdr:colOff>
      <xdr:row>124</xdr:row>
      <xdr:rowOff>103094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A0DA2B0-C301-4375-B0AA-DF8282157863}"/>
            </a:ext>
          </a:extLst>
        </xdr:cNvPr>
        <xdr:cNvSpPr txBox="1"/>
      </xdr:nvSpPr>
      <xdr:spPr>
        <a:xfrm>
          <a:off x="380440" y="23209063"/>
          <a:ext cx="2656353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Frequency (ARO)</a:t>
          </a:r>
          <a:endParaRPr lang="en-US" sz="2400" b="1" baseline="0"/>
        </a:p>
      </xdr:txBody>
    </xdr:sp>
    <xdr:clientData/>
  </xdr:twoCellAnchor>
  <xdr:twoCellAnchor>
    <xdr:from>
      <xdr:col>0</xdr:col>
      <xdr:colOff>387164</xdr:colOff>
      <xdr:row>125</xdr:row>
      <xdr:rowOff>142875</xdr:rowOff>
    </xdr:from>
    <xdr:to>
      <xdr:col>5</xdr:col>
      <xdr:colOff>33617</xdr:colOff>
      <xdr:row>128</xdr:row>
      <xdr:rowOff>87406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39343B5-A3DD-44A2-9A88-3F0A3D77A3EA}"/>
            </a:ext>
          </a:extLst>
        </xdr:cNvPr>
        <xdr:cNvSpPr txBox="1"/>
      </xdr:nvSpPr>
      <xdr:spPr>
        <a:xfrm>
          <a:off x="387164" y="23955375"/>
          <a:ext cx="2672041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AWOP (ARO)</a:t>
          </a:r>
          <a:endParaRPr lang="en-US" sz="2400" b="1" baseline="0"/>
        </a:p>
      </xdr:txBody>
    </xdr:sp>
    <xdr:clientData/>
  </xdr:twoCellAnchor>
  <xdr:twoCellAnchor>
    <xdr:from>
      <xdr:col>5</xdr:col>
      <xdr:colOff>223559</xdr:colOff>
      <xdr:row>118</xdr:row>
      <xdr:rowOff>12887</xdr:rowOff>
    </xdr:from>
    <xdr:to>
      <xdr:col>9</xdr:col>
      <xdr:colOff>33618</xdr:colOff>
      <xdr:row>120</xdr:row>
      <xdr:rowOff>147918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A685C97-9800-44FF-82A5-443BF8F72DC1}"/>
            </a:ext>
          </a:extLst>
        </xdr:cNvPr>
        <xdr:cNvSpPr txBox="1"/>
      </xdr:nvSpPr>
      <xdr:spPr>
        <a:xfrm>
          <a:off x="3249147" y="22491887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1.5% </a:t>
          </a:r>
          <a:r>
            <a:rPr lang="en-US" sz="2400" b="0"/>
            <a:t>(</a:t>
          </a:r>
          <a:r>
            <a:rPr lang="en-US" sz="2400" b="0">
              <a:solidFill>
                <a:schemeClr val="accent6">
                  <a:lumMod val="75000"/>
                </a:schemeClr>
              </a:solidFill>
            </a:rPr>
            <a:t>+0.6pt</a:t>
          </a:r>
          <a:r>
            <a:rPr lang="en-US" sz="2400" b="0"/>
            <a:t>)</a:t>
          </a:r>
          <a:endParaRPr lang="en-US" sz="2400" b="1" baseline="0"/>
        </a:p>
      </xdr:txBody>
    </xdr:sp>
    <xdr:clientData/>
  </xdr:twoCellAnchor>
  <xdr:twoCellAnchor>
    <xdr:from>
      <xdr:col>5</xdr:col>
      <xdr:colOff>230283</xdr:colOff>
      <xdr:row>121</xdr:row>
      <xdr:rowOff>187699</xdr:rowOff>
    </xdr:from>
    <xdr:to>
      <xdr:col>9</xdr:col>
      <xdr:colOff>40342</xdr:colOff>
      <xdr:row>124</xdr:row>
      <xdr:rowOff>132230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C276E1F-D2F3-4D7E-8A97-3AFB28CE1C64}"/>
            </a:ext>
          </a:extLst>
        </xdr:cNvPr>
        <xdr:cNvSpPr txBox="1"/>
      </xdr:nvSpPr>
      <xdr:spPr>
        <a:xfrm>
          <a:off x="3255871" y="23238199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1.8 </a:t>
          </a:r>
          <a:r>
            <a:rPr lang="en-US" sz="2400" b="0"/>
            <a:t>(</a:t>
          </a:r>
          <a:r>
            <a:rPr lang="en-US" sz="2400" b="0">
              <a:solidFill>
                <a:srgbClr val="FF0000"/>
              </a:solidFill>
            </a:rPr>
            <a:t>-16%</a:t>
          </a:r>
          <a:r>
            <a:rPr lang="en-US" sz="2400" b="0"/>
            <a:t>)</a:t>
          </a:r>
          <a:endParaRPr lang="en-US" sz="2400" b="0" baseline="0"/>
        </a:p>
      </xdr:txBody>
    </xdr:sp>
    <xdr:clientData/>
  </xdr:twoCellAnchor>
  <xdr:twoCellAnchor>
    <xdr:from>
      <xdr:col>5</xdr:col>
      <xdr:colOff>248212</xdr:colOff>
      <xdr:row>125</xdr:row>
      <xdr:rowOff>172011</xdr:rowOff>
    </xdr:from>
    <xdr:to>
      <xdr:col>9</xdr:col>
      <xdr:colOff>58271</xdr:colOff>
      <xdr:row>128</xdr:row>
      <xdr:rowOff>116542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E520DE6-A8E2-4722-86EB-65550982865B}"/>
            </a:ext>
          </a:extLst>
        </xdr:cNvPr>
        <xdr:cNvSpPr txBox="1"/>
      </xdr:nvSpPr>
      <xdr:spPr>
        <a:xfrm>
          <a:off x="3273800" y="23984511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1.3 L </a:t>
          </a:r>
          <a:r>
            <a:rPr lang="en-US" sz="2400" b="0"/>
            <a:t>(</a:t>
          </a:r>
          <a:r>
            <a:rPr lang="en-US" sz="2400" b="0">
              <a:solidFill>
                <a:srgbClr val="FF0000"/>
              </a:solidFill>
            </a:rPr>
            <a:t>-24%</a:t>
          </a:r>
          <a:r>
            <a:rPr lang="en-US" sz="2400" b="0"/>
            <a:t>)</a:t>
          </a:r>
          <a:endParaRPr lang="en-US" sz="2400" b="1" baseline="0"/>
        </a:p>
      </xdr:txBody>
    </xdr:sp>
    <xdr:clientData/>
  </xdr:twoCellAnchor>
  <xdr:twoCellAnchor>
    <xdr:from>
      <xdr:col>10</xdr:col>
      <xdr:colOff>324412</xdr:colOff>
      <xdr:row>118</xdr:row>
      <xdr:rowOff>12886</xdr:rowOff>
    </xdr:from>
    <xdr:to>
      <xdr:col>16</xdr:col>
      <xdr:colOff>22412</xdr:colOff>
      <xdr:row>120</xdr:row>
      <xdr:rowOff>147917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FD5ABFA-AD20-4D90-875C-68D9A6587878}"/>
            </a:ext>
          </a:extLst>
        </xdr:cNvPr>
        <xdr:cNvSpPr txBox="1"/>
      </xdr:nvSpPr>
      <xdr:spPr>
        <a:xfrm>
          <a:off x="6375588" y="22491886"/>
          <a:ext cx="3328706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Penetration (NATURE)</a:t>
          </a:r>
          <a:endParaRPr lang="en-US" sz="2400" b="1" baseline="0"/>
        </a:p>
      </xdr:txBody>
    </xdr:sp>
    <xdr:clientData/>
  </xdr:twoCellAnchor>
  <xdr:twoCellAnchor>
    <xdr:from>
      <xdr:col>10</xdr:col>
      <xdr:colOff>319929</xdr:colOff>
      <xdr:row>121</xdr:row>
      <xdr:rowOff>176492</xdr:rowOff>
    </xdr:from>
    <xdr:to>
      <xdr:col>16</xdr:col>
      <xdr:colOff>44824</xdr:colOff>
      <xdr:row>124</xdr:row>
      <xdr:rowOff>121023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8788492-80B7-482F-AFF2-938BA2A08156}"/>
            </a:ext>
          </a:extLst>
        </xdr:cNvPr>
        <xdr:cNvSpPr txBox="1"/>
      </xdr:nvSpPr>
      <xdr:spPr>
        <a:xfrm>
          <a:off x="6371105" y="23226992"/>
          <a:ext cx="3355601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Frequency (NATURE)</a:t>
          </a:r>
          <a:endParaRPr lang="en-US" sz="2400" b="1" baseline="0"/>
        </a:p>
      </xdr:txBody>
    </xdr:sp>
    <xdr:clientData/>
  </xdr:twoCellAnchor>
  <xdr:twoCellAnchor>
    <xdr:from>
      <xdr:col>10</xdr:col>
      <xdr:colOff>326653</xdr:colOff>
      <xdr:row>125</xdr:row>
      <xdr:rowOff>160804</xdr:rowOff>
    </xdr:from>
    <xdr:to>
      <xdr:col>16</xdr:col>
      <xdr:colOff>56030</xdr:colOff>
      <xdr:row>128</xdr:row>
      <xdr:rowOff>105335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A244C47-FBDD-4457-B428-59941E9DCB9E}"/>
            </a:ext>
          </a:extLst>
        </xdr:cNvPr>
        <xdr:cNvSpPr txBox="1"/>
      </xdr:nvSpPr>
      <xdr:spPr>
        <a:xfrm>
          <a:off x="6377829" y="23973304"/>
          <a:ext cx="3360083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AWOP (NATURE)</a:t>
          </a:r>
          <a:endParaRPr lang="en-US" sz="2400" b="1" baseline="0"/>
        </a:p>
      </xdr:txBody>
    </xdr:sp>
    <xdr:clientData/>
  </xdr:twoCellAnchor>
  <xdr:twoCellAnchor>
    <xdr:from>
      <xdr:col>16</xdr:col>
      <xdr:colOff>521636</xdr:colOff>
      <xdr:row>118</xdr:row>
      <xdr:rowOff>30816</xdr:rowOff>
    </xdr:from>
    <xdr:to>
      <xdr:col>20</xdr:col>
      <xdr:colOff>331695</xdr:colOff>
      <xdr:row>120</xdr:row>
      <xdr:rowOff>165847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63108DB-85F0-4EA2-9548-DC1B184AA237}"/>
            </a:ext>
          </a:extLst>
        </xdr:cNvPr>
        <xdr:cNvSpPr txBox="1"/>
      </xdr:nvSpPr>
      <xdr:spPr>
        <a:xfrm>
          <a:off x="10203518" y="22509816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8.4% </a:t>
          </a:r>
          <a:r>
            <a:rPr lang="en-US" sz="2400" b="0"/>
            <a:t>(</a:t>
          </a:r>
          <a:r>
            <a:rPr lang="en-US" sz="2400" b="0">
              <a:solidFill>
                <a:srgbClr val="FF0000"/>
              </a:solidFill>
            </a:rPr>
            <a:t>-0.4pt</a:t>
          </a:r>
          <a:r>
            <a:rPr lang="en-US" sz="2400" b="0"/>
            <a:t>)</a:t>
          </a:r>
          <a:endParaRPr lang="en-US" sz="2400" b="1" baseline="0"/>
        </a:p>
      </xdr:txBody>
    </xdr:sp>
    <xdr:clientData/>
  </xdr:twoCellAnchor>
  <xdr:twoCellAnchor>
    <xdr:from>
      <xdr:col>16</xdr:col>
      <xdr:colOff>528360</xdr:colOff>
      <xdr:row>122</xdr:row>
      <xdr:rowOff>15128</xdr:rowOff>
    </xdr:from>
    <xdr:to>
      <xdr:col>20</xdr:col>
      <xdr:colOff>338419</xdr:colOff>
      <xdr:row>124</xdr:row>
      <xdr:rowOff>150159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AC2FAB7-0889-4CA2-9AF5-A82EC489D323}"/>
            </a:ext>
          </a:extLst>
        </xdr:cNvPr>
        <xdr:cNvSpPr txBox="1"/>
      </xdr:nvSpPr>
      <xdr:spPr>
        <a:xfrm>
          <a:off x="10210242" y="23256128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5.1 </a:t>
          </a:r>
          <a:r>
            <a:rPr lang="en-US" sz="2400" b="0"/>
            <a:t>(</a:t>
          </a:r>
          <a:r>
            <a:rPr lang="en-US" sz="2400" b="0">
              <a:solidFill>
                <a:schemeClr val="accent6">
                  <a:lumMod val="75000"/>
                </a:schemeClr>
              </a:solidFill>
            </a:rPr>
            <a:t>+12%</a:t>
          </a:r>
          <a:r>
            <a:rPr lang="en-US" sz="2400" b="0"/>
            <a:t>)</a:t>
          </a:r>
          <a:endParaRPr lang="en-US" sz="2400" b="0" baseline="0"/>
        </a:p>
      </xdr:txBody>
    </xdr:sp>
    <xdr:clientData/>
  </xdr:twoCellAnchor>
  <xdr:twoCellAnchor>
    <xdr:from>
      <xdr:col>16</xdr:col>
      <xdr:colOff>546289</xdr:colOff>
      <xdr:row>125</xdr:row>
      <xdr:rowOff>189940</xdr:rowOff>
    </xdr:from>
    <xdr:to>
      <xdr:col>20</xdr:col>
      <xdr:colOff>356348</xdr:colOff>
      <xdr:row>128</xdr:row>
      <xdr:rowOff>134471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C12DCBA-08D7-49B1-BB79-2DAF98FF352F}"/>
            </a:ext>
          </a:extLst>
        </xdr:cNvPr>
        <xdr:cNvSpPr txBox="1"/>
      </xdr:nvSpPr>
      <xdr:spPr>
        <a:xfrm>
          <a:off x="10228171" y="24002440"/>
          <a:ext cx="2230530" cy="516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400" b="1"/>
            <a:t>4.5 L </a:t>
          </a:r>
          <a:r>
            <a:rPr lang="en-US" sz="2400" b="0"/>
            <a:t>(</a:t>
          </a:r>
          <a:r>
            <a:rPr lang="en-US" sz="2400" b="0">
              <a:solidFill>
                <a:schemeClr val="accent6">
                  <a:lumMod val="75000"/>
                </a:schemeClr>
              </a:solidFill>
            </a:rPr>
            <a:t>+18%</a:t>
          </a:r>
          <a:r>
            <a:rPr lang="en-US" sz="2400" b="0"/>
            <a:t>)</a:t>
          </a:r>
          <a:endParaRPr lang="en-US" sz="2400" b="1" baseline="0"/>
        </a:p>
      </xdr:txBody>
    </xdr:sp>
    <xdr:clientData/>
  </xdr:twoCellAnchor>
  <xdr:twoCellAnchor>
    <xdr:from>
      <xdr:col>0</xdr:col>
      <xdr:colOff>324971</xdr:colOff>
      <xdr:row>56</xdr:row>
      <xdr:rowOff>123266</xdr:rowOff>
    </xdr:from>
    <xdr:to>
      <xdr:col>8</xdr:col>
      <xdr:colOff>56030</xdr:colOff>
      <xdr:row>70</xdr:row>
      <xdr:rowOff>183778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44138591-77D3-49C0-ADB7-0ADD2B14AB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971" y="10364546"/>
              <a:ext cx="4729779" cy="2620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313765</xdr:colOff>
      <xdr:row>56</xdr:row>
      <xdr:rowOff>100854</xdr:rowOff>
    </xdr:from>
    <xdr:to>
      <xdr:col>16</xdr:col>
      <xdr:colOff>481853</xdr:colOff>
      <xdr:row>71</xdr:row>
      <xdr:rowOff>38101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D508AE5D-FF97-41E2-B761-68F63744F6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2485" y="10342134"/>
              <a:ext cx="5166808" cy="26804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302560</xdr:colOff>
      <xdr:row>56</xdr:row>
      <xdr:rowOff>145677</xdr:rowOff>
    </xdr:from>
    <xdr:to>
      <xdr:col>25</xdr:col>
      <xdr:colOff>33619</xdr:colOff>
      <xdr:row>71</xdr:row>
      <xdr:rowOff>31377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id="{8FD9D514-8C64-4971-B11A-302F2E066B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4840" y="10386957"/>
              <a:ext cx="4729779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43961</xdr:colOff>
      <xdr:row>81</xdr:row>
      <xdr:rowOff>43962</xdr:rowOff>
    </xdr:from>
    <xdr:to>
      <xdr:col>16</xdr:col>
      <xdr:colOff>470647</xdr:colOff>
      <xdr:row>98</xdr:row>
      <xdr:rowOff>44823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F4A5E77-A7EA-4200-AD13-8702C3E1B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347941</xdr:colOff>
      <xdr:row>107</xdr:row>
      <xdr:rowOff>73958</xdr:rowOff>
    </xdr:from>
    <xdr:to>
      <xdr:col>8</xdr:col>
      <xdr:colOff>29136</xdr:colOff>
      <xdr:row>116</xdr:row>
      <xdr:rowOff>33618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9EF298B-B1D4-4564-A4E3-E797FBEEAE84}"/>
            </a:ext>
          </a:extLst>
        </xdr:cNvPr>
        <xdr:cNvSpPr txBox="1"/>
      </xdr:nvSpPr>
      <xdr:spPr>
        <a:xfrm>
          <a:off x="347941" y="20457458"/>
          <a:ext cx="4522136" cy="1674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US" sz="18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ARO Sales</a:t>
          </a:r>
          <a:r>
            <a:rPr lang="en-US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€24.27 Million </a:t>
          </a:r>
          <a:endParaRPr lang="en-US" sz="1800" b="0" u="sng"/>
        </a:p>
        <a:p>
          <a:endParaRPr lang="en-US" sz="1800" b="1" u="sng"/>
        </a:p>
        <a:p>
          <a:r>
            <a:rPr lang="en-US" sz="1800" b="0" u="sng"/>
            <a:t>Value</a:t>
          </a:r>
          <a:r>
            <a:rPr lang="en-US" sz="1800" b="0" u="sng" baseline="0"/>
            <a:t> Sales Increase (ARO)</a:t>
          </a:r>
          <a:r>
            <a:rPr lang="en-US" sz="1800" b="0" u="none" baseline="0"/>
            <a:t> - </a:t>
          </a:r>
          <a:r>
            <a:rPr lang="en-US" sz="18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 u="none" baseline="0">
              <a:solidFill>
                <a:sysClr val="windowText" lastClr="000000"/>
              </a:solidFill>
            </a:rPr>
            <a:t>9.206 M</a:t>
          </a:r>
          <a:r>
            <a:rPr lang="en-US" sz="1800" b="1" u="none" baseline="0"/>
            <a:t>illion</a:t>
          </a:r>
        </a:p>
        <a:p>
          <a:endParaRPr lang="en-US" sz="1800" b="1" u="sng"/>
        </a:p>
        <a:p>
          <a:r>
            <a:rPr lang="en-US" sz="1800" b="0" u="sng"/>
            <a:t>%</a:t>
          </a:r>
          <a:r>
            <a:rPr lang="en-US" sz="1800" b="0" u="sng" baseline="0"/>
            <a:t> Growth (ARO)</a:t>
          </a:r>
          <a:r>
            <a:rPr lang="en-US" sz="1800" b="0" u="none" baseline="0"/>
            <a:t> - </a:t>
          </a:r>
          <a:r>
            <a:rPr lang="en-US" sz="1800" b="1" u="none" baseline="0"/>
            <a:t>61%</a:t>
          </a:r>
        </a:p>
      </xdr:txBody>
    </xdr:sp>
    <xdr:clientData/>
  </xdr:twoCellAnchor>
  <xdr:twoCellAnchor>
    <xdr:from>
      <xdr:col>10</xdr:col>
      <xdr:colOff>309840</xdr:colOff>
      <xdr:row>107</xdr:row>
      <xdr:rowOff>58271</xdr:rowOff>
    </xdr:from>
    <xdr:to>
      <xdr:col>18</xdr:col>
      <xdr:colOff>302558</xdr:colOff>
      <xdr:row>116</xdr:row>
      <xdr:rowOff>17931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1A96A0B-98F7-4172-B61C-C28B70B94C2E}"/>
            </a:ext>
          </a:extLst>
        </xdr:cNvPr>
        <xdr:cNvSpPr txBox="1"/>
      </xdr:nvSpPr>
      <xdr:spPr>
        <a:xfrm>
          <a:off x="6361016" y="20441771"/>
          <a:ext cx="4833660" cy="1674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US" sz="18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NATURE Sales</a:t>
          </a:r>
          <a:r>
            <a:rPr lang="en-US" sz="18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€274.94 Million </a:t>
          </a:r>
          <a:endParaRPr lang="en-US" sz="1800" b="0" u="sng"/>
        </a:p>
        <a:p>
          <a:endParaRPr lang="en-US" sz="1800" b="1" u="sng"/>
        </a:p>
        <a:p>
          <a:r>
            <a:rPr lang="en-US" sz="1800" b="0" u="sng"/>
            <a:t>Value</a:t>
          </a:r>
          <a:r>
            <a:rPr lang="en-US" sz="1800" b="0" u="sng" baseline="0"/>
            <a:t> Sales Increase (NATURE)</a:t>
          </a:r>
          <a:r>
            <a:rPr lang="en-US" sz="1800" b="0" u="none" baseline="0"/>
            <a:t> - </a:t>
          </a:r>
          <a:r>
            <a:rPr lang="en-US" sz="18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 u="none" baseline="0">
              <a:solidFill>
                <a:sysClr val="windowText" lastClr="000000"/>
              </a:solidFill>
            </a:rPr>
            <a:t>23.795 M</a:t>
          </a:r>
          <a:r>
            <a:rPr lang="en-US" sz="1800" b="1" u="none" baseline="0"/>
            <a:t>illion</a:t>
          </a:r>
        </a:p>
        <a:p>
          <a:endParaRPr lang="en-US" sz="1800" b="1" u="sng"/>
        </a:p>
        <a:p>
          <a:r>
            <a:rPr lang="en-US" sz="1800" b="0" u="sng"/>
            <a:t>%</a:t>
          </a:r>
          <a:r>
            <a:rPr lang="en-US" sz="1800" b="0" u="sng" baseline="0"/>
            <a:t> Growth (NATURE)</a:t>
          </a:r>
          <a:r>
            <a:rPr lang="en-US" sz="1800" b="0" u="none" baseline="0"/>
            <a:t> - </a:t>
          </a:r>
          <a:r>
            <a:rPr lang="en-US" sz="1800" b="1" u="none" baseline="0"/>
            <a:t>9%</a:t>
          </a:r>
        </a:p>
      </xdr:txBody>
    </xdr:sp>
    <xdr:clientData/>
  </xdr:twoCellAnchor>
  <xdr:oneCellAnchor>
    <xdr:from>
      <xdr:col>4</xdr:col>
      <xdr:colOff>291352</xdr:colOff>
      <xdr:row>141</xdr:row>
      <xdr:rowOff>156883</xdr:rowOff>
    </xdr:from>
    <xdr:ext cx="1343025" cy="1343025"/>
    <xdr:pic>
      <xdr:nvPicPr>
        <xdr:cNvPr id="24" name="image1.jpg" descr="A logo of a wolf&#10;&#10;Description automatically generated">
          <a:extLst>
            <a:ext uri="{FF2B5EF4-FFF2-40B4-BE49-F238E27FC236}">
              <a16:creationId xmlns:a16="http://schemas.microsoft.com/office/drawing/2014/main" id="{3777ADFB-9FCE-4551-9A9A-6712460CFAEE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711823" y="27017383"/>
          <a:ext cx="1343025" cy="1343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7</xdr:col>
      <xdr:colOff>504266</xdr:colOff>
      <xdr:row>144</xdr:row>
      <xdr:rowOff>179295</xdr:rowOff>
    </xdr:from>
    <xdr:to>
      <xdr:col>11</xdr:col>
      <xdr:colOff>11208</xdr:colOff>
      <xdr:row>148</xdr:row>
      <xdr:rowOff>11206</xdr:rowOff>
    </xdr:to>
    <xdr:pic>
      <xdr:nvPicPr>
        <xdr:cNvPr id="25" name="Picture 24" descr="A blue text on a white background&#10;&#10;Description automatically generated">
          <a:extLst>
            <a:ext uri="{FF2B5EF4-FFF2-40B4-BE49-F238E27FC236}">
              <a16:creationId xmlns:a16="http://schemas.microsoft.com/office/drawing/2014/main" id="{7A47AB44-899D-03D4-712C-494BB0351BE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52" t="20865" r="12085" b="23842"/>
        <a:stretch/>
      </xdr:blipFill>
      <xdr:spPr bwMode="auto">
        <a:xfrm>
          <a:off x="4740090" y="27611295"/>
          <a:ext cx="1927412" cy="593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593912</xdr:colOff>
      <xdr:row>145</xdr:row>
      <xdr:rowOff>0</xdr:rowOff>
    </xdr:from>
    <xdr:to>
      <xdr:col>15</xdr:col>
      <xdr:colOff>515470</xdr:colOff>
      <xdr:row>148</xdr:row>
      <xdr:rowOff>0</xdr:rowOff>
    </xdr:to>
    <xdr:pic>
      <xdr:nvPicPr>
        <xdr:cNvPr id="26" name="Picture 25" descr="Ciroc Logo - LogoDix">
          <a:extLst>
            <a:ext uri="{FF2B5EF4-FFF2-40B4-BE49-F238E27FC236}">
              <a16:creationId xmlns:a16="http://schemas.microsoft.com/office/drawing/2014/main" id="{547E5835-CF60-8A1F-F4C6-396FE0F068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95" t="33495" r="10820" b="32924"/>
        <a:stretch/>
      </xdr:blipFill>
      <xdr:spPr bwMode="auto">
        <a:xfrm>
          <a:off x="7250206" y="27622500"/>
          <a:ext cx="2342029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405716</xdr:colOff>
      <xdr:row>141</xdr:row>
      <xdr:rowOff>100852</xdr:rowOff>
    </xdr:from>
    <xdr:to>
      <xdr:col>18</xdr:col>
      <xdr:colOff>601753</xdr:colOff>
      <xdr:row>148</xdr:row>
      <xdr:rowOff>78441</xdr:rowOff>
    </xdr:to>
    <xdr:pic>
      <xdr:nvPicPr>
        <xdr:cNvPr id="27" name="Picture 26" descr="A bison in a circle with green text&#10;&#10;Description automatically generated">
          <a:extLst>
            <a:ext uri="{FF2B5EF4-FFF2-40B4-BE49-F238E27FC236}">
              <a16:creationId xmlns:a16="http://schemas.microsoft.com/office/drawing/2014/main" id="{48BDBF26-0C03-B762-9F43-053954511B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463"/>
        <a:stretch/>
      </xdr:blipFill>
      <xdr:spPr bwMode="auto">
        <a:xfrm>
          <a:off x="10087598" y="26961352"/>
          <a:ext cx="1406273" cy="1311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156882</xdr:colOff>
      <xdr:row>149</xdr:row>
      <xdr:rowOff>136150</xdr:rowOff>
    </xdr:from>
    <xdr:to>
      <xdr:col>3</xdr:col>
      <xdr:colOff>392206</xdr:colOff>
      <xdr:row>152</xdr:row>
      <xdr:rowOff>33618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2F6DE1-5228-4667-A03E-380ED883ECB4}"/>
            </a:ext>
          </a:extLst>
        </xdr:cNvPr>
        <xdr:cNvSpPr txBox="1"/>
      </xdr:nvSpPr>
      <xdr:spPr>
        <a:xfrm>
          <a:off x="156882" y="28520650"/>
          <a:ext cx="2050677" cy="4689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Value</a:t>
          </a:r>
          <a:r>
            <a:rPr lang="en-US" sz="1800" b="1" baseline="0"/>
            <a:t> Sales</a:t>
          </a:r>
        </a:p>
      </xdr:txBody>
    </xdr:sp>
    <xdr:clientData/>
  </xdr:twoCellAnchor>
  <xdr:twoCellAnchor>
    <xdr:from>
      <xdr:col>0</xdr:col>
      <xdr:colOff>151842</xdr:colOff>
      <xdr:row>153</xdr:row>
      <xdr:rowOff>42021</xdr:rowOff>
    </xdr:from>
    <xdr:to>
      <xdr:col>3</xdr:col>
      <xdr:colOff>403412</xdr:colOff>
      <xdr:row>156</xdr:row>
      <xdr:rowOff>134471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2D08F5DC-0953-4E39-BD1C-92DA9DDD7653}"/>
            </a:ext>
          </a:extLst>
        </xdr:cNvPr>
        <xdr:cNvSpPr txBox="1"/>
      </xdr:nvSpPr>
      <xdr:spPr>
        <a:xfrm>
          <a:off x="151842" y="29188521"/>
          <a:ext cx="2066923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Value % Chg </a:t>
          </a:r>
          <a:endParaRPr lang="en-US" sz="1800" b="1" baseline="0"/>
        </a:p>
      </xdr:txBody>
    </xdr:sp>
    <xdr:clientData/>
  </xdr:twoCellAnchor>
  <xdr:twoCellAnchor>
    <xdr:from>
      <xdr:col>0</xdr:col>
      <xdr:colOff>169771</xdr:colOff>
      <xdr:row>157</xdr:row>
      <xdr:rowOff>172009</xdr:rowOff>
    </xdr:from>
    <xdr:to>
      <xdr:col>3</xdr:col>
      <xdr:colOff>421341</xdr:colOff>
      <xdr:row>161</xdr:row>
      <xdr:rowOff>73959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63D7F3AA-2CFE-414D-BE99-9C39FA8F3F02}"/>
            </a:ext>
          </a:extLst>
        </xdr:cNvPr>
        <xdr:cNvSpPr txBox="1"/>
      </xdr:nvSpPr>
      <xdr:spPr>
        <a:xfrm>
          <a:off x="169771" y="30080509"/>
          <a:ext cx="2066923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Actual Value</a:t>
          </a:r>
          <a:endParaRPr lang="en-US" sz="1800" b="1" baseline="0"/>
        </a:p>
      </xdr:txBody>
    </xdr:sp>
    <xdr:clientData/>
  </xdr:twoCellAnchor>
  <xdr:twoCellAnchor>
    <xdr:from>
      <xdr:col>0</xdr:col>
      <xdr:colOff>154083</xdr:colOff>
      <xdr:row>165</xdr:row>
      <xdr:rowOff>133909</xdr:rowOff>
    </xdr:from>
    <xdr:to>
      <xdr:col>3</xdr:col>
      <xdr:colOff>405653</xdr:colOff>
      <xdr:row>169</xdr:row>
      <xdr:rowOff>35859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48A3366-BE06-4869-939B-0CDF46D36696}"/>
            </a:ext>
          </a:extLst>
        </xdr:cNvPr>
        <xdr:cNvSpPr txBox="1"/>
      </xdr:nvSpPr>
      <xdr:spPr>
        <a:xfrm>
          <a:off x="154083" y="31566409"/>
          <a:ext cx="2066923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Value Share:</a:t>
          </a:r>
        </a:p>
        <a:p>
          <a:pPr algn="ctr"/>
          <a:r>
            <a:rPr lang="en-US" sz="1800" b="1"/>
            <a:t>MAT vs MAT-1</a:t>
          </a:r>
          <a:endParaRPr lang="en-US" sz="1800" b="1" baseline="0"/>
        </a:p>
      </xdr:txBody>
    </xdr:sp>
    <xdr:clientData/>
  </xdr:twoCellAnchor>
  <xdr:twoCellAnchor>
    <xdr:from>
      <xdr:col>4</xdr:col>
      <xdr:colOff>230281</xdr:colOff>
      <xdr:row>149</xdr:row>
      <xdr:rowOff>131671</xdr:rowOff>
    </xdr:from>
    <xdr:to>
      <xdr:col>6</xdr:col>
      <xdr:colOff>515470</xdr:colOff>
      <xdr:row>152</xdr:row>
      <xdr:rowOff>33619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6E1005D-14F2-4FD9-ACD6-8CDA8C32D8AE}"/>
            </a:ext>
          </a:extLst>
        </xdr:cNvPr>
        <xdr:cNvSpPr txBox="1"/>
      </xdr:nvSpPr>
      <xdr:spPr>
        <a:xfrm>
          <a:off x="2650752" y="28516171"/>
          <a:ext cx="1495424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>
              <a:solidFill>
                <a:schemeClr val="bg1"/>
              </a:solidFill>
            </a:rPr>
            <a:t>7.99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158563</xdr:colOff>
      <xdr:row>149</xdr:row>
      <xdr:rowOff>138394</xdr:rowOff>
    </xdr:from>
    <xdr:to>
      <xdr:col>10</xdr:col>
      <xdr:colOff>443752</xdr:colOff>
      <xdr:row>152</xdr:row>
      <xdr:rowOff>40342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64B806C1-9C38-4F81-8A1A-2D4D85A9E894}"/>
            </a:ext>
          </a:extLst>
        </xdr:cNvPr>
        <xdr:cNvSpPr txBox="1"/>
      </xdr:nvSpPr>
      <xdr:spPr>
        <a:xfrm>
          <a:off x="4999504" y="28522894"/>
          <a:ext cx="1495424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>
              <a:solidFill>
                <a:schemeClr val="bg1"/>
              </a:solidFill>
            </a:rPr>
            <a:t>7.94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254934</xdr:colOff>
      <xdr:row>149</xdr:row>
      <xdr:rowOff>178735</xdr:rowOff>
    </xdr:from>
    <xdr:to>
      <xdr:col>14</xdr:col>
      <xdr:colOff>540123</xdr:colOff>
      <xdr:row>152</xdr:row>
      <xdr:rowOff>80683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6296757A-8580-8794-F39C-EB55F6F18167}"/>
            </a:ext>
          </a:extLst>
        </xdr:cNvPr>
        <xdr:cNvSpPr txBox="1"/>
      </xdr:nvSpPr>
      <xdr:spPr>
        <a:xfrm>
          <a:off x="7516346" y="28563235"/>
          <a:ext cx="1495424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>
              <a:solidFill>
                <a:schemeClr val="bg1"/>
              </a:solidFill>
            </a:rPr>
            <a:t>4.63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384923</xdr:colOff>
      <xdr:row>149</xdr:row>
      <xdr:rowOff>185459</xdr:rowOff>
    </xdr:from>
    <xdr:to>
      <xdr:col>19</xdr:col>
      <xdr:colOff>64994</xdr:colOff>
      <xdr:row>152</xdr:row>
      <xdr:rowOff>87407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BCB1C26B-9E13-5281-7788-B3C4BBB90FF3}"/>
            </a:ext>
          </a:extLst>
        </xdr:cNvPr>
        <xdr:cNvSpPr txBox="1"/>
      </xdr:nvSpPr>
      <xdr:spPr>
        <a:xfrm>
          <a:off x="10066805" y="28569959"/>
          <a:ext cx="1495424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>
              <a:solidFill>
                <a:schemeClr val="bg1"/>
              </a:solidFill>
            </a:rPr>
            <a:t>1.47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237005</xdr:colOff>
      <xdr:row>153</xdr:row>
      <xdr:rowOff>160806</xdr:rowOff>
    </xdr:from>
    <xdr:to>
      <xdr:col>6</xdr:col>
      <xdr:colOff>522194</xdr:colOff>
      <xdr:row>156</xdr:row>
      <xdr:rowOff>62754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3D0214C6-AD33-43F3-9F55-5880EF5BFC7F}"/>
            </a:ext>
          </a:extLst>
        </xdr:cNvPr>
        <xdr:cNvSpPr txBox="1"/>
      </xdr:nvSpPr>
      <xdr:spPr>
        <a:xfrm>
          <a:off x="2657476" y="29307306"/>
          <a:ext cx="1495424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+15 %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154080</xdr:colOff>
      <xdr:row>153</xdr:row>
      <xdr:rowOff>167530</xdr:rowOff>
    </xdr:from>
    <xdr:to>
      <xdr:col>10</xdr:col>
      <xdr:colOff>439269</xdr:colOff>
      <xdr:row>156</xdr:row>
      <xdr:rowOff>69478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7F832E7E-263D-4664-9B4D-D70767E07811}"/>
            </a:ext>
          </a:extLst>
        </xdr:cNvPr>
        <xdr:cNvSpPr txBox="1"/>
      </xdr:nvSpPr>
      <xdr:spPr>
        <a:xfrm>
          <a:off x="4995021" y="29314030"/>
          <a:ext cx="1495424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+39 %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272864</xdr:colOff>
      <xdr:row>154</xdr:row>
      <xdr:rowOff>17371</xdr:rowOff>
    </xdr:from>
    <xdr:to>
      <xdr:col>14</xdr:col>
      <xdr:colOff>558053</xdr:colOff>
      <xdr:row>156</xdr:row>
      <xdr:rowOff>109819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C3BAE8EC-952B-40A1-8A8B-44ACD2EE8D46}"/>
            </a:ext>
          </a:extLst>
        </xdr:cNvPr>
        <xdr:cNvSpPr txBox="1"/>
      </xdr:nvSpPr>
      <xdr:spPr>
        <a:xfrm>
          <a:off x="7534276" y="29354371"/>
          <a:ext cx="1495424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+314 %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380441</xdr:colOff>
      <xdr:row>154</xdr:row>
      <xdr:rowOff>46506</xdr:rowOff>
    </xdr:from>
    <xdr:to>
      <xdr:col>19</xdr:col>
      <xdr:colOff>60512</xdr:colOff>
      <xdr:row>156</xdr:row>
      <xdr:rowOff>138954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3894674-5C4B-4CE4-BCB3-7CF07B9DC327}"/>
            </a:ext>
          </a:extLst>
        </xdr:cNvPr>
        <xdr:cNvSpPr txBox="1"/>
      </xdr:nvSpPr>
      <xdr:spPr>
        <a:xfrm>
          <a:off x="10062323" y="29383506"/>
          <a:ext cx="1495424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+409 %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243729</xdr:colOff>
      <xdr:row>158</xdr:row>
      <xdr:rowOff>66677</xdr:rowOff>
    </xdr:from>
    <xdr:to>
      <xdr:col>6</xdr:col>
      <xdr:colOff>528918</xdr:colOff>
      <xdr:row>160</xdr:row>
      <xdr:rowOff>159125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A7B837D3-7FE4-4765-BCE3-EF27BE421053}"/>
            </a:ext>
          </a:extLst>
        </xdr:cNvPr>
        <xdr:cNvSpPr txBox="1"/>
      </xdr:nvSpPr>
      <xdr:spPr>
        <a:xfrm>
          <a:off x="2664200" y="30165677"/>
          <a:ext cx="1495424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€1.05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160804</xdr:colOff>
      <xdr:row>158</xdr:row>
      <xdr:rowOff>73401</xdr:rowOff>
    </xdr:from>
    <xdr:to>
      <xdr:col>10</xdr:col>
      <xdr:colOff>445993</xdr:colOff>
      <xdr:row>160</xdr:row>
      <xdr:rowOff>165849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3954D1AD-0643-413D-914A-EEEEDCA09AAA}"/>
            </a:ext>
          </a:extLst>
        </xdr:cNvPr>
        <xdr:cNvSpPr txBox="1"/>
      </xdr:nvSpPr>
      <xdr:spPr>
        <a:xfrm>
          <a:off x="5001745" y="30172401"/>
          <a:ext cx="1495424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€2.23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279588</xdr:colOff>
      <xdr:row>158</xdr:row>
      <xdr:rowOff>80125</xdr:rowOff>
    </xdr:from>
    <xdr:to>
      <xdr:col>14</xdr:col>
      <xdr:colOff>564777</xdr:colOff>
      <xdr:row>160</xdr:row>
      <xdr:rowOff>172573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D9C66244-E93C-4724-95BB-1EF897B85356}"/>
            </a:ext>
          </a:extLst>
        </xdr:cNvPr>
        <xdr:cNvSpPr txBox="1"/>
      </xdr:nvSpPr>
      <xdr:spPr>
        <a:xfrm>
          <a:off x="7541000" y="30179125"/>
          <a:ext cx="1495424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€3.51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387165</xdr:colOff>
      <xdr:row>158</xdr:row>
      <xdr:rowOff>142877</xdr:rowOff>
    </xdr:from>
    <xdr:to>
      <xdr:col>19</xdr:col>
      <xdr:colOff>67236</xdr:colOff>
      <xdr:row>161</xdr:row>
      <xdr:rowOff>44825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7B778AFE-CB83-4A61-815F-089CADEA57F8}"/>
            </a:ext>
          </a:extLst>
        </xdr:cNvPr>
        <xdr:cNvSpPr txBox="1"/>
      </xdr:nvSpPr>
      <xdr:spPr>
        <a:xfrm>
          <a:off x="10069047" y="30241877"/>
          <a:ext cx="1495424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€1.18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75199</xdr:colOff>
      <xdr:row>162</xdr:row>
      <xdr:rowOff>123909</xdr:rowOff>
    </xdr:from>
    <xdr:to>
      <xdr:col>11</xdr:col>
      <xdr:colOff>44824</xdr:colOff>
      <xdr:row>172</xdr:row>
      <xdr:rowOff>156884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1537959B-C246-C969-52C3-FB95D17858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42" t="3257" r="24640" b="3927"/>
        <a:stretch/>
      </xdr:blipFill>
      <xdr:spPr bwMode="auto">
        <a:xfrm>
          <a:off x="4916140" y="30984909"/>
          <a:ext cx="1784978" cy="193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168284</xdr:colOff>
      <xdr:row>162</xdr:row>
      <xdr:rowOff>126924</xdr:rowOff>
    </xdr:from>
    <xdr:to>
      <xdr:col>7</xdr:col>
      <xdr:colOff>67234</xdr:colOff>
      <xdr:row>172</xdr:row>
      <xdr:rowOff>156881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30969B86-C4E5-306A-7725-AA90619DD1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613" t="3663" r="24640" b="3521"/>
        <a:stretch/>
      </xdr:blipFill>
      <xdr:spPr bwMode="auto">
        <a:xfrm>
          <a:off x="2588755" y="30987924"/>
          <a:ext cx="1714303" cy="1934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286900</xdr:colOff>
      <xdr:row>164</xdr:row>
      <xdr:rowOff>26859</xdr:rowOff>
    </xdr:from>
    <xdr:to>
      <xdr:col>14</xdr:col>
      <xdr:colOff>504265</xdr:colOff>
      <xdr:row>172</xdr:row>
      <xdr:rowOff>145676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249ABA15-BE8F-5B97-B64D-B13CC368ED1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120" t="2850" r="25872" b="3928"/>
        <a:stretch/>
      </xdr:blipFill>
      <xdr:spPr bwMode="auto">
        <a:xfrm>
          <a:off x="7548312" y="31268859"/>
          <a:ext cx="1427600" cy="1642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380364</xdr:colOff>
      <xdr:row>164</xdr:row>
      <xdr:rowOff>37706</xdr:rowOff>
    </xdr:from>
    <xdr:to>
      <xdr:col>19</xdr:col>
      <xdr:colOff>54429</xdr:colOff>
      <xdr:row>173</xdr:row>
      <xdr:rowOff>32016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CB2C6DE-A6CF-D047-9221-85D359312F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66" t="2035" r="25378" b="4742"/>
        <a:stretch/>
      </xdr:blipFill>
      <xdr:spPr bwMode="auto">
        <a:xfrm>
          <a:off x="10177507" y="31279706"/>
          <a:ext cx="1511029" cy="1708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-1</xdr:colOff>
      <xdr:row>142</xdr:row>
      <xdr:rowOff>100853</xdr:rowOff>
    </xdr:from>
    <xdr:to>
      <xdr:col>7</xdr:col>
      <xdr:colOff>201705</xdr:colOff>
      <xdr:row>192</xdr:row>
      <xdr:rowOff>67235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6DEC276C-6778-206D-15B0-1C3C0BA124F7}"/>
            </a:ext>
          </a:extLst>
        </xdr:cNvPr>
        <xdr:cNvSpPr/>
      </xdr:nvSpPr>
      <xdr:spPr>
        <a:xfrm>
          <a:off x="2420470" y="27151853"/>
          <a:ext cx="2017059" cy="9491382"/>
        </a:xfrm>
        <a:prstGeom prst="roundRect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156882</xdr:colOff>
      <xdr:row>136</xdr:row>
      <xdr:rowOff>56029</xdr:rowOff>
    </xdr:from>
    <xdr:to>
      <xdr:col>12</xdr:col>
      <xdr:colOff>560294</xdr:colOff>
      <xdr:row>140</xdr:row>
      <xdr:rowOff>168086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E532F65B-FF85-4810-8B10-9ECC89155C63}"/>
            </a:ext>
          </a:extLst>
        </xdr:cNvPr>
        <xdr:cNvSpPr txBox="1"/>
      </xdr:nvSpPr>
      <xdr:spPr>
        <a:xfrm>
          <a:off x="156882" y="25964029"/>
          <a:ext cx="7664824" cy="874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Key Players Performance in ARO Category</a:t>
          </a:r>
          <a:endParaRPr lang="en-US" sz="3200" b="1" baseline="0"/>
        </a:p>
      </xdr:txBody>
    </xdr:sp>
    <xdr:clientData/>
  </xdr:twoCellAnchor>
  <xdr:twoCellAnchor>
    <xdr:from>
      <xdr:col>0</xdr:col>
      <xdr:colOff>160806</xdr:colOff>
      <xdr:row>175</xdr:row>
      <xdr:rowOff>95809</xdr:rowOff>
    </xdr:from>
    <xdr:to>
      <xdr:col>3</xdr:col>
      <xdr:colOff>412376</xdr:colOff>
      <xdr:row>178</xdr:row>
      <xdr:rowOff>188259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3963AC34-5CB3-4F74-B46A-5AD37410C693}"/>
            </a:ext>
          </a:extLst>
        </xdr:cNvPr>
        <xdr:cNvSpPr txBox="1"/>
      </xdr:nvSpPr>
      <xdr:spPr>
        <a:xfrm>
          <a:off x="160806" y="33433309"/>
          <a:ext cx="2066923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Market Share</a:t>
          </a:r>
          <a:endParaRPr lang="en-US" sz="1800" b="1" baseline="0"/>
        </a:p>
      </xdr:txBody>
    </xdr:sp>
    <xdr:clientData/>
  </xdr:twoCellAnchor>
  <xdr:twoCellAnchor>
    <xdr:from>
      <xdr:col>4</xdr:col>
      <xdr:colOff>243728</xdr:colOff>
      <xdr:row>176</xdr:row>
      <xdr:rowOff>10647</xdr:rowOff>
    </xdr:from>
    <xdr:to>
      <xdr:col>6</xdr:col>
      <xdr:colOff>528917</xdr:colOff>
      <xdr:row>178</xdr:row>
      <xdr:rowOff>103095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BB702902-D3E8-46E5-9BF6-EA02D0BF5562}"/>
            </a:ext>
          </a:extLst>
        </xdr:cNvPr>
        <xdr:cNvSpPr txBox="1"/>
      </xdr:nvSpPr>
      <xdr:spPr>
        <a:xfrm>
          <a:off x="2664199" y="33538647"/>
          <a:ext cx="1495424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32.9 %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160803</xdr:colOff>
      <xdr:row>176</xdr:row>
      <xdr:rowOff>17371</xdr:rowOff>
    </xdr:from>
    <xdr:to>
      <xdr:col>10</xdr:col>
      <xdr:colOff>445992</xdr:colOff>
      <xdr:row>178</xdr:row>
      <xdr:rowOff>109819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6F80571B-993A-4FCE-A18D-BFA5384AB6FE}"/>
            </a:ext>
          </a:extLst>
        </xdr:cNvPr>
        <xdr:cNvSpPr txBox="1"/>
      </xdr:nvSpPr>
      <xdr:spPr>
        <a:xfrm>
          <a:off x="5001744" y="33545371"/>
          <a:ext cx="1495424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32.7 %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279587</xdr:colOff>
      <xdr:row>176</xdr:row>
      <xdr:rowOff>57712</xdr:rowOff>
    </xdr:from>
    <xdr:to>
      <xdr:col>14</xdr:col>
      <xdr:colOff>564776</xdr:colOff>
      <xdr:row>178</xdr:row>
      <xdr:rowOff>150160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633D10ED-5157-48CB-BBAD-37C63B58F5F8}"/>
            </a:ext>
          </a:extLst>
        </xdr:cNvPr>
        <xdr:cNvSpPr txBox="1"/>
      </xdr:nvSpPr>
      <xdr:spPr>
        <a:xfrm>
          <a:off x="7540999" y="33585712"/>
          <a:ext cx="1495424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19.1 %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387164</xdr:colOff>
      <xdr:row>176</xdr:row>
      <xdr:rowOff>86847</xdr:rowOff>
    </xdr:from>
    <xdr:to>
      <xdr:col>19</xdr:col>
      <xdr:colOff>67235</xdr:colOff>
      <xdr:row>178</xdr:row>
      <xdr:rowOff>179295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89AF671B-98EE-4E4E-BA53-15FD04ECFA74}"/>
            </a:ext>
          </a:extLst>
        </xdr:cNvPr>
        <xdr:cNvSpPr txBox="1"/>
      </xdr:nvSpPr>
      <xdr:spPr>
        <a:xfrm>
          <a:off x="10069046" y="33614847"/>
          <a:ext cx="1495424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6.0 %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167530</xdr:colOff>
      <xdr:row>180</xdr:row>
      <xdr:rowOff>91327</xdr:rowOff>
    </xdr:from>
    <xdr:to>
      <xdr:col>3</xdr:col>
      <xdr:colOff>419100</xdr:colOff>
      <xdr:row>183</xdr:row>
      <xdr:rowOff>183777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53319CFA-7E93-439F-93E7-5EC388B03384}"/>
            </a:ext>
          </a:extLst>
        </xdr:cNvPr>
        <xdr:cNvSpPr txBox="1"/>
      </xdr:nvSpPr>
      <xdr:spPr>
        <a:xfrm>
          <a:off x="167530" y="34381327"/>
          <a:ext cx="2066923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Penetration Rate</a:t>
          </a:r>
          <a:endParaRPr lang="en-US" sz="1800" b="1" baseline="0"/>
        </a:p>
      </xdr:txBody>
    </xdr:sp>
    <xdr:clientData/>
  </xdr:twoCellAnchor>
  <xdr:twoCellAnchor>
    <xdr:from>
      <xdr:col>4</xdr:col>
      <xdr:colOff>250452</xdr:colOff>
      <xdr:row>180</xdr:row>
      <xdr:rowOff>95812</xdr:rowOff>
    </xdr:from>
    <xdr:to>
      <xdr:col>6</xdr:col>
      <xdr:colOff>535641</xdr:colOff>
      <xdr:row>184</xdr:row>
      <xdr:rowOff>22412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6CED2FD0-A1D2-45EB-BACE-6FBB2AA8C711}"/>
            </a:ext>
          </a:extLst>
        </xdr:cNvPr>
        <xdr:cNvSpPr txBox="1"/>
      </xdr:nvSpPr>
      <xdr:spPr>
        <a:xfrm>
          <a:off x="2670923" y="34385812"/>
          <a:ext cx="1495424" cy="68860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0.6 %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(+0.1pt)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156321</xdr:colOff>
      <xdr:row>180</xdr:row>
      <xdr:rowOff>124947</xdr:rowOff>
    </xdr:from>
    <xdr:to>
      <xdr:col>10</xdr:col>
      <xdr:colOff>441510</xdr:colOff>
      <xdr:row>184</xdr:row>
      <xdr:rowOff>56029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8E6CC8E0-6C3F-47EB-85E9-E0EFE5A025DC}"/>
            </a:ext>
          </a:extLst>
        </xdr:cNvPr>
        <xdr:cNvSpPr txBox="1"/>
      </xdr:nvSpPr>
      <xdr:spPr>
        <a:xfrm>
          <a:off x="4997262" y="34414947"/>
          <a:ext cx="1495424" cy="69308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0.1 %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(-0.1pt)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286311</xdr:colOff>
      <xdr:row>181</xdr:row>
      <xdr:rowOff>53230</xdr:rowOff>
    </xdr:from>
    <xdr:to>
      <xdr:col>14</xdr:col>
      <xdr:colOff>571500</xdr:colOff>
      <xdr:row>183</xdr:row>
      <xdr:rowOff>145678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9B839ECC-F8A6-4FB9-A9BC-D65492B1556E}"/>
            </a:ext>
          </a:extLst>
        </xdr:cNvPr>
        <xdr:cNvSpPr txBox="1"/>
      </xdr:nvSpPr>
      <xdr:spPr>
        <a:xfrm>
          <a:off x="7547723" y="34533730"/>
          <a:ext cx="1495424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NA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393888</xdr:colOff>
      <xdr:row>181</xdr:row>
      <xdr:rowOff>15129</xdr:rowOff>
    </xdr:from>
    <xdr:to>
      <xdr:col>19</xdr:col>
      <xdr:colOff>73959</xdr:colOff>
      <xdr:row>184</xdr:row>
      <xdr:rowOff>134471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FF0C860C-A569-4719-9E83-842BC91D025D}"/>
            </a:ext>
          </a:extLst>
        </xdr:cNvPr>
        <xdr:cNvSpPr txBox="1"/>
      </xdr:nvSpPr>
      <xdr:spPr>
        <a:xfrm>
          <a:off x="10075770" y="34495629"/>
          <a:ext cx="1495424" cy="690842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0.3 %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(+0.2pt)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140636</xdr:colOff>
      <xdr:row>185</xdr:row>
      <xdr:rowOff>120463</xdr:rowOff>
    </xdr:from>
    <xdr:to>
      <xdr:col>3</xdr:col>
      <xdr:colOff>392206</xdr:colOff>
      <xdr:row>189</xdr:row>
      <xdr:rowOff>22413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00CB497-CD4D-4FEC-87F4-BEF78B5078E3}"/>
            </a:ext>
          </a:extLst>
        </xdr:cNvPr>
        <xdr:cNvSpPr txBox="1"/>
      </xdr:nvSpPr>
      <xdr:spPr>
        <a:xfrm>
          <a:off x="140636" y="35362963"/>
          <a:ext cx="2066923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Frequency</a:t>
          </a:r>
          <a:endParaRPr lang="en-US" sz="1800" b="1" baseline="0"/>
        </a:p>
      </xdr:txBody>
    </xdr:sp>
    <xdr:clientData/>
  </xdr:twoCellAnchor>
  <xdr:twoCellAnchor>
    <xdr:from>
      <xdr:col>4</xdr:col>
      <xdr:colOff>245970</xdr:colOff>
      <xdr:row>185</xdr:row>
      <xdr:rowOff>147359</xdr:rowOff>
    </xdr:from>
    <xdr:to>
      <xdr:col>6</xdr:col>
      <xdr:colOff>531159</xdr:colOff>
      <xdr:row>189</xdr:row>
      <xdr:rowOff>73959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D414461E-7A64-4DE7-B14C-D71E54449747}"/>
            </a:ext>
          </a:extLst>
        </xdr:cNvPr>
        <xdr:cNvSpPr txBox="1"/>
      </xdr:nvSpPr>
      <xdr:spPr>
        <a:xfrm>
          <a:off x="2666441" y="35389859"/>
          <a:ext cx="1495424" cy="68860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1.7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(+21%)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151839</xdr:colOff>
      <xdr:row>185</xdr:row>
      <xdr:rowOff>176494</xdr:rowOff>
    </xdr:from>
    <xdr:to>
      <xdr:col>10</xdr:col>
      <xdr:colOff>437028</xdr:colOff>
      <xdr:row>189</xdr:row>
      <xdr:rowOff>107576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EB93E0FD-FBD5-45AF-B122-48BBA81FA328}"/>
            </a:ext>
          </a:extLst>
        </xdr:cNvPr>
        <xdr:cNvSpPr txBox="1"/>
      </xdr:nvSpPr>
      <xdr:spPr>
        <a:xfrm>
          <a:off x="4992780" y="35418994"/>
          <a:ext cx="1495424" cy="69308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1.6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(+23%)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281829</xdr:colOff>
      <xdr:row>186</xdr:row>
      <xdr:rowOff>104777</xdr:rowOff>
    </xdr:from>
    <xdr:to>
      <xdr:col>14</xdr:col>
      <xdr:colOff>567018</xdr:colOff>
      <xdr:row>189</xdr:row>
      <xdr:rowOff>6725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D0374A4A-410F-439E-8C0B-5BEA7D79DB6E}"/>
            </a:ext>
          </a:extLst>
        </xdr:cNvPr>
        <xdr:cNvSpPr txBox="1"/>
      </xdr:nvSpPr>
      <xdr:spPr>
        <a:xfrm>
          <a:off x="7543241" y="35537777"/>
          <a:ext cx="1495424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NA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389406</xdr:colOff>
      <xdr:row>186</xdr:row>
      <xdr:rowOff>66676</xdr:rowOff>
    </xdr:from>
    <xdr:to>
      <xdr:col>19</xdr:col>
      <xdr:colOff>69477</xdr:colOff>
      <xdr:row>189</xdr:row>
      <xdr:rowOff>186018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BA9E1F41-CEC5-42D4-AC7E-CE57BAC1706D}"/>
            </a:ext>
          </a:extLst>
        </xdr:cNvPr>
        <xdr:cNvSpPr txBox="1"/>
      </xdr:nvSpPr>
      <xdr:spPr>
        <a:xfrm>
          <a:off x="10071288" y="35499676"/>
          <a:ext cx="1495424" cy="690842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1.5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(+54%)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179293</xdr:colOff>
      <xdr:row>195</xdr:row>
      <xdr:rowOff>145676</xdr:rowOff>
    </xdr:from>
    <xdr:to>
      <xdr:col>13</xdr:col>
      <xdr:colOff>459441</xdr:colOff>
      <xdr:row>200</xdr:row>
      <xdr:rowOff>67233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C1AA7401-480C-41BA-B763-9C3573C7D5A9}"/>
            </a:ext>
          </a:extLst>
        </xdr:cNvPr>
        <xdr:cNvSpPr txBox="1"/>
      </xdr:nvSpPr>
      <xdr:spPr>
        <a:xfrm>
          <a:off x="179293" y="37293176"/>
          <a:ext cx="8146677" cy="874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Key Players Performance in NATURE Category</a:t>
          </a:r>
          <a:endParaRPr lang="en-US" sz="3200" b="1" baseline="0"/>
        </a:p>
      </xdr:txBody>
    </xdr:sp>
    <xdr:clientData/>
  </xdr:twoCellAnchor>
  <xdr:twoCellAnchor>
    <xdr:from>
      <xdr:col>0</xdr:col>
      <xdr:colOff>184334</xdr:colOff>
      <xdr:row>209</xdr:row>
      <xdr:rowOff>112059</xdr:rowOff>
    </xdr:from>
    <xdr:to>
      <xdr:col>3</xdr:col>
      <xdr:colOff>419658</xdr:colOff>
      <xdr:row>212</xdr:row>
      <xdr:rowOff>9527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AC267EB3-4E65-4D95-B812-950FA46A0374}"/>
            </a:ext>
          </a:extLst>
        </xdr:cNvPr>
        <xdr:cNvSpPr txBox="1"/>
      </xdr:nvSpPr>
      <xdr:spPr>
        <a:xfrm>
          <a:off x="184334" y="39926559"/>
          <a:ext cx="2072288" cy="4689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Value</a:t>
          </a:r>
          <a:r>
            <a:rPr lang="en-US" sz="1800" b="1" baseline="0"/>
            <a:t> Sales</a:t>
          </a:r>
        </a:p>
      </xdr:txBody>
    </xdr:sp>
    <xdr:clientData/>
  </xdr:twoCellAnchor>
  <xdr:twoCellAnchor>
    <xdr:from>
      <xdr:col>0</xdr:col>
      <xdr:colOff>179294</xdr:colOff>
      <xdr:row>213</xdr:row>
      <xdr:rowOff>17930</xdr:rowOff>
    </xdr:from>
    <xdr:to>
      <xdr:col>3</xdr:col>
      <xdr:colOff>430864</xdr:colOff>
      <xdr:row>216</xdr:row>
      <xdr:rowOff>110380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4ACF975E-786F-409C-A3C8-B96220C9AB51}"/>
            </a:ext>
          </a:extLst>
        </xdr:cNvPr>
        <xdr:cNvSpPr txBox="1"/>
      </xdr:nvSpPr>
      <xdr:spPr>
        <a:xfrm>
          <a:off x="179294" y="40594430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Value % Chg </a:t>
          </a:r>
          <a:endParaRPr lang="en-US" sz="1800" b="1" baseline="0"/>
        </a:p>
      </xdr:txBody>
    </xdr:sp>
    <xdr:clientData/>
  </xdr:twoCellAnchor>
  <xdr:twoCellAnchor>
    <xdr:from>
      <xdr:col>0</xdr:col>
      <xdr:colOff>197223</xdr:colOff>
      <xdr:row>217</xdr:row>
      <xdr:rowOff>147918</xdr:rowOff>
    </xdr:from>
    <xdr:to>
      <xdr:col>3</xdr:col>
      <xdr:colOff>448793</xdr:colOff>
      <xdr:row>221</xdr:row>
      <xdr:rowOff>49868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02B58B5-8BA8-4EB8-8CD4-720267B8C1C0}"/>
            </a:ext>
          </a:extLst>
        </xdr:cNvPr>
        <xdr:cNvSpPr txBox="1"/>
      </xdr:nvSpPr>
      <xdr:spPr>
        <a:xfrm>
          <a:off x="197223" y="41486418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Actual Value</a:t>
          </a:r>
          <a:endParaRPr lang="en-US" sz="1800" b="1" baseline="0"/>
        </a:p>
      </xdr:txBody>
    </xdr:sp>
    <xdr:clientData/>
  </xdr:twoCellAnchor>
  <xdr:twoCellAnchor>
    <xdr:from>
      <xdr:col>0</xdr:col>
      <xdr:colOff>181535</xdr:colOff>
      <xdr:row>225</xdr:row>
      <xdr:rowOff>109818</xdr:rowOff>
    </xdr:from>
    <xdr:to>
      <xdr:col>3</xdr:col>
      <xdr:colOff>433105</xdr:colOff>
      <xdr:row>229</xdr:row>
      <xdr:rowOff>11768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87406BEF-3561-48A0-B646-6A3B3727DE25}"/>
            </a:ext>
          </a:extLst>
        </xdr:cNvPr>
        <xdr:cNvSpPr txBox="1"/>
      </xdr:nvSpPr>
      <xdr:spPr>
        <a:xfrm>
          <a:off x="181535" y="42972318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Value Share:</a:t>
          </a:r>
        </a:p>
        <a:p>
          <a:pPr algn="ctr"/>
          <a:r>
            <a:rPr lang="en-US" sz="1800" b="1"/>
            <a:t>MAT vs MAT-1</a:t>
          </a:r>
          <a:endParaRPr lang="en-US" sz="1800" b="1" baseline="0"/>
        </a:p>
      </xdr:txBody>
    </xdr:sp>
    <xdr:clientData/>
  </xdr:twoCellAnchor>
  <xdr:twoCellAnchor>
    <xdr:from>
      <xdr:col>0</xdr:col>
      <xdr:colOff>188258</xdr:colOff>
      <xdr:row>235</xdr:row>
      <xdr:rowOff>71718</xdr:rowOff>
    </xdr:from>
    <xdr:to>
      <xdr:col>3</xdr:col>
      <xdr:colOff>439828</xdr:colOff>
      <xdr:row>238</xdr:row>
      <xdr:rowOff>164168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6073F6A3-CF4A-4B1F-87B0-499D8E4BC076}"/>
            </a:ext>
          </a:extLst>
        </xdr:cNvPr>
        <xdr:cNvSpPr txBox="1"/>
      </xdr:nvSpPr>
      <xdr:spPr>
        <a:xfrm>
          <a:off x="188258" y="44839218"/>
          <a:ext cx="2066923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Market Share</a:t>
          </a:r>
          <a:endParaRPr lang="en-US" sz="1800" b="1" baseline="0"/>
        </a:p>
      </xdr:txBody>
    </xdr:sp>
    <xdr:clientData/>
  </xdr:twoCellAnchor>
  <xdr:twoCellAnchor>
    <xdr:from>
      <xdr:col>0</xdr:col>
      <xdr:colOff>194982</xdr:colOff>
      <xdr:row>240</xdr:row>
      <xdr:rowOff>67236</xdr:rowOff>
    </xdr:from>
    <xdr:to>
      <xdr:col>3</xdr:col>
      <xdr:colOff>446552</xdr:colOff>
      <xdr:row>243</xdr:row>
      <xdr:rowOff>159686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929083DA-7F03-48DF-8FC6-424644FEA846}"/>
            </a:ext>
          </a:extLst>
        </xdr:cNvPr>
        <xdr:cNvSpPr txBox="1"/>
      </xdr:nvSpPr>
      <xdr:spPr>
        <a:xfrm>
          <a:off x="194982" y="45787236"/>
          <a:ext cx="2066923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Penetration Rate</a:t>
          </a:r>
          <a:endParaRPr lang="en-US" sz="1800" b="1" baseline="0"/>
        </a:p>
      </xdr:txBody>
    </xdr:sp>
    <xdr:clientData/>
  </xdr:twoCellAnchor>
  <xdr:twoCellAnchor>
    <xdr:from>
      <xdr:col>0</xdr:col>
      <xdr:colOff>168088</xdr:colOff>
      <xdr:row>245</xdr:row>
      <xdr:rowOff>96372</xdr:rowOff>
    </xdr:from>
    <xdr:to>
      <xdr:col>3</xdr:col>
      <xdr:colOff>419658</xdr:colOff>
      <xdr:row>248</xdr:row>
      <xdr:rowOff>188822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D914B156-BFCC-4B20-A516-C5C68537571F}"/>
            </a:ext>
          </a:extLst>
        </xdr:cNvPr>
        <xdr:cNvSpPr txBox="1"/>
      </xdr:nvSpPr>
      <xdr:spPr>
        <a:xfrm>
          <a:off x="168088" y="46768872"/>
          <a:ext cx="2066923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Frequency</a:t>
          </a:r>
          <a:endParaRPr lang="en-US" sz="1800" b="1" baseline="0"/>
        </a:p>
      </xdr:txBody>
    </xdr:sp>
    <xdr:clientData/>
  </xdr:twoCellAnchor>
  <xdr:twoCellAnchor editAs="oneCell">
    <xdr:from>
      <xdr:col>8</xdr:col>
      <xdr:colOff>593913</xdr:colOff>
      <xdr:row>202</xdr:row>
      <xdr:rowOff>56028</xdr:rowOff>
    </xdr:from>
    <xdr:to>
      <xdr:col>11</xdr:col>
      <xdr:colOff>336177</xdr:colOff>
      <xdr:row>208</xdr:row>
      <xdr:rowOff>168087</xdr:rowOff>
    </xdr:to>
    <xdr:pic>
      <xdr:nvPicPr>
        <xdr:cNvPr id="83" name="Picture 82" descr="Poliakov the Extreme Vodka Unveils Its Futuristic New Digital ...">
          <a:extLst>
            <a:ext uri="{FF2B5EF4-FFF2-40B4-BE49-F238E27FC236}">
              <a16:creationId xmlns:a16="http://schemas.microsoft.com/office/drawing/2014/main" id="{3920F0EE-CA5A-F486-0E45-DFFF86FA37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85" t="13730" r="12604" b="13043"/>
        <a:stretch/>
      </xdr:blipFill>
      <xdr:spPr bwMode="auto">
        <a:xfrm>
          <a:off x="5492484" y="38537028"/>
          <a:ext cx="1579229" cy="1255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202</xdr:row>
      <xdr:rowOff>33619</xdr:rowOff>
    </xdr:from>
    <xdr:ext cx="1343025" cy="1343025"/>
    <xdr:pic>
      <xdr:nvPicPr>
        <xdr:cNvPr id="84" name="image1.jpg" descr="A logo of a wolf&#10;&#10;Description automatically generated">
          <a:extLst>
            <a:ext uri="{FF2B5EF4-FFF2-40B4-BE49-F238E27FC236}">
              <a16:creationId xmlns:a16="http://schemas.microsoft.com/office/drawing/2014/main" id="{1BCF2739-1909-4C49-A592-7C25FEDCA108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061607" y="38514619"/>
          <a:ext cx="1343025" cy="1343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481853</xdr:colOff>
      <xdr:row>204</xdr:row>
      <xdr:rowOff>145677</xdr:rowOff>
    </xdr:from>
    <xdr:to>
      <xdr:col>15</xdr:col>
      <xdr:colOff>593912</xdr:colOff>
      <xdr:row>207</xdr:row>
      <xdr:rowOff>168088</xdr:rowOff>
    </xdr:to>
    <xdr:pic>
      <xdr:nvPicPr>
        <xdr:cNvPr id="85" name="Picture 84" descr="A blue text on a white background&#10;&#10;Description automatically generated">
          <a:extLst>
            <a:ext uri="{FF2B5EF4-FFF2-40B4-BE49-F238E27FC236}">
              <a16:creationId xmlns:a16="http://schemas.microsoft.com/office/drawing/2014/main" id="{FB5CE1B8-ECFC-44DD-A84D-D4B75B98DA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52" t="20865" r="12085" b="23842"/>
        <a:stretch/>
      </xdr:blipFill>
      <xdr:spPr bwMode="auto">
        <a:xfrm>
          <a:off x="7829710" y="39007677"/>
          <a:ext cx="1949023" cy="593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605118</xdr:colOff>
      <xdr:row>203</xdr:row>
      <xdr:rowOff>44822</xdr:rowOff>
    </xdr:from>
    <xdr:to>
      <xdr:col>19</xdr:col>
      <xdr:colOff>448237</xdr:colOff>
      <xdr:row>208</xdr:row>
      <xdr:rowOff>106269</xdr:rowOff>
    </xdr:to>
    <xdr:pic>
      <xdr:nvPicPr>
        <xdr:cNvPr id="86" name="Picture 85" descr="Mason Dixon Distillery | Destination Gettysburg">
          <a:extLst>
            <a:ext uri="{FF2B5EF4-FFF2-40B4-BE49-F238E27FC236}">
              <a16:creationId xmlns:a16="http://schemas.microsoft.com/office/drawing/2014/main" id="{3BD7475D-6E74-6E42-C538-E97DD77608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38" t="8000" r="2417" b="6000"/>
        <a:stretch/>
      </xdr:blipFill>
      <xdr:spPr bwMode="auto">
        <a:xfrm>
          <a:off x="10402261" y="38716322"/>
          <a:ext cx="1680083" cy="1013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216986</xdr:colOff>
      <xdr:row>203</xdr:row>
      <xdr:rowOff>62142</xdr:rowOff>
    </xdr:from>
    <xdr:to>
      <xdr:col>24</xdr:col>
      <xdr:colOff>512674</xdr:colOff>
      <xdr:row>208</xdr:row>
      <xdr:rowOff>69273</xdr:rowOff>
    </xdr:to>
    <xdr:pic>
      <xdr:nvPicPr>
        <xdr:cNvPr id="87" name="Picture 86" descr="19 Best Vodka Brands and Vodka Company Logos | BrandonGaille.com">
          <a:extLst>
            <a:ext uri="{FF2B5EF4-FFF2-40B4-BE49-F238E27FC236}">
              <a16:creationId xmlns:a16="http://schemas.microsoft.com/office/drawing/2014/main" id="{AE12F106-4F64-FBB1-252C-612308BC6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5" t="16144" r="3890" b="25147"/>
        <a:stretch/>
      </xdr:blipFill>
      <xdr:spPr bwMode="auto">
        <a:xfrm>
          <a:off x="13075736" y="38733642"/>
          <a:ext cx="2132652" cy="95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382018</xdr:colOff>
      <xdr:row>201</xdr:row>
      <xdr:rowOff>112059</xdr:rowOff>
    </xdr:from>
    <xdr:to>
      <xdr:col>28</xdr:col>
      <xdr:colOff>578056</xdr:colOff>
      <xdr:row>208</xdr:row>
      <xdr:rowOff>89648</xdr:rowOff>
    </xdr:to>
    <xdr:pic>
      <xdr:nvPicPr>
        <xdr:cNvPr id="88" name="Picture 87" descr="A bison in a circle with green text&#10;&#10;Description automatically generated">
          <a:extLst>
            <a:ext uri="{FF2B5EF4-FFF2-40B4-BE49-F238E27FC236}">
              <a16:creationId xmlns:a16="http://schemas.microsoft.com/office/drawing/2014/main" id="{320E8FF5-BE7A-4FEB-8629-9A0D533912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463"/>
        <a:stretch/>
      </xdr:blipFill>
      <xdr:spPr bwMode="auto">
        <a:xfrm>
          <a:off x="16302375" y="38402559"/>
          <a:ext cx="1420681" cy="1311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532643</xdr:colOff>
      <xdr:row>209</xdr:row>
      <xdr:rowOff>89647</xdr:rowOff>
    </xdr:from>
    <xdr:to>
      <xdr:col>7</xdr:col>
      <xdr:colOff>212714</xdr:colOff>
      <xdr:row>211</xdr:row>
      <xdr:rowOff>182095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BCE1BECB-3163-49ED-AE11-74B0BC26AC98}"/>
            </a:ext>
          </a:extLst>
        </xdr:cNvPr>
        <xdr:cNvSpPr txBox="1"/>
      </xdr:nvSpPr>
      <xdr:spPr>
        <a:xfrm>
          <a:off x="2981929" y="39904147"/>
          <a:ext cx="1517035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>
              <a:solidFill>
                <a:schemeClr val="bg1"/>
              </a:solidFill>
            </a:rPr>
            <a:t>21.45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539367</xdr:colOff>
      <xdr:row>213</xdr:row>
      <xdr:rowOff>118782</xdr:rowOff>
    </xdr:from>
    <xdr:to>
      <xdr:col>7</xdr:col>
      <xdr:colOff>219438</xdr:colOff>
      <xdr:row>216</xdr:row>
      <xdr:rowOff>20730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B7DB215D-F197-4E8E-ADBF-6519C1389ECE}"/>
            </a:ext>
          </a:extLst>
        </xdr:cNvPr>
        <xdr:cNvSpPr txBox="1"/>
      </xdr:nvSpPr>
      <xdr:spPr>
        <a:xfrm>
          <a:off x="2988653" y="40695282"/>
          <a:ext cx="1517035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-5 %</a:t>
          </a:r>
          <a:endParaRPr lang="en-US" sz="18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546091</xdr:colOff>
      <xdr:row>218</xdr:row>
      <xdr:rowOff>24653</xdr:rowOff>
    </xdr:from>
    <xdr:to>
      <xdr:col>7</xdr:col>
      <xdr:colOff>226162</xdr:colOff>
      <xdr:row>220</xdr:row>
      <xdr:rowOff>117101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3F3AC02B-44C2-4380-89AF-72554A1FC1F1}"/>
            </a:ext>
          </a:extLst>
        </xdr:cNvPr>
        <xdr:cNvSpPr txBox="1"/>
      </xdr:nvSpPr>
      <xdr:spPr>
        <a:xfrm>
          <a:off x="2995377" y="41553653"/>
          <a:ext cx="1517035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€1.07 m</a:t>
          </a:r>
          <a:endParaRPr lang="en-US" sz="18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546090</xdr:colOff>
      <xdr:row>235</xdr:row>
      <xdr:rowOff>159123</xdr:rowOff>
    </xdr:from>
    <xdr:to>
      <xdr:col>7</xdr:col>
      <xdr:colOff>226161</xdr:colOff>
      <xdr:row>238</xdr:row>
      <xdr:rowOff>61071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E31294AD-CF00-4A73-B7B1-9531187F0A42}"/>
            </a:ext>
          </a:extLst>
        </xdr:cNvPr>
        <xdr:cNvSpPr txBox="1"/>
      </xdr:nvSpPr>
      <xdr:spPr>
        <a:xfrm>
          <a:off x="2966561" y="44926623"/>
          <a:ext cx="1495424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7.8 %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552814</xdr:colOff>
      <xdr:row>240</xdr:row>
      <xdr:rowOff>53788</xdr:rowOff>
    </xdr:from>
    <xdr:to>
      <xdr:col>7</xdr:col>
      <xdr:colOff>232885</xdr:colOff>
      <xdr:row>243</xdr:row>
      <xdr:rowOff>170888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45A514C3-A1CE-4955-B1CB-4E1D81F0FB4C}"/>
            </a:ext>
          </a:extLst>
        </xdr:cNvPr>
        <xdr:cNvSpPr txBox="1"/>
      </xdr:nvSpPr>
      <xdr:spPr>
        <a:xfrm>
          <a:off x="2973285" y="45773788"/>
          <a:ext cx="1495424" cy="68860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1.4 %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(+0 pt)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548332</xdr:colOff>
      <xdr:row>245</xdr:row>
      <xdr:rowOff>105335</xdr:rowOff>
    </xdr:from>
    <xdr:to>
      <xdr:col>7</xdr:col>
      <xdr:colOff>228403</xdr:colOff>
      <xdr:row>249</xdr:row>
      <xdr:rowOff>31935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3CB245CF-07E4-4CCA-9011-9CA4873E17F0}"/>
            </a:ext>
          </a:extLst>
        </xdr:cNvPr>
        <xdr:cNvSpPr txBox="1"/>
      </xdr:nvSpPr>
      <xdr:spPr>
        <a:xfrm>
          <a:off x="2968803" y="46777835"/>
          <a:ext cx="1495424" cy="688600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2.9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(+25%)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481854</xdr:colOff>
      <xdr:row>223</xdr:row>
      <xdr:rowOff>56030</xdr:rowOff>
    </xdr:from>
    <xdr:to>
      <xdr:col>7</xdr:col>
      <xdr:colOff>346617</xdr:colOff>
      <xdr:row>233</xdr:row>
      <xdr:rowOff>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CEA3AC0F-44B0-5102-9596-3FB10F2710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612" t="6513" r="25380" b="4335"/>
        <a:stretch/>
      </xdr:blipFill>
      <xdr:spPr bwMode="auto">
        <a:xfrm>
          <a:off x="2931140" y="42537530"/>
          <a:ext cx="1701727" cy="1848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104756</xdr:colOff>
      <xdr:row>209</xdr:row>
      <xdr:rowOff>100853</xdr:rowOff>
    </xdr:from>
    <xdr:to>
      <xdr:col>15</xdr:col>
      <xdr:colOff>390964</xdr:colOff>
      <xdr:row>212</xdr:row>
      <xdr:rowOff>2801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BF88E2AF-4470-4BB6-A2E3-B8C9EAAC84F2}"/>
            </a:ext>
          </a:extLst>
        </xdr:cNvPr>
        <xdr:cNvSpPr txBox="1"/>
      </xdr:nvSpPr>
      <xdr:spPr>
        <a:xfrm>
          <a:off x="8064935" y="39915353"/>
          <a:ext cx="1510850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€39.15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100273</xdr:colOff>
      <xdr:row>213</xdr:row>
      <xdr:rowOff>129989</xdr:rowOff>
    </xdr:from>
    <xdr:to>
      <xdr:col>15</xdr:col>
      <xdr:colOff>386481</xdr:colOff>
      <xdr:row>216</xdr:row>
      <xdr:rowOff>31937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7BE5FAEC-7090-4188-83A8-7C3717D5E963}"/>
            </a:ext>
          </a:extLst>
        </xdr:cNvPr>
        <xdr:cNvSpPr txBox="1"/>
      </xdr:nvSpPr>
      <xdr:spPr>
        <a:xfrm>
          <a:off x="8060452" y="40706489"/>
          <a:ext cx="1510850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+22 %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106997</xdr:colOff>
      <xdr:row>218</xdr:row>
      <xdr:rowOff>35860</xdr:rowOff>
    </xdr:from>
    <xdr:to>
      <xdr:col>15</xdr:col>
      <xdr:colOff>393205</xdr:colOff>
      <xdr:row>220</xdr:row>
      <xdr:rowOff>128308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B585E86C-2C3A-4366-991C-589234C9F31E}"/>
            </a:ext>
          </a:extLst>
        </xdr:cNvPr>
        <xdr:cNvSpPr txBox="1"/>
      </xdr:nvSpPr>
      <xdr:spPr>
        <a:xfrm>
          <a:off x="8067176" y="41564860"/>
          <a:ext cx="1510850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€7.15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106996</xdr:colOff>
      <xdr:row>235</xdr:row>
      <xdr:rowOff>170330</xdr:rowOff>
    </xdr:from>
    <xdr:to>
      <xdr:col>15</xdr:col>
      <xdr:colOff>393204</xdr:colOff>
      <xdr:row>238</xdr:row>
      <xdr:rowOff>72278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4FFCC64D-799E-4BA9-9A01-9903A0C3B850}"/>
            </a:ext>
          </a:extLst>
        </xdr:cNvPr>
        <xdr:cNvSpPr txBox="1"/>
      </xdr:nvSpPr>
      <xdr:spPr>
        <a:xfrm>
          <a:off x="7986769" y="44937830"/>
          <a:ext cx="1498480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14.2 %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102514</xdr:colOff>
      <xdr:row>240</xdr:row>
      <xdr:rowOff>87406</xdr:rowOff>
    </xdr:from>
    <xdr:to>
      <xdr:col>15</xdr:col>
      <xdr:colOff>388722</xdr:colOff>
      <xdr:row>244</xdr:row>
      <xdr:rowOff>18488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88B733F6-3AFB-41E8-BD6C-42114E22EB4A}"/>
            </a:ext>
          </a:extLst>
        </xdr:cNvPr>
        <xdr:cNvSpPr txBox="1"/>
      </xdr:nvSpPr>
      <xdr:spPr>
        <a:xfrm>
          <a:off x="7982287" y="45807406"/>
          <a:ext cx="1498480" cy="69308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1 %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(0 pt)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98032</xdr:colOff>
      <xdr:row>245</xdr:row>
      <xdr:rowOff>138953</xdr:rowOff>
    </xdr:from>
    <xdr:to>
      <xdr:col>15</xdr:col>
      <xdr:colOff>384240</xdr:colOff>
      <xdr:row>249</xdr:row>
      <xdr:rowOff>70035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4FB057AB-3B6C-4CA0-94B1-5868557BCB80}"/>
            </a:ext>
          </a:extLst>
        </xdr:cNvPr>
        <xdr:cNvSpPr txBox="1"/>
      </xdr:nvSpPr>
      <xdr:spPr>
        <a:xfrm>
          <a:off x="7977805" y="46811453"/>
          <a:ext cx="1498480" cy="69308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2.6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(+34%)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386500</xdr:colOff>
      <xdr:row>209</xdr:row>
      <xdr:rowOff>100853</xdr:rowOff>
    </xdr:from>
    <xdr:to>
      <xdr:col>29</xdr:col>
      <xdr:colOff>66571</xdr:colOff>
      <xdr:row>212</xdr:row>
      <xdr:rowOff>2801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AF97C8E7-24E2-4AE6-93A5-F9D9138893EE}"/>
            </a:ext>
          </a:extLst>
        </xdr:cNvPr>
        <xdr:cNvSpPr txBox="1"/>
      </xdr:nvSpPr>
      <xdr:spPr>
        <a:xfrm>
          <a:off x="16306857" y="39915353"/>
          <a:ext cx="1517035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€24.68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382018</xdr:colOff>
      <xdr:row>213</xdr:row>
      <xdr:rowOff>152400</xdr:rowOff>
    </xdr:from>
    <xdr:to>
      <xdr:col>29</xdr:col>
      <xdr:colOff>62089</xdr:colOff>
      <xdr:row>216</xdr:row>
      <xdr:rowOff>54348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AB0BAB3A-82E7-4A75-9A74-957DFE7BD027}"/>
            </a:ext>
          </a:extLst>
        </xdr:cNvPr>
        <xdr:cNvSpPr txBox="1"/>
      </xdr:nvSpPr>
      <xdr:spPr>
        <a:xfrm>
          <a:off x="16302375" y="40728900"/>
          <a:ext cx="1517035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+23 %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388742</xdr:colOff>
      <xdr:row>218</xdr:row>
      <xdr:rowOff>58271</xdr:rowOff>
    </xdr:from>
    <xdr:to>
      <xdr:col>29</xdr:col>
      <xdr:colOff>68813</xdr:colOff>
      <xdr:row>220</xdr:row>
      <xdr:rowOff>150719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626FB6BE-FBDF-484F-854A-ABADE268F4F1}"/>
            </a:ext>
          </a:extLst>
        </xdr:cNvPr>
        <xdr:cNvSpPr txBox="1"/>
      </xdr:nvSpPr>
      <xdr:spPr>
        <a:xfrm>
          <a:off x="16309099" y="41587271"/>
          <a:ext cx="1517035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€4.65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388741</xdr:colOff>
      <xdr:row>236</xdr:row>
      <xdr:rowOff>2241</xdr:rowOff>
    </xdr:from>
    <xdr:to>
      <xdr:col>29</xdr:col>
      <xdr:colOff>68812</xdr:colOff>
      <xdr:row>238</xdr:row>
      <xdr:rowOff>94689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875FA95B-6389-4BFF-AD5F-872F2CCFAEA2}"/>
            </a:ext>
          </a:extLst>
        </xdr:cNvPr>
        <xdr:cNvSpPr txBox="1"/>
      </xdr:nvSpPr>
      <xdr:spPr>
        <a:xfrm>
          <a:off x="16148286" y="44960241"/>
          <a:ext cx="1498481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9.0 %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395465</xdr:colOff>
      <xdr:row>240</xdr:row>
      <xdr:rowOff>121023</xdr:rowOff>
    </xdr:from>
    <xdr:to>
      <xdr:col>29</xdr:col>
      <xdr:colOff>75536</xdr:colOff>
      <xdr:row>244</xdr:row>
      <xdr:rowOff>49865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76F8F4B5-4C4F-4242-9A57-D3E8A2277AF1}"/>
            </a:ext>
          </a:extLst>
        </xdr:cNvPr>
        <xdr:cNvSpPr txBox="1"/>
      </xdr:nvSpPr>
      <xdr:spPr>
        <a:xfrm>
          <a:off x="16155010" y="45841023"/>
          <a:ext cx="1498481" cy="690842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2.1 %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(+0.1pt)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26</xdr:col>
      <xdr:colOff>390983</xdr:colOff>
      <xdr:row>245</xdr:row>
      <xdr:rowOff>172570</xdr:rowOff>
    </xdr:from>
    <xdr:to>
      <xdr:col>29</xdr:col>
      <xdr:colOff>71054</xdr:colOff>
      <xdr:row>249</xdr:row>
      <xdr:rowOff>101412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5FB10D81-8498-4F1A-BB94-8E367AB27D7A}"/>
            </a:ext>
          </a:extLst>
        </xdr:cNvPr>
        <xdr:cNvSpPr txBox="1"/>
      </xdr:nvSpPr>
      <xdr:spPr>
        <a:xfrm>
          <a:off x="16150528" y="46845070"/>
          <a:ext cx="1498481" cy="690842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3.2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(+35%)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21834</xdr:colOff>
      <xdr:row>209</xdr:row>
      <xdr:rowOff>96370</xdr:rowOff>
    </xdr:from>
    <xdr:to>
      <xdr:col>11</xdr:col>
      <xdr:colOff>308041</xdr:colOff>
      <xdr:row>211</xdr:row>
      <xdr:rowOff>188818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EED99386-3834-49D1-BB6F-E51D665BF5B9}"/>
            </a:ext>
          </a:extLst>
        </xdr:cNvPr>
        <xdr:cNvSpPr txBox="1"/>
      </xdr:nvSpPr>
      <xdr:spPr>
        <a:xfrm>
          <a:off x="5532727" y="39910870"/>
          <a:ext cx="1510850" cy="473448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€101.58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17351</xdr:colOff>
      <xdr:row>213</xdr:row>
      <xdr:rowOff>125506</xdr:rowOff>
    </xdr:from>
    <xdr:to>
      <xdr:col>11</xdr:col>
      <xdr:colOff>303558</xdr:colOff>
      <xdr:row>216</xdr:row>
      <xdr:rowOff>27454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CE87B115-EB68-4295-8E8D-4AA8F76FBA4E}"/>
            </a:ext>
          </a:extLst>
        </xdr:cNvPr>
        <xdr:cNvSpPr txBox="1"/>
      </xdr:nvSpPr>
      <xdr:spPr>
        <a:xfrm>
          <a:off x="5528244" y="40702006"/>
          <a:ext cx="1510850" cy="473448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+6 %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24075</xdr:colOff>
      <xdr:row>218</xdr:row>
      <xdr:rowOff>31377</xdr:rowOff>
    </xdr:from>
    <xdr:to>
      <xdr:col>11</xdr:col>
      <xdr:colOff>310282</xdr:colOff>
      <xdr:row>220</xdr:row>
      <xdr:rowOff>123825</xdr:rowOff>
    </xdr:to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54F5E66A-49FB-49D5-9E65-5E5B260AAAF6}"/>
            </a:ext>
          </a:extLst>
        </xdr:cNvPr>
        <xdr:cNvSpPr txBox="1"/>
      </xdr:nvSpPr>
      <xdr:spPr>
        <a:xfrm>
          <a:off x="5534968" y="41560377"/>
          <a:ext cx="1510850" cy="473448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€6.06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24074</xdr:colOff>
      <xdr:row>235</xdr:row>
      <xdr:rowOff>165847</xdr:rowOff>
    </xdr:from>
    <xdr:to>
      <xdr:col>11</xdr:col>
      <xdr:colOff>310281</xdr:colOff>
      <xdr:row>238</xdr:row>
      <xdr:rowOff>67795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A4626F87-B5D6-467C-A554-518EED84A2BD}"/>
            </a:ext>
          </a:extLst>
        </xdr:cNvPr>
        <xdr:cNvSpPr txBox="1"/>
      </xdr:nvSpPr>
      <xdr:spPr>
        <a:xfrm>
          <a:off x="5479301" y="44933347"/>
          <a:ext cx="1498480" cy="473448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36.9 %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19592</xdr:colOff>
      <xdr:row>240</xdr:row>
      <xdr:rowOff>82923</xdr:rowOff>
    </xdr:from>
    <xdr:to>
      <xdr:col>11</xdr:col>
      <xdr:colOff>305799</xdr:colOff>
      <xdr:row>244</xdr:row>
      <xdr:rowOff>14005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F3D86100-70F1-4B42-915A-2EFCCB4BCA56}"/>
            </a:ext>
          </a:extLst>
        </xdr:cNvPr>
        <xdr:cNvSpPr txBox="1"/>
      </xdr:nvSpPr>
      <xdr:spPr>
        <a:xfrm>
          <a:off x="5474819" y="45802923"/>
          <a:ext cx="1498480" cy="693082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3.6 %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(-0.2pt)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15110</xdr:colOff>
      <xdr:row>245</xdr:row>
      <xdr:rowOff>134470</xdr:rowOff>
    </xdr:from>
    <xdr:to>
      <xdr:col>11</xdr:col>
      <xdr:colOff>301317</xdr:colOff>
      <xdr:row>249</xdr:row>
      <xdr:rowOff>65552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41AD8D24-FECF-4E9B-A8FA-6A2697032816}"/>
            </a:ext>
          </a:extLst>
        </xdr:cNvPr>
        <xdr:cNvSpPr txBox="1"/>
      </xdr:nvSpPr>
      <xdr:spPr>
        <a:xfrm>
          <a:off x="5470337" y="46806970"/>
          <a:ext cx="1498480" cy="693082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3.1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(-7%)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104757</xdr:colOff>
      <xdr:row>209</xdr:row>
      <xdr:rowOff>100853</xdr:rowOff>
    </xdr:from>
    <xdr:to>
      <xdr:col>19</xdr:col>
      <xdr:colOff>390964</xdr:colOff>
      <xdr:row>212</xdr:row>
      <xdr:rowOff>2801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14A34960-2B81-40AF-AD28-2AC49A34FE4D}"/>
            </a:ext>
          </a:extLst>
        </xdr:cNvPr>
        <xdr:cNvSpPr txBox="1"/>
      </xdr:nvSpPr>
      <xdr:spPr>
        <a:xfrm>
          <a:off x="10514221" y="39915353"/>
          <a:ext cx="1510850" cy="47344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€35.21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100274</xdr:colOff>
      <xdr:row>213</xdr:row>
      <xdr:rowOff>129989</xdr:rowOff>
    </xdr:from>
    <xdr:to>
      <xdr:col>19</xdr:col>
      <xdr:colOff>386481</xdr:colOff>
      <xdr:row>216</xdr:row>
      <xdr:rowOff>31937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442A4F3A-4B61-4B27-A5E3-14D44FD948F6}"/>
            </a:ext>
          </a:extLst>
        </xdr:cNvPr>
        <xdr:cNvSpPr txBox="1"/>
      </xdr:nvSpPr>
      <xdr:spPr>
        <a:xfrm>
          <a:off x="10509738" y="40706489"/>
          <a:ext cx="1510850" cy="47344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+4 %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106998</xdr:colOff>
      <xdr:row>218</xdr:row>
      <xdr:rowOff>35860</xdr:rowOff>
    </xdr:from>
    <xdr:to>
      <xdr:col>19</xdr:col>
      <xdr:colOff>393205</xdr:colOff>
      <xdr:row>220</xdr:row>
      <xdr:rowOff>128308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F7EE3695-9D42-4B48-82FF-9EA72156D149}"/>
            </a:ext>
          </a:extLst>
        </xdr:cNvPr>
        <xdr:cNvSpPr txBox="1"/>
      </xdr:nvSpPr>
      <xdr:spPr>
        <a:xfrm>
          <a:off x="10516462" y="41564860"/>
          <a:ext cx="1510850" cy="47344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€1.31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106997</xdr:colOff>
      <xdr:row>235</xdr:row>
      <xdr:rowOff>170330</xdr:rowOff>
    </xdr:from>
    <xdr:to>
      <xdr:col>19</xdr:col>
      <xdr:colOff>393204</xdr:colOff>
      <xdr:row>238</xdr:row>
      <xdr:rowOff>72278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4E761B4D-72F1-4F5A-98C0-7B37F82B236A}"/>
            </a:ext>
          </a:extLst>
        </xdr:cNvPr>
        <xdr:cNvSpPr txBox="1"/>
      </xdr:nvSpPr>
      <xdr:spPr>
        <a:xfrm>
          <a:off x="10411315" y="44937830"/>
          <a:ext cx="1498480" cy="47344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12.8 %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102515</xdr:colOff>
      <xdr:row>240</xdr:row>
      <xdr:rowOff>87406</xdr:rowOff>
    </xdr:from>
    <xdr:to>
      <xdr:col>19</xdr:col>
      <xdr:colOff>388722</xdr:colOff>
      <xdr:row>244</xdr:row>
      <xdr:rowOff>18488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11FE6441-75CA-43C5-A8BD-E96BAAA83B72}"/>
            </a:ext>
          </a:extLst>
        </xdr:cNvPr>
        <xdr:cNvSpPr txBox="1"/>
      </xdr:nvSpPr>
      <xdr:spPr>
        <a:xfrm>
          <a:off x="10406833" y="45807406"/>
          <a:ext cx="1498480" cy="693082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2.4 %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(0 pt)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98033</xdr:colOff>
      <xdr:row>245</xdr:row>
      <xdr:rowOff>138953</xdr:rowOff>
    </xdr:from>
    <xdr:to>
      <xdr:col>19</xdr:col>
      <xdr:colOff>384240</xdr:colOff>
      <xdr:row>249</xdr:row>
      <xdr:rowOff>70035</xdr:rowOff>
    </xdr:to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D36C997C-765A-4FAB-A93B-3B54188E4338}"/>
            </a:ext>
          </a:extLst>
        </xdr:cNvPr>
        <xdr:cNvSpPr txBox="1"/>
      </xdr:nvSpPr>
      <xdr:spPr>
        <a:xfrm>
          <a:off x="10402351" y="46811453"/>
          <a:ext cx="1498480" cy="693082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4.6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(+2%)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504266</xdr:colOff>
      <xdr:row>223</xdr:row>
      <xdr:rowOff>49169</xdr:rowOff>
    </xdr:from>
    <xdr:to>
      <xdr:col>11</xdr:col>
      <xdr:colOff>369795</xdr:colOff>
      <xdr:row>232</xdr:row>
      <xdr:rowOff>187071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539E100D-12CC-A04E-4767-3B4BB0F689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859" t="7327" r="25871" b="4742"/>
        <a:stretch/>
      </xdr:blipFill>
      <xdr:spPr bwMode="auto">
        <a:xfrm>
          <a:off x="5402837" y="42530669"/>
          <a:ext cx="1702494" cy="1852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605118</xdr:colOff>
      <xdr:row>223</xdr:row>
      <xdr:rowOff>89648</xdr:rowOff>
    </xdr:from>
    <xdr:to>
      <xdr:col>15</xdr:col>
      <xdr:colOff>481854</xdr:colOff>
      <xdr:row>233</xdr:row>
      <xdr:rowOff>28267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10B676BB-B4F7-7CAF-90BD-F0AF4FE31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120" t="6106" r="25379" b="4742"/>
        <a:stretch/>
      </xdr:blipFill>
      <xdr:spPr bwMode="auto">
        <a:xfrm>
          <a:off x="7952975" y="42571148"/>
          <a:ext cx="1713700" cy="18436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15391</xdr:colOff>
      <xdr:row>223</xdr:row>
      <xdr:rowOff>120577</xdr:rowOff>
    </xdr:from>
    <xdr:to>
      <xdr:col>19</xdr:col>
      <xdr:colOff>459441</xdr:colOff>
      <xdr:row>233</xdr:row>
      <xdr:rowOff>67236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3176F19C-469E-7761-1F04-EDBBA4C4E5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121" t="4071" r="25624" b="4742"/>
        <a:stretch/>
      </xdr:blipFill>
      <xdr:spPr bwMode="auto">
        <a:xfrm>
          <a:off x="10424855" y="42602077"/>
          <a:ext cx="1668693" cy="1851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505003</xdr:colOff>
      <xdr:row>209</xdr:row>
      <xdr:rowOff>100853</xdr:rowOff>
    </xdr:from>
    <xdr:to>
      <xdr:col>24</xdr:col>
      <xdr:colOff>185074</xdr:colOff>
      <xdr:row>212</xdr:row>
      <xdr:rowOff>2801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EDD388AB-48FA-4D1B-AF1F-5572EEC9D568}"/>
            </a:ext>
          </a:extLst>
        </xdr:cNvPr>
        <xdr:cNvSpPr txBox="1"/>
      </xdr:nvSpPr>
      <xdr:spPr>
        <a:xfrm>
          <a:off x="13363753" y="39915353"/>
          <a:ext cx="1517035" cy="473448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€33.44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500520</xdr:colOff>
      <xdr:row>213</xdr:row>
      <xdr:rowOff>129989</xdr:rowOff>
    </xdr:from>
    <xdr:to>
      <xdr:col>24</xdr:col>
      <xdr:colOff>180591</xdr:colOff>
      <xdr:row>216</xdr:row>
      <xdr:rowOff>31937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CA4056C7-55C0-4F69-ABEB-53F33CBF4B0A}"/>
            </a:ext>
          </a:extLst>
        </xdr:cNvPr>
        <xdr:cNvSpPr txBox="1"/>
      </xdr:nvSpPr>
      <xdr:spPr>
        <a:xfrm>
          <a:off x="13359270" y="40706489"/>
          <a:ext cx="1517035" cy="473448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+20 %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507244</xdr:colOff>
      <xdr:row>218</xdr:row>
      <xdr:rowOff>35860</xdr:rowOff>
    </xdr:from>
    <xdr:to>
      <xdr:col>24</xdr:col>
      <xdr:colOff>187315</xdr:colOff>
      <xdr:row>220</xdr:row>
      <xdr:rowOff>128308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95C94952-B1B5-4D74-A7BC-28B133962F70}"/>
            </a:ext>
          </a:extLst>
        </xdr:cNvPr>
        <xdr:cNvSpPr txBox="1"/>
      </xdr:nvSpPr>
      <xdr:spPr>
        <a:xfrm>
          <a:off x="13365994" y="41564860"/>
          <a:ext cx="1517035" cy="473448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€5.52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507243</xdr:colOff>
      <xdr:row>235</xdr:row>
      <xdr:rowOff>170330</xdr:rowOff>
    </xdr:from>
    <xdr:to>
      <xdr:col>24</xdr:col>
      <xdr:colOff>187314</xdr:colOff>
      <xdr:row>238</xdr:row>
      <xdr:rowOff>72278</xdr:rowOff>
    </xdr:to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7B4F64DB-24A8-4874-9739-7990C40641A1}"/>
            </a:ext>
          </a:extLst>
        </xdr:cNvPr>
        <xdr:cNvSpPr txBox="1"/>
      </xdr:nvSpPr>
      <xdr:spPr>
        <a:xfrm>
          <a:off x="13236107" y="44937830"/>
          <a:ext cx="1498480" cy="473448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12.2 %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502761</xdr:colOff>
      <xdr:row>240</xdr:row>
      <xdr:rowOff>87406</xdr:rowOff>
    </xdr:from>
    <xdr:to>
      <xdr:col>24</xdr:col>
      <xdr:colOff>182832</xdr:colOff>
      <xdr:row>244</xdr:row>
      <xdr:rowOff>18488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96DE9355-89BB-430F-BEFB-C5C02A115EB3}"/>
            </a:ext>
          </a:extLst>
        </xdr:cNvPr>
        <xdr:cNvSpPr txBox="1"/>
      </xdr:nvSpPr>
      <xdr:spPr>
        <a:xfrm>
          <a:off x="13231625" y="45807406"/>
          <a:ext cx="1498480" cy="693082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2.0 %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(-0.1 pt)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498279</xdr:colOff>
      <xdr:row>245</xdr:row>
      <xdr:rowOff>138953</xdr:rowOff>
    </xdr:from>
    <xdr:to>
      <xdr:col>24</xdr:col>
      <xdr:colOff>178350</xdr:colOff>
      <xdr:row>249</xdr:row>
      <xdr:rowOff>70035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4ECEA7D0-C2AA-4832-8BD3-1E06F9082A35}"/>
            </a:ext>
          </a:extLst>
        </xdr:cNvPr>
        <xdr:cNvSpPr txBox="1"/>
      </xdr:nvSpPr>
      <xdr:spPr>
        <a:xfrm>
          <a:off x="13227143" y="46811453"/>
          <a:ext cx="1498480" cy="693082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3.0 </a:t>
          </a:r>
        </a:p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(+25%)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21</xdr:col>
      <xdr:colOff>404431</xdr:colOff>
      <xdr:row>224</xdr:row>
      <xdr:rowOff>0</xdr:rowOff>
    </xdr:from>
    <xdr:to>
      <xdr:col>24</xdr:col>
      <xdr:colOff>202725</xdr:colOff>
      <xdr:row>233</xdr:row>
      <xdr:rowOff>126194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C84F5DEE-B98A-87A4-3AA0-23BBB941B1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66" t="2849" r="25625" b="4742"/>
        <a:stretch/>
      </xdr:blipFill>
      <xdr:spPr bwMode="auto">
        <a:xfrm>
          <a:off x="13263181" y="42672000"/>
          <a:ext cx="1635258" cy="184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363146</xdr:colOff>
      <xdr:row>225</xdr:row>
      <xdr:rowOff>33617</xdr:rowOff>
    </xdr:from>
    <xdr:to>
      <xdr:col>29</xdr:col>
      <xdr:colOff>57047</xdr:colOff>
      <xdr:row>233</xdr:row>
      <xdr:rowOff>102720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17F8C43B-613F-0AB5-579A-AC157F8062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612" t="10177" r="25625" b="4742"/>
        <a:stretch/>
      </xdr:blipFill>
      <xdr:spPr bwMode="auto">
        <a:xfrm>
          <a:off x="16283503" y="42896117"/>
          <a:ext cx="1530865" cy="1593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259772</xdr:colOff>
      <xdr:row>201</xdr:row>
      <xdr:rowOff>138545</xdr:rowOff>
    </xdr:from>
    <xdr:to>
      <xdr:col>7</xdr:col>
      <xdr:colOff>461478</xdr:colOff>
      <xdr:row>251</xdr:row>
      <xdr:rowOff>104927</xdr:rowOff>
    </xdr:to>
    <xdr:sp macro="" textlink="">
      <xdr:nvSpPr>
        <xdr:cNvPr id="143" name="Rectangle: Rounded Corners 142">
          <a:extLst>
            <a:ext uri="{FF2B5EF4-FFF2-40B4-BE49-F238E27FC236}">
              <a16:creationId xmlns:a16="http://schemas.microsoft.com/office/drawing/2014/main" id="{15C683B1-75C0-4B42-8F00-396C569649C3}"/>
            </a:ext>
          </a:extLst>
        </xdr:cNvPr>
        <xdr:cNvSpPr/>
      </xdr:nvSpPr>
      <xdr:spPr>
        <a:xfrm>
          <a:off x="2684317" y="38429045"/>
          <a:ext cx="2020116" cy="9491382"/>
        </a:xfrm>
        <a:prstGeom prst="roundRect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176891</xdr:colOff>
      <xdr:row>259</xdr:row>
      <xdr:rowOff>81642</xdr:rowOff>
    </xdr:from>
    <xdr:to>
      <xdr:col>16</xdr:col>
      <xdr:colOff>449035</xdr:colOff>
      <xdr:row>265</xdr:row>
      <xdr:rowOff>81642</xdr:rowOff>
    </xdr:to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39E268F3-5E9B-4345-9948-4A6C3DE8BC13}"/>
            </a:ext>
          </a:extLst>
        </xdr:cNvPr>
        <xdr:cNvSpPr txBox="1"/>
      </xdr:nvSpPr>
      <xdr:spPr>
        <a:xfrm>
          <a:off x="176891" y="49421142"/>
          <a:ext cx="10069287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Vodka Performance in different Channels</a:t>
          </a:r>
          <a:r>
            <a:rPr lang="en-US" sz="3200" b="1" baseline="0"/>
            <a:t> and Retailers</a:t>
          </a:r>
        </a:p>
      </xdr:txBody>
    </xdr:sp>
    <xdr:clientData/>
  </xdr:twoCellAnchor>
  <xdr:twoCellAnchor>
    <xdr:from>
      <xdr:col>1</xdr:col>
      <xdr:colOff>5040</xdr:colOff>
      <xdr:row>274</xdr:row>
      <xdr:rowOff>176893</xdr:rowOff>
    </xdr:from>
    <xdr:to>
      <xdr:col>4</xdr:col>
      <xdr:colOff>240363</xdr:colOff>
      <xdr:row>277</xdr:row>
      <xdr:rowOff>74361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10CDCABC-92DC-417C-917C-72E91C5DD062}"/>
            </a:ext>
          </a:extLst>
        </xdr:cNvPr>
        <xdr:cNvSpPr txBox="1"/>
      </xdr:nvSpPr>
      <xdr:spPr>
        <a:xfrm>
          <a:off x="617361" y="52373893"/>
          <a:ext cx="2072288" cy="4689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Value</a:t>
          </a:r>
          <a:r>
            <a:rPr lang="en-US" sz="1800" b="1" baseline="0"/>
            <a:t> Sales</a:t>
          </a:r>
        </a:p>
      </xdr:txBody>
    </xdr:sp>
    <xdr:clientData/>
  </xdr:twoCellAnchor>
  <xdr:twoCellAnchor>
    <xdr:from>
      <xdr:col>1</xdr:col>
      <xdr:colOff>0</xdr:colOff>
      <xdr:row>280</xdr:row>
      <xdr:rowOff>123585</xdr:rowOff>
    </xdr:from>
    <xdr:to>
      <xdr:col>4</xdr:col>
      <xdr:colOff>251569</xdr:colOff>
      <xdr:row>284</xdr:row>
      <xdr:rowOff>25535</xdr:rowOff>
    </xdr:to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1BA1988C-477B-40F8-A282-BF0B5C8CA247}"/>
            </a:ext>
          </a:extLst>
        </xdr:cNvPr>
        <xdr:cNvSpPr txBox="1"/>
      </xdr:nvSpPr>
      <xdr:spPr>
        <a:xfrm>
          <a:off x="612321" y="53463585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Value % Chg </a:t>
          </a:r>
          <a:endParaRPr lang="en-US" sz="1800" b="1" baseline="0"/>
        </a:p>
      </xdr:txBody>
    </xdr:sp>
    <xdr:clientData/>
  </xdr:twoCellAnchor>
  <xdr:twoCellAnchor>
    <xdr:from>
      <xdr:col>1</xdr:col>
      <xdr:colOff>17929</xdr:colOff>
      <xdr:row>287</xdr:row>
      <xdr:rowOff>76681</xdr:rowOff>
    </xdr:from>
    <xdr:to>
      <xdr:col>4</xdr:col>
      <xdr:colOff>269498</xdr:colOff>
      <xdr:row>290</xdr:row>
      <xdr:rowOff>169131</xdr:rowOff>
    </xdr:to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795FC67F-84AD-48CB-A501-DED519901C68}"/>
            </a:ext>
          </a:extLst>
        </xdr:cNvPr>
        <xdr:cNvSpPr txBox="1"/>
      </xdr:nvSpPr>
      <xdr:spPr>
        <a:xfrm>
          <a:off x="630250" y="54750181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Actual Value</a:t>
          </a:r>
          <a:endParaRPr lang="en-US" sz="1800" b="1" baseline="0"/>
        </a:p>
      </xdr:txBody>
    </xdr:sp>
    <xdr:clientData/>
  </xdr:twoCellAnchor>
  <xdr:twoCellAnchor>
    <xdr:from>
      <xdr:col>5</xdr:col>
      <xdr:colOff>544286</xdr:colOff>
      <xdr:row>274</xdr:row>
      <xdr:rowOff>163286</xdr:rowOff>
    </xdr:from>
    <xdr:to>
      <xdr:col>8</xdr:col>
      <xdr:colOff>224357</xdr:colOff>
      <xdr:row>277</xdr:row>
      <xdr:rowOff>65234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3A8135DE-8CE1-4F9F-A427-9311FF757411}"/>
            </a:ext>
          </a:extLst>
        </xdr:cNvPr>
        <xdr:cNvSpPr txBox="1"/>
      </xdr:nvSpPr>
      <xdr:spPr>
        <a:xfrm>
          <a:off x="3605893" y="52360286"/>
          <a:ext cx="1517035" cy="473448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>
              <a:solidFill>
                <a:schemeClr val="bg1"/>
              </a:solidFill>
            </a:rPr>
            <a:t>159.33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557893</xdr:colOff>
      <xdr:row>281</xdr:row>
      <xdr:rowOff>40822</xdr:rowOff>
    </xdr:from>
    <xdr:to>
      <xdr:col>8</xdr:col>
      <xdr:colOff>237964</xdr:colOff>
      <xdr:row>283</xdr:row>
      <xdr:rowOff>133270</xdr:rowOff>
    </xdr:to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3706C342-B8A9-45E8-91AF-D046ABDBE373}"/>
            </a:ext>
          </a:extLst>
        </xdr:cNvPr>
        <xdr:cNvSpPr txBox="1"/>
      </xdr:nvSpPr>
      <xdr:spPr>
        <a:xfrm>
          <a:off x="3619500" y="53571322"/>
          <a:ext cx="1517035" cy="473448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11.2 %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560614</xdr:colOff>
      <xdr:row>288</xdr:row>
      <xdr:rowOff>16329</xdr:rowOff>
    </xdr:from>
    <xdr:to>
      <xdr:col>8</xdr:col>
      <xdr:colOff>240685</xdr:colOff>
      <xdr:row>290</xdr:row>
      <xdr:rowOff>108777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AB555261-691F-2546-397B-57A316088E9C}"/>
            </a:ext>
          </a:extLst>
        </xdr:cNvPr>
        <xdr:cNvSpPr txBox="1"/>
      </xdr:nvSpPr>
      <xdr:spPr>
        <a:xfrm>
          <a:off x="3622221" y="54880329"/>
          <a:ext cx="1517035" cy="473448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>
              <a:solidFill>
                <a:schemeClr val="bg1"/>
              </a:solidFill>
            </a:rPr>
            <a:t>16.05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533401</xdr:colOff>
      <xdr:row>267</xdr:row>
      <xdr:rowOff>68037</xdr:rowOff>
    </xdr:from>
    <xdr:to>
      <xdr:col>8</xdr:col>
      <xdr:colOff>258536</xdr:colOff>
      <xdr:row>271</xdr:row>
      <xdr:rowOff>176893</xdr:rowOff>
    </xdr:to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569FFA1F-1124-3EB2-44EB-3AA3490D0B0B}"/>
            </a:ext>
          </a:extLst>
        </xdr:cNvPr>
        <xdr:cNvSpPr txBox="1"/>
      </xdr:nvSpPr>
      <xdr:spPr>
        <a:xfrm>
          <a:off x="3595008" y="50931537"/>
          <a:ext cx="1562099" cy="870856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HM Banner</a:t>
          </a:r>
          <a:endParaRPr lang="en-US" sz="24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16329</xdr:colOff>
      <xdr:row>274</xdr:row>
      <xdr:rowOff>166008</xdr:rowOff>
    </xdr:from>
    <xdr:to>
      <xdr:col>12</xdr:col>
      <xdr:colOff>308721</xdr:colOff>
      <xdr:row>277</xdr:row>
      <xdr:rowOff>67956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C6698312-EB42-1901-BA76-944ABBFFEFD3}"/>
            </a:ext>
          </a:extLst>
        </xdr:cNvPr>
        <xdr:cNvSpPr txBox="1"/>
      </xdr:nvSpPr>
      <xdr:spPr>
        <a:xfrm>
          <a:off x="6139543" y="52363008"/>
          <a:ext cx="1517035" cy="473448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€139.88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29936</xdr:colOff>
      <xdr:row>281</xdr:row>
      <xdr:rowOff>43544</xdr:rowOff>
    </xdr:from>
    <xdr:to>
      <xdr:col>12</xdr:col>
      <xdr:colOff>322328</xdr:colOff>
      <xdr:row>283</xdr:row>
      <xdr:rowOff>135992</xdr:rowOff>
    </xdr:to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6D3AF1E9-D5AF-2A21-2621-C7447D961AAE}"/>
            </a:ext>
          </a:extLst>
        </xdr:cNvPr>
        <xdr:cNvSpPr txBox="1"/>
      </xdr:nvSpPr>
      <xdr:spPr>
        <a:xfrm>
          <a:off x="6153150" y="53574044"/>
          <a:ext cx="1517035" cy="473448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13.8 %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32657</xdr:colOff>
      <xdr:row>288</xdr:row>
      <xdr:rowOff>19051</xdr:rowOff>
    </xdr:from>
    <xdr:to>
      <xdr:col>12</xdr:col>
      <xdr:colOff>325049</xdr:colOff>
      <xdr:row>290</xdr:row>
      <xdr:rowOff>111499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4459EEBB-9852-E791-2AF6-DE2E192ECBEB}"/>
            </a:ext>
          </a:extLst>
        </xdr:cNvPr>
        <xdr:cNvSpPr txBox="1"/>
      </xdr:nvSpPr>
      <xdr:spPr>
        <a:xfrm>
          <a:off x="6155871" y="54883051"/>
          <a:ext cx="1517035" cy="473448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€16.95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5444</xdr:colOff>
      <xdr:row>267</xdr:row>
      <xdr:rowOff>70759</xdr:rowOff>
    </xdr:from>
    <xdr:to>
      <xdr:col>12</xdr:col>
      <xdr:colOff>342900</xdr:colOff>
      <xdr:row>271</xdr:row>
      <xdr:rowOff>179615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E9CCCA49-308C-8B5E-7C49-04C481FC1384}"/>
            </a:ext>
          </a:extLst>
        </xdr:cNvPr>
        <xdr:cNvSpPr txBox="1"/>
      </xdr:nvSpPr>
      <xdr:spPr>
        <a:xfrm>
          <a:off x="6128658" y="50934259"/>
          <a:ext cx="1562099" cy="870856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SM Banner</a:t>
          </a:r>
          <a:endParaRPr lang="en-US" sz="24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27214</xdr:colOff>
      <xdr:row>273</xdr:row>
      <xdr:rowOff>102577</xdr:rowOff>
    </xdr:from>
    <xdr:to>
      <xdr:col>5</xdr:col>
      <xdr:colOff>27214</xdr:colOff>
      <xdr:row>292</xdr:row>
      <xdr:rowOff>54429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B0ACA580-7628-D87C-37C4-EC57F345C349}"/>
            </a:ext>
          </a:extLst>
        </xdr:cNvPr>
        <xdr:cNvCxnSpPr/>
      </xdr:nvCxnSpPr>
      <xdr:spPr>
        <a:xfrm>
          <a:off x="3067887" y="52109077"/>
          <a:ext cx="0" cy="3571352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</xdr:colOff>
      <xdr:row>273</xdr:row>
      <xdr:rowOff>97972</xdr:rowOff>
    </xdr:from>
    <xdr:to>
      <xdr:col>13</xdr:col>
      <xdr:colOff>231321</xdr:colOff>
      <xdr:row>273</xdr:row>
      <xdr:rowOff>97972</xdr:rowOff>
    </xdr:to>
    <xdr:cxnSp macro="">
      <xdr:nvCxnSpPr>
        <xdr:cNvPr id="158" name="Straight Connector 157">
          <a:extLst>
            <a:ext uri="{FF2B5EF4-FFF2-40B4-BE49-F238E27FC236}">
              <a16:creationId xmlns:a16="http://schemas.microsoft.com/office/drawing/2014/main" id="{5367FE3F-4A57-8150-2ADE-4EB37D951656}"/>
            </a:ext>
          </a:extLst>
        </xdr:cNvPr>
        <xdr:cNvCxnSpPr/>
      </xdr:nvCxnSpPr>
      <xdr:spPr>
        <a:xfrm>
          <a:off x="3077935" y="52104472"/>
          <a:ext cx="5113565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220435</xdr:colOff>
      <xdr:row>273</xdr:row>
      <xdr:rowOff>109904</xdr:rowOff>
    </xdr:from>
    <xdr:to>
      <xdr:col>13</xdr:col>
      <xdr:colOff>220435</xdr:colOff>
      <xdr:row>292</xdr:row>
      <xdr:rowOff>57150</xdr:rowOff>
    </xdr:to>
    <xdr:cxnSp macro="">
      <xdr:nvCxnSpPr>
        <xdr:cNvPr id="165" name="Straight Connector 164">
          <a:extLst>
            <a:ext uri="{FF2B5EF4-FFF2-40B4-BE49-F238E27FC236}">
              <a16:creationId xmlns:a16="http://schemas.microsoft.com/office/drawing/2014/main" id="{EF5795B5-4BE7-E649-690E-DAA4F8ACC054}"/>
            </a:ext>
          </a:extLst>
        </xdr:cNvPr>
        <xdr:cNvCxnSpPr/>
      </xdr:nvCxnSpPr>
      <xdr:spPr>
        <a:xfrm>
          <a:off x="8126185" y="52116404"/>
          <a:ext cx="0" cy="3566746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292</xdr:row>
      <xdr:rowOff>59872</xdr:rowOff>
    </xdr:from>
    <xdr:to>
      <xdr:col>13</xdr:col>
      <xdr:colOff>234043</xdr:colOff>
      <xdr:row>292</xdr:row>
      <xdr:rowOff>59872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9A657098-CD7B-D62B-EF6A-D1D83817E568}"/>
            </a:ext>
          </a:extLst>
        </xdr:cNvPr>
        <xdr:cNvCxnSpPr/>
      </xdr:nvCxnSpPr>
      <xdr:spPr>
        <a:xfrm>
          <a:off x="3080657" y="55685872"/>
          <a:ext cx="5113565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166007</xdr:colOff>
      <xdr:row>273</xdr:row>
      <xdr:rowOff>80596</xdr:rowOff>
    </xdr:from>
    <xdr:to>
      <xdr:col>9</xdr:col>
      <xdr:colOff>166007</xdr:colOff>
      <xdr:row>292</xdr:row>
      <xdr:rowOff>57150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919F0117-B1A9-2D8B-340F-32DFE123CD0D}"/>
            </a:ext>
          </a:extLst>
        </xdr:cNvPr>
        <xdr:cNvCxnSpPr/>
      </xdr:nvCxnSpPr>
      <xdr:spPr>
        <a:xfrm>
          <a:off x="5639219" y="52087096"/>
          <a:ext cx="0" cy="3596054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204106</xdr:colOff>
      <xdr:row>299</xdr:row>
      <xdr:rowOff>68035</xdr:rowOff>
    </xdr:from>
    <xdr:to>
      <xdr:col>18</xdr:col>
      <xdr:colOff>585107</xdr:colOff>
      <xdr:row>305</xdr:row>
      <xdr:rowOff>68035</xdr:rowOff>
    </xdr:to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786BCC8B-5BDC-46B6-A7C5-7D1956B84B98}"/>
            </a:ext>
          </a:extLst>
        </xdr:cNvPr>
        <xdr:cNvSpPr txBox="1"/>
      </xdr:nvSpPr>
      <xdr:spPr>
        <a:xfrm>
          <a:off x="204106" y="57027535"/>
          <a:ext cx="11402787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Vodka Category Performance in different Channels</a:t>
          </a:r>
          <a:r>
            <a:rPr lang="en-US" sz="3200" b="1" baseline="0"/>
            <a:t> and Retailers</a:t>
          </a:r>
        </a:p>
      </xdr:txBody>
    </xdr:sp>
    <xdr:clientData/>
  </xdr:twoCellAnchor>
  <xdr:twoCellAnchor>
    <xdr:from>
      <xdr:col>3</xdr:col>
      <xdr:colOff>113898</xdr:colOff>
      <xdr:row>315</xdr:row>
      <xdr:rowOff>81641</xdr:rowOff>
    </xdr:from>
    <xdr:to>
      <xdr:col>6</xdr:col>
      <xdr:colOff>349221</xdr:colOff>
      <xdr:row>317</xdr:row>
      <xdr:rowOff>169609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19933C85-2BC5-4082-BE4E-D761C2696D05}"/>
            </a:ext>
          </a:extLst>
        </xdr:cNvPr>
        <xdr:cNvSpPr txBox="1"/>
      </xdr:nvSpPr>
      <xdr:spPr>
        <a:xfrm>
          <a:off x="1950862" y="60089141"/>
          <a:ext cx="2072288" cy="4689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Value</a:t>
          </a:r>
          <a:r>
            <a:rPr lang="en-US" sz="1800" b="1" baseline="0"/>
            <a:t> Sales</a:t>
          </a:r>
        </a:p>
      </xdr:txBody>
    </xdr:sp>
    <xdr:clientData/>
  </xdr:twoCellAnchor>
  <xdr:twoCellAnchor>
    <xdr:from>
      <xdr:col>3</xdr:col>
      <xdr:colOff>108858</xdr:colOff>
      <xdr:row>321</xdr:row>
      <xdr:rowOff>28333</xdr:rowOff>
    </xdr:from>
    <xdr:to>
      <xdr:col>6</xdr:col>
      <xdr:colOff>360427</xdr:colOff>
      <xdr:row>324</xdr:row>
      <xdr:rowOff>120783</xdr:rowOff>
    </xdr:to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A69ADCAC-4C32-4B3A-8341-3B25D595DFDE}"/>
            </a:ext>
          </a:extLst>
        </xdr:cNvPr>
        <xdr:cNvSpPr txBox="1"/>
      </xdr:nvSpPr>
      <xdr:spPr>
        <a:xfrm>
          <a:off x="1945822" y="61178833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Value % Chg </a:t>
          </a:r>
          <a:endParaRPr lang="en-US" sz="1800" b="1" baseline="0"/>
        </a:p>
      </xdr:txBody>
    </xdr:sp>
    <xdr:clientData/>
  </xdr:twoCellAnchor>
  <xdr:twoCellAnchor>
    <xdr:from>
      <xdr:col>3</xdr:col>
      <xdr:colOff>126787</xdr:colOff>
      <xdr:row>327</xdr:row>
      <xdr:rowOff>171929</xdr:rowOff>
    </xdr:from>
    <xdr:to>
      <xdr:col>6</xdr:col>
      <xdr:colOff>378356</xdr:colOff>
      <xdr:row>331</xdr:row>
      <xdr:rowOff>73879</xdr:rowOff>
    </xdr:to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C78F48DD-C26D-48D8-B865-577F54A05AA7}"/>
            </a:ext>
          </a:extLst>
        </xdr:cNvPr>
        <xdr:cNvSpPr txBox="1"/>
      </xdr:nvSpPr>
      <xdr:spPr>
        <a:xfrm>
          <a:off x="1963751" y="62465429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Actual Value</a:t>
          </a:r>
          <a:endParaRPr lang="en-US" sz="1800" b="1" baseline="0"/>
        </a:p>
      </xdr:txBody>
    </xdr:sp>
    <xdr:clientData/>
  </xdr:twoCellAnchor>
  <xdr:twoCellAnchor>
    <xdr:from>
      <xdr:col>8</xdr:col>
      <xdr:colOff>1</xdr:colOff>
      <xdr:row>315</xdr:row>
      <xdr:rowOff>68034</xdr:rowOff>
    </xdr:from>
    <xdr:to>
      <xdr:col>10</xdr:col>
      <xdr:colOff>292393</xdr:colOff>
      <xdr:row>317</xdr:row>
      <xdr:rowOff>160482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AE293939-5DEB-4B71-A57B-610A4D270BE9}"/>
            </a:ext>
          </a:extLst>
        </xdr:cNvPr>
        <xdr:cNvSpPr txBox="1"/>
      </xdr:nvSpPr>
      <xdr:spPr>
        <a:xfrm>
          <a:off x="4898572" y="60075534"/>
          <a:ext cx="1517035" cy="473448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>
              <a:solidFill>
                <a:schemeClr val="bg1"/>
              </a:solidFill>
            </a:rPr>
            <a:t>18.75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13608</xdr:colOff>
      <xdr:row>321</xdr:row>
      <xdr:rowOff>136070</xdr:rowOff>
    </xdr:from>
    <xdr:to>
      <xdr:col>10</xdr:col>
      <xdr:colOff>306000</xdr:colOff>
      <xdr:row>324</xdr:row>
      <xdr:rowOff>38018</xdr:rowOff>
    </xdr:to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F517A9D-52C5-4448-9ECC-DC9BDEE1F908}"/>
            </a:ext>
          </a:extLst>
        </xdr:cNvPr>
        <xdr:cNvSpPr txBox="1"/>
      </xdr:nvSpPr>
      <xdr:spPr>
        <a:xfrm>
          <a:off x="4912179" y="61286570"/>
          <a:ext cx="1517035" cy="473448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73.6 %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16329</xdr:colOff>
      <xdr:row>328</xdr:row>
      <xdr:rowOff>111577</xdr:rowOff>
    </xdr:from>
    <xdr:to>
      <xdr:col>10</xdr:col>
      <xdr:colOff>308721</xdr:colOff>
      <xdr:row>331</xdr:row>
      <xdr:rowOff>13525</xdr:rowOff>
    </xdr:to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AD2A6C3-6BDE-41D3-886C-391B557907B0}"/>
            </a:ext>
          </a:extLst>
        </xdr:cNvPr>
        <xdr:cNvSpPr txBox="1"/>
      </xdr:nvSpPr>
      <xdr:spPr>
        <a:xfrm>
          <a:off x="4914900" y="62595577"/>
          <a:ext cx="1517035" cy="473448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€7.95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601437</xdr:colOff>
      <xdr:row>307</xdr:row>
      <xdr:rowOff>163285</xdr:rowOff>
    </xdr:from>
    <xdr:to>
      <xdr:col>10</xdr:col>
      <xdr:colOff>326572</xdr:colOff>
      <xdr:row>312</xdr:row>
      <xdr:rowOff>81641</xdr:rowOff>
    </xdr:to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E44E1D1A-47D4-40EA-AEAE-13023E5F9784}"/>
            </a:ext>
          </a:extLst>
        </xdr:cNvPr>
        <xdr:cNvSpPr txBox="1"/>
      </xdr:nvSpPr>
      <xdr:spPr>
        <a:xfrm>
          <a:off x="4887687" y="58646785"/>
          <a:ext cx="1562099" cy="870856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HM Banner</a:t>
          </a:r>
          <a:endParaRPr lang="en-US" sz="24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84365</xdr:colOff>
      <xdr:row>315</xdr:row>
      <xdr:rowOff>70756</xdr:rowOff>
    </xdr:from>
    <xdr:to>
      <xdr:col>14</xdr:col>
      <xdr:colOff>376757</xdr:colOff>
      <xdr:row>317</xdr:row>
      <xdr:rowOff>163204</xdr:rowOff>
    </xdr:to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81EED18E-4378-47F0-94F1-B2EA397DDD78}"/>
            </a:ext>
          </a:extLst>
        </xdr:cNvPr>
        <xdr:cNvSpPr txBox="1"/>
      </xdr:nvSpPr>
      <xdr:spPr>
        <a:xfrm>
          <a:off x="7432222" y="60078256"/>
          <a:ext cx="1517035" cy="473448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€5.52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97972</xdr:colOff>
      <xdr:row>321</xdr:row>
      <xdr:rowOff>138792</xdr:rowOff>
    </xdr:from>
    <xdr:to>
      <xdr:col>14</xdr:col>
      <xdr:colOff>390364</xdr:colOff>
      <xdr:row>324</xdr:row>
      <xdr:rowOff>40740</xdr:rowOff>
    </xdr:to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83040D75-BD3E-45F6-A6CB-8A2DE477C464}"/>
            </a:ext>
          </a:extLst>
        </xdr:cNvPr>
        <xdr:cNvSpPr txBox="1"/>
      </xdr:nvSpPr>
      <xdr:spPr>
        <a:xfrm>
          <a:off x="7445829" y="61289292"/>
          <a:ext cx="1517035" cy="473448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29.5 %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100693</xdr:colOff>
      <xdr:row>328</xdr:row>
      <xdr:rowOff>114299</xdr:rowOff>
    </xdr:from>
    <xdr:to>
      <xdr:col>14</xdr:col>
      <xdr:colOff>393085</xdr:colOff>
      <xdr:row>331</xdr:row>
      <xdr:rowOff>16247</xdr:rowOff>
    </xdr:to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37527295-966D-4D1F-8773-2A4CF75D3D47}"/>
            </a:ext>
          </a:extLst>
        </xdr:cNvPr>
        <xdr:cNvSpPr txBox="1"/>
      </xdr:nvSpPr>
      <xdr:spPr>
        <a:xfrm>
          <a:off x="7448550" y="62598299"/>
          <a:ext cx="1517035" cy="473448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€1.26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73480</xdr:colOff>
      <xdr:row>307</xdr:row>
      <xdr:rowOff>166007</xdr:rowOff>
    </xdr:from>
    <xdr:to>
      <xdr:col>14</xdr:col>
      <xdr:colOff>410936</xdr:colOff>
      <xdr:row>312</xdr:row>
      <xdr:rowOff>84363</xdr:rowOff>
    </xdr:to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53DEB54A-2A0C-44F1-A4EB-3A7531B6FEAD}"/>
            </a:ext>
          </a:extLst>
        </xdr:cNvPr>
        <xdr:cNvSpPr txBox="1"/>
      </xdr:nvSpPr>
      <xdr:spPr>
        <a:xfrm>
          <a:off x="7421337" y="58649507"/>
          <a:ext cx="1562099" cy="870856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SM Banner</a:t>
          </a:r>
          <a:endParaRPr lang="en-US" sz="24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95250</xdr:colOff>
      <xdr:row>314</xdr:row>
      <xdr:rowOff>7325</xdr:rowOff>
    </xdr:from>
    <xdr:to>
      <xdr:col>7</xdr:col>
      <xdr:colOff>95250</xdr:colOff>
      <xdr:row>332</xdr:row>
      <xdr:rowOff>149677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EFA99EB9-9828-495F-9172-C32044FC665B}"/>
            </a:ext>
          </a:extLst>
        </xdr:cNvPr>
        <xdr:cNvCxnSpPr/>
      </xdr:nvCxnSpPr>
      <xdr:spPr>
        <a:xfrm>
          <a:off x="4381500" y="59824325"/>
          <a:ext cx="0" cy="3571352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84364</xdr:colOff>
      <xdr:row>314</xdr:row>
      <xdr:rowOff>2720</xdr:rowOff>
    </xdr:from>
    <xdr:to>
      <xdr:col>15</xdr:col>
      <xdr:colOff>299358</xdr:colOff>
      <xdr:row>314</xdr:row>
      <xdr:rowOff>2720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D5CDBE02-988E-4969-9C85-4E99405865DD}"/>
            </a:ext>
          </a:extLst>
        </xdr:cNvPr>
        <xdr:cNvCxnSpPr/>
      </xdr:nvCxnSpPr>
      <xdr:spPr>
        <a:xfrm>
          <a:off x="4370614" y="59819720"/>
          <a:ext cx="5113565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288472</xdr:colOff>
      <xdr:row>314</xdr:row>
      <xdr:rowOff>14652</xdr:rowOff>
    </xdr:from>
    <xdr:to>
      <xdr:col>15</xdr:col>
      <xdr:colOff>288472</xdr:colOff>
      <xdr:row>332</xdr:row>
      <xdr:rowOff>152398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2615A9EE-06F4-4982-BED1-748636E5103A}"/>
            </a:ext>
          </a:extLst>
        </xdr:cNvPr>
        <xdr:cNvCxnSpPr/>
      </xdr:nvCxnSpPr>
      <xdr:spPr>
        <a:xfrm>
          <a:off x="9473293" y="59831652"/>
          <a:ext cx="0" cy="3566746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87086</xdr:colOff>
      <xdr:row>332</xdr:row>
      <xdr:rowOff>155120</xdr:rowOff>
    </xdr:from>
    <xdr:to>
      <xdr:col>15</xdr:col>
      <xdr:colOff>302080</xdr:colOff>
      <xdr:row>332</xdr:row>
      <xdr:rowOff>155120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D064A591-B3DF-4C42-83B4-1912811DBF53}"/>
            </a:ext>
          </a:extLst>
        </xdr:cNvPr>
        <xdr:cNvCxnSpPr/>
      </xdr:nvCxnSpPr>
      <xdr:spPr>
        <a:xfrm>
          <a:off x="4373336" y="63401120"/>
          <a:ext cx="5113565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234043</xdr:colOff>
      <xdr:row>313</xdr:row>
      <xdr:rowOff>175844</xdr:rowOff>
    </xdr:from>
    <xdr:to>
      <xdr:col>11</xdr:col>
      <xdr:colOff>234043</xdr:colOff>
      <xdr:row>332</xdr:row>
      <xdr:rowOff>152398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C785F798-5172-4E4A-9FAD-E283A2B0A4B3}"/>
            </a:ext>
          </a:extLst>
        </xdr:cNvPr>
        <xdr:cNvCxnSpPr/>
      </xdr:nvCxnSpPr>
      <xdr:spPr>
        <a:xfrm>
          <a:off x="6969579" y="59802344"/>
          <a:ext cx="0" cy="3596054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116620</xdr:colOff>
      <xdr:row>337</xdr:row>
      <xdr:rowOff>97970</xdr:rowOff>
    </xdr:from>
    <xdr:to>
      <xdr:col>6</xdr:col>
      <xdr:colOff>351943</xdr:colOff>
      <xdr:row>339</xdr:row>
      <xdr:rowOff>185938</xdr:rowOff>
    </xdr:to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49ECB9F6-FECD-254C-4DE2-D7128952B55F}"/>
            </a:ext>
          </a:extLst>
        </xdr:cNvPr>
        <xdr:cNvSpPr txBox="1"/>
      </xdr:nvSpPr>
      <xdr:spPr>
        <a:xfrm>
          <a:off x="1953584" y="64296470"/>
          <a:ext cx="2072288" cy="4689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Value</a:t>
          </a:r>
          <a:r>
            <a:rPr lang="en-US" sz="1800" b="1" baseline="0"/>
            <a:t> Sales</a:t>
          </a:r>
        </a:p>
      </xdr:txBody>
    </xdr:sp>
    <xdr:clientData/>
  </xdr:twoCellAnchor>
  <xdr:twoCellAnchor>
    <xdr:from>
      <xdr:col>3</xdr:col>
      <xdr:colOff>111580</xdr:colOff>
      <xdr:row>343</xdr:row>
      <xdr:rowOff>44662</xdr:rowOff>
    </xdr:from>
    <xdr:to>
      <xdr:col>6</xdr:col>
      <xdr:colOff>363149</xdr:colOff>
      <xdr:row>346</xdr:row>
      <xdr:rowOff>137112</xdr:rowOff>
    </xdr:to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B6E35D29-43BB-94E8-A3FD-32F86C513D7D}"/>
            </a:ext>
          </a:extLst>
        </xdr:cNvPr>
        <xdr:cNvSpPr txBox="1"/>
      </xdr:nvSpPr>
      <xdr:spPr>
        <a:xfrm>
          <a:off x="1948544" y="65386162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Value % Chg </a:t>
          </a:r>
          <a:endParaRPr lang="en-US" sz="1800" b="1" baseline="0"/>
        </a:p>
      </xdr:txBody>
    </xdr:sp>
    <xdr:clientData/>
  </xdr:twoCellAnchor>
  <xdr:twoCellAnchor>
    <xdr:from>
      <xdr:col>3</xdr:col>
      <xdr:colOff>129509</xdr:colOff>
      <xdr:row>349</xdr:row>
      <xdr:rowOff>188258</xdr:rowOff>
    </xdr:from>
    <xdr:to>
      <xdr:col>6</xdr:col>
      <xdr:colOff>381078</xdr:colOff>
      <xdr:row>353</xdr:row>
      <xdr:rowOff>90208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B9C45E76-B29A-2C71-4D93-864D1E512241}"/>
            </a:ext>
          </a:extLst>
        </xdr:cNvPr>
        <xdr:cNvSpPr txBox="1"/>
      </xdr:nvSpPr>
      <xdr:spPr>
        <a:xfrm>
          <a:off x="1966473" y="66672758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Actual Value</a:t>
          </a:r>
          <a:endParaRPr lang="en-US" sz="1800" b="1" baseline="0"/>
        </a:p>
      </xdr:txBody>
    </xdr:sp>
    <xdr:clientData/>
  </xdr:twoCellAnchor>
  <xdr:twoCellAnchor>
    <xdr:from>
      <xdr:col>8</xdr:col>
      <xdr:colOff>2723</xdr:colOff>
      <xdr:row>337</xdr:row>
      <xdr:rowOff>84363</xdr:rowOff>
    </xdr:from>
    <xdr:to>
      <xdr:col>10</xdr:col>
      <xdr:colOff>295115</xdr:colOff>
      <xdr:row>339</xdr:row>
      <xdr:rowOff>176811</xdr:rowOff>
    </xdr:to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C83D2D5-7F14-A336-2E30-AB5F7EC4463A}"/>
            </a:ext>
          </a:extLst>
        </xdr:cNvPr>
        <xdr:cNvSpPr txBox="1"/>
      </xdr:nvSpPr>
      <xdr:spPr>
        <a:xfrm>
          <a:off x="4901294" y="64282863"/>
          <a:ext cx="1517035" cy="473448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>
              <a:solidFill>
                <a:schemeClr val="bg1"/>
              </a:solidFill>
            </a:rPr>
            <a:t>140.58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16330</xdr:colOff>
      <xdr:row>343</xdr:row>
      <xdr:rowOff>152399</xdr:rowOff>
    </xdr:from>
    <xdr:to>
      <xdr:col>10</xdr:col>
      <xdr:colOff>308722</xdr:colOff>
      <xdr:row>346</xdr:row>
      <xdr:rowOff>54347</xdr:rowOff>
    </xdr:to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12FA6C5C-4DFA-934B-FC4D-BD7F71081BCB}"/>
            </a:ext>
          </a:extLst>
        </xdr:cNvPr>
        <xdr:cNvSpPr txBox="1"/>
      </xdr:nvSpPr>
      <xdr:spPr>
        <a:xfrm>
          <a:off x="4914901" y="65493899"/>
          <a:ext cx="1517035" cy="473448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6.1 %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19051</xdr:colOff>
      <xdr:row>350</xdr:row>
      <xdr:rowOff>127906</xdr:rowOff>
    </xdr:from>
    <xdr:to>
      <xdr:col>10</xdr:col>
      <xdr:colOff>311443</xdr:colOff>
      <xdr:row>353</xdr:row>
      <xdr:rowOff>29854</xdr:rowOff>
    </xdr:to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4BC0A9F8-62D6-4748-A2F6-A6F7868D3082}"/>
            </a:ext>
          </a:extLst>
        </xdr:cNvPr>
        <xdr:cNvSpPr txBox="1"/>
      </xdr:nvSpPr>
      <xdr:spPr>
        <a:xfrm>
          <a:off x="4917622" y="66802906"/>
          <a:ext cx="1517035" cy="473448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€8.10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87087</xdr:colOff>
      <xdr:row>337</xdr:row>
      <xdr:rowOff>87085</xdr:rowOff>
    </xdr:from>
    <xdr:to>
      <xdr:col>14</xdr:col>
      <xdr:colOff>379479</xdr:colOff>
      <xdr:row>339</xdr:row>
      <xdr:rowOff>179533</xdr:rowOff>
    </xdr:to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4979A464-311C-DF0F-61E2-1D376FE48C31}"/>
            </a:ext>
          </a:extLst>
        </xdr:cNvPr>
        <xdr:cNvSpPr txBox="1"/>
      </xdr:nvSpPr>
      <xdr:spPr>
        <a:xfrm>
          <a:off x="7434944" y="64285585"/>
          <a:ext cx="1517035" cy="473448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€134.36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100694</xdr:colOff>
      <xdr:row>343</xdr:row>
      <xdr:rowOff>155121</xdr:rowOff>
    </xdr:from>
    <xdr:to>
      <xdr:col>14</xdr:col>
      <xdr:colOff>393086</xdr:colOff>
      <xdr:row>346</xdr:row>
      <xdr:rowOff>57069</xdr:rowOff>
    </xdr:to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A642594B-11AC-929F-3EF1-422479E9D459}"/>
            </a:ext>
          </a:extLst>
        </xdr:cNvPr>
        <xdr:cNvSpPr txBox="1"/>
      </xdr:nvSpPr>
      <xdr:spPr>
        <a:xfrm>
          <a:off x="7448551" y="65496621"/>
          <a:ext cx="1517035" cy="473448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13.2 %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103415</xdr:colOff>
      <xdr:row>350</xdr:row>
      <xdr:rowOff>130628</xdr:rowOff>
    </xdr:from>
    <xdr:to>
      <xdr:col>14</xdr:col>
      <xdr:colOff>395807</xdr:colOff>
      <xdr:row>353</xdr:row>
      <xdr:rowOff>32576</xdr:rowOff>
    </xdr:to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9BF726A3-D99D-B2AE-0941-F9A0568C6ACB}"/>
            </a:ext>
          </a:extLst>
        </xdr:cNvPr>
        <xdr:cNvSpPr txBox="1"/>
      </xdr:nvSpPr>
      <xdr:spPr>
        <a:xfrm>
          <a:off x="7451272" y="66805628"/>
          <a:ext cx="1517035" cy="473448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€15.70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97972</xdr:colOff>
      <xdr:row>336</xdr:row>
      <xdr:rowOff>23654</xdr:rowOff>
    </xdr:from>
    <xdr:to>
      <xdr:col>7</xdr:col>
      <xdr:colOff>97972</xdr:colOff>
      <xdr:row>354</xdr:row>
      <xdr:rowOff>166006</xdr:rowOff>
    </xdr:to>
    <xdr:cxnSp macro="">
      <xdr:nvCxnSpPr>
        <xdr:cNvPr id="201" name="Straight Connector 200">
          <a:extLst>
            <a:ext uri="{FF2B5EF4-FFF2-40B4-BE49-F238E27FC236}">
              <a16:creationId xmlns:a16="http://schemas.microsoft.com/office/drawing/2014/main" id="{70343EDB-47D6-A23D-79F7-1C01F897D524}"/>
            </a:ext>
          </a:extLst>
        </xdr:cNvPr>
        <xdr:cNvCxnSpPr/>
      </xdr:nvCxnSpPr>
      <xdr:spPr>
        <a:xfrm>
          <a:off x="4384222" y="64031654"/>
          <a:ext cx="0" cy="3571352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87086</xdr:colOff>
      <xdr:row>336</xdr:row>
      <xdr:rowOff>19049</xdr:rowOff>
    </xdr:from>
    <xdr:to>
      <xdr:col>15</xdr:col>
      <xdr:colOff>302080</xdr:colOff>
      <xdr:row>336</xdr:row>
      <xdr:rowOff>19049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3FDB34CB-85BA-C398-A40D-C88C5EC8B38C}"/>
            </a:ext>
          </a:extLst>
        </xdr:cNvPr>
        <xdr:cNvCxnSpPr/>
      </xdr:nvCxnSpPr>
      <xdr:spPr>
        <a:xfrm>
          <a:off x="4373336" y="64027049"/>
          <a:ext cx="5113565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291194</xdr:colOff>
      <xdr:row>336</xdr:row>
      <xdr:rowOff>30981</xdr:rowOff>
    </xdr:from>
    <xdr:to>
      <xdr:col>15</xdr:col>
      <xdr:colOff>291194</xdr:colOff>
      <xdr:row>354</xdr:row>
      <xdr:rowOff>168727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497D28DE-7F0F-3E06-BE54-E89562BD7B03}"/>
            </a:ext>
          </a:extLst>
        </xdr:cNvPr>
        <xdr:cNvCxnSpPr/>
      </xdr:nvCxnSpPr>
      <xdr:spPr>
        <a:xfrm>
          <a:off x="9476015" y="64038981"/>
          <a:ext cx="0" cy="3566746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89808</xdr:colOff>
      <xdr:row>354</xdr:row>
      <xdr:rowOff>171449</xdr:rowOff>
    </xdr:from>
    <xdr:to>
      <xdr:col>15</xdr:col>
      <xdr:colOff>304802</xdr:colOff>
      <xdr:row>354</xdr:row>
      <xdr:rowOff>171449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E6BDB88D-01FE-D382-0439-1F06E3357C15}"/>
            </a:ext>
          </a:extLst>
        </xdr:cNvPr>
        <xdr:cNvCxnSpPr/>
      </xdr:nvCxnSpPr>
      <xdr:spPr>
        <a:xfrm>
          <a:off x="4376058" y="67608449"/>
          <a:ext cx="5113565" cy="0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236765</xdr:colOff>
      <xdr:row>336</xdr:row>
      <xdr:rowOff>1673</xdr:rowOff>
    </xdr:from>
    <xdr:to>
      <xdr:col>11</xdr:col>
      <xdr:colOff>236765</xdr:colOff>
      <xdr:row>354</xdr:row>
      <xdr:rowOff>168727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D52EE60D-B9C7-8363-251E-8EDBA5A81B9B}"/>
            </a:ext>
          </a:extLst>
        </xdr:cNvPr>
        <xdr:cNvCxnSpPr/>
      </xdr:nvCxnSpPr>
      <xdr:spPr>
        <a:xfrm>
          <a:off x="6972301" y="64009673"/>
          <a:ext cx="0" cy="3596054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13609</xdr:colOff>
      <xdr:row>316</xdr:row>
      <xdr:rowOff>0</xdr:rowOff>
    </xdr:from>
    <xdr:to>
      <xdr:col>3</xdr:col>
      <xdr:colOff>2</xdr:colOff>
      <xdr:row>331</xdr:row>
      <xdr:rowOff>13608</xdr:rowOff>
    </xdr:to>
    <xdr:sp macro="" textlink="">
      <xdr:nvSpPr>
        <xdr:cNvPr id="206" name="Left Brace 205">
          <a:extLst>
            <a:ext uri="{FF2B5EF4-FFF2-40B4-BE49-F238E27FC236}">
              <a16:creationId xmlns:a16="http://schemas.microsoft.com/office/drawing/2014/main" id="{8827C281-9187-D176-E305-894726F320CB}"/>
            </a:ext>
          </a:extLst>
        </xdr:cNvPr>
        <xdr:cNvSpPr/>
      </xdr:nvSpPr>
      <xdr:spPr>
        <a:xfrm>
          <a:off x="1238252" y="60198000"/>
          <a:ext cx="598714" cy="2871108"/>
        </a:xfrm>
        <a:prstGeom prst="leftBrace">
          <a:avLst/>
        </a:prstGeom>
        <a:ln w="38100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16331</xdr:colOff>
      <xdr:row>338</xdr:row>
      <xdr:rowOff>2721</xdr:rowOff>
    </xdr:from>
    <xdr:to>
      <xdr:col>3</xdr:col>
      <xdr:colOff>2724</xdr:colOff>
      <xdr:row>353</xdr:row>
      <xdr:rowOff>16329</xdr:rowOff>
    </xdr:to>
    <xdr:sp macro="" textlink="">
      <xdr:nvSpPr>
        <xdr:cNvPr id="208" name="Left Brace 207">
          <a:extLst>
            <a:ext uri="{FF2B5EF4-FFF2-40B4-BE49-F238E27FC236}">
              <a16:creationId xmlns:a16="http://schemas.microsoft.com/office/drawing/2014/main" id="{9D255298-9255-23F4-E0AB-A820B4DDE487}"/>
            </a:ext>
          </a:extLst>
        </xdr:cNvPr>
        <xdr:cNvSpPr/>
      </xdr:nvSpPr>
      <xdr:spPr>
        <a:xfrm>
          <a:off x="1240974" y="64391721"/>
          <a:ext cx="598714" cy="2871108"/>
        </a:xfrm>
        <a:prstGeom prst="leftBrace">
          <a:avLst/>
        </a:prstGeom>
        <a:ln w="38100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87088</xdr:colOff>
      <xdr:row>322</xdr:row>
      <xdr:rowOff>84363</xdr:rowOff>
    </xdr:from>
    <xdr:to>
      <xdr:col>1</xdr:col>
      <xdr:colOff>585109</xdr:colOff>
      <xdr:row>324</xdr:row>
      <xdr:rowOff>95250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7BC76913-109B-7891-4A63-41FA4945BAD5}"/>
            </a:ext>
          </a:extLst>
        </xdr:cNvPr>
        <xdr:cNvSpPr txBox="1"/>
      </xdr:nvSpPr>
      <xdr:spPr>
        <a:xfrm>
          <a:off x="87088" y="61425363"/>
          <a:ext cx="1110342" cy="391887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ARO</a:t>
          </a:r>
          <a:endParaRPr lang="en-US" sz="16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76202</xdr:colOff>
      <xdr:row>344</xdr:row>
      <xdr:rowOff>100691</xdr:rowOff>
    </xdr:from>
    <xdr:to>
      <xdr:col>1</xdr:col>
      <xdr:colOff>574223</xdr:colOff>
      <xdr:row>346</xdr:row>
      <xdr:rowOff>111578</xdr:rowOff>
    </xdr:to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BDB2935A-6EFD-297C-DCC9-9B611D7590BF}"/>
            </a:ext>
          </a:extLst>
        </xdr:cNvPr>
        <xdr:cNvSpPr txBox="1"/>
      </xdr:nvSpPr>
      <xdr:spPr>
        <a:xfrm>
          <a:off x="76202" y="65632691"/>
          <a:ext cx="1110342" cy="391887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NATURE</a:t>
          </a:r>
          <a:endParaRPr lang="en-US" sz="16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206828</xdr:colOff>
      <xdr:row>360</xdr:row>
      <xdr:rowOff>166007</xdr:rowOff>
    </xdr:from>
    <xdr:to>
      <xdr:col>17</xdr:col>
      <xdr:colOff>0</xdr:colOff>
      <xdr:row>366</xdr:row>
      <xdr:rowOff>166007</xdr:rowOff>
    </xdr:to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EA920FFE-2357-CE5C-53CC-B219FBB4A10E}"/>
            </a:ext>
          </a:extLst>
        </xdr:cNvPr>
        <xdr:cNvSpPr txBox="1"/>
      </xdr:nvSpPr>
      <xdr:spPr>
        <a:xfrm>
          <a:off x="206828" y="68746007"/>
          <a:ext cx="10202636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Key ARO Players Performance in HM and SM Banner</a:t>
          </a:r>
          <a:endParaRPr lang="en-US" sz="3200" b="1" baseline="0"/>
        </a:p>
      </xdr:txBody>
    </xdr:sp>
    <xdr:clientData/>
  </xdr:twoCellAnchor>
  <xdr:oneCellAnchor>
    <xdr:from>
      <xdr:col>7</xdr:col>
      <xdr:colOff>384439</xdr:colOff>
      <xdr:row>370</xdr:row>
      <xdr:rowOff>15209</xdr:rowOff>
    </xdr:from>
    <xdr:ext cx="1343025" cy="1343025"/>
    <xdr:pic>
      <xdr:nvPicPr>
        <xdr:cNvPr id="212" name="image1.jpg" descr="A logo of a wolf&#10;&#10;Description automatically generated">
          <a:extLst>
            <a:ext uri="{FF2B5EF4-FFF2-40B4-BE49-F238E27FC236}">
              <a16:creationId xmlns:a16="http://schemas.microsoft.com/office/drawing/2014/main" id="{60EFA0DF-7ED3-4DAD-86D7-FFDCA119B43A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670689" y="70500209"/>
          <a:ext cx="1343025" cy="1343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597353</xdr:colOff>
      <xdr:row>373</xdr:row>
      <xdr:rowOff>37621</xdr:rowOff>
    </xdr:from>
    <xdr:to>
      <xdr:col>14</xdr:col>
      <xdr:colOff>104295</xdr:colOff>
      <xdr:row>376</xdr:row>
      <xdr:rowOff>60032</xdr:rowOff>
    </xdr:to>
    <xdr:pic>
      <xdr:nvPicPr>
        <xdr:cNvPr id="213" name="Picture 212" descr="A blue text on a white background&#10;&#10;Description automatically generated">
          <a:extLst>
            <a:ext uri="{FF2B5EF4-FFF2-40B4-BE49-F238E27FC236}">
              <a16:creationId xmlns:a16="http://schemas.microsoft.com/office/drawing/2014/main" id="{ED486AE5-7B34-4DEA-A126-460757A017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52" t="20865" r="12085" b="23842"/>
        <a:stretch/>
      </xdr:blipFill>
      <xdr:spPr bwMode="auto">
        <a:xfrm>
          <a:off x="6720567" y="71094121"/>
          <a:ext cx="1956228" cy="593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74678</xdr:colOff>
      <xdr:row>373</xdr:row>
      <xdr:rowOff>48826</xdr:rowOff>
    </xdr:from>
    <xdr:to>
      <xdr:col>18</xdr:col>
      <xdr:colOff>608556</xdr:colOff>
      <xdr:row>376</xdr:row>
      <xdr:rowOff>48826</xdr:rowOff>
    </xdr:to>
    <xdr:pic>
      <xdr:nvPicPr>
        <xdr:cNvPr id="214" name="Picture 213" descr="Ciroc Logo - LogoDix">
          <a:extLst>
            <a:ext uri="{FF2B5EF4-FFF2-40B4-BE49-F238E27FC236}">
              <a16:creationId xmlns:a16="http://schemas.microsoft.com/office/drawing/2014/main" id="{0B25F2C3-795B-4B76-B04C-8B4A37A378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95" t="33495" r="10820" b="32924"/>
        <a:stretch/>
      </xdr:blipFill>
      <xdr:spPr bwMode="auto">
        <a:xfrm>
          <a:off x="9259499" y="71105326"/>
          <a:ext cx="2370843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498803</xdr:colOff>
      <xdr:row>369</xdr:row>
      <xdr:rowOff>149678</xdr:rowOff>
    </xdr:from>
    <xdr:to>
      <xdr:col>22</xdr:col>
      <xdr:colOff>82519</xdr:colOff>
      <xdr:row>376</xdr:row>
      <xdr:rowOff>127267</xdr:rowOff>
    </xdr:to>
    <xdr:pic>
      <xdr:nvPicPr>
        <xdr:cNvPr id="215" name="Picture 214" descr="A bison in a circle with green text&#10;&#10;Description automatically generated">
          <a:extLst>
            <a:ext uri="{FF2B5EF4-FFF2-40B4-BE49-F238E27FC236}">
              <a16:creationId xmlns:a16="http://schemas.microsoft.com/office/drawing/2014/main" id="{E750453E-C40F-4510-824A-DD4B49C7FE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463"/>
        <a:stretch/>
      </xdr:blipFill>
      <xdr:spPr bwMode="auto">
        <a:xfrm>
          <a:off x="12132910" y="70444178"/>
          <a:ext cx="1420680" cy="1311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249969</xdr:colOff>
      <xdr:row>377</xdr:row>
      <xdr:rowOff>184976</xdr:rowOff>
    </xdr:from>
    <xdr:to>
      <xdr:col>6</xdr:col>
      <xdr:colOff>485292</xdr:colOff>
      <xdr:row>380</xdr:row>
      <xdr:rowOff>82444</xdr:rowOff>
    </xdr:to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1D1A1F22-7D30-4F29-B725-9E8C38DFA3DF}"/>
            </a:ext>
          </a:extLst>
        </xdr:cNvPr>
        <xdr:cNvSpPr txBox="1"/>
      </xdr:nvSpPr>
      <xdr:spPr>
        <a:xfrm>
          <a:off x="2086933" y="72003476"/>
          <a:ext cx="2072288" cy="4689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Value</a:t>
          </a:r>
          <a:r>
            <a:rPr lang="en-US" sz="1800" b="1" baseline="0"/>
            <a:t> Sales</a:t>
          </a:r>
        </a:p>
      </xdr:txBody>
    </xdr:sp>
    <xdr:clientData/>
  </xdr:twoCellAnchor>
  <xdr:twoCellAnchor>
    <xdr:from>
      <xdr:col>3</xdr:col>
      <xdr:colOff>244929</xdr:colOff>
      <xdr:row>381</xdr:row>
      <xdr:rowOff>90847</xdr:rowOff>
    </xdr:from>
    <xdr:to>
      <xdr:col>6</xdr:col>
      <xdr:colOff>496498</xdr:colOff>
      <xdr:row>384</xdr:row>
      <xdr:rowOff>183297</xdr:rowOff>
    </xdr:to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7739411D-6C51-452C-BE68-42BED4A35DF3}"/>
            </a:ext>
          </a:extLst>
        </xdr:cNvPr>
        <xdr:cNvSpPr txBox="1"/>
      </xdr:nvSpPr>
      <xdr:spPr>
        <a:xfrm>
          <a:off x="2081893" y="72671347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Value % Chg </a:t>
          </a:r>
          <a:endParaRPr lang="en-US" sz="1800" b="1" baseline="0"/>
        </a:p>
      </xdr:txBody>
    </xdr:sp>
    <xdr:clientData/>
  </xdr:twoCellAnchor>
  <xdr:twoCellAnchor>
    <xdr:from>
      <xdr:col>3</xdr:col>
      <xdr:colOff>262858</xdr:colOff>
      <xdr:row>386</xdr:row>
      <xdr:rowOff>30335</xdr:rowOff>
    </xdr:from>
    <xdr:to>
      <xdr:col>6</xdr:col>
      <xdr:colOff>514427</xdr:colOff>
      <xdr:row>389</xdr:row>
      <xdr:rowOff>122785</xdr:rowOff>
    </xdr:to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BE82E4EA-AC0C-40DC-9E5C-C2C96B1E2C45}"/>
            </a:ext>
          </a:extLst>
        </xdr:cNvPr>
        <xdr:cNvSpPr txBox="1"/>
      </xdr:nvSpPr>
      <xdr:spPr>
        <a:xfrm>
          <a:off x="2099822" y="73563335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Actual Value</a:t>
          </a:r>
          <a:endParaRPr lang="en-US" sz="1800" b="1" baseline="0"/>
        </a:p>
      </xdr:txBody>
    </xdr:sp>
    <xdr:clientData/>
  </xdr:twoCellAnchor>
  <xdr:twoCellAnchor>
    <xdr:from>
      <xdr:col>3</xdr:col>
      <xdr:colOff>247170</xdr:colOff>
      <xdr:row>393</xdr:row>
      <xdr:rowOff>182735</xdr:rowOff>
    </xdr:from>
    <xdr:to>
      <xdr:col>6</xdr:col>
      <xdr:colOff>498739</xdr:colOff>
      <xdr:row>397</xdr:row>
      <xdr:rowOff>84685</xdr:rowOff>
    </xdr:to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5E1E97B6-0955-4B76-87D6-62F7E4B779DF}"/>
            </a:ext>
          </a:extLst>
        </xdr:cNvPr>
        <xdr:cNvSpPr txBox="1"/>
      </xdr:nvSpPr>
      <xdr:spPr>
        <a:xfrm>
          <a:off x="2084134" y="75049235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Value Share:</a:t>
          </a:r>
        </a:p>
        <a:p>
          <a:pPr algn="ctr"/>
          <a:r>
            <a:rPr lang="en-US" sz="1800" b="1"/>
            <a:t>MAT vs MAT-1</a:t>
          </a:r>
          <a:endParaRPr lang="en-US" sz="1800" b="1" baseline="0"/>
        </a:p>
      </xdr:txBody>
    </xdr:sp>
    <xdr:clientData/>
  </xdr:twoCellAnchor>
  <xdr:twoCellAnchor>
    <xdr:from>
      <xdr:col>7</xdr:col>
      <xdr:colOff>323368</xdr:colOff>
      <xdr:row>377</xdr:row>
      <xdr:rowOff>180497</xdr:rowOff>
    </xdr:from>
    <xdr:to>
      <xdr:col>9</xdr:col>
      <xdr:colOff>608557</xdr:colOff>
      <xdr:row>380</xdr:row>
      <xdr:rowOff>82445</xdr:rowOff>
    </xdr:to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DB23B2BC-5223-4593-82F6-A89CB59CF6FF}"/>
            </a:ext>
          </a:extLst>
        </xdr:cNvPr>
        <xdr:cNvSpPr txBox="1"/>
      </xdr:nvSpPr>
      <xdr:spPr>
        <a:xfrm>
          <a:off x="4609618" y="71998997"/>
          <a:ext cx="1509832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€5.57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251649</xdr:colOff>
      <xdr:row>377</xdr:row>
      <xdr:rowOff>187220</xdr:rowOff>
    </xdr:from>
    <xdr:to>
      <xdr:col>13</xdr:col>
      <xdr:colOff>536838</xdr:colOff>
      <xdr:row>380</xdr:row>
      <xdr:rowOff>89168</xdr:rowOff>
    </xdr:to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A370C5F7-D7D4-4BEB-B063-6C649E596E14}"/>
            </a:ext>
          </a:extLst>
        </xdr:cNvPr>
        <xdr:cNvSpPr txBox="1"/>
      </xdr:nvSpPr>
      <xdr:spPr>
        <a:xfrm>
          <a:off x="6987185" y="72005720"/>
          <a:ext cx="1509832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€6.29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348021</xdr:colOff>
      <xdr:row>378</xdr:row>
      <xdr:rowOff>37061</xdr:rowOff>
    </xdr:from>
    <xdr:to>
      <xdr:col>18</xdr:col>
      <xdr:colOff>20888</xdr:colOff>
      <xdr:row>380</xdr:row>
      <xdr:rowOff>129509</xdr:rowOff>
    </xdr:to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8644F697-5418-43BB-B992-84CA39A1EB24}"/>
            </a:ext>
          </a:extLst>
        </xdr:cNvPr>
        <xdr:cNvSpPr txBox="1"/>
      </xdr:nvSpPr>
      <xdr:spPr>
        <a:xfrm>
          <a:off x="9532842" y="72046061"/>
          <a:ext cx="1509832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en-US" sz="1800" b="1">
              <a:solidFill>
                <a:schemeClr val="bg1"/>
              </a:solidFill>
            </a:rPr>
            <a:t>4.03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478010</xdr:colOff>
      <xdr:row>378</xdr:row>
      <xdr:rowOff>43785</xdr:rowOff>
    </xdr:from>
    <xdr:to>
      <xdr:col>22</xdr:col>
      <xdr:colOff>158081</xdr:colOff>
      <xdr:row>380</xdr:row>
      <xdr:rowOff>136233</xdr:rowOff>
    </xdr:to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B3E389D0-956D-4C4A-857A-25C5ADF5348C}"/>
            </a:ext>
          </a:extLst>
        </xdr:cNvPr>
        <xdr:cNvSpPr txBox="1"/>
      </xdr:nvSpPr>
      <xdr:spPr>
        <a:xfrm>
          <a:off x="12112117" y="72052785"/>
          <a:ext cx="1517035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€0.96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330092</xdr:colOff>
      <xdr:row>382</xdr:row>
      <xdr:rowOff>19132</xdr:rowOff>
    </xdr:from>
    <xdr:to>
      <xdr:col>10</xdr:col>
      <xdr:colOff>2960</xdr:colOff>
      <xdr:row>384</xdr:row>
      <xdr:rowOff>111580</xdr:rowOff>
    </xdr:to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FF49FB77-3D6F-4543-9246-67F11E982A8E}"/>
            </a:ext>
          </a:extLst>
        </xdr:cNvPr>
        <xdr:cNvSpPr txBox="1"/>
      </xdr:nvSpPr>
      <xdr:spPr>
        <a:xfrm>
          <a:off x="4616342" y="72790132"/>
          <a:ext cx="1509832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+21 %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247166</xdr:colOff>
      <xdr:row>382</xdr:row>
      <xdr:rowOff>25856</xdr:rowOff>
    </xdr:from>
    <xdr:to>
      <xdr:col>13</xdr:col>
      <xdr:colOff>532355</xdr:colOff>
      <xdr:row>384</xdr:row>
      <xdr:rowOff>118304</xdr:rowOff>
    </xdr:to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E3128786-0542-4906-AA84-E698FECB32DC}"/>
            </a:ext>
          </a:extLst>
        </xdr:cNvPr>
        <xdr:cNvSpPr txBox="1"/>
      </xdr:nvSpPr>
      <xdr:spPr>
        <a:xfrm>
          <a:off x="6982702" y="72796856"/>
          <a:ext cx="1509832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+43 %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365951</xdr:colOff>
      <xdr:row>382</xdr:row>
      <xdr:rowOff>66197</xdr:rowOff>
    </xdr:from>
    <xdr:to>
      <xdr:col>18</xdr:col>
      <xdr:colOff>38818</xdr:colOff>
      <xdr:row>384</xdr:row>
      <xdr:rowOff>158645</xdr:rowOff>
    </xdr:to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5E2CDE5F-52AA-4564-AF11-CCF2C0D41906}"/>
            </a:ext>
          </a:extLst>
        </xdr:cNvPr>
        <xdr:cNvSpPr txBox="1"/>
      </xdr:nvSpPr>
      <xdr:spPr>
        <a:xfrm>
          <a:off x="9550772" y="72837197"/>
          <a:ext cx="1509832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+357 %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473528</xdr:colOff>
      <xdr:row>382</xdr:row>
      <xdr:rowOff>95332</xdr:rowOff>
    </xdr:from>
    <xdr:to>
      <xdr:col>22</xdr:col>
      <xdr:colOff>153599</xdr:colOff>
      <xdr:row>384</xdr:row>
      <xdr:rowOff>187780</xdr:rowOff>
    </xdr:to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3ABC9156-FDE9-4613-AF83-4C4E1A23DC7B}"/>
            </a:ext>
          </a:extLst>
        </xdr:cNvPr>
        <xdr:cNvSpPr txBox="1"/>
      </xdr:nvSpPr>
      <xdr:spPr>
        <a:xfrm>
          <a:off x="12107635" y="72866332"/>
          <a:ext cx="1517035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+452 %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336816</xdr:colOff>
      <xdr:row>386</xdr:row>
      <xdr:rowOff>115503</xdr:rowOff>
    </xdr:from>
    <xdr:to>
      <xdr:col>10</xdr:col>
      <xdr:colOff>9684</xdr:colOff>
      <xdr:row>389</xdr:row>
      <xdr:rowOff>17451</xdr:rowOff>
    </xdr:to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9B654C53-1F29-4EAC-92BC-B698198C3F83}"/>
            </a:ext>
          </a:extLst>
        </xdr:cNvPr>
        <xdr:cNvSpPr txBox="1"/>
      </xdr:nvSpPr>
      <xdr:spPr>
        <a:xfrm>
          <a:off x="4623066" y="73648503"/>
          <a:ext cx="1509832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€0.96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253890</xdr:colOff>
      <xdr:row>386</xdr:row>
      <xdr:rowOff>122227</xdr:rowOff>
    </xdr:from>
    <xdr:to>
      <xdr:col>13</xdr:col>
      <xdr:colOff>539079</xdr:colOff>
      <xdr:row>389</xdr:row>
      <xdr:rowOff>24175</xdr:rowOff>
    </xdr:to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689FA21-8BB5-4A6C-80A8-C536D012A9BE}"/>
            </a:ext>
          </a:extLst>
        </xdr:cNvPr>
        <xdr:cNvSpPr txBox="1"/>
      </xdr:nvSpPr>
      <xdr:spPr>
        <a:xfrm>
          <a:off x="6989426" y="73655227"/>
          <a:ext cx="1509832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€1.89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372675</xdr:colOff>
      <xdr:row>386</xdr:row>
      <xdr:rowOff>128951</xdr:rowOff>
    </xdr:from>
    <xdr:to>
      <xdr:col>18</xdr:col>
      <xdr:colOff>45542</xdr:colOff>
      <xdr:row>389</xdr:row>
      <xdr:rowOff>30899</xdr:rowOff>
    </xdr:to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305755CE-9713-4F85-B89D-BC38EAE90523}"/>
            </a:ext>
          </a:extLst>
        </xdr:cNvPr>
        <xdr:cNvSpPr txBox="1"/>
      </xdr:nvSpPr>
      <xdr:spPr>
        <a:xfrm>
          <a:off x="9557496" y="73661951"/>
          <a:ext cx="1509832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€3.15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480252</xdr:colOff>
      <xdr:row>387</xdr:row>
      <xdr:rowOff>1203</xdr:rowOff>
    </xdr:from>
    <xdr:to>
      <xdr:col>22</xdr:col>
      <xdr:colOff>160323</xdr:colOff>
      <xdr:row>389</xdr:row>
      <xdr:rowOff>93651</xdr:rowOff>
    </xdr:to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6DE828B0-B8DF-47F9-80DD-30CCC237180F}"/>
            </a:ext>
          </a:extLst>
        </xdr:cNvPr>
        <xdr:cNvSpPr txBox="1"/>
      </xdr:nvSpPr>
      <xdr:spPr>
        <a:xfrm>
          <a:off x="12114359" y="73724703"/>
          <a:ext cx="1517035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€0.79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93086</xdr:colOff>
      <xdr:row>370</xdr:row>
      <xdr:rowOff>149679</xdr:rowOff>
    </xdr:from>
    <xdr:to>
      <xdr:col>10</xdr:col>
      <xdr:colOff>294792</xdr:colOff>
      <xdr:row>415</xdr:row>
      <xdr:rowOff>54428</xdr:rowOff>
    </xdr:to>
    <xdr:sp macro="" textlink="">
      <xdr:nvSpPr>
        <xdr:cNvPr id="236" name="Rectangle: Rounded Corners 235">
          <a:extLst>
            <a:ext uri="{FF2B5EF4-FFF2-40B4-BE49-F238E27FC236}">
              <a16:creationId xmlns:a16="http://schemas.microsoft.com/office/drawing/2014/main" id="{D2736C7F-EC9F-4BD6-9B59-E10D1750AE33}"/>
            </a:ext>
          </a:extLst>
        </xdr:cNvPr>
        <xdr:cNvSpPr/>
      </xdr:nvSpPr>
      <xdr:spPr>
        <a:xfrm>
          <a:off x="4379336" y="70634679"/>
          <a:ext cx="2038670" cy="8477249"/>
        </a:xfrm>
        <a:prstGeom prst="roundRect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231323</xdr:colOff>
      <xdr:row>390</xdr:row>
      <xdr:rowOff>81643</xdr:rowOff>
    </xdr:from>
    <xdr:to>
      <xdr:col>10</xdr:col>
      <xdr:colOff>163287</xdr:colOff>
      <xdr:row>401</xdr:row>
      <xdr:rowOff>26378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400D7496-58E7-7581-B4B7-4CF1F9FE97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32" t="2472" r="26057" b="4596"/>
        <a:stretch/>
      </xdr:blipFill>
      <xdr:spPr bwMode="auto">
        <a:xfrm>
          <a:off x="4517573" y="74376643"/>
          <a:ext cx="1768928" cy="204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122464</xdr:colOff>
      <xdr:row>390</xdr:row>
      <xdr:rowOff>95250</xdr:rowOff>
    </xdr:from>
    <xdr:to>
      <xdr:col>14</xdr:col>
      <xdr:colOff>98045</xdr:colOff>
      <xdr:row>401</xdr:row>
      <xdr:rowOff>44390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9993F1AE-266B-D2BA-3953-AB7679DA58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32" t="3955" r="25761" b="4597"/>
        <a:stretch/>
      </xdr:blipFill>
      <xdr:spPr bwMode="auto">
        <a:xfrm>
          <a:off x="6858000" y="74390250"/>
          <a:ext cx="1812545" cy="2044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276925</xdr:colOff>
      <xdr:row>391</xdr:row>
      <xdr:rowOff>27214</xdr:rowOff>
    </xdr:from>
    <xdr:to>
      <xdr:col>18</xdr:col>
      <xdr:colOff>163285</xdr:colOff>
      <xdr:row>401</xdr:row>
      <xdr:rowOff>54428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8A4D8BA6-3316-BE93-A9FB-33E27A2CE2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36" t="3955" r="25762" b="4597"/>
        <a:stretch/>
      </xdr:blipFill>
      <xdr:spPr bwMode="auto">
        <a:xfrm>
          <a:off x="9461746" y="74512714"/>
          <a:ext cx="1723325" cy="193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444125</xdr:colOff>
      <xdr:row>392</xdr:row>
      <xdr:rowOff>95250</xdr:rowOff>
    </xdr:from>
    <xdr:to>
      <xdr:col>22</xdr:col>
      <xdr:colOff>231321</xdr:colOff>
      <xdr:row>401</xdr:row>
      <xdr:rowOff>54428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763E0733-5355-A0BA-54E5-D2E695890D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36" t="11863" r="26058" b="4597"/>
        <a:stretch/>
      </xdr:blipFill>
      <xdr:spPr bwMode="auto">
        <a:xfrm>
          <a:off x="12078232" y="74771250"/>
          <a:ext cx="1624160" cy="1673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249891</xdr:colOff>
      <xdr:row>403</xdr:row>
      <xdr:rowOff>144635</xdr:rowOff>
    </xdr:from>
    <xdr:to>
      <xdr:col>6</xdr:col>
      <xdr:colOff>501460</xdr:colOff>
      <xdr:row>407</xdr:row>
      <xdr:rowOff>46585</xdr:rowOff>
    </xdr:to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4FD5006D-E242-5D01-53D4-F5DE81CACB75}"/>
            </a:ext>
          </a:extLst>
        </xdr:cNvPr>
        <xdr:cNvSpPr txBox="1"/>
      </xdr:nvSpPr>
      <xdr:spPr>
        <a:xfrm>
          <a:off x="2086855" y="76916135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Weighted Distribution</a:t>
          </a:r>
          <a:endParaRPr lang="en-US" sz="1800" b="1" baseline="0"/>
        </a:p>
      </xdr:txBody>
    </xdr:sp>
    <xdr:clientData/>
  </xdr:twoCellAnchor>
  <xdr:twoCellAnchor>
    <xdr:from>
      <xdr:col>7</xdr:col>
      <xdr:colOff>325930</xdr:colOff>
      <xdr:row>404</xdr:row>
      <xdr:rowOff>36582</xdr:rowOff>
    </xdr:from>
    <xdr:to>
      <xdr:col>9</xdr:col>
      <xdr:colOff>611119</xdr:colOff>
      <xdr:row>406</xdr:row>
      <xdr:rowOff>129030</xdr:rowOff>
    </xdr:to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ED0E727F-95B6-A6C2-4599-AC167072CFE7}"/>
            </a:ext>
          </a:extLst>
        </xdr:cNvPr>
        <xdr:cNvSpPr txBox="1"/>
      </xdr:nvSpPr>
      <xdr:spPr>
        <a:xfrm>
          <a:off x="4612180" y="76998582"/>
          <a:ext cx="1509832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90.2 %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243004</xdr:colOff>
      <xdr:row>404</xdr:row>
      <xdr:rowOff>43306</xdr:rowOff>
    </xdr:from>
    <xdr:to>
      <xdr:col>13</xdr:col>
      <xdr:colOff>528193</xdr:colOff>
      <xdr:row>406</xdr:row>
      <xdr:rowOff>135754</xdr:rowOff>
    </xdr:to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E5B0AF2F-47B4-A63D-0989-4D456932A866}"/>
            </a:ext>
          </a:extLst>
        </xdr:cNvPr>
        <xdr:cNvSpPr txBox="1"/>
      </xdr:nvSpPr>
      <xdr:spPr>
        <a:xfrm>
          <a:off x="6978540" y="77005306"/>
          <a:ext cx="1509832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73.2 %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361789</xdr:colOff>
      <xdr:row>404</xdr:row>
      <xdr:rowOff>50030</xdr:rowOff>
    </xdr:from>
    <xdr:to>
      <xdr:col>18</xdr:col>
      <xdr:colOff>34656</xdr:colOff>
      <xdr:row>406</xdr:row>
      <xdr:rowOff>142478</xdr:rowOff>
    </xdr:to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DE46D1F1-4E2B-A871-9A77-4E56C9D8DAF5}"/>
            </a:ext>
          </a:extLst>
        </xdr:cNvPr>
        <xdr:cNvSpPr txBox="1"/>
      </xdr:nvSpPr>
      <xdr:spPr>
        <a:xfrm>
          <a:off x="9546610" y="77012030"/>
          <a:ext cx="1509832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31.5 %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469366</xdr:colOff>
      <xdr:row>404</xdr:row>
      <xdr:rowOff>112782</xdr:rowOff>
    </xdr:from>
    <xdr:to>
      <xdr:col>22</xdr:col>
      <xdr:colOff>149437</xdr:colOff>
      <xdr:row>407</xdr:row>
      <xdr:rowOff>14730</xdr:rowOff>
    </xdr:to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CD86D452-2A4C-7711-0E05-C60E10E5B310}"/>
            </a:ext>
          </a:extLst>
        </xdr:cNvPr>
        <xdr:cNvSpPr txBox="1"/>
      </xdr:nvSpPr>
      <xdr:spPr>
        <a:xfrm>
          <a:off x="12103473" y="77074782"/>
          <a:ext cx="1517035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50.3 %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252613</xdr:colOff>
      <xdr:row>409</xdr:row>
      <xdr:rowOff>160964</xdr:rowOff>
    </xdr:from>
    <xdr:to>
      <xdr:col>6</xdr:col>
      <xdr:colOff>504182</xdr:colOff>
      <xdr:row>413</xdr:row>
      <xdr:rowOff>62914</xdr:rowOff>
    </xdr:to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279DA69-5AA8-372F-82B9-B984EE7D946D}"/>
            </a:ext>
          </a:extLst>
        </xdr:cNvPr>
        <xdr:cNvSpPr txBox="1"/>
      </xdr:nvSpPr>
      <xdr:spPr>
        <a:xfrm>
          <a:off x="2089577" y="78075464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Shelf Space</a:t>
          </a:r>
          <a:endParaRPr lang="en-US" sz="1800" b="1" baseline="0"/>
        </a:p>
      </xdr:txBody>
    </xdr:sp>
    <xdr:clientData/>
  </xdr:twoCellAnchor>
  <xdr:twoCellAnchor>
    <xdr:from>
      <xdr:col>7</xdr:col>
      <xdr:colOff>328652</xdr:colOff>
      <xdr:row>410</xdr:row>
      <xdr:rowOff>52911</xdr:rowOff>
    </xdr:from>
    <xdr:to>
      <xdr:col>10</xdr:col>
      <xdr:colOff>1520</xdr:colOff>
      <xdr:row>412</xdr:row>
      <xdr:rowOff>145359</xdr:rowOff>
    </xdr:to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6148639E-8AD2-557C-B55C-DC9B053E6EA0}"/>
            </a:ext>
          </a:extLst>
        </xdr:cNvPr>
        <xdr:cNvSpPr txBox="1"/>
      </xdr:nvSpPr>
      <xdr:spPr>
        <a:xfrm>
          <a:off x="4614902" y="78157911"/>
          <a:ext cx="1509832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39.5 cm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245726</xdr:colOff>
      <xdr:row>410</xdr:row>
      <xdr:rowOff>59635</xdr:rowOff>
    </xdr:from>
    <xdr:to>
      <xdr:col>13</xdr:col>
      <xdr:colOff>530915</xdr:colOff>
      <xdr:row>412</xdr:row>
      <xdr:rowOff>152083</xdr:rowOff>
    </xdr:to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2C073F8B-7BB0-83D9-7F25-EF47EE55AC5E}"/>
            </a:ext>
          </a:extLst>
        </xdr:cNvPr>
        <xdr:cNvSpPr txBox="1"/>
      </xdr:nvSpPr>
      <xdr:spPr>
        <a:xfrm>
          <a:off x="6981262" y="78164635"/>
          <a:ext cx="1509832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44.8 cm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364511</xdr:colOff>
      <xdr:row>410</xdr:row>
      <xdr:rowOff>66359</xdr:rowOff>
    </xdr:from>
    <xdr:to>
      <xdr:col>18</xdr:col>
      <xdr:colOff>37378</xdr:colOff>
      <xdr:row>412</xdr:row>
      <xdr:rowOff>158807</xdr:rowOff>
    </xdr:to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E413DA33-2DC7-C58B-828B-F5F0EBFA38C7}"/>
            </a:ext>
          </a:extLst>
        </xdr:cNvPr>
        <xdr:cNvSpPr txBox="1"/>
      </xdr:nvSpPr>
      <xdr:spPr>
        <a:xfrm>
          <a:off x="9549332" y="78171359"/>
          <a:ext cx="1509832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41.2 cm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472088</xdr:colOff>
      <xdr:row>410</xdr:row>
      <xdr:rowOff>129111</xdr:rowOff>
    </xdr:from>
    <xdr:to>
      <xdr:col>22</xdr:col>
      <xdr:colOff>152159</xdr:colOff>
      <xdr:row>413</xdr:row>
      <xdr:rowOff>31059</xdr:rowOff>
    </xdr:to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B0FB6BC0-7C90-0DA8-3796-FEFC2F76238C}"/>
            </a:ext>
          </a:extLst>
        </xdr:cNvPr>
        <xdr:cNvSpPr txBox="1"/>
      </xdr:nvSpPr>
      <xdr:spPr>
        <a:xfrm>
          <a:off x="12106195" y="78234111"/>
          <a:ext cx="1517035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14.5 cm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oneCellAnchor>
    <xdr:from>
      <xdr:col>7</xdr:col>
      <xdr:colOff>373553</xdr:colOff>
      <xdr:row>421</xdr:row>
      <xdr:rowOff>31536</xdr:rowOff>
    </xdr:from>
    <xdr:ext cx="1343025" cy="1343025"/>
    <xdr:pic>
      <xdr:nvPicPr>
        <xdr:cNvPr id="256" name="image1.jpg" descr="A logo of a wolf&#10;&#10;Description automatically generated">
          <a:extLst>
            <a:ext uri="{FF2B5EF4-FFF2-40B4-BE49-F238E27FC236}">
              <a16:creationId xmlns:a16="http://schemas.microsoft.com/office/drawing/2014/main" id="{8009A8E0-7F42-22A6-1144-C00D441C8122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4659803" y="80232036"/>
          <a:ext cx="1343025" cy="1343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586467</xdr:colOff>
      <xdr:row>424</xdr:row>
      <xdr:rowOff>53948</xdr:rowOff>
    </xdr:from>
    <xdr:to>
      <xdr:col>14</xdr:col>
      <xdr:colOff>93409</xdr:colOff>
      <xdr:row>427</xdr:row>
      <xdr:rowOff>76359</xdr:rowOff>
    </xdr:to>
    <xdr:pic>
      <xdr:nvPicPr>
        <xdr:cNvPr id="257" name="Picture 256" descr="A blue text on a white background&#10;&#10;Description automatically generated">
          <a:extLst>
            <a:ext uri="{FF2B5EF4-FFF2-40B4-BE49-F238E27FC236}">
              <a16:creationId xmlns:a16="http://schemas.microsoft.com/office/drawing/2014/main" id="{7AA1911B-4B51-9E94-2A0D-78EC468F42B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52" t="20865" r="12085" b="23842"/>
        <a:stretch/>
      </xdr:blipFill>
      <xdr:spPr bwMode="auto">
        <a:xfrm>
          <a:off x="6709681" y="80825948"/>
          <a:ext cx="1956228" cy="593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63792</xdr:colOff>
      <xdr:row>424</xdr:row>
      <xdr:rowOff>65153</xdr:rowOff>
    </xdr:from>
    <xdr:to>
      <xdr:col>18</xdr:col>
      <xdr:colOff>597670</xdr:colOff>
      <xdr:row>427</xdr:row>
      <xdr:rowOff>65153</xdr:rowOff>
    </xdr:to>
    <xdr:pic>
      <xdr:nvPicPr>
        <xdr:cNvPr id="258" name="Picture 257" descr="Ciroc Logo - LogoDix">
          <a:extLst>
            <a:ext uri="{FF2B5EF4-FFF2-40B4-BE49-F238E27FC236}">
              <a16:creationId xmlns:a16="http://schemas.microsoft.com/office/drawing/2014/main" id="{4C0D0B4C-FADE-A420-870E-01F44A3E2D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95" t="33495" r="10820" b="32924"/>
        <a:stretch/>
      </xdr:blipFill>
      <xdr:spPr bwMode="auto">
        <a:xfrm>
          <a:off x="9248613" y="80837153"/>
          <a:ext cx="2370843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487917</xdr:colOff>
      <xdr:row>420</xdr:row>
      <xdr:rowOff>166005</xdr:rowOff>
    </xdr:from>
    <xdr:to>
      <xdr:col>22</xdr:col>
      <xdr:colOff>71633</xdr:colOff>
      <xdr:row>427</xdr:row>
      <xdr:rowOff>143594</xdr:rowOff>
    </xdr:to>
    <xdr:pic>
      <xdr:nvPicPr>
        <xdr:cNvPr id="259" name="Picture 258" descr="A bison in a circle with green text&#10;&#10;Description automatically generated">
          <a:extLst>
            <a:ext uri="{FF2B5EF4-FFF2-40B4-BE49-F238E27FC236}">
              <a16:creationId xmlns:a16="http://schemas.microsoft.com/office/drawing/2014/main" id="{50E535E2-16D2-F9D8-C595-25B6B895F7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463"/>
        <a:stretch/>
      </xdr:blipFill>
      <xdr:spPr bwMode="auto">
        <a:xfrm>
          <a:off x="12122024" y="80176005"/>
          <a:ext cx="1420680" cy="1311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239083</xdr:colOff>
      <xdr:row>429</xdr:row>
      <xdr:rowOff>10803</xdr:rowOff>
    </xdr:from>
    <xdr:to>
      <xdr:col>6</xdr:col>
      <xdr:colOff>474406</xdr:colOff>
      <xdr:row>431</xdr:row>
      <xdr:rowOff>98771</xdr:rowOff>
    </xdr:to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428F71E1-06F6-0699-EFAC-A45829B771F2}"/>
            </a:ext>
          </a:extLst>
        </xdr:cNvPr>
        <xdr:cNvSpPr txBox="1"/>
      </xdr:nvSpPr>
      <xdr:spPr>
        <a:xfrm>
          <a:off x="2076047" y="81735303"/>
          <a:ext cx="2072288" cy="4689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Value</a:t>
          </a:r>
          <a:r>
            <a:rPr lang="en-US" sz="1800" b="1" baseline="0"/>
            <a:t> Sales</a:t>
          </a:r>
        </a:p>
      </xdr:txBody>
    </xdr:sp>
    <xdr:clientData/>
  </xdr:twoCellAnchor>
  <xdr:twoCellAnchor>
    <xdr:from>
      <xdr:col>3</xdr:col>
      <xdr:colOff>234043</xdr:colOff>
      <xdr:row>432</xdr:row>
      <xdr:rowOff>107174</xdr:rowOff>
    </xdr:from>
    <xdr:to>
      <xdr:col>6</xdr:col>
      <xdr:colOff>485612</xdr:colOff>
      <xdr:row>436</xdr:row>
      <xdr:rowOff>9124</xdr:rowOff>
    </xdr:to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D608E03C-5D17-4744-2D77-91ADBBE3FB05}"/>
            </a:ext>
          </a:extLst>
        </xdr:cNvPr>
        <xdr:cNvSpPr txBox="1"/>
      </xdr:nvSpPr>
      <xdr:spPr>
        <a:xfrm>
          <a:off x="2071007" y="82403174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Value % Chg </a:t>
          </a:r>
          <a:endParaRPr lang="en-US" sz="1800" b="1" baseline="0"/>
        </a:p>
      </xdr:txBody>
    </xdr:sp>
    <xdr:clientData/>
  </xdr:twoCellAnchor>
  <xdr:twoCellAnchor>
    <xdr:from>
      <xdr:col>3</xdr:col>
      <xdr:colOff>251972</xdr:colOff>
      <xdr:row>437</xdr:row>
      <xdr:rowOff>46662</xdr:rowOff>
    </xdr:from>
    <xdr:to>
      <xdr:col>6</xdr:col>
      <xdr:colOff>503541</xdr:colOff>
      <xdr:row>440</xdr:row>
      <xdr:rowOff>139112</xdr:rowOff>
    </xdr:to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17259C5D-E480-54E5-30F1-B4C45FFA6B4D}"/>
            </a:ext>
          </a:extLst>
        </xdr:cNvPr>
        <xdr:cNvSpPr txBox="1"/>
      </xdr:nvSpPr>
      <xdr:spPr>
        <a:xfrm>
          <a:off x="2088936" y="83295162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Actual Value</a:t>
          </a:r>
          <a:endParaRPr lang="en-US" sz="1800" b="1" baseline="0"/>
        </a:p>
      </xdr:txBody>
    </xdr:sp>
    <xdr:clientData/>
  </xdr:twoCellAnchor>
  <xdr:twoCellAnchor>
    <xdr:from>
      <xdr:col>3</xdr:col>
      <xdr:colOff>236284</xdr:colOff>
      <xdr:row>445</xdr:row>
      <xdr:rowOff>8562</xdr:rowOff>
    </xdr:from>
    <xdr:to>
      <xdr:col>6</xdr:col>
      <xdr:colOff>487853</xdr:colOff>
      <xdr:row>448</xdr:row>
      <xdr:rowOff>101012</xdr:rowOff>
    </xdr:to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21692706-F7F2-E691-84DC-63E1FEDF0801}"/>
            </a:ext>
          </a:extLst>
        </xdr:cNvPr>
        <xdr:cNvSpPr txBox="1"/>
      </xdr:nvSpPr>
      <xdr:spPr>
        <a:xfrm>
          <a:off x="2073248" y="84781062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Value Share:</a:t>
          </a:r>
        </a:p>
        <a:p>
          <a:pPr algn="ctr"/>
          <a:r>
            <a:rPr lang="en-US" sz="1800" b="1"/>
            <a:t>MAT vs MAT-1</a:t>
          </a:r>
          <a:endParaRPr lang="en-US" sz="1800" b="1" baseline="0"/>
        </a:p>
      </xdr:txBody>
    </xdr:sp>
    <xdr:clientData/>
  </xdr:twoCellAnchor>
  <xdr:twoCellAnchor>
    <xdr:from>
      <xdr:col>7</xdr:col>
      <xdr:colOff>312482</xdr:colOff>
      <xdr:row>429</xdr:row>
      <xdr:rowOff>6324</xdr:rowOff>
    </xdr:from>
    <xdr:to>
      <xdr:col>9</xdr:col>
      <xdr:colOff>597671</xdr:colOff>
      <xdr:row>431</xdr:row>
      <xdr:rowOff>98772</xdr:rowOff>
    </xdr:to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E4754E57-26FE-97DB-F639-60C4D42154D2}"/>
            </a:ext>
          </a:extLst>
        </xdr:cNvPr>
        <xdr:cNvSpPr txBox="1"/>
      </xdr:nvSpPr>
      <xdr:spPr>
        <a:xfrm>
          <a:off x="4598732" y="81730824"/>
          <a:ext cx="1509832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€2.42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240763</xdr:colOff>
      <xdr:row>429</xdr:row>
      <xdr:rowOff>13047</xdr:rowOff>
    </xdr:from>
    <xdr:to>
      <xdr:col>13</xdr:col>
      <xdr:colOff>525952</xdr:colOff>
      <xdr:row>431</xdr:row>
      <xdr:rowOff>105495</xdr:rowOff>
    </xdr:to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8713F4EE-50A2-3D12-5EBB-A8670EA840CA}"/>
            </a:ext>
          </a:extLst>
        </xdr:cNvPr>
        <xdr:cNvSpPr txBox="1"/>
      </xdr:nvSpPr>
      <xdr:spPr>
        <a:xfrm>
          <a:off x="6976299" y="81737547"/>
          <a:ext cx="1509832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€1.65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337135</xdr:colOff>
      <xdr:row>429</xdr:row>
      <xdr:rowOff>53388</xdr:rowOff>
    </xdr:from>
    <xdr:to>
      <xdr:col>18</xdr:col>
      <xdr:colOff>10002</xdr:colOff>
      <xdr:row>431</xdr:row>
      <xdr:rowOff>145836</xdr:rowOff>
    </xdr:to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19AC2F17-70CB-F3C4-D76C-5F20D9D7D932}"/>
            </a:ext>
          </a:extLst>
        </xdr:cNvPr>
        <xdr:cNvSpPr txBox="1"/>
      </xdr:nvSpPr>
      <xdr:spPr>
        <a:xfrm>
          <a:off x="9521956" y="81777888"/>
          <a:ext cx="1509832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€0.60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467124</xdr:colOff>
      <xdr:row>429</xdr:row>
      <xdr:rowOff>60112</xdr:rowOff>
    </xdr:from>
    <xdr:to>
      <xdr:col>22</xdr:col>
      <xdr:colOff>147195</xdr:colOff>
      <xdr:row>431</xdr:row>
      <xdr:rowOff>152560</xdr:rowOff>
    </xdr:to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E7F6E078-8FF8-CB52-766D-B224D0DDA9A6}"/>
            </a:ext>
          </a:extLst>
        </xdr:cNvPr>
        <xdr:cNvSpPr txBox="1"/>
      </xdr:nvSpPr>
      <xdr:spPr>
        <a:xfrm>
          <a:off x="12101231" y="81784612"/>
          <a:ext cx="1517035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€0.51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319206</xdr:colOff>
      <xdr:row>433</xdr:row>
      <xdr:rowOff>35459</xdr:rowOff>
    </xdr:from>
    <xdr:to>
      <xdr:col>9</xdr:col>
      <xdr:colOff>604395</xdr:colOff>
      <xdr:row>435</xdr:row>
      <xdr:rowOff>127907</xdr:rowOff>
    </xdr:to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EC721BC6-53F8-A615-4A4E-399F5D91820B}"/>
            </a:ext>
          </a:extLst>
        </xdr:cNvPr>
        <xdr:cNvSpPr txBox="1"/>
      </xdr:nvSpPr>
      <xdr:spPr>
        <a:xfrm>
          <a:off x="4605456" y="82521959"/>
          <a:ext cx="1509832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+4 %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236280</xdr:colOff>
      <xdr:row>433</xdr:row>
      <xdr:rowOff>42183</xdr:rowOff>
    </xdr:from>
    <xdr:to>
      <xdr:col>13</xdr:col>
      <xdr:colOff>521469</xdr:colOff>
      <xdr:row>435</xdr:row>
      <xdr:rowOff>134631</xdr:rowOff>
    </xdr:to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4B9BF07F-154E-FD66-2C02-7DB80CE6B9B0}"/>
            </a:ext>
          </a:extLst>
        </xdr:cNvPr>
        <xdr:cNvSpPr txBox="1"/>
      </xdr:nvSpPr>
      <xdr:spPr>
        <a:xfrm>
          <a:off x="6971816" y="82528683"/>
          <a:ext cx="1509832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+26 %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355065</xdr:colOff>
      <xdr:row>433</xdr:row>
      <xdr:rowOff>82524</xdr:rowOff>
    </xdr:from>
    <xdr:to>
      <xdr:col>18</xdr:col>
      <xdr:colOff>27932</xdr:colOff>
      <xdr:row>435</xdr:row>
      <xdr:rowOff>174972</xdr:rowOff>
    </xdr:to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2FDB45EC-9E0C-E451-C2DD-778C88CB0EFB}"/>
            </a:ext>
          </a:extLst>
        </xdr:cNvPr>
        <xdr:cNvSpPr txBox="1"/>
      </xdr:nvSpPr>
      <xdr:spPr>
        <a:xfrm>
          <a:off x="9539886" y="82569024"/>
          <a:ext cx="1509832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+152 %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462642</xdr:colOff>
      <xdr:row>433</xdr:row>
      <xdr:rowOff>111659</xdr:rowOff>
    </xdr:from>
    <xdr:to>
      <xdr:col>22</xdr:col>
      <xdr:colOff>142713</xdr:colOff>
      <xdr:row>436</xdr:row>
      <xdr:rowOff>13607</xdr:rowOff>
    </xdr:to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78D5651C-5431-095B-9338-FA4FEBEF0F08}"/>
            </a:ext>
          </a:extLst>
        </xdr:cNvPr>
        <xdr:cNvSpPr txBox="1"/>
      </xdr:nvSpPr>
      <xdr:spPr>
        <a:xfrm>
          <a:off x="12096749" y="82598159"/>
          <a:ext cx="1517035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+343 %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325930</xdr:colOff>
      <xdr:row>437</xdr:row>
      <xdr:rowOff>131830</xdr:rowOff>
    </xdr:from>
    <xdr:to>
      <xdr:col>9</xdr:col>
      <xdr:colOff>611119</xdr:colOff>
      <xdr:row>440</xdr:row>
      <xdr:rowOff>33778</xdr:rowOff>
    </xdr:to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47A24EB-DAFE-00B6-D18C-808D6813F323}"/>
            </a:ext>
          </a:extLst>
        </xdr:cNvPr>
        <xdr:cNvSpPr txBox="1"/>
      </xdr:nvSpPr>
      <xdr:spPr>
        <a:xfrm>
          <a:off x="4612180" y="83380330"/>
          <a:ext cx="1509832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€0.10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243004</xdr:colOff>
      <xdr:row>437</xdr:row>
      <xdr:rowOff>138554</xdr:rowOff>
    </xdr:from>
    <xdr:to>
      <xdr:col>13</xdr:col>
      <xdr:colOff>528193</xdr:colOff>
      <xdr:row>440</xdr:row>
      <xdr:rowOff>40502</xdr:rowOff>
    </xdr:to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FA028D9B-8C28-6110-719F-E07E0F7DC4B7}"/>
            </a:ext>
          </a:extLst>
        </xdr:cNvPr>
        <xdr:cNvSpPr txBox="1"/>
      </xdr:nvSpPr>
      <xdr:spPr>
        <a:xfrm>
          <a:off x="6978540" y="83387054"/>
          <a:ext cx="1509832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€0.34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361789</xdr:colOff>
      <xdr:row>437</xdr:row>
      <xdr:rowOff>145278</xdr:rowOff>
    </xdr:from>
    <xdr:to>
      <xdr:col>18</xdr:col>
      <xdr:colOff>34656</xdr:colOff>
      <xdr:row>440</xdr:row>
      <xdr:rowOff>47226</xdr:rowOff>
    </xdr:to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8F813F4C-787A-5A90-C7DA-692E59BF8310}"/>
            </a:ext>
          </a:extLst>
        </xdr:cNvPr>
        <xdr:cNvSpPr txBox="1"/>
      </xdr:nvSpPr>
      <xdr:spPr>
        <a:xfrm>
          <a:off x="9546610" y="83393778"/>
          <a:ext cx="1509832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€0.36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469366</xdr:colOff>
      <xdr:row>438</xdr:row>
      <xdr:rowOff>17530</xdr:rowOff>
    </xdr:from>
    <xdr:to>
      <xdr:col>22</xdr:col>
      <xdr:colOff>149437</xdr:colOff>
      <xdr:row>440</xdr:row>
      <xdr:rowOff>109978</xdr:rowOff>
    </xdr:to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17183669-B411-55FD-C076-85E2F83D68C4}"/>
            </a:ext>
          </a:extLst>
        </xdr:cNvPr>
        <xdr:cNvSpPr txBox="1"/>
      </xdr:nvSpPr>
      <xdr:spPr>
        <a:xfrm>
          <a:off x="12103473" y="83456530"/>
          <a:ext cx="1517035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€0.39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82200</xdr:colOff>
      <xdr:row>421</xdr:row>
      <xdr:rowOff>166006</xdr:rowOff>
    </xdr:from>
    <xdr:to>
      <xdr:col>10</xdr:col>
      <xdr:colOff>283906</xdr:colOff>
      <xdr:row>466</xdr:row>
      <xdr:rowOff>70755</xdr:rowOff>
    </xdr:to>
    <xdr:sp macro="" textlink="">
      <xdr:nvSpPr>
        <xdr:cNvPr id="276" name="Rectangle: Rounded Corners 275">
          <a:extLst>
            <a:ext uri="{FF2B5EF4-FFF2-40B4-BE49-F238E27FC236}">
              <a16:creationId xmlns:a16="http://schemas.microsoft.com/office/drawing/2014/main" id="{AEBCB435-A39C-13CD-E638-E3685F1E2E16}"/>
            </a:ext>
          </a:extLst>
        </xdr:cNvPr>
        <xdr:cNvSpPr/>
      </xdr:nvSpPr>
      <xdr:spPr>
        <a:xfrm>
          <a:off x="4368450" y="80366506"/>
          <a:ext cx="2038670" cy="8477249"/>
        </a:xfrm>
        <a:prstGeom prst="roundRect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239005</xdr:colOff>
      <xdr:row>454</xdr:row>
      <xdr:rowOff>160962</xdr:rowOff>
    </xdr:from>
    <xdr:to>
      <xdr:col>6</xdr:col>
      <xdr:colOff>490574</xdr:colOff>
      <xdr:row>458</xdr:row>
      <xdr:rowOff>62912</xdr:rowOff>
    </xdr:to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B8EE5453-10A8-31E0-3C01-AA9AA2562251}"/>
            </a:ext>
          </a:extLst>
        </xdr:cNvPr>
        <xdr:cNvSpPr txBox="1"/>
      </xdr:nvSpPr>
      <xdr:spPr>
        <a:xfrm>
          <a:off x="2075969" y="86647962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Weighted Distribution</a:t>
          </a:r>
          <a:endParaRPr lang="en-US" sz="1800" b="1" baseline="0"/>
        </a:p>
      </xdr:txBody>
    </xdr:sp>
    <xdr:clientData/>
  </xdr:twoCellAnchor>
  <xdr:twoCellAnchor>
    <xdr:from>
      <xdr:col>7</xdr:col>
      <xdr:colOff>315044</xdr:colOff>
      <xdr:row>455</xdr:row>
      <xdr:rowOff>52909</xdr:rowOff>
    </xdr:from>
    <xdr:to>
      <xdr:col>9</xdr:col>
      <xdr:colOff>600233</xdr:colOff>
      <xdr:row>457</xdr:row>
      <xdr:rowOff>145357</xdr:rowOff>
    </xdr:to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DAA5CB3B-E0A4-1682-B1B2-8657C69284F3}"/>
            </a:ext>
          </a:extLst>
        </xdr:cNvPr>
        <xdr:cNvSpPr txBox="1"/>
      </xdr:nvSpPr>
      <xdr:spPr>
        <a:xfrm>
          <a:off x="4601294" y="86730409"/>
          <a:ext cx="1509832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41.8 %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232118</xdr:colOff>
      <xdr:row>455</xdr:row>
      <xdr:rowOff>59633</xdr:rowOff>
    </xdr:from>
    <xdr:to>
      <xdr:col>13</xdr:col>
      <xdr:colOff>517307</xdr:colOff>
      <xdr:row>457</xdr:row>
      <xdr:rowOff>152081</xdr:rowOff>
    </xdr:to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F4EBD680-A2BF-61A8-6D44-259DBAEEC3FB}"/>
            </a:ext>
          </a:extLst>
        </xdr:cNvPr>
        <xdr:cNvSpPr txBox="1"/>
      </xdr:nvSpPr>
      <xdr:spPr>
        <a:xfrm>
          <a:off x="6967654" y="86737133"/>
          <a:ext cx="1509832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25.1 %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350903</xdr:colOff>
      <xdr:row>455</xdr:row>
      <xdr:rowOff>66357</xdr:rowOff>
    </xdr:from>
    <xdr:to>
      <xdr:col>18</xdr:col>
      <xdr:colOff>23770</xdr:colOff>
      <xdr:row>457</xdr:row>
      <xdr:rowOff>158805</xdr:rowOff>
    </xdr:to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9DF83212-5F1C-5B0A-DCBC-75D888C0154F}"/>
            </a:ext>
          </a:extLst>
        </xdr:cNvPr>
        <xdr:cNvSpPr txBox="1"/>
      </xdr:nvSpPr>
      <xdr:spPr>
        <a:xfrm>
          <a:off x="9535724" y="86743857"/>
          <a:ext cx="1509832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3.5 %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458480</xdr:colOff>
      <xdr:row>455</xdr:row>
      <xdr:rowOff>129109</xdr:rowOff>
    </xdr:from>
    <xdr:to>
      <xdr:col>22</xdr:col>
      <xdr:colOff>138551</xdr:colOff>
      <xdr:row>458</xdr:row>
      <xdr:rowOff>31057</xdr:rowOff>
    </xdr:to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6D423F6F-522E-1264-CAE0-6F8685CA8914}"/>
            </a:ext>
          </a:extLst>
        </xdr:cNvPr>
        <xdr:cNvSpPr txBox="1"/>
      </xdr:nvSpPr>
      <xdr:spPr>
        <a:xfrm>
          <a:off x="12092587" y="86806609"/>
          <a:ext cx="1517035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12.6 %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241727</xdr:colOff>
      <xdr:row>460</xdr:row>
      <xdr:rowOff>177291</xdr:rowOff>
    </xdr:from>
    <xdr:to>
      <xdr:col>6</xdr:col>
      <xdr:colOff>493296</xdr:colOff>
      <xdr:row>464</xdr:row>
      <xdr:rowOff>79241</xdr:rowOff>
    </xdr:to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291C6279-3480-805E-27D1-7BB4EA74C86B}"/>
            </a:ext>
          </a:extLst>
        </xdr:cNvPr>
        <xdr:cNvSpPr txBox="1"/>
      </xdr:nvSpPr>
      <xdr:spPr>
        <a:xfrm>
          <a:off x="2078691" y="87807291"/>
          <a:ext cx="208853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Shelf Space</a:t>
          </a:r>
          <a:endParaRPr lang="en-US" sz="1800" b="1" baseline="0"/>
        </a:p>
      </xdr:txBody>
    </xdr:sp>
    <xdr:clientData/>
  </xdr:twoCellAnchor>
  <xdr:twoCellAnchor>
    <xdr:from>
      <xdr:col>7</xdr:col>
      <xdr:colOff>317766</xdr:colOff>
      <xdr:row>461</xdr:row>
      <xdr:rowOff>69238</xdr:rowOff>
    </xdr:from>
    <xdr:to>
      <xdr:col>9</xdr:col>
      <xdr:colOff>602955</xdr:colOff>
      <xdr:row>463</xdr:row>
      <xdr:rowOff>161686</xdr:rowOff>
    </xdr:to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F2A11219-A0C4-0FE0-7731-8183C872DCB3}"/>
            </a:ext>
          </a:extLst>
        </xdr:cNvPr>
        <xdr:cNvSpPr txBox="1"/>
      </xdr:nvSpPr>
      <xdr:spPr>
        <a:xfrm>
          <a:off x="4604016" y="87889738"/>
          <a:ext cx="1509832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20.2 cm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234840</xdr:colOff>
      <xdr:row>461</xdr:row>
      <xdr:rowOff>75962</xdr:rowOff>
    </xdr:from>
    <xdr:to>
      <xdr:col>13</xdr:col>
      <xdr:colOff>520029</xdr:colOff>
      <xdr:row>463</xdr:row>
      <xdr:rowOff>168410</xdr:rowOff>
    </xdr:to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9E9F9213-B738-94B2-554A-CC945EB7A250}"/>
            </a:ext>
          </a:extLst>
        </xdr:cNvPr>
        <xdr:cNvSpPr txBox="1"/>
      </xdr:nvSpPr>
      <xdr:spPr>
        <a:xfrm>
          <a:off x="6970376" y="87896462"/>
          <a:ext cx="1509832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21.6 cm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353625</xdr:colOff>
      <xdr:row>461</xdr:row>
      <xdr:rowOff>82686</xdr:rowOff>
    </xdr:from>
    <xdr:to>
      <xdr:col>18</xdr:col>
      <xdr:colOff>26492</xdr:colOff>
      <xdr:row>463</xdr:row>
      <xdr:rowOff>175134</xdr:rowOff>
    </xdr:to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CB12414A-6D7C-D5B5-ED3C-FF2DFB1CF842}"/>
            </a:ext>
          </a:extLst>
        </xdr:cNvPr>
        <xdr:cNvSpPr txBox="1"/>
      </xdr:nvSpPr>
      <xdr:spPr>
        <a:xfrm>
          <a:off x="9538446" y="87903186"/>
          <a:ext cx="1509832" cy="47344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20.8 cm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461202</xdr:colOff>
      <xdr:row>461</xdr:row>
      <xdr:rowOff>145438</xdr:rowOff>
    </xdr:from>
    <xdr:to>
      <xdr:col>22</xdr:col>
      <xdr:colOff>141273</xdr:colOff>
      <xdr:row>464</xdr:row>
      <xdr:rowOff>47386</xdr:rowOff>
    </xdr:to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2708E4D3-E83F-15E0-D795-95E93A7DD052}"/>
            </a:ext>
          </a:extLst>
        </xdr:cNvPr>
        <xdr:cNvSpPr txBox="1"/>
      </xdr:nvSpPr>
      <xdr:spPr>
        <a:xfrm>
          <a:off x="12095309" y="87965938"/>
          <a:ext cx="1517035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10.8 cm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29938</xdr:colOff>
      <xdr:row>378</xdr:row>
      <xdr:rowOff>176893</xdr:rowOff>
    </xdr:from>
    <xdr:to>
      <xdr:col>3</xdr:col>
      <xdr:colOff>16331</xdr:colOff>
      <xdr:row>412</xdr:row>
      <xdr:rowOff>95250</xdr:rowOff>
    </xdr:to>
    <xdr:sp macro="" textlink="">
      <xdr:nvSpPr>
        <xdr:cNvPr id="291" name="Left Brace 290">
          <a:extLst>
            <a:ext uri="{FF2B5EF4-FFF2-40B4-BE49-F238E27FC236}">
              <a16:creationId xmlns:a16="http://schemas.microsoft.com/office/drawing/2014/main" id="{1460293F-7782-4F33-74DB-020C3E35BC41}"/>
            </a:ext>
          </a:extLst>
        </xdr:cNvPr>
        <xdr:cNvSpPr/>
      </xdr:nvSpPr>
      <xdr:spPr>
        <a:xfrm>
          <a:off x="1254581" y="72185893"/>
          <a:ext cx="598714" cy="6395357"/>
        </a:xfrm>
        <a:prstGeom prst="leftBrace">
          <a:avLst/>
        </a:prstGeom>
        <a:ln w="38100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32660</xdr:colOff>
      <xdr:row>430</xdr:row>
      <xdr:rowOff>13607</xdr:rowOff>
    </xdr:from>
    <xdr:to>
      <xdr:col>3</xdr:col>
      <xdr:colOff>19053</xdr:colOff>
      <xdr:row>463</xdr:row>
      <xdr:rowOff>136071</xdr:rowOff>
    </xdr:to>
    <xdr:sp macro="" textlink="">
      <xdr:nvSpPr>
        <xdr:cNvPr id="292" name="Left Brace 291">
          <a:extLst>
            <a:ext uri="{FF2B5EF4-FFF2-40B4-BE49-F238E27FC236}">
              <a16:creationId xmlns:a16="http://schemas.microsoft.com/office/drawing/2014/main" id="{48B551EA-5F7F-CDBD-5A3D-DDDC6786A00B}"/>
            </a:ext>
          </a:extLst>
        </xdr:cNvPr>
        <xdr:cNvSpPr/>
      </xdr:nvSpPr>
      <xdr:spPr>
        <a:xfrm>
          <a:off x="1257303" y="81928607"/>
          <a:ext cx="598714" cy="6408964"/>
        </a:xfrm>
        <a:prstGeom prst="leftBrace">
          <a:avLst/>
        </a:prstGeom>
        <a:ln w="38100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103417</xdr:colOff>
      <xdr:row>393</xdr:row>
      <xdr:rowOff>168727</xdr:rowOff>
    </xdr:from>
    <xdr:to>
      <xdr:col>1</xdr:col>
      <xdr:colOff>601438</xdr:colOff>
      <xdr:row>395</xdr:row>
      <xdr:rowOff>179614</xdr:rowOff>
    </xdr:to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D0D0113D-D09E-2CE9-2DF8-A323B3CE323A}"/>
            </a:ext>
          </a:extLst>
        </xdr:cNvPr>
        <xdr:cNvSpPr txBox="1"/>
      </xdr:nvSpPr>
      <xdr:spPr>
        <a:xfrm>
          <a:off x="103417" y="75035227"/>
          <a:ext cx="1110342" cy="391887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92531</xdr:colOff>
      <xdr:row>446</xdr:row>
      <xdr:rowOff>35376</xdr:rowOff>
    </xdr:from>
    <xdr:to>
      <xdr:col>1</xdr:col>
      <xdr:colOff>590552</xdr:colOff>
      <xdr:row>448</xdr:row>
      <xdr:rowOff>46263</xdr:rowOff>
    </xdr:to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97D2B299-750B-9535-10C5-EE1F80A6DD47}"/>
            </a:ext>
          </a:extLst>
        </xdr:cNvPr>
        <xdr:cNvSpPr txBox="1"/>
      </xdr:nvSpPr>
      <xdr:spPr>
        <a:xfrm>
          <a:off x="92531" y="84998376"/>
          <a:ext cx="1110342" cy="391887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190499</xdr:colOff>
      <xdr:row>474</xdr:row>
      <xdr:rowOff>81643</xdr:rowOff>
    </xdr:from>
    <xdr:to>
      <xdr:col>16</xdr:col>
      <xdr:colOff>595992</xdr:colOff>
      <xdr:row>480</xdr:row>
      <xdr:rowOff>81643</xdr:rowOff>
    </xdr:to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2B94AC37-6EAE-48F8-9511-D40341A025A6}"/>
            </a:ext>
          </a:extLst>
        </xdr:cNvPr>
        <xdr:cNvSpPr txBox="1"/>
      </xdr:nvSpPr>
      <xdr:spPr>
        <a:xfrm>
          <a:off x="190499" y="90378643"/>
          <a:ext cx="10202636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Key NATURE Players Performance in HM and SM Banner</a:t>
          </a:r>
          <a:endParaRPr lang="en-US" sz="3200" b="1" baseline="0"/>
        </a:p>
      </xdr:txBody>
    </xdr:sp>
    <xdr:clientData/>
  </xdr:twoCellAnchor>
  <xdr:twoCellAnchor editAs="oneCell">
    <xdr:from>
      <xdr:col>7</xdr:col>
      <xdr:colOff>237452</xdr:colOff>
      <xdr:row>441</xdr:row>
      <xdr:rowOff>190499</xdr:rowOff>
    </xdr:from>
    <xdr:to>
      <xdr:col>10</xdr:col>
      <xdr:colOff>176894</xdr:colOff>
      <xdr:row>452</xdr:row>
      <xdr:rowOff>54428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9B35763A-8B76-954E-8B71-172EC3DF33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32" t="4943" r="25466" b="5091"/>
        <a:stretch/>
      </xdr:blipFill>
      <xdr:spPr bwMode="auto">
        <a:xfrm>
          <a:off x="4523702" y="84200999"/>
          <a:ext cx="1776406" cy="1959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204107</xdr:colOff>
      <xdr:row>442</xdr:row>
      <xdr:rowOff>108856</xdr:rowOff>
    </xdr:from>
    <xdr:to>
      <xdr:col>14</xdr:col>
      <xdr:colOff>0</xdr:colOff>
      <xdr:row>452</xdr:row>
      <xdr:rowOff>94013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6B34C61A-6FAE-9CED-3F75-8DFF4A1158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36" t="1483" r="25762" b="4102"/>
        <a:stretch/>
      </xdr:blipFill>
      <xdr:spPr bwMode="auto">
        <a:xfrm>
          <a:off x="6939643" y="84309856"/>
          <a:ext cx="1632857" cy="1890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310671</xdr:colOff>
      <xdr:row>443</xdr:row>
      <xdr:rowOff>40821</xdr:rowOff>
    </xdr:from>
    <xdr:to>
      <xdr:col>18</xdr:col>
      <xdr:colOff>136071</xdr:colOff>
      <xdr:row>452</xdr:row>
      <xdr:rowOff>108857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FB4DCCF4-1ED6-1AF0-27D9-D842533046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140" t="7414" r="25762" b="4597"/>
        <a:stretch/>
      </xdr:blipFill>
      <xdr:spPr bwMode="auto">
        <a:xfrm>
          <a:off x="9495492" y="84432321"/>
          <a:ext cx="1662365" cy="1782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413112</xdr:colOff>
      <xdr:row>443</xdr:row>
      <xdr:rowOff>54428</xdr:rowOff>
    </xdr:from>
    <xdr:to>
      <xdr:col>22</xdr:col>
      <xdr:colOff>272144</xdr:colOff>
      <xdr:row>452</xdr:row>
      <xdr:rowOff>149679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ABA6E31E-9383-A956-122E-98ED1F169C7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32" t="8403" r="25762" b="5092"/>
        <a:stretch/>
      </xdr:blipFill>
      <xdr:spPr bwMode="auto">
        <a:xfrm>
          <a:off x="12047219" y="84445928"/>
          <a:ext cx="1695996" cy="1809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243165</xdr:colOff>
      <xdr:row>492</xdr:row>
      <xdr:rowOff>47625</xdr:rowOff>
    </xdr:from>
    <xdr:to>
      <xdr:col>6</xdr:col>
      <xdr:colOff>478489</xdr:colOff>
      <xdr:row>494</xdr:row>
      <xdr:rowOff>135593</xdr:rowOff>
    </xdr:to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DC8480D3-1F51-48E9-9DC1-1DF91283A2D1}"/>
            </a:ext>
          </a:extLst>
        </xdr:cNvPr>
        <xdr:cNvSpPr txBox="1"/>
      </xdr:nvSpPr>
      <xdr:spPr>
        <a:xfrm>
          <a:off x="2100540" y="93773625"/>
          <a:ext cx="2092699" cy="4689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Value</a:t>
          </a:r>
          <a:r>
            <a:rPr lang="en-US" sz="1800" b="1" baseline="0"/>
            <a:t> Sales</a:t>
          </a:r>
        </a:p>
      </xdr:txBody>
    </xdr:sp>
    <xdr:clientData/>
  </xdr:twoCellAnchor>
  <xdr:twoCellAnchor>
    <xdr:from>
      <xdr:col>3</xdr:col>
      <xdr:colOff>238125</xdr:colOff>
      <xdr:row>495</xdr:row>
      <xdr:rowOff>143996</xdr:rowOff>
    </xdr:from>
    <xdr:to>
      <xdr:col>6</xdr:col>
      <xdr:colOff>489695</xdr:colOff>
      <xdr:row>499</xdr:row>
      <xdr:rowOff>45946</xdr:rowOff>
    </xdr:to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7671FC3-B428-43A4-BCB8-1A170506EBA8}"/>
            </a:ext>
          </a:extLst>
        </xdr:cNvPr>
        <xdr:cNvSpPr txBox="1"/>
      </xdr:nvSpPr>
      <xdr:spPr>
        <a:xfrm>
          <a:off x="2095500" y="94441496"/>
          <a:ext cx="2108945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Value % Chg </a:t>
          </a:r>
          <a:endParaRPr lang="en-US" sz="1800" b="1" baseline="0"/>
        </a:p>
      </xdr:txBody>
    </xdr:sp>
    <xdr:clientData/>
  </xdr:twoCellAnchor>
  <xdr:twoCellAnchor>
    <xdr:from>
      <xdr:col>3</xdr:col>
      <xdr:colOff>256054</xdr:colOff>
      <xdr:row>500</xdr:row>
      <xdr:rowOff>83484</xdr:rowOff>
    </xdr:from>
    <xdr:to>
      <xdr:col>6</xdr:col>
      <xdr:colOff>507624</xdr:colOff>
      <xdr:row>503</xdr:row>
      <xdr:rowOff>175934</xdr:rowOff>
    </xdr:to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E99A9632-C42E-45EF-B4FA-F0B323D82DC4}"/>
            </a:ext>
          </a:extLst>
        </xdr:cNvPr>
        <xdr:cNvSpPr txBox="1"/>
      </xdr:nvSpPr>
      <xdr:spPr>
        <a:xfrm>
          <a:off x="2113429" y="95333484"/>
          <a:ext cx="2108945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Actual Value</a:t>
          </a:r>
          <a:endParaRPr lang="en-US" sz="1800" b="1" baseline="0"/>
        </a:p>
      </xdr:txBody>
    </xdr:sp>
    <xdr:clientData/>
  </xdr:twoCellAnchor>
  <xdr:twoCellAnchor>
    <xdr:from>
      <xdr:col>3</xdr:col>
      <xdr:colOff>240366</xdr:colOff>
      <xdr:row>508</xdr:row>
      <xdr:rowOff>45384</xdr:rowOff>
    </xdr:from>
    <xdr:to>
      <xdr:col>6</xdr:col>
      <xdr:colOff>491936</xdr:colOff>
      <xdr:row>511</xdr:row>
      <xdr:rowOff>137834</xdr:rowOff>
    </xdr:to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31E78F82-FD7F-4836-8A09-BF75FA131738}"/>
            </a:ext>
          </a:extLst>
        </xdr:cNvPr>
        <xdr:cNvSpPr txBox="1"/>
      </xdr:nvSpPr>
      <xdr:spPr>
        <a:xfrm>
          <a:off x="2097741" y="96819384"/>
          <a:ext cx="2108945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Value Share:</a:t>
          </a:r>
        </a:p>
        <a:p>
          <a:pPr algn="ctr"/>
          <a:r>
            <a:rPr lang="en-US" sz="1800" b="1"/>
            <a:t>MAT vs MAT-1</a:t>
          </a:r>
          <a:endParaRPr lang="en-US" sz="1800" b="1" baseline="0"/>
        </a:p>
      </xdr:txBody>
    </xdr:sp>
    <xdr:clientData/>
  </xdr:twoCellAnchor>
  <xdr:twoCellAnchor editAs="oneCell">
    <xdr:from>
      <xdr:col>12</xdr:col>
      <xdr:colOff>33619</xdr:colOff>
      <xdr:row>484</xdr:row>
      <xdr:rowOff>182094</xdr:rowOff>
    </xdr:from>
    <xdr:to>
      <xdr:col>14</xdr:col>
      <xdr:colOff>395008</xdr:colOff>
      <xdr:row>491</xdr:row>
      <xdr:rowOff>103653</xdr:rowOff>
    </xdr:to>
    <xdr:pic>
      <xdr:nvPicPr>
        <xdr:cNvPr id="308" name="Picture 307" descr="Poliakov the Extreme Vodka Unveils Its Futuristic New Digital ...">
          <a:extLst>
            <a:ext uri="{FF2B5EF4-FFF2-40B4-BE49-F238E27FC236}">
              <a16:creationId xmlns:a16="http://schemas.microsoft.com/office/drawing/2014/main" id="{1B6BE67F-E134-4A4E-8D13-12ED96AD47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85" t="13730" r="12604" b="13043"/>
        <a:stretch/>
      </xdr:blipFill>
      <xdr:spPr bwMode="auto">
        <a:xfrm>
          <a:off x="7463119" y="92384094"/>
          <a:ext cx="1599639" cy="1255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58831</xdr:colOff>
      <xdr:row>484</xdr:row>
      <xdr:rowOff>159685</xdr:rowOff>
    </xdr:from>
    <xdr:ext cx="1343025" cy="1343025"/>
    <xdr:pic>
      <xdr:nvPicPr>
        <xdr:cNvPr id="309" name="image1.jpg" descr="A logo of a wolf&#10;&#10;Description automatically generated">
          <a:extLst>
            <a:ext uri="{FF2B5EF4-FFF2-40B4-BE49-F238E27FC236}">
              <a16:creationId xmlns:a16="http://schemas.microsoft.com/office/drawing/2014/main" id="{4659AD2B-2525-461E-A38E-A1DEDCF6169E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011831" y="92361685"/>
          <a:ext cx="1343025" cy="1343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15</xdr:col>
      <xdr:colOff>540684</xdr:colOff>
      <xdr:row>487</xdr:row>
      <xdr:rowOff>81243</xdr:rowOff>
    </xdr:from>
    <xdr:to>
      <xdr:col>19</xdr:col>
      <xdr:colOff>33618</xdr:colOff>
      <xdr:row>490</xdr:row>
      <xdr:rowOff>103654</xdr:rowOff>
    </xdr:to>
    <xdr:pic>
      <xdr:nvPicPr>
        <xdr:cNvPr id="310" name="Picture 309" descr="A blue text on a white background&#10;&#10;Description automatically generated">
          <a:extLst>
            <a:ext uri="{FF2B5EF4-FFF2-40B4-BE49-F238E27FC236}">
              <a16:creationId xmlns:a16="http://schemas.microsoft.com/office/drawing/2014/main" id="{76C0CB60-C67C-4355-BD28-E07ABB879B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52" t="20865" r="12085" b="23842"/>
        <a:stretch/>
      </xdr:blipFill>
      <xdr:spPr bwMode="auto">
        <a:xfrm>
          <a:off x="9827559" y="92854743"/>
          <a:ext cx="1969434" cy="593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44824</xdr:colOff>
      <xdr:row>485</xdr:row>
      <xdr:rowOff>170888</xdr:rowOff>
    </xdr:from>
    <xdr:to>
      <xdr:col>22</xdr:col>
      <xdr:colOff>507068</xdr:colOff>
      <xdr:row>491</xdr:row>
      <xdr:rowOff>41835</xdr:rowOff>
    </xdr:to>
    <xdr:pic>
      <xdr:nvPicPr>
        <xdr:cNvPr id="311" name="Picture 310" descr="Mason Dixon Distillery | Destination Gettysburg">
          <a:extLst>
            <a:ext uri="{FF2B5EF4-FFF2-40B4-BE49-F238E27FC236}">
              <a16:creationId xmlns:a16="http://schemas.microsoft.com/office/drawing/2014/main" id="{E85E90DC-82ED-4D98-A391-7C1DDDBA989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38" t="8000" r="2417" b="6000"/>
        <a:stretch/>
      </xdr:blipFill>
      <xdr:spPr bwMode="auto">
        <a:xfrm>
          <a:off x="12427324" y="92563388"/>
          <a:ext cx="1700494" cy="1013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275817</xdr:colOff>
      <xdr:row>485</xdr:row>
      <xdr:rowOff>188208</xdr:rowOff>
    </xdr:from>
    <xdr:to>
      <xdr:col>27</xdr:col>
      <xdr:colOff>571505</xdr:colOff>
      <xdr:row>491</xdr:row>
      <xdr:rowOff>4839</xdr:rowOff>
    </xdr:to>
    <xdr:pic>
      <xdr:nvPicPr>
        <xdr:cNvPr id="312" name="Picture 311" descr="19 Best Vodka Brands and Vodka Company Logos | BrandonGaille.com">
          <a:extLst>
            <a:ext uri="{FF2B5EF4-FFF2-40B4-BE49-F238E27FC236}">
              <a16:creationId xmlns:a16="http://schemas.microsoft.com/office/drawing/2014/main" id="{215D9264-2616-4767-9A5D-48001594BF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5" t="16144" r="3890" b="25147"/>
        <a:stretch/>
      </xdr:blipFill>
      <xdr:spPr bwMode="auto">
        <a:xfrm>
          <a:off x="15134817" y="92580708"/>
          <a:ext cx="2153063" cy="95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440849</xdr:colOff>
      <xdr:row>484</xdr:row>
      <xdr:rowOff>47625</xdr:rowOff>
    </xdr:from>
    <xdr:to>
      <xdr:col>32</xdr:col>
      <xdr:colOff>17762</xdr:colOff>
      <xdr:row>491</xdr:row>
      <xdr:rowOff>25214</xdr:rowOff>
    </xdr:to>
    <xdr:pic>
      <xdr:nvPicPr>
        <xdr:cNvPr id="313" name="Picture 312" descr="A bison in a circle with green text&#10;&#10;Description automatically generated">
          <a:extLst>
            <a:ext uri="{FF2B5EF4-FFF2-40B4-BE49-F238E27FC236}">
              <a16:creationId xmlns:a16="http://schemas.microsoft.com/office/drawing/2014/main" id="{2F312A2B-E439-40D2-B20F-26521D6F5B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463"/>
        <a:stretch/>
      </xdr:blipFill>
      <xdr:spPr bwMode="auto">
        <a:xfrm>
          <a:off x="18395474" y="92249625"/>
          <a:ext cx="1434288" cy="1311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591474</xdr:colOff>
      <xdr:row>492</xdr:row>
      <xdr:rowOff>25213</xdr:rowOff>
    </xdr:from>
    <xdr:to>
      <xdr:col>10</xdr:col>
      <xdr:colOff>271545</xdr:colOff>
      <xdr:row>494</xdr:row>
      <xdr:rowOff>117661</xdr:rowOff>
    </xdr:to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7CF0B8A3-2685-49C8-AD8B-4F7CE77440D1}"/>
            </a:ext>
          </a:extLst>
        </xdr:cNvPr>
        <xdr:cNvSpPr txBox="1"/>
      </xdr:nvSpPr>
      <xdr:spPr>
        <a:xfrm>
          <a:off x="4925349" y="93751213"/>
          <a:ext cx="1537446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€10.94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598198</xdr:colOff>
      <xdr:row>496</xdr:row>
      <xdr:rowOff>54348</xdr:rowOff>
    </xdr:from>
    <xdr:to>
      <xdr:col>10</xdr:col>
      <xdr:colOff>278269</xdr:colOff>
      <xdr:row>498</xdr:row>
      <xdr:rowOff>146796</xdr:rowOff>
    </xdr:to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F5CCC93C-0BB8-4777-9E04-5F5EA1D10859}"/>
            </a:ext>
          </a:extLst>
        </xdr:cNvPr>
        <xdr:cNvSpPr txBox="1"/>
      </xdr:nvSpPr>
      <xdr:spPr>
        <a:xfrm>
          <a:off x="4932073" y="94542348"/>
          <a:ext cx="1537446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-9.4 %</a:t>
          </a:r>
          <a:endParaRPr lang="en-US" sz="18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604922</xdr:colOff>
      <xdr:row>500</xdr:row>
      <xdr:rowOff>150719</xdr:rowOff>
    </xdr:from>
    <xdr:to>
      <xdr:col>10</xdr:col>
      <xdr:colOff>284993</xdr:colOff>
      <xdr:row>503</xdr:row>
      <xdr:rowOff>52667</xdr:rowOff>
    </xdr:to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F534FE3A-AA98-420D-9B4E-D647E7BED0DC}"/>
            </a:ext>
          </a:extLst>
        </xdr:cNvPr>
        <xdr:cNvSpPr txBox="1"/>
      </xdr:nvSpPr>
      <xdr:spPr>
        <a:xfrm>
          <a:off x="4938797" y="95400719"/>
          <a:ext cx="1537446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 €1.13 m</a:t>
          </a:r>
          <a:endParaRPr lang="en-US" sz="18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163587</xdr:colOff>
      <xdr:row>492</xdr:row>
      <xdr:rowOff>36419</xdr:rowOff>
    </xdr:from>
    <xdr:to>
      <xdr:col>18</xdr:col>
      <xdr:colOff>449795</xdr:colOff>
      <xdr:row>494</xdr:row>
      <xdr:rowOff>128867</xdr:rowOff>
    </xdr:to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D42BBC03-87F6-4262-9257-AB2F5AA5FB8B}"/>
            </a:ext>
          </a:extLst>
        </xdr:cNvPr>
        <xdr:cNvSpPr txBox="1"/>
      </xdr:nvSpPr>
      <xdr:spPr>
        <a:xfrm>
          <a:off x="10069587" y="93762419"/>
          <a:ext cx="1524458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€22.11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159104</xdr:colOff>
      <xdr:row>496</xdr:row>
      <xdr:rowOff>65555</xdr:rowOff>
    </xdr:from>
    <xdr:to>
      <xdr:col>18</xdr:col>
      <xdr:colOff>445312</xdr:colOff>
      <xdr:row>498</xdr:row>
      <xdr:rowOff>158003</xdr:rowOff>
    </xdr:to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5D5B1CFF-57DA-4FEE-AA30-C70D44492FC1}"/>
            </a:ext>
          </a:extLst>
        </xdr:cNvPr>
        <xdr:cNvSpPr txBox="1"/>
      </xdr:nvSpPr>
      <xdr:spPr>
        <a:xfrm>
          <a:off x="10065104" y="94553555"/>
          <a:ext cx="1524458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+18.8 %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165828</xdr:colOff>
      <xdr:row>500</xdr:row>
      <xdr:rowOff>161926</xdr:rowOff>
    </xdr:from>
    <xdr:to>
      <xdr:col>18</xdr:col>
      <xdr:colOff>452036</xdr:colOff>
      <xdr:row>503</xdr:row>
      <xdr:rowOff>63874</xdr:rowOff>
    </xdr:to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4AFBE2E4-891F-4CB3-9E7F-15380DF09899}"/>
            </a:ext>
          </a:extLst>
        </xdr:cNvPr>
        <xdr:cNvSpPr txBox="1"/>
      </xdr:nvSpPr>
      <xdr:spPr>
        <a:xfrm>
          <a:off x="10071828" y="95411926"/>
          <a:ext cx="1524458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€3.50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29</xdr:col>
      <xdr:colOff>445331</xdr:colOff>
      <xdr:row>492</xdr:row>
      <xdr:rowOff>36419</xdr:rowOff>
    </xdr:from>
    <xdr:to>
      <xdr:col>32</xdr:col>
      <xdr:colOff>125402</xdr:colOff>
      <xdr:row>494</xdr:row>
      <xdr:rowOff>128867</xdr:rowOff>
    </xdr:to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755DD61D-9A7C-45B2-B4F4-D5A7C2C71155}"/>
            </a:ext>
          </a:extLst>
        </xdr:cNvPr>
        <xdr:cNvSpPr txBox="1"/>
      </xdr:nvSpPr>
      <xdr:spPr>
        <a:xfrm>
          <a:off x="18399956" y="93762419"/>
          <a:ext cx="1537446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€14.67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29</xdr:col>
      <xdr:colOff>440849</xdr:colOff>
      <xdr:row>496</xdr:row>
      <xdr:rowOff>87966</xdr:rowOff>
    </xdr:from>
    <xdr:to>
      <xdr:col>32</xdr:col>
      <xdr:colOff>120920</xdr:colOff>
      <xdr:row>498</xdr:row>
      <xdr:rowOff>180414</xdr:rowOff>
    </xdr:to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DFBE7A66-C04F-40AC-9D7D-A4172FA45A4C}"/>
            </a:ext>
          </a:extLst>
        </xdr:cNvPr>
        <xdr:cNvSpPr txBox="1"/>
      </xdr:nvSpPr>
      <xdr:spPr>
        <a:xfrm>
          <a:off x="18395474" y="94575966"/>
          <a:ext cx="1537446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+18.7 %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29</xdr:col>
      <xdr:colOff>447573</xdr:colOff>
      <xdr:row>500</xdr:row>
      <xdr:rowOff>184337</xdr:rowOff>
    </xdr:from>
    <xdr:to>
      <xdr:col>32</xdr:col>
      <xdr:colOff>127644</xdr:colOff>
      <xdr:row>503</xdr:row>
      <xdr:rowOff>86285</xdr:rowOff>
    </xdr:to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F969BFE-2879-4F27-A414-941D8DD5CFDE}"/>
            </a:ext>
          </a:extLst>
        </xdr:cNvPr>
        <xdr:cNvSpPr txBox="1"/>
      </xdr:nvSpPr>
      <xdr:spPr>
        <a:xfrm>
          <a:off x="18402198" y="95434337"/>
          <a:ext cx="1537446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€2.31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80665</xdr:colOff>
      <xdr:row>492</xdr:row>
      <xdr:rowOff>31936</xdr:rowOff>
    </xdr:from>
    <xdr:to>
      <xdr:col>14</xdr:col>
      <xdr:colOff>366872</xdr:colOff>
      <xdr:row>494</xdr:row>
      <xdr:rowOff>124384</xdr:rowOff>
    </xdr:to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144821BB-93F4-4167-8627-6BC8E036229C}"/>
            </a:ext>
          </a:extLst>
        </xdr:cNvPr>
        <xdr:cNvSpPr txBox="1"/>
      </xdr:nvSpPr>
      <xdr:spPr>
        <a:xfrm>
          <a:off x="7510165" y="93757936"/>
          <a:ext cx="1524457" cy="473448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€48.53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76182</xdr:colOff>
      <xdr:row>496</xdr:row>
      <xdr:rowOff>61072</xdr:rowOff>
    </xdr:from>
    <xdr:to>
      <xdr:col>14</xdr:col>
      <xdr:colOff>362389</xdr:colOff>
      <xdr:row>498</xdr:row>
      <xdr:rowOff>153520</xdr:rowOff>
    </xdr:to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50FF59C5-E052-4136-BC4B-3F9A9E2A1F9B}"/>
            </a:ext>
          </a:extLst>
        </xdr:cNvPr>
        <xdr:cNvSpPr txBox="1"/>
      </xdr:nvSpPr>
      <xdr:spPr>
        <a:xfrm>
          <a:off x="7505682" y="94549072"/>
          <a:ext cx="1524457" cy="473448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+0.2 %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82906</xdr:colOff>
      <xdr:row>500</xdr:row>
      <xdr:rowOff>157443</xdr:rowOff>
    </xdr:from>
    <xdr:to>
      <xdr:col>14</xdr:col>
      <xdr:colOff>369113</xdr:colOff>
      <xdr:row>503</xdr:row>
      <xdr:rowOff>59391</xdr:rowOff>
    </xdr:to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CB904ACC-2CF0-4FD8-B5CF-56D0F01A054D}"/>
            </a:ext>
          </a:extLst>
        </xdr:cNvPr>
        <xdr:cNvSpPr txBox="1"/>
      </xdr:nvSpPr>
      <xdr:spPr>
        <a:xfrm>
          <a:off x="7512406" y="95407443"/>
          <a:ext cx="1524457" cy="473448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€0.11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163588</xdr:colOff>
      <xdr:row>492</xdr:row>
      <xdr:rowOff>36419</xdr:rowOff>
    </xdr:from>
    <xdr:to>
      <xdr:col>22</xdr:col>
      <xdr:colOff>449795</xdr:colOff>
      <xdr:row>494</xdr:row>
      <xdr:rowOff>128867</xdr:rowOff>
    </xdr:to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F08E0882-0CF4-4E80-BC78-4084D96CC046}"/>
            </a:ext>
          </a:extLst>
        </xdr:cNvPr>
        <xdr:cNvSpPr txBox="1"/>
      </xdr:nvSpPr>
      <xdr:spPr>
        <a:xfrm>
          <a:off x="12546088" y="93762419"/>
          <a:ext cx="1524457" cy="47344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€15.61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159105</xdr:colOff>
      <xdr:row>496</xdr:row>
      <xdr:rowOff>65555</xdr:rowOff>
    </xdr:from>
    <xdr:to>
      <xdr:col>22</xdr:col>
      <xdr:colOff>445312</xdr:colOff>
      <xdr:row>498</xdr:row>
      <xdr:rowOff>158003</xdr:rowOff>
    </xdr:to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BF70E269-FED8-4730-A612-891D67254EFC}"/>
            </a:ext>
          </a:extLst>
        </xdr:cNvPr>
        <xdr:cNvSpPr txBox="1"/>
      </xdr:nvSpPr>
      <xdr:spPr>
        <a:xfrm>
          <a:off x="12541605" y="94553555"/>
          <a:ext cx="1524457" cy="47344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-5.3 %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165829</xdr:colOff>
      <xdr:row>500</xdr:row>
      <xdr:rowOff>161926</xdr:rowOff>
    </xdr:from>
    <xdr:to>
      <xdr:col>22</xdr:col>
      <xdr:colOff>452036</xdr:colOff>
      <xdr:row>503</xdr:row>
      <xdr:rowOff>63874</xdr:rowOff>
    </xdr:to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2722856B-7C5D-4F5E-8417-D54A4428104C}"/>
            </a:ext>
          </a:extLst>
        </xdr:cNvPr>
        <xdr:cNvSpPr txBox="1"/>
      </xdr:nvSpPr>
      <xdr:spPr>
        <a:xfrm>
          <a:off x="12548329" y="95411926"/>
          <a:ext cx="1524457" cy="47344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 €0.87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563834</xdr:colOff>
      <xdr:row>492</xdr:row>
      <xdr:rowOff>36419</xdr:rowOff>
    </xdr:from>
    <xdr:to>
      <xdr:col>27</xdr:col>
      <xdr:colOff>243905</xdr:colOff>
      <xdr:row>494</xdr:row>
      <xdr:rowOff>128867</xdr:rowOff>
    </xdr:to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F2B2E821-30C1-498F-81B1-A056D108E108}"/>
            </a:ext>
          </a:extLst>
        </xdr:cNvPr>
        <xdr:cNvSpPr txBox="1"/>
      </xdr:nvSpPr>
      <xdr:spPr>
        <a:xfrm>
          <a:off x="15422834" y="93762419"/>
          <a:ext cx="1537446" cy="473448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€15.88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559351</xdr:colOff>
      <xdr:row>496</xdr:row>
      <xdr:rowOff>65555</xdr:rowOff>
    </xdr:from>
    <xdr:to>
      <xdr:col>27</xdr:col>
      <xdr:colOff>239422</xdr:colOff>
      <xdr:row>498</xdr:row>
      <xdr:rowOff>158003</xdr:rowOff>
    </xdr:to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7CB48649-553E-4C68-851C-6BF7F13753D9}"/>
            </a:ext>
          </a:extLst>
        </xdr:cNvPr>
        <xdr:cNvSpPr txBox="1"/>
      </xdr:nvSpPr>
      <xdr:spPr>
        <a:xfrm>
          <a:off x="15418351" y="94553555"/>
          <a:ext cx="1537446" cy="473448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+26.1 %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566075</xdr:colOff>
      <xdr:row>500</xdr:row>
      <xdr:rowOff>161926</xdr:rowOff>
    </xdr:from>
    <xdr:to>
      <xdr:col>27</xdr:col>
      <xdr:colOff>246146</xdr:colOff>
      <xdr:row>503</xdr:row>
      <xdr:rowOff>63874</xdr:rowOff>
    </xdr:to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3DC96175-7AA8-4150-BD0C-2575F60F5BC3}"/>
            </a:ext>
          </a:extLst>
        </xdr:cNvPr>
        <xdr:cNvSpPr txBox="1"/>
      </xdr:nvSpPr>
      <xdr:spPr>
        <a:xfrm>
          <a:off x="15425075" y="95411926"/>
          <a:ext cx="1537446" cy="473448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€3.29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318603</xdr:colOff>
      <xdr:row>484</xdr:row>
      <xdr:rowOff>74111</xdr:rowOff>
    </xdr:from>
    <xdr:to>
      <xdr:col>10</xdr:col>
      <xdr:colOff>520309</xdr:colOff>
      <xdr:row>534</xdr:row>
      <xdr:rowOff>40493</xdr:rowOff>
    </xdr:to>
    <xdr:sp macro="" textlink="">
      <xdr:nvSpPr>
        <xdr:cNvPr id="338" name="Rectangle: Rounded Corners 337">
          <a:extLst>
            <a:ext uri="{FF2B5EF4-FFF2-40B4-BE49-F238E27FC236}">
              <a16:creationId xmlns:a16="http://schemas.microsoft.com/office/drawing/2014/main" id="{02844FCC-9327-4B22-A8BA-47D66090E80D}"/>
            </a:ext>
          </a:extLst>
        </xdr:cNvPr>
        <xdr:cNvSpPr/>
      </xdr:nvSpPr>
      <xdr:spPr>
        <a:xfrm>
          <a:off x="4652478" y="92276111"/>
          <a:ext cx="2059081" cy="9491382"/>
        </a:xfrm>
        <a:prstGeom prst="roundRect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242407</xdr:colOff>
      <xdr:row>520</xdr:row>
      <xdr:rowOff>137149</xdr:rowOff>
    </xdr:from>
    <xdr:to>
      <xdr:col>6</xdr:col>
      <xdr:colOff>493976</xdr:colOff>
      <xdr:row>524</xdr:row>
      <xdr:rowOff>39099</xdr:rowOff>
    </xdr:to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1C94375A-4E06-4D8B-BF04-1C82C46FB4C1}"/>
            </a:ext>
          </a:extLst>
        </xdr:cNvPr>
        <xdr:cNvSpPr txBox="1"/>
      </xdr:nvSpPr>
      <xdr:spPr>
        <a:xfrm>
          <a:off x="2099782" y="99197149"/>
          <a:ext cx="210894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Weighted Distribution</a:t>
          </a:r>
          <a:endParaRPr lang="en-US" sz="1800" b="1" baseline="0"/>
        </a:p>
      </xdr:txBody>
    </xdr:sp>
    <xdr:clientData/>
  </xdr:twoCellAnchor>
  <xdr:twoCellAnchor>
    <xdr:from>
      <xdr:col>3</xdr:col>
      <xdr:colOff>245129</xdr:colOff>
      <xdr:row>526</xdr:row>
      <xdr:rowOff>153478</xdr:rowOff>
    </xdr:from>
    <xdr:to>
      <xdr:col>6</xdr:col>
      <xdr:colOff>496698</xdr:colOff>
      <xdr:row>530</xdr:row>
      <xdr:rowOff>55428</xdr:rowOff>
    </xdr:to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7DB6EEBB-2CC8-410C-B0C7-10F01F1ABCDB}"/>
            </a:ext>
          </a:extLst>
        </xdr:cNvPr>
        <xdr:cNvSpPr txBox="1"/>
      </xdr:nvSpPr>
      <xdr:spPr>
        <a:xfrm>
          <a:off x="2102504" y="100356478"/>
          <a:ext cx="210894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Shelf Space</a:t>
          </a:r>
          <a:endParaRPr lang="en-US" sz="1800" b="1" baseline="0"/>
        </a:p>
      </xdr:txBody>
    </xdr:sp>
    <xdr:clientData/>
  </xdr:twoCellAnchor>
  <xdr:twoCellAnchor>
    <xdr:from>
      <xdr:col>7</xdr:col>
      <xdr:colOff>577187</xdr:colOff>
      <xdr:row>521</xdr:row>
      <xdr:rowOff>82363</xdr:rowOff>
    </xdr:from>
    <xdr:to>
      <xdr:col>10</xdr:col>
      <xdr:colOff>257258</xdr:colOff>
      <xdr:row>523</xdr:row>
      <xdr:rowOff>174811</xdr:rowOff>
    </xdr:to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7FFE778C-E61E-1AFB-B64C-0A3512789798}"/>
            </a:ext>
          </a:extLst>
        </xdr:cNvPr>
        <xdr:cNvSpPr txBox="1"/>
      </xdr:nvSpPr>
      <xdr:spPr>
        <a:xfrm>
          <a:off x="4911062" y="99332863"/>
          <a:ext cx="1537446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98.8 %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149300</xdr:colOff>
      <xdr:row>521</xdr:row>
      <xdr:rowOff>93569</xdr:rowOff>
    </xdr:from>
    <xdr:to>
      <xdr:col>18</xdr:col>
      <xdr:colOff>435508</xdr:colOff>
      <xdr:row>523</xdr:row>
      <xdr:rowOff>186017</xdr:rowOff>
    </xdr:to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D4F7EA52-B43A-9CD8-61B5-E8DC83F864C1}"/>
            </a:ext>
          </a:extLst>
        </xdr:cNvPr>
        <xdr:cNvSpPr txBox="1"/>
      </xdr:nvSpPr>
      <xdr:spPr>
        <a:xfrm>
          <a:off x="10055300" y="99344069"/>
          <a:ext cx="1524458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98.8 %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29</xdr:col>
      <xdr:colOff>431044</xdr:colOff>
      <xdr:row>521</xdr:row>
      <xdr:rowOff>93569</xdr:rowOff>
    </xdr:from>
    <xdr:to>
      <xdr:col>32</xdr:col>
      <xdr:colOff>111115</xdr:colOff>
      <xdr:row>523</xdr:row>
      <xdr:rowOff>186017</xdr:rowOff>
    </xdr:to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1DF9FE59-0926-9A58-E352-7EC95D560260}"/>
            </a:ext>
          </a:extLst>
        </xdr:cNvPr>
        <xdr:cNvSpPr txBox="1"/>
      </xdr:nvSpPr>
      <xdr:spPr>
        <a:xfrm>
          <a:off x="18385669" y="99344069"/>
          <a:ext cx="1537446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99.4 %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66378</xdr:colOff>
      <xdr:row>521</xdr:row>
      <xdr:rowOff>89086</xdr:rowOff>
    </xdr:from>
    <xdr:to>
      <xdr:col>14</xdr:col>
      <xdr:colOff>352585</xdr:colOff>
      <xdr:row>523</xdr:row>
      <xdr:rowOff>181534</xdr:rowOff>
    </xdr:to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FCA4B8EB-ABF2-05CA-CCF2-F91A299DA0DC}"/>
            </a:ext>
          </a:extLst>
        </xdr:cNvPr>
        <xdr:cNvSpPr txBox="1"/>
      </xdr:nvSpPr>
      <xdr:spPr>
        <a:xfrm>
          <a:off x="7495878" y="99339586"/>
          <a:ext cx="1524457" cy="473448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100 %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149301</xdr:colOff>
      <xdr:row>521</xdr:row>
      <xdr:rowOff>93569</xdr:rowOff>
    </xdr:from>
    <xdr:to>
      <xdr:col>22</xdr:col>
      <xdr:colOff>435508</xdr:colOff>
      <xdr:row>523</xdr:row>
      <xdr:rowOff>186017</xdr:rowOff>
    </xdr:to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F7989EF8-6E91-D60D-A429-6F49F774A25E}"/>
            </a:ext>
          </a:extLst>
        </xdr:cNvPr>
        <xdr:cNvSpPr txBox="1"/>
      </xdr:nvSpPr>
      <xdr:spPr>
        <a:xfrm>
          <a:off x="12531801" y="99344069"/>
          <a:ext cx="1524457" cy="47344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100 %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549547</xdr:colOff>
      <xdr:row>521</xdr:row>
      <xdr:rowOff>93569</xdr:rowOff>
    </xdr:from>
    <xdr:to>
      <xdr:col>27</xdr:col>
      <xdr:colOff>229618</xdr:colOff>
      <xdr:row>523</xdr:row>
      <xdr:rowOff>186017</xdr:rowOff>
    </xdr:to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FE05611-C85F-B4F1-31F8-F146D3F323B2}"/>
            </a:ext>
          </a:extLst>
        </xdr:cNvPr>
        <xdr:cNvSpPr txBox="1"/>
      </xdr:nvSpPr>
      <xdr:spPr>
        <a:xfrm>
          <a:off x="15408547" y="99344069"/>
          <a:ext cx="1537446" cy="473448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99.8 %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562900</xdr:colOff>
      <xdr:row>527</xdr:row>
      <xdr:rowOff>91888</xdr:rowOff>
    </xdr:from>
    <xdr:to>
      <xdr:col>10</xdr:col>
      <xdr:colOff>242971</xdr:colOff>
      <xdr:row>529</xdr:row>
      <xdr:rowOff>184336</xdr:rowOff>
    </xdr:to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752139ED-C12D-7A92-2029-E95E9BECBB1D}"/>
            </a:ext>
          </a:extLst>
        </xdr:cNvPr>
        <xdr:cNvSpPr txBox="1"/>
      </xdr:nvSpPr>
      <xdr:spPr>
        <a:xfrm>
          <a:off x="4896775" y="100485388"/>
          <a:ext cx="1537446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57.5</a:t>
          </a:r>
          <a:r>
            <a:rPr lang="en-US" sz="1800" b="1" baseline="0">
              <a:solidFill>
                <a:schemeClr val="bg1"/>
              </a:solidFill>
            </a:rPr>
            <a:t> c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135013</xdr:colOff>
      <xdr:row>527</xdr:row>
      <xdr:rowOff>103094</xdr:rowOff>
    </xdr:from>
    <xdr:to>
      <xdr:col>18</xdr:col>
      <xdr:colOff>421221</xdr:colOff>
      <xdr:row>530</xdr:row>
      <xdr:rowOff>5042</xdr:rowOff>
    </xdr:to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E4FE42EB-7966-0A9C-490C-DB2E83EF99A1}"/>
            </a:ext>
          </a:extLst>
        </xdr:cNvPr>
        <xdr:cNvSpPr txBox="1"/>
      </xdr:nvSpPr>
      <xdr:spPr>
        <a:xfrm>
          <a:off x="10041013" y="100496594"/>
          <a:ext cx="1524458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63.8</a:t>
          </a:r>
          <a:r>
            <a:rPr lang="en-US" sz="1800" b="1" baseline="0">
              <a:solidFill>
                <a:schemeClr val="bg1"/>
              </a:solidFill>
            </a:rPr>
            <a:t> c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29</xdr:col>
      <xdr:colOff>416757</xdr:colOff>
      <xdr:row>527</xdr:row>
      <xdr:rowOff>103094</xdr:rowOff>
    </xdr:from>
    <xdr:to>
      <xdr:col>32</xdr:col>
      <xdr:colOff>96828</xdr:colOff>
      <xdr:row>530</xdr:row>
      <xdr:rowOff>5042</xdr:rowOff>
    </xdr:to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678758F7-7E90-E2A3-4120-66E450BC2CEA}"/>
            </a:ext>
          </a:extLst>
        </xdr:cNvPr>
        <xdr:cNvSpPr txBox="1"/>
      </xdr:nvSpPr>
      <xdr:spPr>
        <a:xfrm>
          <a:off x="18371382" y="100496594"/>
          <a:ext cx="1537446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57.5</a:t>
          </a:r>
          <a:r>
            <a:rPr lang="en-US" sz="1800" b="1" baseline="0">
              <a:solidFill>
                <a:schemeClr val="bg1"/>
              </a:solidFill>
            </a:rPr>
            <a:t> c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52091</xdr:colOff>
      <xdr:row>527</xdr:row>
      <xdr:rowOff>98611</xdr:rowOff>
    </xdr:from>
    <xdr:to>
      <xdr:col>14</xdr:col>
      <xdr:colOff>338298</xdr:colOff>
      <xdr:row>530</xdr:row>
      <xdr:rowOff>559</xdr:rowOff>
    </xdr:to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82978BA5-4A5C-D03E-3D85-C5860B961E0E}"/>
            </a:ext>
          </a:extLst>
        </xdr:cNvPr>
        <xdr:cNvSpPr txBox="1"/>
      </xdr:nvSpPr>
      <xdr:spPr>
        <a:xfrm>
          <a:off x="7481591" y="100492111"/>
          <a:ext cx="1524457" cy="473448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129.7</a:t>
          </a:r>
          <a:r>
            <a:rPr lang="en-US" sz="1800" b="1" baseline="0">
              <a:solidFill>
                <a:schemeClr val="bg1"/>
              </a:solidFill>
            </a:rPr>
            <a:t> c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135014</xdr:colOff>
      <xdr:row>527</xdr:row>
      <xdr:rowOff>103094</xdr:rowOff>
    </xdr:from>
    <xdr:to>
      <xdr:col>22</xdr:col>
      <xdr:colOff>421221</xdr:colOff>
      <xdr:row>530</xdr:row>
      <xdr:rowOff>5042</xdr:rowOff>
    </xdr:to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F62B98FE-A847-FC8B-9E96-5CEB2FF680F3}"/>
            </a:ext>
          </a:extLst>
        </xdr:cNvPr>
        <xdr:cNvSpPr txBox="1"/>
      </xdr:nvSpPr>
      <xdr:spPr>
        <a:xfrm>
          <a:off x="12517514" y="100496594"/>
          <a:ext cx="1524457" cy="47344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104.9</a:t>
          </a:r>
          <a:r>
            <a:rPr lang="en-US" sz="1800" b="1" baseline="0">
              <a:solidFill>
                <a:schemeClr val="bg1"/>
              </a:solidFill>
            </a:rPr>
            <a:t> c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535260</xdr:colOff>
      <xdr:row>527</xdr:row>
      <xdr:rowOff>103094</xdr:rowOff>
    </xdr:from>
    <xdr:to>
      <xdr:col>27</xdr:col>
      <xdr:colOff>215331</xdr:colOff>
      <xdr:row>530</xdr:row>
      <xdr:rowOff>5042</xdr:rowOff>
    </xdr:to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38DD4A5B-772E-9F3E-4D5C-57BFA42A6E6D}"/>
            </a:ext>
          </a:extLst>
        </xdr:cNvPr>
        <xdr:cNvSpPr txBox="1"/>
      </xdr:nvSpPr>
      <xdr:spPr>
        <a:xfrm>
          <a:off x="15394260" y="100496594"/>
          <a:ext cx="1537446" cy="473448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71.2</a:t>
          </a:r>
          <a:r>
            <a:rPr lang="en-US" sz="1800" b="1" baseline="0">
              <a:solidFill>
                <a:schemeClr val="bg1"/>
              </a:solidFill>
            </a:rPr>
            <a:t> c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39463</xdr:colOff>
      <xdr:row>494</xdr:row>
      <xdr:rowOff>67355</xdr:rowOff>
    </xdr:from>
    <xdr:to>
      <xdr:col>3</xdr:col>
      <xdr:colOff>25856</xdr:colOff>
      <xdr:row>529</xdr:row>
      <xdr:rowOff>0</xdr:rowOff>
    </xdr:to>
    <xdr:sp macro="" textlink="">
      <xdr:nvSpPr>
        <xdr:cNvPr id="353" name="Left Brace 352">
          <a:extLst>
            <a:ext uri="{FF2B5EF4-FFF2-40B4-BE49-F238E27FC236}">
              <a16:creationId xmlns:a16="http://schemas.microsoft.com/office/drawing/2014/main" id="{41BAEDDD-8FBF-4A70-AD77-E51A5973F772}"/>
            </a:ext>
          </a:extLst>
        </xdr:cNvPr>
        <xdr:cNvSpPr/>
      </xdr:nvSpPr>
      <xdr:spPr>
        <a:xfrm>
          <a:off x="1277713" y="94174355"/>
          <a:ext cx="605518" cy="6600145"/>
        </a:xfrm>
        <a:prstGeom prst="leftBrace">
          <a:avLst/>
        </a:prstGeom>
        <a:ln w="38100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112942</xdr:colOff>
      <xdr:row>510</xdr:row>
      <xdr:rowOff>83001</xdr:rowOff>
    </xdr:from>
    <xdr:to>
      <xdr:col>1</xdr:col>
      <xdr:colOff>610963</xdr:colOff>
      <xdr:row>512</xdr:row>
      <xdr:rowOff>93888</xdr:rowOff>
    </xdr:to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27172EC2-7CE8-46EB-8273-7076F296FEAA}"/>
            </a:ext>
          </a:extLst>
        </xdr:cNvPr>
        <xdr:cNvSpPr txBox="1"/>
      </xdr:nvSpPr>
      <xdr:spPr>
        <a:xfrm>
          <a:off x="112942" y="97238001"/>
          <a:ext cx="1117146" cy="391887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252690</xdr:colOff>
      <xdr:row>548</xdr:row>
      <xdr:rowOff>33337</xdr:rowOff>
    </xdr:from>
    <xdr:to>
      <xdr:col>6</xdr:col>
      <xdr:colOff>488014</xdr:colOff>
      <xdr:row>550</xdr:row>
      <xdr:rowOff>121305</xdr:rowOff>
    </xdr:to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9C99F2E0-4833-1FBD-93C8-035FAD4A2EE4}"/>
            </a:ext>
          </a:extLst>
        </xdr:cNvPr>
        <xdr:cNvSpPr txBox="1"/>
      </xdr:nvSpPr>
      <xdr:spPr>
        <a:xfrm>
          <a:off x="2110065" y="104427337"/>
          <a:ext cx="2092699" cy="4689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Value</a:t>
          </a:r>
          <a:r>
            <a:rPr lang="en-US" sz="1800" b="1" baseline="0"/>
            <a:t> Sales</a:t>
          </a:r>
        </a:p>
      </xdr:txBody>
    </xdr:sp>
    <xdr:clientData/>
  </xdr:twoCellAnchor>
  <xdr:twoCellAnchor>
    <xdr:from>
      <xdr:col>3</xdr:col>
      <xdr:colOff>247650</xdr:colOff>
      <xdr:row>551</xdr:row>
      <xdr:rowOff>129708</xdr:rowOff>
    </xdr:from>
    <xdr:to>
      <xdr:col>6</xdr:col>
      <xdr:colOff>499220</xdr:colOff>
      <xdr:row>555</xdr:row>
      <xdr:rowOff>31658</xdr:rowOff>
    </xdr:to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3E569BCF-AA1A-A8F5-9769-0F188AB07A0C}"/>
            </a:ext>
          </a:extLst>
        </xdr:cNvPr>
        <xdr:cNvSpPr txBox="1"/>
      </xdr:nvSpPr>
      <xdr:spPr>
        <a:xfrm>
          <a:off x="2105025" y="105095208"/>
          <a:ext cx="2108945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Value % Chg </a:t>
          </a:r>
          <a:endParaRPr lang="en-US" sz="1800" b="1" baseline="0"/>
        </a:p>
      </xdr:txBody>
    </xdr:sp>
    <xdr:clientData/>
  </xdr:twoCellAnchor>
  <xdr:twoCellAnchor>
    <xdr:from>
      <xdr:col>3</xdr:col>
      <xdr:colOff>265579</xdr:colOff>
      <xdr:row>556</xdr:row>
      <xdr:rowOff>69196</xdr:rowOff>
    </xdr:from>
    <xdr:to>
      <xdr:col>6</xdr:col>
      <xdr:colOff>517149</xdr:colOff>
      <xdr:row>559</xdr:row>
      <xdr:rowOff>161646</xdr:rowOff>
    </xdr:to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96C8228-D821-1646-D90F-B46C1EF57460}"/>
            </a:ext>
          </a:extLst>
        </xdr:cNvPr>
        <xdr:cNvSpPr txBox="1"/>
      </xdr:nvSpPr>
      <xdr:spPr>
        <a:xfrm>
          <a:off x="2122954" y="105987196"/>
          <a:ext cx="2108945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Growth/Decline:</a:t>
          </a:r>
        </a:p>
        <a:p>
          <a:pPr algn="ctr"/>
          <a:r>
            <a:rPr lang="en-US" sz="1800" b="1"/>
            <a:t>Actual Value</a:t>
          </a:r>
          <a:endParaRPr lang="en-US" sz="1800" b="1" baseline="0"/>
        </a:p>
      </xdr:txBody>
    </xdr:sp>
    <xdr:clientData/>
  </xdr:twoCellAnchor>
  <xdr:twoCellAnchor>
    <xdr:from>
      <xdr:col>3</xdr:col>
      <xdr:colOff>249891</xdr:colOff>
      <xdr:row>564</xdr:row>
      <xdr:rowOff>31096</xdr:rowOff>
    </xdr:from>
    <xdr:to>
      <xdr:col>6</xdr:col>
      <xdr:colOff>501461</xdr:colOff>
      <xdr:row>567</xdr:row>
      <xdr:rowOff>123546</xdr:rowOff>
    </xdr:to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4E23B922-5F6B-3063-9DA9-89D36129EC5D}"/>
            </a:ext>
          </a:extLst>
        </xdr:cNvPr>
        <xdr:cNvSpPr txBox="1"/>
      </xdr:nvSpPr>
      <xdr:spPr>
        <a:xfrm>
          <a:off x="2107266" y="107473096"/>
          <a:ext cx="2108945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Value Share:</a:t>
          </a:r>
        </a:p>
        <a:p>
          <a:pPr algn="ctr"/>
          <a:r>
            <a:rPr lang="en-US" sz="1800" b="1"/>
            <a:t>MAT vs MAT-1</a:t>
          </a:r>
          <a:endParaRPr lang="en-US" sz="1800" b="1" baseline="0"/>
        </a:p>
      </xdr:txBody>
    </xdr:sp>
    <xdr:clientData/>
  </xdr:twoCellAnchor>
  <xdr:twoCellAnchor editAs="oneCell">
    <xdr:from>
      <xdr:col>12</xdr:col>
      <xdr:colOff>43144</xdr:colOff>
      <xdr:row>540</xdr:row>
      <xdr:rowOff>167806</xdr:rowOff>
    </xdr:from>
    <xdr:to>
      <xdr:col>14</xdr:col>
      <xdr:colOff>404533</xdr:colOff>
      <xdr:row>547</xdr:row>
      <xdr:rowOff>89365</xdr:rowOff>
    </xdr:to>
    <xdr:pic>
      <xdr:nvPicPr>
        <xdr:cNvPr id="359" name="Picture 358" descr="Poliakov the Extreme Vodka Unveils Its Futuristic New Digital ...">
          <a:extLst>
            <a:ext uri="{FF2B5EF4-FFF2-40B4-BE49-F238E27FC236}">
              <a16:creationId xmlns:a16="http://schemas.microsoft.com/office/drawing/2014/main" id="{FCD54069-E01D-F34E-DE32-5B4FD45318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85" t="13730" r="12604" b="13043"/>
        <a:stretch/>
      </xdr:blipFill>
      <xdr:spPr bwMode="auto">
        <a:xfrm>
          <a:off x="7472644" y="103037806"/>
          <a:ext cx="1599639" cy="1255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68356</xdr:colOff>
      <xdr:row>540</xdr:row>
      <xdr:rowOff>145397</xdr:rowOff>
    </xdr:from>
    <xdr:ext cx="1343025" cy="1343025"/>
    <xdr:pic>
      <xdr:nvPicPr>
        <xdr:cNvPr id="360" name="image1.jpg" descr="A logo of a wolf&#10;&#10;Description automatically generated">
          <a:extLst>
            <a:ext uri="{FF2B5EF4-FFF2-40B4-BE49-F238E27FC236}">
              <a16:creationId xmlns:a16="http://schemas.microsoft.com/office/drawing/2014/main" id="{6FDD8FDE-4959-6B2D-009D-8918A45DD44F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021356" y="103015397"/>
          <a:ext cx="1343025" cy="134302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15</xdr:col>
      <xdr:colOff>550209</xdr:colOff>
      <xdr:row>543</xdr:row>
      <xdr:rowOff>66955</xdr:rowOff>
    </xdr:from>
    <xdr:to>
      <xdr:col>19</xdr:col>
      <xdr:colOff>43143</xdr:colOff>
      <xdr:row>546</xdr:row>
      <xdr:rowOff>89366</xdr:rowOff>
    </xdr:to>
    <xdr:pic>
      <xdr:nvPicPr>
        <xdr:cNvPr id="361" name="Picture 360" descr="A blue text on a white background&#10;&#10;Description automatically generated">
          <a:extLst>
            <a:ext uri="{FF2B5EF4-FFF2-40B4-BE49-F238E27FC236}">
              <a16:creationId xmlns:a16="http://schemas.microsoft.com/office/drawing/2014/main" id="{62215221-F075-E31E-FC37-55A695BAA8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52" t="20865" r="12085" b="23842"/>
        <a:stretch/>
      </xdr:blipFill>
      <xdr:spPr bwMode="auto">
        <a:xfrm>
          <a:off x="9837084" y="103508455"/>
          <a:ext cx="1969434" cy="593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54349</xdr:colOff>
      <xdr:row>541</xdr:row>
      <xdr:rowOff>156600</xdr:rowOff>
    </xdr:from>
    <xdr:to>
      <xdr:col>22</xdr:col>
      <xdr:colOff>516593</xdr:colOff>
      <xdr:row>547</xdr:row>
      <xdr:rowOff>27547</xdr:rowOff>
    </xdr:to>
    <xdr:pic>
      <xdr:nvPicPr>
        <xdr:cNvPr id="362" name="Picture 361" descr="Mason Dixon Distillery | Destination Gettysburg">
          <a:extLst>
            <a:ext uri="{FF2B5EF4-FFF2-40B4-BE49-F238E27FC236}">
              <a16:creationId xmlns:a16="http://schemas.microsoft.com/office/drawing/2014/main" id="{3F345099-86F5-E08C-E7EB-1E9709D5B0C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38" t="8000" r="2417" b="6000"/>
        <a:stretch/>
      </xdr:blipFill>
      <xdr:spPr bwMode="auto">
        <a:xfrm>
          <a:off x="12436849" y="103217100"/>
          <a:ext cx="1700494" cy="1013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285342</xdr:colOff>
      <xdr:row>541</xdr:row>
      <xdr:rowOff>173920</xdr:rowOff>
    </xdr:from>
    <xdr:to>
      <xdr:col>27</xdr:col>
      <xdr:colOff>581030</xdr:colOff>
      <xdr:row>546</xdr:row>
      <xdr:rowOff>181051</xdr:rowOff>
    </xdr:to>
    <xdr:pic>
      <xdr:nvPicPr>
        <xdr:cNvPr id="363" name="Picture 362" descr="19 Best Vodka Brands and Vodka Company Logos | BrandonGaille.com">
          <a:extLst>
            <a:ext uri="{FF2B5EF4-FFF2-40B4-BE49-F238E27FC236}">
              <a16:creationId xmlns:a16="http://schemas.microsoft.com/office/drawing/2014/main" id="{12E3FD0F-684E-54B7-7FF5-E924A0AF41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5" t="16144" r="3890" b="25147"/>
        <a:stretch/>
      </xdr:blipFill>
      <xdr:spPr bwMode="auto">
        <a:xfrm>
          <a:off x="15144342" y="103234420"/>
          <a:ext cx="2153063" cy="959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450374</xdr:colOff>
      <xdr:row>540</xdr:row>
      <xdr:rowOff>33337</xdr:rowOff>
    </xdr:from>
    <xdr:to>
      <xdr:col>32</xdr:col>
      <xdr:colOff>27287</xdr:colOff>
      <xdr:row>547</xdr:row>
      <xdr:rowOff>10926</xdr:rowOff>
    </xdr:to>
    <xdr:pic>
      <xdr:nvPicPr>
        <xdr:cNvPr id="364" name="Picture 363" descr="A bison in a circle with green text&#10;&#10;Description automatically generated">
          <a:extLst>
            <a:ext uri="{FF2B5EF4-FFF2-40B4-BE49-F238E27FC236}">
              <a16:creationId xmlns:a16="http://schemas.microsoft.com/office/drawing/2014/main" id="{A5510639-8967-549A-8459-C4D0CC554A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463"/>
        <a:stretch/>
      </xdr:blipFill>
      <xdr:spPr bwMode="auto">
        <a:xfrm>
          <a:off x="18404999" y="102903337"/>
          <a:ext cx="1434288" cy="1311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600999</xdr:colOff>
      <xdr:row>548</xdr:row>
      <xdr:rowOff>10925</xdr:rowOff>
    </xdr:from>
    <xdr:to>
      <xdr:col>10</xdr:col>
      <xdr:colOff>281070</xdr:colOff>
      <xdr:row>550</xdr:row>
      <xdr:rowOff>103373</xdr:rowOff>
    </xdr:to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7439B251-8645-5DC3-F731-2A434CA3A213}"/>
            </a:ext>
          </a:extLst>
        </xdr:cNvPr>
        <xdr:cNvSpPr txBox="1"/>
      </xdr:nvSpPr>
      <xdr:spPr>
        <a:xfrm>
          <a:off x="4934874" y="104404925"/>
          <a:ext cx="1537446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€10.51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607723</xdr:colOff>
      <xdr:row>552</xdr:row>
      <xdr:rowOff>40060</xdr:rowOff>
    </xdr:from>
    <xdr:to>
      <xdr:col>10</xdr:col>
      <xdr:colOff>287794</xdr:colOff>
      <xdr:row>554</xdr:row>
      <xdr:rowOff>132508</xdr:rowOff>
    </xdr:to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A64985A5-7DDC-20A6-5E04-C65AB2229891}"/>
            </a:ext>
          </a:extLst>
        </xdr:cNvPr>
        <xdr:cNvSpPr txBox="1"/>
      </xdr:nvSpPr>
      <xdr:spPr>
        <a:xfrm>
          <a:off x="4941598" y="105196060"/>
          <a:ext cx="1537446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+0.6 %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604922</xdr:colOff>
      <xdr:row>556</xdr:row>
      <xdr:rowOff>136431</xdr:rowOff>
    </xdr:from>
    <xdr:to>
      <xdr:col>10</xdr:col>
      <xdr:colOff>294518</xdr:colOff>
      <xdr:row>559</xdr:row>
      <xdr:rowOff>38379</xdr:rowOff>
    </xdr:to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BE4A7837-3E97-7722-3DFD-101F5F6BF707}"/>
            </a:ext>
          </a:extLst>
        </xdr:cNvPr>
        <xdr:cNvSpPr txBox="1"/>
      </xdr:nvSpPr>
      <xdr:spPr>
        <a:xfrm>
          <a:off x="4938797" y="106054431"/>
          <a:ext cx="1546971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€0.06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173112</xdr:colOff>
      <xdr:row>548</xdr:row>
      <xdr:rowOff>22131</xdr:rowOff>
    </xdr:from>
    <xdr:to>
      <xdr:col>18</xdr:col>
      <xdr:colOff>459320</xdr:colOff>
      <xdr:row>550</xdr:row>
      <xdr:rowOff>114579</xdr:rowOff>
    </xdr:to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91771BC7-C352-DE01-CF9E-47781007F060}"/>
            </a:ext>
          </a:extLst>
        </xdr:cNvPr>
        <xdr:cNvSpPr txBox="1"/>
      </xdr:nvSpPr>
      <xdr:spPr>
        <a:xfrm>
          <a:off x="10079112" y="104416131"/>
          <a:ext cx="1524458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€17.04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168629</xdr:colOff>
      <xdr:row>552</xdr:row>
      <xdr:rowOff>51267</xdr:rowOff>
    </xdr:from>
    <xdr:to>
      <xdr:col>18</xdr:col>
      <xdr:colOff>454837</xdr:colOff>
      <xdr:row>554</xdr:row>
      <xdr:rowOff>143715</xdr:rowOff>
    </xdr:to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CFEDD00E-C092-F23F-F63E-232DA0E25511}"/>
            </a:ext>
          </a:extLst>
        </xdr:cNvPr>
        <xdr:cNvSpPr txBox="1"/>
      </xdr:nvSpPr>
      <xdr:spPr>
        <a:xfrm>
          <a:off x="10074629" y="105207267"/>
          <a:ext cx="1524458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+27.2 %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175353</xdr:colOff>
      <xdr:row>556</xdr:row>
      <xdr:rowOff>147638</xdr:rowOff>
    </xdr:from>
    <xdr:to>
      <xdr:col>18</xdr:col>
      <xdr:colOff>461561</xdr:colOff>
      <xdr:row>559</xdr:row>
      <xdr:rowOff>49586</xdr:rowOff>
    </xdr:to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D70FC135-71BC-4965-147C-C31A9DE17DBD}"/>
            </a:ext>
          </a:extLst>
        </xdr:cNvPr>
        <xdr:cNvSpPr txBox="1"/>
      </xdr:nvSpPr>
      <xdr:spPr>
        <a:xfrm>
          <a:off x="10081353" y="106065638"/>
          <a:ext cx="1524458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€3.65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29</xdr:col>
      <xdr:colOff>454856</xdr:colOff>
      <xdr:row>548</xdr:row>
      <xdr:rowOff>22131</xdr:rowOff>
    </xdr:from>
    <xdr:to>
      <xdr:col>32</xdr:col>
      <xdr:colOff>134927</xdr:colOff>
      <xdr:row>550</xdr:row>
      <xdr:rowOff>114579</xdr:rowOff>
    </xdr:to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6F86072-A9D2-D110-FB54-6BFE9843F7EF}"/>
            </a:ext>
          </a:extLst>
        </xdr:cNvPr>
        <xdr:cNvSpPr txBox="1"/>
      </xdr:nvSpPr>
      <xdr:spPr>
        <a:xfrm>
          <a:off x="18409481" y="104416131"/>
          <a:ext cx="1537446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€10.01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29</xdr:col>
      <xdr:colOff>450374</xdr:colOff>
      <xdr:row>552</xdr:row>
      <xdr:rowOff>73678</xdr:rowOff>
    </xdr:from>
    <xdr:to>
      <xdr:col>32</xdr:col>
      <xdr:colOff>130445</xdr:colOff>
      <xdr:row>554</xdr:row>
      <xdr:rowOff>166126</xdr:rowOff>
    </xdr:to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D0AC2E93-891D-445F-6B84-BC9FA05FFE72}"/>
            </a:ext>
          </a:extLst>
        </xdr:cNvPr>
        <xdr:cNvSpPr txBox="1"/>
      </xdr:nvSpPr>
      <xdr:spPr>
        <a:xfrm>
          <a:off x="18404999" y="105229678"/>
          <a:ext cx="1537446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+30.6 %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29</xdr:col>
      <xdr:colOff>457098</xdr:colOff>
      <xdr:row>556</xdr:row>
      <xdr:rowOff>170049</xdr:rowOff>
    </xdr:from>
    <xdr:to>
      <xdr:col>32</xdr:col>
      <xdr:colOff>137169</xdr:colOff>
      <xdr:row>559</xdr:row>
      <xdr:rowOff>71997</xdr:rowOff>
    </xdr:to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923435EB-BCBF-A1E4-6174-ECFCCA6B7C13}"/>
            </a:ext>
          </a:extLst>
        </xdr:cNvPr>
        <xdr:cNvSpPr txBox="1"/>
      </xdr:nvSpPr>
      <xdr:spPr>
        <a:xfrm>
          <a:off x="18411723" y="106088049"/>
          <a:ext cx="1537446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€2.35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90190</xdr:colOff>
      <xdr:row>548</xdr:row>
      <xdr:rowOff>17648</xdr:rowOff>
    </xdr:from>
    <xdr:to>
      <xdr:col>14</xdr:col>
      <xdr:colOff>376397</xdr:colOff>
      <xdr:row>550</xdr:row>
      <xdr:rowOff>110096</xdr:rowOff>
    </xdr:to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C0A39897-C0B6-50B9-6F5E-71FE29CC91CF}"/>
            </a:ext>
          </a:extLst>
        </xdr:cNvPr>
        <xdr:cNvSpPr txBox="1"/>
      </xdr:nvSpPr>
      <xdr:spPr>
        <a:xfrm>
          <a:off x="7519690" y="104411648"/>
          <a:ext cx="1524457" cy="473448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€53.05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85707</xdr:colOff>
      <xdr:row>552</xdr:row>
      <xdr:rowOff>46784</xdr:rowOff>
    </xdr:from>
    <xdr:to>
      <xdr:col>14</xdr:col>
      <xdr:colOff>371914</xdr:colOff>
      <xdr:row>554</xdr:row>
      <xdr:rowOff>139232</xdr:rowOff>
    </xdr:to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213AA86-9D06-F06A-0063-9DF17F28D63D}"/>
            </a:ext>
          </a:extLst>
        </xdr:cNvPr>
        <xdr:cNvSpPr txBox="1"/>
      </xdr:nvSpPr>
      <xdr:spPr>
        <a:xfrm>
          <a:off x="7515207" y="105202784"/>
          <a:ext cx="1524457" cy="473448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+12.6 %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92431</xdr:colOff>
      <xdr:row>556</xdr:row>
      <xdr:rowOff>143155</xdr:rowOff>
    </xdr:from>
    <xdr:to>
      <xdr:col>14</xdr:col>
      <xdr:colOff>378638</xdr:colOff>
      <xdr:row>559</xdr:row>
      <xdr:rowOff>45103</xdr:rowOff>
    </xdr:to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990C969E-E39A-1E03-0F28-D88A5CF881B2}"/>
            </a:ext>
          </a:extLst>
        </xdr:cNvPr>
        <xdr:cNvSpPr txBox="1"/>
      </xdr:nvSpPr>
      <xdr:spPr>
        <a:xfrm>
          <a:off x="7521931" y="106061155"/>
          <a:ext cx="1524457" cy="473448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€5.95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173113</xdr:colOff>
      <xdr:row>548</xdr:row>
      <xdr:rowOff>22131</xdr:rowOff>
    </xdr:from>
    <xdr:to>
      <xdr:col>22</xdr:col>
      <xdr:colOff>459320</xdr:colOff>
      <xdr:row>550</xdr:row>
      <xdr:rowOff>114579</xdr:rowOff>
    </xdr:to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7A7108B0-21ED-3FFA-3F35-9EADE93AD64B}"/>
            </a:ext>
          </a:extLst>
        </xdr:cNvPr>
        <xdr:cNvSpPr txBox="1"/>
      </xdr:nvSpPr>
      <xdr:spPr>
        <a:xfrm>
          <a:off x="12555613" y="104416131"/>
          <a:ext cx="1524457" cy="47344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€19.60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168630</xdr:colOff>
      <xdr:row>552</xdr:row>
      <xdr:rowOff>51267</xdr:rowOff>
    </xdr:from>
    <xdr:to>
      <xdr:col>22</xdr:col>
      <xdr:colOff>454837</xdr:colOff>
      <xdr:row>554</xdr:row>
      <xdr:rowOff>143715</xdr:rowOff>
    </xdr:to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C1E788CC-79B9-9344-30D6-E3E2A881C6D6}"/>
            </a:ext>
          </a:extLst>
        </xdr:cNvPr>
        <xdr:cNvSpPr txBox="1"/>
      </xdr:nvSpPr>
      <xdr:spPr>
        <a:xfrm>
          <a:off x="12551130" y="105207267"/>
          <a:ext cx="1524457" cy="47344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+12.5 %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175354</xdr:colOff>
      <xdr:row>556</xdr:row>
      <xdr:rowOff>147638</xdr:rowOff>
    </xdr:from>
    <xdr:to>
      <xdr:col>22</xdr:col>
      <xdr:colOff>461561</xdr:colOff>
      <xdr:row>559</xdr:row>
      <xdr:rowOff>49586</xdr:rowOff>
    </xdr:to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99B7BACC-A5D4-7A71-74C3-0457E4F2C445}"/>
            </a:ext>
          </a:extLst>
        </xdr:cNvPr>
        <xdr:cNvSpPr txBox="1"/>
      </xdr:nvSpPr>
      <xdr:spPr>
        <a:xfrm>
          <a:off x="12557854" y="106065638"/>
          <a:ext cx="1524457" cy="47344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€2.18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573359</xdr:colOff>
      <xdr:row>548</xdr:row>
      <xdr:rowOff>22131</xdr:rowOff>
    </xdr:from>
    <xdr:to>
      <xdr:col>27</xdr:col>
      <xdr:colOff>253430</xdr:colOff>
      <xdr:row>550</xdr:row>
      <xdr:rowOff>114579</xdr:rowOff>
    </xdr:to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332E45AF-62CF-DEE3-3C25-6FFFFDE4B552}"/>
            </a:ext>
          </a:extLst>
        </xdr:cNvPr>
        <xdr:cNvSpPr txBox="1"/>
      </xdr:nvSpPr>
      <xdr:spPr>
        <a:xfrm>
          <a:off x="15432359" y="104416131"/>
          <a:ext cx="1537446" cy="473448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€17.56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568876</xdr:colOff>
      <xdr:row>552</xdr:row>
      <xdr:rowOff>51267</xdr:rowOff>
    </xdr:from>
    <xdr:to>
      <xdr:col>27</xdr:col>
      <xdr:colOff>248947</xdr:colOff>
      <xdr:row>554</xdr:row>
      <xdr:rowOff>143715</xdr:rowOff>
    </xdr:to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4D2542C0-45DE-F4DD-38DE-AF767095303C}"/>
            </a:ext>
          </a:extLst>
        </xdr:cNvPr>
        <xdr:cNvSpPr txBox="1"/>
      </xdr:nvSpPr>
      <xdr:spPr>
        <a:xfrm>
          <a:off x="15427876" y="105207267"/>
          <a:ext cx="1537446" cy="473448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+14.6 %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575600</xdr:colOff>
      <xdr:row>556</xdr:row>
      <xdr:rowOff>147638</xdr:rowOff>
    </xdr:from>
    <xdr:to>
      <xdr:col>27</xdr:col>
      <xdr:colOff>255671</xdr:colOff>
      <xdr:row>559</xdr:row>
      <xdr:rowOff>49586</xdr:rowOff>
    </xdr:to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D60032C6-CBC4-CEAB-04B7-49DF6BADAC2B}"/>
            </a:ext>
          </a:extLst>
        </xdr:cNvPr>
        <xdr:cNvSpPr txBox="1"/>
      </xdr:nvSpPr>
      <xdr:spPr>
        <a:xfrm>
          <a:off x="15434600" y="106065638"/>
          <a:ext cx="1537446" cy="473448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€2.23 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328128</xdr:colOff>
      <xdr:row>540</xdr:row>
      <xdr:rowOff>59823</xdr:rowOff>
    </xdr:from>
    <xdr:to>
      <xdr:col>10</xdr:col>
      <xdr:colOff>529834</xdr:colOff>
      <xdr:row>590</xdr:row>
      <xdr:rowOff>26205</xdr:rowOff>
    </xdr:to>
    <xdr:sp macro="" textlink="">
      <xdr:nvSpPr>
        <xdr:cNvPr id="389" name="Rectangle: Rounded Corners 388">
          <a:extLst>
            <a:ext uri="{FF2B5EF4-FFF2-40B4-BE49-F238E27FC236}">
              <a16:creationId xmlns:a16="http://schemas.microsoft.com/office/drawing/2014/main" id="{1E30E7A7-E867-D82A-4052-AF6D086A48AC}"/>
            </a:ext>
          </a:extLst>
        </xdr:cNvPr>
        <xdr:cNvSpPr/>
      </xdr:nvSpPr>
      <xdr:spPr>
        <a:xfrm>
          <a:off x="4662003" y="102929823"/>
          <a:ext cx="2059081" cy="9491382"/>
        </a:xfrm>
        <a:prstGeom prst="roundRect">
          <a:avLst/>
        </a:prstGeom>
        <a:noFill/>
        <a:ln w="38100">
          <a:solidFill>
            <a:schemeClr val="accent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251932</xdr:colOff>
      <xdr:row>576</xdr:row>
      <xdr:rowOff>122861</xdr:rowOff>
    </xdr:from>
    <xdr:to>
      <xdr:col>6</xdr:col>
      <xdr:colOff>503501</xdr:colOff>
      <xdr:row>580</xdr:row>
      <xdr:rowOff>24811</xdr:rowOff>
    </xdr:to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DE910C09-0EEC-C18F-EE97-211AD925EB7D}"/>
            </a:ext>
          </a:extLst>
        </xdr:cNvPr>
        <xdr:cNvSpPr txBox="1"/>
      </xdr:nvSpPr>
      <xdr:spPr>
        <a:xfrm>
          <a:off x="2109307" y="109850861"/>
          <a:ext cx="210894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Weighted Distribution</a:t>
          </a:r>
          <a:endParaRPr lang="en-US" sz="1800" b="1" baseline="0"/>
        </a:p>
      </xdr:txBody>
    </xdr:sp>
    <xdr:clientData/>
  </xdr:twoCellAnchor>
  <xdr:twoCellAnchor>
    <xdr:from>
      <xdr:col>3</xdr:col>
      <xdr:colOff>254654</xdr:colOff>
      <xdr:row>582</xdr:row>
      <xdr:rowOff>139190</xdr:rowOff>
    </xdr:from>
    <xdr:to>
      <xdr:col>6</xdr:col>
      <xdr:colOff>506223</xdr:colOff>
      <xdr:row>586</xdr:row>
      <xdr:rowOff>41140</xdr:rowOff>
    </xdr:to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22BCB845-1C67-70AA-1F28-C66AAE1DC389}"/>
            </a:ext>
          </a:extLst>
        </xdr:cNvPr>
        <xdr:cNvSpPr txBox="1"/>
      </xdr:nvSpPr>
      <xdr:spPr>
        <a:xfrm>
          <a:off x="2112029" y="111010190"/>
          <a:ext cx="2108944" cy="66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Shelf Space</a:t>
          </a:r>
          <a:endParaRPr lang="en-US" sz="1800" b="1" baseline="0"/>
        </a:p>
      </xdr:txBody>
    </xdr:sp>
    <xdr:clientData/>
  </xdr:twoCellAnchor>
  <xdr:twoCellAnchor>
    <xdr:from>
      <xdr:col>7</xdr:col>
      <xdr:colOff>586712</xdr:colOff>
      <xdr:row>577</xdr:row>
      <xdr:rowOff>68075</xdr:rowOff>
    </xdr:from>
    <xdr:to>
      <xdr:col>10</xdr:col>
      <xdr:colOff>266783</xdr:colOff>
      <xdr:row>579</xdr:row>
      <xdr:rowOff>160523</xdr:rowOff>
    </xdr:to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E9F72246-D09A-B38E-CEED-AA4CBCC06E7D}"/>
            </a:ext>
          </a:extLst>
        </xdr:cNvPr>
        <xdr:cNvSpPr txBox="1"/>
      </xdr:nvSpPr>
      <xdr:spPr>
        <a:xfrm>
          <a:off x="4920587" y="109986575"/>
          <a:ext cx="1537446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88.9 %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158825</xdr:colOff>
      <xdr:row>577</xdr:row>
      <xdr:rowOff>79281</xdr:rowOff>
    </xdr:from>
    <xdr:to>
      <xdr:col>18</xdr:col>
      <xdr:colOff>445033</xdr:colOff>
      <xdr:row>579</xdr:row>
      <xdr:rowOff>171729</xdr:rowOff>
    </xdr:to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D6AD8C22-30B5-0FA9-33A4-82D65BE332BE}"/>
            </a:ext>
          </a:extLst>
        </xdr:cNvPr>
        <xdr:cNvSpPr txBox="1"/>
      </xdr:nvSpPr>
      <xdr:spPr>
        <a:xfrm>
          <a:off x="10064825" y="109997781"/>
          <a:ext cx="1524458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90.2 %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29</xdr:col>
      <xdr:colOff>440569</xdr:colOff>
      <xdr:row>577</xdr:row>
      <xdr:rowOff>79281</xdr:rowOff>
    </xdr:from>
    <xdr:to>
      <xdr:col>32</xdr:col>
      <xdr:colOff>120640</xdr:colOff>
      <xdr:row>579</xdr:row>
      <xdr:rowOff>171729</xdr:rowOff>
    </xdr:to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5C610FAD-2686-E2D2-41DE-C2B7DB672054}"/>
            </a:ext>
          </a:extLst>
        </xdr:cNvPr>
        <xdr:cNvSpPr txBox="1"/>
      </xdr:nvSpPr>
      <xdr:spPr>
        <a:xfrm>
          <a:off x="18395194" y="109997781"/>
          <a:ext cx="1537446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85.8 %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75903</xdr:colOff>
      <xdr:row>577</xdr:row>
      <xdr:rowOff>74798</xdr:rowOff>
    </xdr:from>
    <xdr:to>
      <xdr:col>14</xdr:col>
      <xdr:colOff>362110</xdr:colOff>
      <xdr:row>579</xdr:row>
      <xdr:rowOff>167246</xdr:rowOff>
    </xdr:to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FB09D25-973D-871E-74A1-3BD562EF3957}"/>
            </a:ext>
          </a:extLst>
        </xdr:cNvPr>
        <xdr:cNvSpPr txBox="1"/>
      </xdr:nvSpPr>
      <xdr:spPr>
        <a:xfrm>
          <a:off x="7505403" y="109993298"/>
          <a:ext cx="1524457" cy="473448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100 %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158826</xdr:colOff>
      <xdr:row>577</xdr:row>
      <xdr:rowOff>79281</xdr:rowOff>
    </xdr:from>
    <xdr:to>
      <xdr:col>22</xdr:col>
      <xdr:colOff>445033</xdr:colOff>
      <xdr:row>579</xdr:row>
      <xdr:rowOff>171729</xdr:rowOff>
    </xdr:to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C16F28C0-7914-AB69-1CDE-569F0A9B9F11}"/>
            </a:ext>
          </a:extLst>
        </xdr:cNvPr>
        <xdr:cNvSpPr txBox="1"/>
      </xdr:nvSpPr>
      <xdr:spPr>
        <a:xfrm>
          <a:off x="12541326" y="109997781"/>
          <a:ext cx="1524457" cy="47344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97.7 %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559072</xdr:colOff>
      <xdr:row>577</xdr:row>
      <xdr:rowOff>79281</xdr:rowOff>
    </xdr:from>
    <xdr:to>
      <xdr:col>27</xdr:col>
      <xdr:colOff>239143</xdr:colOff>
      <xdr:row>579</xdr:row>
      <xdr:rowOff>171729</xdr:rowOff>
    </xdr:to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858B8AB2-74AB-CDDD-8E4C-EE76884571F5}"/>
            </a:ext>
          </a:extLst>
        </xdr:cNvPr>
        <xdr:cNvSpPr txBox="1"/>
      </xdr:nvSpPr>
      <xdr:spPr>
        <a:xfrm>
          <a:off x="15418072" y="109997781"/>
          <a:ext cx="1537446" cy="473448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95.8 %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572425</xdr:colOff>
      <xdr:row>583</xdr:row>
      <xdr:rowOff>77600</xdr:rowOff>
    </xdr:from>
    <xdr:to>
      <xdr:col>10</xdr:col>
      <xdr:colOff>252496</xdr:colOff>
      <xdr:row>585</xdr:row>
      <xdr:rowOff>170048</xdr:rowOff>
    </xdr:to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9F8FE4A0-16DA-B92C-5753-481BE114EF19}"/>
            </a:ext>
          </a:extLst>
        </xdr:cNvPr>
        <xdr:cNvSpPr txBox="1"/>
      </xdr:nvSpPr>
      <xdr:spPr>
        <a:xfrm>
          <a:off x="4906300" y="111139100"/>
          <a:ext cx="1537446" cy="473448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32.9</a:t>
          </a:r>
          <a:r>
            <a:rPr lang="en-US" sz="1800" b="1" baseline="0">
              <a:solidFill>
                <a:schemeClr val="bg1"/>
              </a:solidFill>
            </a:rPr>
            <a:t> c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144538</xdr:colOff>
      <xdr:row>583</xdr:row>
      <xdr:rowOff>88806</xdr:rowOff>
    </xdr:from>
    <xdr:to>
      <xdr:col>18</xdr:col>
      <xdr:colOff>430746</xdr:colOff>
      <xdr:row>585</xdr:row>
      <xdr:rowOff>181254</xdr:rowOff>
    </xdr:to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1108223C-6621-6B22-B538-4823567609F8}"/>
            </a:ext>
          </a:extLst>
        </xdr:cNvPr>
        <xdr:cNvSpPr txBox="1"/>
      </xdr:nvSpPr>
      <xdr:spPr>
        <a:xfrm>
          <a:off x="10050538" y="111150306"/>
          <a:ext cx="1524458" cy="473448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34</a:t>
          </a:r>
          <a:r>
            <a:rPr lang="en-US" sz="1800" b="1" baseline="0">
              <a:solidFill>
                <a:schemeClr val="bg1"/>
              </a:solidFill>
            </a:rPr>
            <a:t> c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29</xdr:col>
      <xdr:colOff>426282</xdr:colOff>
      <xdr:row>583</xdr:row>
      <xdr:rowOff>88806</xdr:rowOff>
    </xdr:from>
    <xdr:to>
      <xdr:col>32</xdr:col>
      <xdr:colOff>106353</xdr:colOff>
      <xdr:row>585</xdr:row>
      <xdr:rowOff>181254</xdr:rowOff>
    </xdr:to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5295E371-D157-9645-1F16-4C5E4B61B3FA}"/>
            </a:ext>
          </a:extLst>
        </xdr:cNvPr>
        <xdr:cNvSpPr txBox="1"/>
      </xdr:nvSpPr>
      <xdr:spPr>
        <a:xfrm>
          <a:off x="18380907" y="111150306"/>
          <a:ext cx="1537446" cy="473448"/>
        </a:xfrm>
        <a:prstGeom prst="rect">
          <a:avLst/>
        </a:prstGeom>
        <a:solidFill>
          <a:schemeClr val="accent6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26.9</a:t>
          </a:r>
          <a:r>
            <a:rPr lang="en-US" sz="1800" b="1" baseline="0">
              <a:solidFill>
                <a:schemeClr val="bg1"/>
              </a:solidFill>
            </a:rPr>
            <a:t> c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61616</xdr:colOff>
      <xdr:row>583</xdr:row>
      <xdr:rowOff>84323</xdr:rowOff>
    </xdr:from>
    <xdr:to>
      <xdr:col>14</xdr:col>
      <xdr:colOff>347823</xdr:colOff>
      <xdr:row>585</xdr:row>
      <xdr:rowOff>176771</xdr:rowOff>
    </xdr:to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4F21E976-EA27-52CA-E0B2-156048AEED5C}"/>
            </a:ext>
          </a:extLst>
        </xdr:cNvPr>
        <xdr:cNvSpPr txBox="1"/>
      </xdr:nvSpPr>
      <xdr:spPr>
        <a:xfrm>
          <a:off x="7491116" y="111145823"/>
          <a:ext cx="1524457" cy="473448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78.3</a:t>
          </a:r>
          <a:r>
            <a:rPr lang="en-US" sz="1800" b="1" baseline="0">
              <a:solidFill>
                <a:schemeClr val="bg1"/>
              </a:solidFill>
            </a:rPr>
            <a:t> 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144539</xdr:colOff>
      <xdr:row>583</xdr:row>
      <xdr:rowOff>88806</xdr:rowOff>
    </xdr:from>
    <xdr:to>
      <xdr:col>22</xdr:col>
      <xdr:colOff>430746</xdr:colOff>
      <xdr:row>585</xdr:row>
      <xdr:rowOff>181254</xdr:rowOff>
    </xdr:to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BA2779A2-F329-9096-EA54-77DE3315509F}"/>
            </a:ext>
          </a:extLst>
        </xdr:cNvPr>
        <xdr:cNvSpPr txBox="1"/>
      </xdr:nvSpPr>
      <xdr:spPr>
        <a:xfrm>
          <a:off x="12527039" y="111150306"/>
          <a:ext cx="1524457" cy="473448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54</a:t>
          </a:r>
          <a:r>
            <a:rPr lang="en-US" sz="1800" b="1" baseline="0">
              <a:solidFill>
                <a:schemeClr val="bg1"/>
              </a:solidFill>
            </a:rPr>
            <a:t> c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544785</xdr:colOff>
      <xdr:row>583</xdr:row>
      <xdr:rowOff>88806</xdr:rowOff>
    </xdr:from>
    <xdr:to>
      <xdr:col>27</xdr:col>
      <xdr:colOff>224856</xdr:colOff>
      <xdr:row>585</xdr:row>
      <xdr:rowOff>181254</xdr:rowOff>
    </xdr:to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B435097A-7416-8E48-29AA-C73D4DA22B76}"/>
            </a:ext>
          </a:extLst>
        </xdr:cNvPr>
        <xdr:cNvSpPr txBox="1"/>
      </xdr:nvSpPr>
      <xdr:spPr>
        <a:xfrm>
          <a:off x="15403785" y="111150306"/>
          <a:ext cx="1537446" cy="473448"/>
        </a:xfrm>
        <a:prstGeom prst="rect">
          <a:avLst/>
        </a:prstGeom>
        <a:solidFill>
          <a:srgbClr val="0070C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36.8</a:t>
          </a:r>
          <a:r>
            <a:rPr lang="en-US" sz="1800" b="1" baseline="0">
              <a:solidFill>
                <a:schemeClr val="bg1"/>
              </a:solidFill>
            </a:rPr>
            <a:t> c</a:t>
          </a:r>
          <a:r>
            <a:rPr lang="en-US" sz="1800" b="1">
              <a:solidFill>
                <a:schemeClr val="bg1"/>
              </a:solidFill>
            </a:rPr>
            <a:t>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48988</xdr:colOff>
      <xdr:row>550</xdr:row>
      <xdr:rowOff>53067</xdr:rowOff>
    </xdr:from>
    <xdr:to>
      <xdr:col>3</xdr:col>
      <xdr:colOff>35381</xdr:colOff>
      <xdr:row>584</xdr:row>
      <xdr:rowOff>176212</xdr:rowOff>
    </xdr:to>
    <xdr:sp macro="" textlink="">
      <xdr:nvSpPr>
        <xdr:cNvPr id="404" name="Left Brace 403">
          <a:extLst>
            <a:ext uri="{FF2B5EF4-FFF2-40B4-BE49-F238E27FC236}">
              <a16:creationId xmlns:a16="http://schemas.microsoft.com/office/drawing/2014/main" id="{13D704A9-5074-94D8-D60C-72FB1AA1C495}"/>
            </a:ext>
          </a:extLst>
        </xdr:cNvPr>
        <xdr:cNvSpPr/>
      </xdr:nvSpPr>
      <xdr:spPr>
        <a:xfrm>
          <a:off x="1287238" y="104828067"/>
          <a:ext cx="605518" cy="6600145"/>
        </a:xfrm>
        <a:prstGeom prst="leftBrace">
          <a:avLst/>
        </a:prstGeom>
        <a:ln w="38100">
          <a:solidFill>
            <a:schemeClr val="accent4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122467</xdr:colOff>
      <xdr:row>566</xdr:row>
      <xdr:rowOff>92526</xdr:rowOff>
    </xdr:from>
    <xdr:to>
      <xdr:col>2</xdr:col>
      <xdr:colOff>1363</xdr:colOff>
      <xdr:row>568</xdr:row>
      <xdr:rowOff>103413</xdr:rowOff>
    </xdr:to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4A3D0244-C29F-BAB4-0B73-0165CD35EA38}"/>
            </a:ext>
          </a:extLst>
        </xdr:cNvPr>
        <xdr:cNvSpPr txBox="1"/>
      </xdr:nvSpPr>
      <xdr:spPr>
        <a:xfrm>
          <a:off x="122467" y="107915526"/>
          <a:ext cx="1117146" cy="391887"/>
        </a:xfrm>
        <a:prstGeom prst="rect">
          <a:avLst/>
        </a:prstGeom>
        <a:solidFill>
          <a:srgbClr val="00B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SM</a:t>
          </a:r>
          <a:endParaRPr lang="en-US" sz="1800" b="1" baseline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7</xdr:col>
      <xdr:colOff>498308</xdr:colOff>
      <xdr:row>505</xdr:row>
      <xdr:rowOff>130629</xdr:rowOff>
    </xdr:from>
    <xdr:to>
      <xdr:col>10</xdr:col>
      <xdr:colOff>373577</xdr:colOff>
      <xdr:row>515</xdr:row>
      <xdr:rowOff>163286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C69C94BE-C6DD-0445-A01E-3C76BE09D2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081" t="2768" r="25898" b="4372"/>
        <a:stretch/>
      </xdr:blipFill>
      <xdr:spPr bwMode="auto">
        <a:xfrm>
          <a:off x="4784558" y="96333129"/>
          <a:ext cx="1712233" cy="1937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474514</xdr:colOff>
      <xdr:row>505</xdr:row>
      <xdr:rowOff>149679</xdr:rowOff>
    </xdr:from>
    <xdr:to>
      <xdr:col>14</xdr:col>
      <xdr:colOff>299358</xdr:colOff>
      <xdr:row>515</xdr:row>
      <xdr:rowOff>149678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8930C1E4-EFB8-D499-3F84-7F55B07AD56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32" t="1978" r="25761" b="5091"/>
        <a:stretch/>
      </xdr:blipFill>
      <xdr:spPr bwMode="auto">
        <a:xfrm>
          <a:off x="7210050" y="96352179"/>
          <a:ext cx="1661808" cy="1904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136524</xdr:colOff>
      <xdr:row>506</xdr:row>
      <xdr:rowOff>122463</xdr:rowOff>
    </xdr:from>
    <xdr:to>
      <xdr:col>18</xdr:col>
      <xdr:colOff>530678</xdr:colOff>
      <xdr:row>515</xdr:row>
      <xdr:rowOff>163285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7028F1F3-6330-9E17-B2E5-3D01A83F17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36" t="5932" r="25466" b="5090"/>
        <a:stretch/>
      </xdr:blipFill>
      <xdr:spPr bwMode="auto">
        <a:xfrm>
          <a:off x="9933667" y="96515463"/>
          <a:ext cx="1618797" cy="1755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209463</xdr:colOff>
      <xdr:row>506</xdr:row>
      <xdr:rowOff>68035</xdr:rowOff>
    </xdr:from>
    <xdr:to>
      <xdr:col>22</xdr:col>
      <xdr:colOff>585109</xdr:colOff>
      <xdr:row>515</xdr:row>
      <xdr:rowOff>176892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27FBB0F4-DE56-B8C1-BBDA-2D94E84768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36" t="1978" r="25762" b="5091"/>
        <a:stretch/>
      </xdr:blipFill>
      <xdr:spPr bwMode="auto">
        <a:xfrm>
          <a:off x="12455892" y="96461035"/>
          <a:ext cx="1600288" cy="1823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466434</xdr:colOff>
      <xdr:row>506</xdr:row>
      <xdr:rowOff>81644</xdr:rowOff>
    </xdr:from>
    <xdr:to>
      <xdr:col>27</xdr:col>
      <xdr:colOff>285748</xdr:colOff>
      <xdr:row>516</xdr:row>
      <xdr:rowOff>13608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F35130D6-A15B-DE3E-C283-AE3F3A408D2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36" t="4449" r="25762" b="5091"/>
        <a:stretch/>
      </xdr:blipFill>
      <xdr:spPr bwMode="auto">
        <a:xfrm>
          <a:off x="15162148" y="96474644"/>
          <a:ext cx="1656279" cy="1836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442194</xdr:colOff>
      <xdr:row>507</xdr:row>
      <xdr:rowOff>27215</xdr:rowOff>
    </xdr:from>
    <xdr:to>
      <xdr:col>32</xdr:col>
      <xdr:colOff>108856</xdr:colOff>
      <xdr:row>516</xdr:row>
      <xdr:rowOff>27215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A463547C-F423-D3AF-A810-CD50FA3C01A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36" t="2472" r="26057" b="5091"/>
        <a:stretch/>
      </xdr:blipFill>
      <xdr:spPr bwMode="auto">
        <a:xfrm>
          <a:off x="18199515" y="96610715"/>
          <a:ext cx="1503627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554181</xdr:colOff>
      <xdr:row>561</xdr:row>
      <xdr:rowOff>155864</xdr:rowOff>
    </xdr:from>
    <xdr:to>
      <xdr:col>10</xdr:col>
      <xdr:colOff>392115</xdr:colOff>
      <xdr:row>571</xdr:row>
      <xdr:rowOff>151164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F4B0E346-12BC-4B19-021B-FC6D3AF25E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61" t="1887" r="25518" b="5001"/>
        <a:stretch/>
      </xdr:blipFill>
      <xdr:spPr bwMode="auto">
        <a:xfrm>
          <a:off x="4797136" y="107026364"/>
          <a:ext cx="1656343" cy="19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391795</xdr:colOff>
      <xdr:row>560</xdr:row>
      <xdr:rowOff>66050</xdr:rowOff>
    </xdr:from>
    <xdr:to>
      <xdr:col>14</xdr:col>
      <xdr:colOff>519546</xdr:colOff>
      <xdr:row>571</xdr:row>
      <xdr:rowOff>173182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C8A4219F-2DA0-4CAA-F89C-9065EEE8C4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61" t="3775" r="25518" b="4372"/>
        <a:stretch/>
      </xdr:blipFill>
      <xdr:spPr bwMode="auto">
        <a:xfrm>
          <a:off x="7059295" y="106746050"/>
          <a:ext cx="1946160" cy="2202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22740</xdr:colOff>
      <xdr:row>561</xdr:row>
      <xdr:rowOff>152616</xdr:rowOff>
    </xdr:from>
    <xdr:to>
      <xdr:col>18</xdr:col>
      <xdr:colOff>502228</xdr:colOff>
      <xdr:row>572</xdr:row>
      <xdr:rowOff>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E85038C6-B566-661C-D0DD-D6EC1F05FD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61" t="2516" r="25898" b="5001"/>
        <a:stretch/>
      </xdr:blipFill>
      <xdr:spPr bwMode="auto">
        <a:xfrm>
          <a:off x="9720922" y="107023116"/>
          <a:ext cx="1691761" cy="19428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17318</xdr:colOff>
      <xdr:row>561</xdr:row>
      <xdr:rowOff>117202</xdr:rowOff>
    </xdr:from>
    <xdr:to>
      <xdr:col>22</xdr:col>
      <xdr:colOff>571500</xdr:colOff>
      <xdr:row>572</xdr:row>
      <xdr:rowOff>34637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16740F43-D4B1-C23C-183A-BBB7AE8D79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61" t="3146" r="25518" b="4372"/>
        <a:stretch/>
      </xdr:blipFill>
      <xdr:spPr bwMode="auto">
        <a:xfrm>
          <a:off x="12140045" y="106987702"/>
          <a:ext cx="1766455" cy="2012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329405</xdr:colOff>
      <xdr:row>561</xdr:row>
      <xdr:rowOff>86591</xdr:rowOff>
    </xdr:from>
    <xdr:to>
      <xdr:col>27</xdr:col>
      <xdr:colOff>329046</xdr:colOff>
      <xdr:row>572</xdr:row>
      <xdr:rowOff>34637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7CA2FA9C-5454-EEB8-C861-34A88319C1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61" t="4403" r="25518" b="4372"/>
        <a:stretch/>
      </xdr:blipFill>
      <xdr:spPr bwMode="auto">
        <a:xfrm>
          <a:off x="14876678" y="106957091"/>
          <a:ext cx="1818050" cy="2043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308160</xdr:colOff>
      <xdr:row>562</xdr:row>
      <xdr:rowOff>121228</xdr:rowOff>
    </xdr:from>
    <xdr:to>
      <xdr:col>32</xdr:col>
      <xdr:colOff>190500</xdr:colOff>
      <xdr:row>572</xdr:row>
      <xdr:rowOff>51956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73F7994-F816-7A35-4BC6-53B895FCAA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60" t="9437" r="26658" b="5001"/>
        <a:stretch/>
      </xdr:blipFill>
      <xdr:spPr bwMode="auto">
        <a:xfrm>
          <a:off x="17886115" y="107182228"/>
          <a:ext cx="1700749" cy="1835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225136</xdr:colOff>
      <xdr:row>608</xdr:row>
      <xdr:rowOff>69273</xdr:rowOff>
    </xdr:from>
    <xdr:to>
      <xdr:col>26</xdr:col>
      <xdr:colOff>381001</xdr:colOff>
      <xdr:row>650</xdr:row>
      <xdr:rowOff>173182</xdr:rowOff>
    </xdr:to>
    <xdr:graphicFrame macro="">
      <xdr:nvGraphicFramePr>
        <xdr:cNvPr id="430" name="Chart 429">
          <a:extLst>
            <a:ext uri="{FF2B5EF4-FFF2-40B4-BE49-F238E27FC236}">
              <a16:creationId xmlns:a16="http://schemas.microsoft.com/office/drawing/2014/main" id="{123BB712-CDD0-4FF7-B5E6-103E6F797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155863</xdr:colOff>
      <xdr:row>601</xdr:row>
      <xdr:rowOff>51955</xdr:rowOff>
    </xdr:from>
    <xdr:to>
      <xdr:col>22</xdr:col>
      <xdr:colOff>561356</xdr:colOff>
      <xdr:row>607</xdr:row>
      <xdr:rowOff>51955</xdr:rowOff>
    </xdr:to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D4280B0E-0E2D-43D6-AA6D-E75E1B745AE2}"/>
            </a:ext>
          </a:extLst>
        </xdr:cNvPr>
        <xdr:cNvSpPr txBox="1"/>
      </xdr:nvSpPr>
      <xdr:spPr>
        <a:xfrm>
          <a:off x="3792681" y="114542455"/>
          <a:ext cx="101036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Seasonal Trend of Vodka Sales per Category</a:t>
          </a:r>
          <a:endParaRPr lang="en-US" sz="32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CF44-0AB3-4A31-8EFC-BF9E10B2E0B8}">
  <dimension ref="A1:K157"/>
  <sheetViews>
    <sheetView topLeftCell="A100" zoomScale="85" zoomScaleNormal="85" workbookViewId="0">
      <selection activeCell="J58" sqref="J58"/>
    </sheetView>
  </sheetViews>
  <sheetFormatPr defaultRowHeight="14.4" x14ac:dyDescent="0.3"/>
  <cols>
    <col min="1" max="1" width="24.44140625" bestFit="1" customWidth="1"/>
    <col min="2" max="2" width="20" bestFit="1" customWidth="1"/>
    <col min="3" max="3" width="21.5546875" customWidth="1"/>
    <col min="4" max="4" width="20.33203125" bestFit="1" customWidth="1"/>
    <col min="5" max="5" width="25.109375" customWidth="1"/>
    <col min="6" max="6" width="25.5546875" bestFit="1" customWidth="1"/>
    <col min="7" max="7" width="27.33203125" bestFit="1" customWidth="1"/>
    <col min="8" max="8" width="26.44140625" bestFit="1" customWidth="1"/>
    <col min="9" max="10" width="25" bestFit="1" customWidth="1"/>
    <col min="11" max="11" width="23.33203125" bestFit="1" customWidth="1"/>
  </cols>
  <sheetData>
    <row r="1" spans="1:4" x14ac:dyDescent="0.3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">
      <c r="A2" t="s">
        <v>4</v>
      </c>
      <c r="B2" s="2">
        <v>0.03</v>
      </c>
      <c r="C2" s="3">
        <v>0</v>
      </c>
      <c r="D2" s="2">
        <v>1.2999999999999999E-2</v>
      </c>
    </row>
    <row r="3" spans="1:4" x14ac:dyDescent="0.3">
      <c r="A3" t="s">
        <v>5</v>
      </c>
      <c r="B3" s="2">
        <v>1.7000000000000001E-2</v>
      </c>
      <c r="C3" s="2">
        <v>0.14899999999999999</v>
      </c>
      <c r="D3" s="2">
        <v>2E-3</v>
      </c>
    </row>
    <row r="4" spans="1:4" x14ac:dyDescent="0.3">
      <c r="A4" t="s">
        <v>6</v>
      </c>
      <c r="B4" s="2">
        <v>2.1000000000000001E-2</v>
      </c>
      <c r="C4" s="2">
        <v>0.29599999999999999</v>
      </c>
      <c r="D4" s="2">
        <v>6.0000000000000001E-3</v>
      </c>
    </row>
    <row r="5" spans="1:4" x14ac:dyDescent="0.3">
      <c r="A5" t="s">
        <v>7</v>
      </c>
      <c r="B5" s="2">
        <v>2.9000000000000001E-2</v>
      </c>
      <c r="C5" s="2">
        <v>0.34200000000000003</v>
      </c>
      <c r="D5" s="2">
        <v>1.4E-2</v>
      </c>
    </row>
    <row r="6" spans="1:4" x14ac:dyDescent="0.3">
      <c r="A6" t="s">
        <v>8</v>
      </c>
      <c r="B6" s="2">
        <v>5.6000000000000001E-2</v>
      </c>
      <c r="C6" s="2">
        <v>0.16700000000000001</v>
      </c>
      <c r="D6" s="2">
        <v>3.1E-2</v>
      </c>
    </row>
    <row r="7" spans="1:4" x14ac:dyDescent="0.3">
      <c r="A7" t="s">
        <v>9</v>
      </c>
      <c r="B7" s="2">
        <v>3.5999999999999997E-2</v>
      </c>
      <c r="C7" s="2">
        <v>4.5999999999999999E-2</v>
      </c>
      <c r="D7" s="2">
        <v>2.9000000000000001E-2</v>
      </c>
    </row>
    <row r="8" spans="1:4" x14ac:dyDescent="0.3">
      <c r="C8" s="2"/>
    </row>
    <row r="15" spans="1:4" x14ac:dyDescent="0.3">
      <c r="A15" s="4" t="s">
        <v>10</v>
      </c>
      <c r="B15" s="4" t="s">
        <v>1</v>
      </c>
      <c r="C15" s="4" t="s">
        <v>2</v>
      </c>
      <c r="D15" s="4" t="s">
        <v>3</v>
      </c>
    </row>
    <row r="16" spans="1:4" x14ac:dyDescent="0.3">
      <c r="A16" t="s">
        <v>11</v>
      </c>
      <c r="B16" s="2">
        <v>2.7E-2</v>
      </c>
      <c r="C16" s="1">
        <v>5.8000000000000003E-2</v>
      </c>
      <c r="D16" s="1">
        <v>2E-3</v>
      </c>
    </row>
    <row r="17" spans="1:9" x14ac:dyDescent="0.3">
      <c r="A17" t="s">
        <v>12</v>
      </c>
      <c r="B17" s="2">
        <v>1.4999999999999999E-2</v>
      </c>
      <c r="C17" s="1">
        <v>7.0000000000000007E-2</v>
      </c>
      <c r="D17" s="1">
        <v>1.2999999999999999E-2</v>
      </c>
    </row>
    <row r="18" spans="1:9" x14ac:dyDescent="0.3">
      <c r="A18" t="s">
        <v>13</v>
      </c>
      <c r="B18" s="2">
        <v>-3.0000000000000001E-3</v>
      </c>
      <c r="C18" s="1">
        <v>0.02</v>
      </c>
      <c r="D18" s="1">
        <v>-0.02</v>
      </c>
    </row>
    <row r="19" spans="1:9" x14ac:dyDescent="0.3">
      <c r="A19" t="s">
        <v>14</v>
      </c>
      <c r="B19" s="2">
        <v>1.6E-2</v>
      </c>
      <c r="C19" s="1">
        <v>0.126</v>
      </c>
      <c r="D19" s="1">
        <v>3.0000000000000001E-3</v>
      </c>
      <c r="H19" s="6"/>
    </row>
    <row r="20" spans="1:9" x14ac:dyDescent="0.3">
      <c r="A20" t="s">
        <v>15</v>
      </c>
      <c r="B20" s="2">
        <v>2.5000000000000001E-2</v>
      </c>
      <c r="C20" s="1">
        <v>0.17</v>
      </c>
      <c r="D20" s="1">
        <v>8.9999999999999993E-3</v>
      </c>
    </row>
    <row r="21" spans="1:9" x14ac:dyDescent="0.3">
      <c r="A21" t="s">
        <v>16</v>
      </c>
      <c r="B21" s="2">
        <v>6.0000000000000001E-3</v>
      </c>
      <c r="C21" s="1">
        <v>0.161</v>
      </c>
      <c r="D21" s="1">
        <v>-1E-3</v>
      </c>
    </row>
    <row r="22" spans="1:9" x14ac:dyDescent="0.3">
      <c r="A22" t="s">
        <v>17</v>
      </c>
      <c r="B22" s="2">
        <v>0.05</v>
      </c>
      <c r="C22" s="1">
        <v>0.18099999999999999</v>
      </c>
      <c r="D22" s="1">
        <v>3.1E-2</v>
      </c>
    </row>
    <row r="23" spans="1:9" x14ac:dyDescent="0.3">
      <c r="A23" t="s">
        <v>18</v>
      </c>
      <c r="B23" s="2">
        <v>7.0999999999999994E-2</v>
      </c>
      <c r="C23" s="3">
        <v>0.1</v>
      </c>
      <c r="D23" s="1">
        <v>4.3999999999999997E-2</v>
      </c>
    </row>
    <row r="24" spans="1:9" x14ac:dyDescent="0.3">
      <c r="A24" t="s">
        <v>19</v>
      </c>
      <c r="B24" s="2">
        <v>3.5000000000000003E-2</v>
      </c>
      <c r="C24" s="1">
        <v>6.7000000000000004E-2</v>
      </c>
      <c r="D24" s="1">
        <v>2.5999999999999999E-2</v>
      </c>
    </row>
    <row r="25" spans="1:9" x14ac:dyDescent="0.3">
      <c r="A25" t="s">
        <v>20</v>
      </c>
      <c r="B25" s="2">
        <v>2.9000000000000001E-2</v>
      </c>
      <c r="C25" s="1">
        <v>3.4000000000000002E-2</v>
      </c>
      <c r="D25" s="1">
        <v>2.3E-2</v>
      </c>
    </row>
    <row r="26" spans="1:9" x14ac:dyDescent="0.3">
      <c r="A26" t="s">
        <v>21</v>
      </c>
      <c r="B26" s="2">
        <v>5.6000000000000001E-2</v>
      </c>
      <c r="C26" s="1">
        <v>1.2E-2</v>
      </c>
      <c r="D26" s="1">
        <v>4.5999999999999999E-2</v>
      </c>
    </row>
    <row r="29" spans="1:9" ht="15" customHeight="1" x14ac:dyDescent="0.3"/>
    <row r="30" spans="1:9" x14ac:dyDescent="0.3">
      <c r="A30" s="12" t="s">
        <v>22</v>
      </c>
      <c r="B30" s="12" t="s">
        <v>23</v>
      </c>
      <c r="C30" s="12" t="s">
        <v>24</v>
      </c>
      <c r="D30" s="12" t="s">
        <v>25</v>
      </c>
      <c r="E30" s="15" t="s">
        <v>26</v>
      </c>
      <c r="F30" s="12" t="s">
        <v>27</v>
      </c>
      <c r="G30" s="12" t="s">
        <v>28</v>
      </c>
      <c r="H30" s="35"/>
      <c r="I30" s="36"/>
    </row>
    <row r="31" spans="1:9" x14ac:dyDescent="0.3">
      <c r="A31" t="s">
        <v>29</v>
      </c>
      <c r="B31" s="2">
        <v>5.1999999999999998E-2</v>
      </c>
      <c r="C31">
        <v>4287886.8480000002</v>
      </c>
      <c r="D31" s="7"/>
      <c r="E31" s="16">
        <f>C31*1000</f>
        <v>4287886848</v>
      </c>
      <c r="F31" s="17">
        <v>4077609.648</v>
      </c>
      <c r="G31" s="20">
        <v>2.752862371240572E-2</v>
      </c>
      <c r="H31" s="8"/>
      <c r="I31" s="8"/>
    </row>
    <row r="32" spans="1:9" x14ac:dyDescent="0.3">
      <c r="A32" t="s">
        <v>30</v>
      </c>
      <c r="B32" s="9"/>
      <c r="C32" s="10"/>
      <c r="D32" s="14">
        <f>100%-D33</f>
        <v>0.93022004950070925</v>
      </c>
      <c r="E32" s="11"/>
      <c r="F32" s="18"/>
      <c r="H32" s="11"/>
      <c r="I32" s="11"/>
    </row>
    <row r="33" spans="1:11" x14ac:dyDescent="0.3">
      <c r="A33" t="s">
        <v>31</v>
      </c>
      <c r="B33" s="2">
        <v>0.124</v>
      </c>
      <c r="C33">
        <v>299208.53200000001</v>
      </c>
      <c r="D33" s="13">
        <f>C33/C31</f>
        <v>6.9779950499290783E-2</v>
      </c>
      <c r="E33" s="16">
        <f>C33*1000</f>
        <v>299208532</v>
      </c>
      <c r="F33" s="17">
        <v>266207.62599999999</v>
      </c>
      <c r="G33" s="21">
        <v>9.6138256156802715E-2</v>
      </c>
      <c r="H33" s="8"/>
      <c r="I33" s="8"/>
    </row>
    <row r="37" spans="1:11" x14ac:dyDescent="0.3">
      <c r="A37" s="10"/>
      <c r="B37" s="10"/>
      <c r="C37" s="9"/>
      <c r="D37" s="11"/>
      <c r="E37" s="11"/>
      <c r="F37" s="18"/>
      <c r="G37" s="18"/>
      <c r="H37" s="11"/>
      <c r="I37" s="11"/>
    </row>
    <row r="38" spans="1:11" ht="28.8" x14ac:dyDescent="0.3">
      <c r="A38" s="12" t="s">
        <v>22</v>
      </c>
      <c r="B38" s="12" t="s">
        <v>23</v>
      </c>
      <c r="C38" s="12" t="s">
        <v>24</v>
      </c>
      <c r="D38" s="12" t="s">
        <v>25</v>
      </c>
      <c r="E38" s="15" t="s">
        <v>26</v>
      </c>
      <c r="F38" s="12" t="s">
        <v>27</v>
      </c>
      <c r="G38" s="12" t="s">
        <v>28</v>
      </c>
      <c r="H38" s="15" t="s">
        <v>32</v>
      </c>
      <c r="I38" s="22" t="s">
        <v>33</v>
      </c>
      <c r="J38" s="22" t="s">
        <v>34</v>
      </c>
    </row>
    <row r="39" spans="1:11" x14ac:dyDescent="0.3">
      <c r="A39" t="s">
        <v>35</v>
      </c>
      <c r="B39" s="2">
        <v>0.61099999999999999</v>
      </c>
      <c r="C39">
        <v>24269.5242</v>
      </c>
      <c r="D39" s="7"/>
      <c r="E39" s="16">
        <f>C39*1000</f>
        <v>24269524.199999999</v>
      </c>
      <c r="F39" s="17">
        <v>15063.2703</v>
      </c>
      <c r="G39" s="20">
        <v>0.42694115919262332</v>
      </c>
      <c r="H39" s="17">
        <f>F39*1000</f>
        <v>15063270.300000001</v>
      </c>
      <c r="I39" s="24">
        <v>15.063000000000001</v>
      </c>
      <c r="J39" s="23">
        <v>24.27</v>
      </c>
    </row>
    <row r="40" spans="1:11" x14ac:dyDescent="0.3">
      <c r="A40" t="s">
        <v>36</v>
      </c>
      <c r="B40" s="2">
        <v>9.5000000000000001E-2</v>
      </c>
      <c r="C40">
        <v>274939.00599999999</v>
      </c>
      <c r="D40" s="11"/>
      <c r="E40" s="16">
        <f t="shared" ref="E40" si="0">C40*1000</f>
        <v>274939006</v>
      </c>
      <c r="F40" s="19">
        <v>251144.348</v>
      </c>
      <c r="G40" s="20">
        <v>8.0309270706387048E-2</v>
      </c>
      <c r="H40" s="17">
        <f>F40*1000</f>
        <v>251144348</v>
      </c>
      <c r="I40" s="24">
        <v>251.14</v>
      </c>
      <c r="J40" s="25">
        <v>274.94</v>
      </c>
    </row>
    <row r="41" spans="1:11" x14ac:dyDescent="0.3">
      <c r="F41" s="19"/>
      <c r="G41" s="19"/>
    </row>
    <row r="42" spans="1:11" x14ac:dyDescent="0.3">
      <c r="F42" s="19"/>
      <c r="G42" s="19"/>
    </row>
    <row r="43" spans="1:11" x14ac:dyDescent="0.3">
      <c r="F43" s="19"/>
      <c r="G43" s="19"/>
    </row>
    <row r="44" spans="1:11" x14ac:dyDescent="0.3">
      <c r="F44" s="19"/>
      <c r="G44" s="19"/>
    </row>
    <row r="45" spans="1:11" ht="28.8" x14ac:dyDescent="0.3">
      <c r="A45" s="27" t="s">
        <v>37</v>
      </c>
      <c r="B45" s="26">
        <v>2598572</v>
      </c>
    </row>
    <row r="47" spans="1:11" x14ac:dyDescent="0.3">
      <c r="A47" s="26" t="s">
        <v>38</v>
      </c>
      <c r="B47" s="26" t="s">
        <v>39</v>
      </c>
      <c r="C47" s="26" t="s">
        <v>40</v>
      </c>
      <c r="E47" s="26" t="s">
        <v>38</v>
      </c>
      <c r="F47" s="26" t="s">
        <v>39</v>
      </c>
      <c r="G47" s="26" t="s">
        <v>40</v>
      </c>
      <c r="I47" s="26" t="s">
        <v>38</v>
      </c>
      <c r="J47" s="26" t="s">
        <v>39</v>
      </c>
      <c r="K47" s="26" t="s">
        <v>40</v>
      </c>
    </row>
    <row r="48" spans="1:11" x14ac:dyDescent="0.3">
      <c r="A48" t="s">
        <v>41</v>
      </c>
      <c r="B48">
        <v>601254</v>
      </c>
      <c r="C48" s="28">
        <f>B48/B$45</f>
        <v>0.23137861871828067</v>
      </c>
      <c r="E48" t="s">
        <v>42</v>
      </c>
      <c r="F48">
        <v>712736</v>
      </c>
      <c r="G48" s="28">
        <f>F48/B$45</f>
        <v>0.27427987371525592</v>
      </c>
      <c r="I48" t="s">
        <v>43</v>
      </c>
      <c r="J48">
        <v>594747</v>
      </c>
      <c r="K48" s="28">
        <f>J48/B$45</f>
        <v>0.22887455109960395</v>
      </c>
    </row>
    <row r="49" spans="1:11" x14ac:dyDescent="0.3">
      <c r="A49" t="s">
        <v>44</v>
      </c>
      <c r="B49">
        <v>862433</v>
      </c>
      <c r="C49" s="28">
        <f>B49/B$45</f>
        <v>0.33188728270757939</v>
      </c>
      <c r="E49" t="s">
        <v>45</v>
      </c>
      <c r="F49">
        <v>799348</v>
      </c>
      <c r="G49" s="28">
        <f t="shared" ref="G49:G52" si="1">F49/B$45</f>
        <v>0.30761048760626991</v>
      </c>
      <c r="I49" t="s">
        <v>46</v>
      </c>
      <c r="J49">
        <v>1112164</v>
      </c>
      <c r="K49" s="28">
        <f t="shared" ref="K49:K51" si="2">J49/B$45</f>
        <v>0.42799045013953818</v>
      </c>
    </row>
    <row r="50" spans="1:11" x14ac:dyDescent="0.3">
      <c r="A50" t="s">
        <v>47</v>
      </c>
      <c r="B50">
        <v>658937</v>
      </c>
      <c r="C50" s="28">
        <f>B50/B$45</f>
        <v>0.25357657975226394</v>
      </c>
      <c r="E50" t="s">
        <v>48</v>
      </c>
      <c r="F50">
        <v>427244</v>
      </c>
      <c r="G50" s="28">
        <f t="shared" si="1"/>
        <v>0.16441491711601602</v>
      </c>
      <c r="I50" t="s">
        <v>49</v>
      </c>
      <c r="J50">
        <v>595500</v>
      </c>
      <c r="K50" s="28">
        <f t="shared" si="2"/>
        <v>0.22916432563731157</v>
      </c>
    </row>
    <row r="51" spans="1:11" x14ac:dyDescent="0.3">
      <c r="A51" t="s">
        <v>50</v>
      </c>
      <c r="B51">
        <v>475948</v>
      </c>
      <c r="C51" s="28">
        <f t="shared" ref="C51" si="3">B51/B$45</f>
        <v>0.183157518821876</v>
      </c>
      <c r="E51" t="s">
        <v>51</v>
      </c>
      <c r="F51">
        <v>411911</v>
      </c>
      <c r="G51" s="28">
        <f t="shared" si="1"/>
        <v>0.15851436866094148</v>
      </c>
      <c r="I51" t="s">
        <v>52</v>
      </c>
      <c r="J51">
        <v>312657</v>
      </c>
      <c r="K51" s="28">
        <f t="shared" si="2"/>
        <v>0.12031877508108299</v>
      </c>
    </row>
    <row r="52" spans="1:11" x14ac:dyDescent="0.3">
      <c r="E52" t="s">
        <v>53</v>
      </c>
      <c r="F52">
        <v>247333</v>
      </c>
      <c r="G52" s="28">
        <f t="shared" si="1"/>
        <v>9.5180352901516677E-2</v>
      </c>
    </row>
    <row r="53" spans="1:11" x14ac:dyDescent="0.3">
      <c r="C53" s="3"/>
    </row>
    <row r="56" spans="1:11" x14ac:dyDescent="0.3">
      <c r="A56" s="31" t="s">
        <v>54</v>
      </c>
      <c r="B56" s="26">
        <v>24269524.199999999</v>
      </c>
    </row>
    <row r="58" spans="1:11" x14ac:dyDescent="0.3">
      <c r="A58" s="26" t="s">
        <v>55</v>
      </c>
      <c r="B58" s="26" t="s">
        <v>56</v>
      </c>
      <c r="C58" s="26" t="s">
        <v>57</v>
      </c>
      <c r="D58" s="26" t="s">
        <v>58</v>
      </c>
      <c r="E58" s="26" t="s">
        <v>59</v>
      </c>
      <c r="F58" s="26" t="s">
        <v>60</v>
      </c>
      <c r="G58" s="26" t="s">
        <v>61</v>
      </c>
      <c r="H58" s="26" t="s">
        <v>62</v>
      </c>
      <c r="I58" s="26" t="s">
        <v>63</v>
      </c>
      <c r="J58" s="26"/>
    </row>
    <row r="59" spans="1:11" x14ac:dyDescent="0.3">
      <c r="A59" t="s">
        <v>64</v>
      </c>
      <c r="B59" t="s">
        <v>35</v>
      </c>
      <c r="C59">
        <v>6931271.7999999998</v>
      </c>
      <c r="D59">
        <v>7986216.5999999996</v>
      </c>
      <c r="E59" s="6">
        <f>D59/C59-1</f>
        <v>0.15220075484559703</v>
      </c>
      <c r="F59" s="29">
        <f t="shared" ref="F59:G62" si="4">C59/1000000</f>
        <v>6.9312718000000002</v>
      </c>
      <c r="G59" s="29">
        <f t="shared" si="4"/>
        <v>7.9862165999999997</v>
      </c>
      <c r="H59" s="29">
        <f>(D59-C59)/1000000</f>
        <v>1.0549447999999999</v>
      </c>
      <c r="I59" s="28">
        <f>D59/$B$56</f>
        <v>0.32906358337259861</v>
      </c>
    </row>
    <row r="60" spans="1:11" x14ac:dyDescent="0.3">
      <c r="A60" t="s">
        <v>65</v>
      </c>
      <c r="B60" t="s">
        <v>35</v>
      </c>
      <c r="C60">
        <v>5702279.0999999987</v>
      </c>
      <c r="D60">
        <v>7935904.5</v>
      </c>
      <c r="E60" s="6">
        <f t="shared" ref="E60:E61" si="5">D60/C60-1</f>
        <v>0.39170748411806122</v>
      </c>
      <c r="F60" s="29">
        <f t="shared" si="4"/>
        <v>5.7022790999999984</v>
      </c>
      <c r="G60" s="29">
        <f t="shared" si="4"/>
        <v>7.9359045000000004</v>
      </c>
      <c r="H60" s="29">
        <f>(D60-C60)/1000000</f>
        <v>2.2336254000000011</v>
      </c>
      <c r="I60" s="28">
        <f t="shared" ref="I60:I62" si="6">D60/$B$56</f>
        <v>0.32699052666224088</v>
      </c>
    </row>
    <row r="61" spans="1:11" x14ac:dyDescent="0.3">
      <c r="A61" t="s">
        <v>66</v>
      </c>
      <c r="B61" t="s">
        <v>35</v>
      </c>
      <c r="C61">
        <v>1119193</v>
      </c>
      <c r="D61">
        <v>4630938.2</v>
      </c>
      <c r="E61" s="6">
        <f t="shared" si="5"/>
        <v>3.1377476449548913</v>
      </c>
      <c r="F61" s="29">
        <f t="shared" si="4"/>
        <v>1.1191930000000001</v>
      </c>
      <c r="G61" s="29">
        <f t="shared" si="4"/>
        <v>4.6309382000000001</v>
      </c>
      <c r="H61" s="29">
        <f>(D61-C61)/1000000</f>
        <v>3.5117452</v>
      </c>
      <c r="I61" s="28">
        <f t="shared" si="6"/>
        <v>0.19081289611767505</v>
      </c>
    </row>
    <row r="62" spans="1:11" x14ac:dyDescent="0.3">
      <c r="A62" t="s">
        <v>67</v>
      </c>
      <c r="B62" t="s">
        <v>35</v>
      </c>
      <c r="C62">
        <v>288510.40000000002</v>
      </c>
      <c r="D62">
        <v>1468300</v>
      </c>
      <c r="E62" s="6">
        <f>D62/C62-1</f>
        <v>4.089244616485229</v>
      </c>
      <c r="F62" s="29">
        <f t="shared" si="4"/>
        <v>0.2885104</v>
      </c>
      <c r="G62" s="29">
        <f t="shared" si="4"/>
        <v>1.4682999999999999</v>
      </c>
      <c r="H62" s="29">
        <f>(D62-C62)/1000000</f>
        <v>1.1797896000000001</v>
      </c>
      <c r="I62" s="28">
        <f t="shared" si="6"/>
        <v>6.0499743954601302E-2</v>
      </c>
    </row>
    <row r="63" spans="1:11" x14ac:dyDescent="0.3">
      <c r="I63" s="3"/>
    </row>
    <row r="66" spans="1:9" ht="28.8" x14ac:dyDescent="0.3">
      <c r="A66" s="31" t="s">
        <v>68</v>
      </c>
      <c r="B66">
        <f>274939.006*1000</f>
        <v>274939006</v>
      </c>
    </row>
    <row r="68" spans="1:9" x14ac:dyDescent="0.3">
      <c r="A68" s="26" t="s">
        <v>55</v>
      </c>
      <c r="B68" s="26" t="s">
        <v>56</v>
      </c>
      <c r="C68" s="26" t="s">
        <v>57</v>
      </c>
      <c r="D68" s="26" t="s">
        <v>58</v>
      </c>
      <c r="E68" s="26" t="s">
        <v>59</v>
      </c>
      <c r="F68" s="26" t="s">
        <v>60</v>
      </c>
      <c r="G68" s="26" t="s">
        <v>61</v>
      </c>
      <c r="H68" s="26" t="s">
        <v>62</v>
      </c>
      <c r="I68" s="26" t="s">
        <v>63</v>
      </c>
    </row>
    <row r="69" spans="1:9" x14ac:dyDescent="0.3">
      <c r="A69" t="s">
        <v>69</v>
      </c>
      <c r="B69" t="s">
        <v>36</v>
      </c>
      <c r="C69">
        <v>95516621</v>
      </c>
      <c r="D69">
        <v>101575927.5</v>
      </c>
      <c r="E69" s="6">
        <v>6.3437194873131153E-2</v>
      </c>
      <c r="F69" s="29">
        <v>95.516621000000001</v>
      </c>
      <c r="G69" s="29">
        <v>101.57592750000001</v>
      </c>
      <c r="H69" s="29">
        <f>(D69-C69)/1000000</f>
        <v>6.0593064999999999</v>
      </c>
      <c r="I69" s="28">
        <f>D69/$B$66</f>
        <v>0.36944895152490659</v>
      </c>
    </row>
    <row r="70" spans="1:9" x14ac:dyDescent="0.3">
      <c r="A70" t="s">
        <v>65</v>
      </c>
      <c r="B70" t="s">
        <v>36</v>
      </c>
      <c r="C70">
        <v>31997776.400000002</v>
      </c>
      <c r="D70">
        <v>39146634.099999994</v>
      </c>
      <c r="E70" s="6">
        <v>0.22341732783656787</v>
      </c>
      <c r="F70" s="29">
        <v>31.997776400000003</v>
      </c>
      <c r="G70" s="29">
        <v>39.146634099999993</v>
      </c>
      <c r="H70" s="29">
        <f t="shared" ref="H70:H74" si="7">(D70-C70)/1000000</f>
        <v>7.1488576999999918</v>
      </c>
      <c r="I70" s="28">
        <f t="shared" ref="I70:I74" si="8">D70/$B$66</f>
        <v>0.14238297675376041</v>
      </c>
    </row>
    <row r="71" spans="1:9" x14ac:dyDescent="0.3">
      <c r="A71" t="s">
        <v>70</v>
      </c>
      <c r="B71" t="s">
        <v>36</v>
      </c>
      <c r="C71">
        <v>33902591.600000001</v>
      </c>
      <c r="D71">
        <v>35212486.300000004</v>
      </c>
      <c r="E71" s="6">
        <v>3.8637007915347743E-2</v>
      </c>
      <c r="F71" s="29">
        <v>33.902591600000001</v>
      </c>
      <c r="G71" s="29">
        <v>35.212486300000002</v>
      </c>
      <c r="H71" s="29">
        <f t="shared" si="7"/>
        <v>1.309894700000003</v>
      </c>
      <c r="I71" s="28">
        <f t="shared" si="8"/>
        <v>0.12807381103283688</v>
      </c>
    </row>
    <row r="72" spans="1:9" x14ac:dyDescent="0.3">
      <c r="A72" t="s">
        <v>71</v>
      </c>
      <c r="B72" t="s">
        <v>36</v>
      </c>
      <c r="C72">
        <v>27915008.5</v>
      </c>
      <c r="D72">
        <v>33435723.199999999</v>
      </c>
      <c r="E72" s="6">
        <v>0.19776869134752362</v>
      </c>
      <c r="F72" s="29">
        <v>27.915008499999999</v>
      </c>
      <c r="G72" s="29">
        <v>33.435723199999998</v>
      </c>
      <c r="H72" s="29">
        <f t="shared" si="7"/>
        <v>5.5207146999999992</v>
      </c>
      <c r="I72" s="28">
        <f>D72/$B$66</f>
        <v>0.121611420970948</v>
      </c>
    </row>
    <row r="73" spans="1:9" x14ac:dyDescent="0.3">
      <c r="A73" t="s">
        <v>67</v>
      </c>
      <c r="B73" t="s">
        <v>36</v>
      </c>
      <c r="C73">
        <v>20029281.300000001</v>
      </c>
      <c r="D73">
        <v>24682200.300000001</v>
      </c>
      <c r="E73" s="6">
        <v>0.23230583915160241</v>
      </c>
      <c r="F73" s="29">
        <v>20.029281300000001</v>
      </c>
      <c r="G73" s="29">
        <v>24.682200300000002</v>
      </c>
      <c r="H73" s="29">
        <f t="shared" si="7"/>
        <v>4.6529189999999998</v>
      </c>
      <c r="I73" s="28">
        <f t="shared" si="8"/>
        <v>8.9773367042725108E-2</v>
      </c>
    </row>
    <row r="74" spans="1:9" x14ac:dyDescent="0.3">
      <c r="A74" t="s">
        <v>64</v>
      </c>
      <c r="B74" t="s">
        <v>36</v>
      </c>
      <c r="C74">
        <v>22522894.700000003</v>
      </c>
      <c r="D74">
        <v>21454213.200000003</v>
      </c>
      <c r="E74" s="6">
        <v>-4.744867452583712E-2</v>
      </c>
      <c r="F74" s="29">
        <v>22.522894700000002</v>
      </c>
      <c r="G74" s="29">
        <v>21.454213200000002</v>
      </c>
      <c r="H74" s="29">
        <f t="shared" si="7"/>
        <v>-1.0686815000000001</v>
      </c>
      <c r="I74" s="28">
        <f t="shared" si="8"/>
        <v>7.8032628080425964E-2</v>
      </c>
    </row>
    <row r="78" spans="1:9" x14ac:dyDescent="0.3">
      <c r="A78" s="26" t="s">
        <v>72</v>
      </c>
      <c r="B78" s="26" t="s">
        <v>31</v>
      </c>
      <c r="G78" s="29"/>
    </row>
    <row r="79" spans="1:9" x14ac:dyDescent="0.3">
      <c r="G79" s="29"/>
    </row>
    <row r="80" spans="1:9" x14ac:dyDescent="0.3">
      <c r="A80" s="26" t="s">
        <v>73</v>
      </c>
      <c r="B80" s="26" t="s">
        <v>57</v>
      </c>
      <c r="C80" s="26" t="s">
        <v>58</v>
      </c>
      <c r="D80" s="26" t="s">
        <v>59</v>
      </c>
      <c r="E80" s="26" t="s">
        <v>60</v>
      </c>
      <c r="F80" s="26" t="s">
        <v>61</v>
      </c>
      <c r="G80" s="26" t="s">
        <v>62</v>
      </c>
    </row>
    <row r="81" spans="1:11" x14ac:dyDescent="0.3">
      <c r="A81" t="s">
        <v>74</v>
      </c>
      <c r="B81">
        <v>143285414.5</v>
      </c>
      <c r="C81">
        <v>159331571</v>
      </c>
      <c r="D81" s="28">
        <f>C81/B81-1</f>
        <v>0.11198736840029166</v>
      </c>
      <c r="E81" s="29">
        <f>B81/1000000</f>
        <v>143.2854145</v>
      </c>
      <c r="F81" s="29">
        <f>C81/1000000</f>
        <v>159.331571</v>
      </c>
      <c r="G81" s="29">
        <f>F81-E81</f>
        <v>16.046156499999995</v>
      </c>
    </row>
    <row r="82" spans="1:11" x14ac:dyDescent="0.3">
      <c r="A82" t="s">
        <v>75</v>
      </c>
      <c r="B82">
        <v>122922206</v>
      </c>
      <c r="C82">
        <v>139876961</v>
      </c>
      <c r="D82" s="28">
        <f>C82/B82-1</f>
        <v>0.13793077387498243</v>
      </c>
      <c r="E82" s="29">
        <f>B82/1000000</f>
        <v>122.922206</v>
      </c>
      <c r="F82" s="29">
        <f>C82/1000000</f>
        <v>139.87696099999999</v>
      </c>
      <c r="G82" s="29">
        <f>F82-E82</f>
        <v>16.954754999999992</v>
      </c>
    </row>
    <row r="83" spans="1:11" x14ac:dyDescent="0.3">
      <c r="G83" s="29"/>
    </row>
    <row r="85" spans="1:11" x14ac:dyDescent="0.3">
      <c r="A85" s="26" t="s">
        <v>73</v>
      </c>
      <c r="B85" s="26" t="s">
        <v>76</v>
      </c>
      <c r="C85" s="26" t="s">
        <v>57</v>
      </c>
      <c r="D85" s="26" t="s">
        <v>58</v>
      </c>
      <c r="E85" s="26" t="s">
        <v>59</v>
      </c>
      <c r="F85" s="26" t="s">
        <v>60</v>
      </c>
      <c r="G85" s="26" t="s">
        <v>61</v>
      </c>
      <c r="H85" s="26" t="s">
        <v>62</v>
      </c>
    </row>
    <row r="86" spans="1:11" x14ac:dyDescent="0.3">
      <c r="A86" t="s">
        <v>74</v>
      </c>
      <c r="B86" t="s">
        <v>35</v>
      </c>
      <c r="C86">
        <v>10804099</v>
      </c>
      <c r="D86">
        <v>18754142.900000002</v>
      </c>
      <c r="E86" s="28">
        <f>D86/C86-1</f>
        <v>0.7358358989490934</v>
      </c>
      <c r="F86" s="29">
        <f>C86/1000000</f>
        <v>10.804099000000001</v>
      </c>
      <c r="G86" s="29">
        <f>D86/1000000</f>
        <v>18.754142900000002</v>
      </c>
      <c r="H86" s="29">
        <f>G86-F86</f>
        <v>7.9500439000000007</v>
      </c>
    </row>
    <row r="87" spans="1:11" x14ac:dyDescent="0.3">
      <c r="A87" t="s">
        <v>74</v>
      </c>
      <c r="B87" t="s">
        <v>36</v>
      </c>
      <c r="C87">
        <v>132481314.00000001</v>
      </c>
      <c r="D87">
        <v>140577426</v>
      </c>
      <c r="E87" s="28">
        <f t="shared" ref="E87:E89" si="9">D87/C87-1</f>
        <v>6.1111350390138597E-2</v>
      </c>
      <c r="F87" s="29">
        <f t="shared" ref="F87:F89" si="10">C87/1000000</f>
        <v>132.48131400000003</v>
      </c>
      <c r="G87" s="29">
        <f t="shared" ref="G87:G89" si="11">D87/1000000</f>
        <v>140.577426</v>
      </c>
      <c r="H87" s="29">
        <f t="shared" ref="H87:H89" si="12">G87-F87</f>
        <v>8.0961119999999767</v>
      </c>
    </row>
    <row r="88" spans="1:11" x14ac:dyDescent="0.3">
      <c r="A88" t="s">
        <v>75</v>
      </c>
      <c r="B88" t="s">
        <v>35</v>
      </c>
      <c r="C88">
        <v>4259171.1999999993</v>
      </c>
      <c r="D88">
        <v>5515381.5</v>
      </c>
      <c r="E88" s="28">
        <f t="shared" si="9"/>
        <v>0.29494242917495339</v>
      </c>
      <c r="F88" s="29">
        <f t="shared" si="10"/>
        <v>4.259171199999999</v>
      </c>
      <c r="G88" s="29">
        <f t="shared" si="11"/>
        <v>5.5153815000000002</v>
      </c>
      <c r="H88" s="29">
        <f t="shared" si="12"/>
        <v>1.2562103000000011</v>
      </c>
    </row>
    <row r="89" spans="1:11" x14ac:dyDescent="0.3">
      <c r="A89" t="s">
        <v>75</v>
      </c>
      <c r="B89" t="s">
        <v>36</v>
      </c>
      <c r="C89">
        <v>118663036.5</v>
      </c>
      <c r="D89">
        <v>134361580</v>
      </c>
      <c r="E89" s="28">
        <f t="shared" si="9"/>
        <v>0.13229514398951014</v>
      </c>
      <c r="F89" s="29">
        <f t="shared" si="10"/>
        <v>118.6630365</v>
      </c>
      <c r="G89" s="29">
        <f t="shared" si="11"/>
        <v>134.36158</v>
      </c>
      <c r="H89" s="29">
        <f t="shared" si="12"/>
        <v>15.6985435</v>
      </c>
    </row>
    <row r="94" spans="1:11" x14ac:dyDescent="0.3">
      <c r="A94" s="33"/>
    </row>
    <row r="96" spans="1:11" x14ac:dyDescent="0.3">
      <c r="A96" s="26" t="s">
        <v>55</v>
      </c>
      <c r="B96" s="26" t="s">
        <v>56</v>
      </c>
      <c r="C96" s="26" t="s">
        <v>73</v>
      </c>
      <c r="D96" s="26" t="s">
        <v>57</v>
      </c>
      <c r="E96" s="26" t="s">
        <v>58</v>
      </c>
      <c r="F96" s="26" t="s">
        <v>59</v>
      </c>
      <c r="G96" s="26" t="s">
        <v>60</v>
      </c>
      <c r="H96" s="26" t="s">
        <v>61</v>
      </c>
      <c r="I96" s="26" t="s">
        <v>62</v>
      </c>
      <c r="J96" s="26" t="s">
        <v>77</v>
      </c>
      <c r="K96" s="26" t="s">
        <v>78</v>
      </c>
    </row>
    <row r="97" spans="1:11" x14ac:dyDescent="0.3">
      <c r="A97" t="s">
        <v>64</v>
      </c>
      <c r="B97" t="s">
        <v>35</v>
      </c>
      <c r="C97" t="s">
        <v>74</v>
      </c>
      <c r="D97">
        <v>4613266.4000000004</v>
      </c>
      <c r="E97">
        <v>5569483.9000000004</v>
      </c>
      <c r="F97" s="6">
        <f>E97/D97-1</f>
        <v>0.20727558677296409</v>
      </c>
      <c r="G97" s="29">
        <f>D97/1000000</f>
        <v>4.6132664000000005</v>
      </c>
      <c r="H97" s="29">
        <f>E97/1000000</f>
        <v>5.5694839000000007</v>
      </c>
      <c r="I97" s="29">
        <f>H97-G97</f>
        <v>0.95621750000000016</v>
      </c>
      <c r="J97" s="32">
        <v>90.230769230769226</v>
      </c>
      <c r="K97" s="32">
        <v>39.53846153846154</v>
      </c>
    </row>
    <row r="98" spans="1:11" x14ac:dyDescent="0.3">
      <c r="A98" t="s">
        <v>65</v>
      </c>
      <c r="B98" t="s">
        <v>35</v>
      </c>
      <c r="C98" t="s">
        <v>74</v>
      </c>
      <c r="D98">
        <v>4393581.7000000011</v>
      </c>
      <c r="E98">
        <v>6286152.4999999991</v>
      </c>
      <c r="F98" s="6">
        <f t="shared" ref="F98:F100" si="13">E98/D98-1</f>
        <v>0.43075807603623195</v>
      </c>
      <c r="G98" s="29">
        <f t="shared" ref="G98:G100" si="14">D98/1000000</f>
        <v>4.3935817000000013</v>
      </c>
      <c r="H98" s="29">
        <f t="shared" ref="H98:H100" si="15">E98/1000000</f>
        <v>6.2861524999999991</v>
      </c>
      <c r="I98" s="29">
        <f t="shared" ref="I98:I100" si="16">H98-G98</f>
        <v>1.8925707999999979</v>
      </c>
      <c r="J98" s="32">
        <v>73.230769230769226</v>
      </c>
      <c r="K98" s="32">
        <v>44.846153846153847</v>
      </c>
    </row>
    <row r="99" spans="1:11" x14ac:dyDescent="0.3">
      <c r="A99" t="s">
        <v>66</v>
      </c>
      <c r="B99" t="s">
        <v>35</v>
      </c>
      <c r="C99" t="s">
        <v>74</v>
      </c>
      <c r="D99">
        <v>882503.6</v>
      </c>
      <c r="E99">
        <v>4034653.1999999997</v>
      </c>
      <c r="F99" s="6">
        <f t="shared" si="13"/>
        <v>3.5718263358925677</v>
      </c>
      <c r="G99" s="29">
        <f t="shared" si="14"/>
        <v>0.88250359999999994</v>
      </c>
      <c r="H99" s="29">
        <f t="shared" si="15"/>
        <v>4.0346532000000002</v>
      </c>
      <c r="I99" s="29">
        <f t="shared" si="16"/>
        <v>3.1521496000000004</v>
      </c>
      <c r="J99" s="32">
        <v>31.53846153846154</v>
      </c>
      <c r="K99" s="32">
        <v>41.153846153846153</v>
      </c>
    </row>
    <row r="100" spans="1:11" x14ac:dyDescent="0.3">
      <c r="A100" t="s">
        <v>67</v>
      </c>
      <c r="B100" t="s">
        <v>35</v>
      </c>
      <c r="C100" t="s">
        <v>74</v>
      </c>
      <c r="D100">
        <v>173967.9</v>
      </c>
      <c r="E100">
        <v>960560.3</v>
      </c>
      <c r="F100" s="6">
        <f t="shared" si="13"/>
        <v>4.5214801121356301</v>
      </c>
      <c r="G100" s="29">
        <f t="shared" si="14"/>
        <v>0.17396789999999998</v>
      </c>
      <c r="H100" s="29">
        <f t="shared" si="15"/>
        <v>0.96056030000000003</v>
      </c>
      <c r="I100" s="29">
        <f t="shared" si="16"/>
        <v>0.78659240000000008</v>
      </c>
      <c r="J100" s="32">
        <v>50.307692307692307</v>
      </c>
      <c r="K100" s="32">
        <v>14.538461538461538</v>
      </c>
    </row>
    <row r="103" spans="1:11" x14ac:dyDescent="0.3">
      <c r="A103" s="26" t="s">
        <v>55</v>
      </c>
      <c r="B103" s="26" t="s">
        <v>56</v>
      </c>
      <c r="C103" s="26" t="s">
        <v>73</v>
      </c>
      <c r="D103" s="26" t="s">
        <v>57</v>
      </c>
      <c r="E103" s="26" t="s">
        <v>58</v>
      </c>
      <c r="F103" s="26" t="s">
        <v>59</v>
      </c>
      <c r="G103" s="26" t="s">
        <v>60</v>
      </c>
      <c r="H103" s="26" t="s">
        <v>61</v>
      </c>
      <c r="I103" s="26" t="s">
        <v>62</v>
      </c>
      <c r="J103" s="26" t="s">
        <v>77</v>
      </c>
      <c r="K103" s="26" t="s">
        <v>78</v>
      </c>
    </row>
    <row r="104" spans="1:11" x14ac:dyDescent="0.3">
      <c r="A104" t="s">
        <v>64</v>
      </c>
      <c r="B104" t="s">
        <v>35</v>
      </c>
      <c r="C104" t="s">
        <v>75</v>
      </c>
      <c r="D104">
        <v>2318005.5</v>
      </c>
      <c r="E104">
        <v>2416732.7999999998</v>
      </c>
      <c r="F104" s="6">
        <f>E104/D104-1</f>
        <v>4.2591486517180366E-2</v>
      </c>
      <c r="G104" s="29">
        <f>D104/1000000</f>
        <v>2.3180054999999999</v>
      </c>
      <c r="H104" s="29">
        <f>E104/1000000</f>
        <v>2.4167327999999997</v>
      </c>
      <c r="I104" s="29">
        <f>H104-G104</f>
        <v>9.872729999999974E-2</v>
      </c>
      <c r="J104" s="32">
        <v>41.846153846153847</v>
      </c>
      <c r="K104" s="32">
        <v>20.153846153846153</v>
      </c>
    </row>
    <row r="105" spans="1:11" x14ac:dyDescent="0.3">
      <c r="A105" t="s">
        <v>65</v>
      </c>
      <c r="B105" t="s">
        <v>35</v>
      </c>
      <c r="C105" t="s">
        <v>75</v>
      </c>
      <c r="D105">
        <v>1308697.5999999999</v>
      </c>
      <c r="E105">
        <v>1649752.1</v>
      </c>
      <c r="F105" s="6">
        <f t="shared" ref="F105:F107" si="17">E105/D105-1</f>
        <v>0.26060604069267046</v>
      </c>
      <c r="G105" s="29">
        <f t="shared" ref="G105:G107" si="18">D105/1000000</f>
        <v>1.3086975999999999</v>
      </c>
      <c r="H105" s="29">
        <f t="shared" ref="H105:H107" si="19">E105/1000000</f>
        <v>1.6497521000000002</v>
      </c>
      <c r="I105" s="29">
        <f t="shared" ref="I105:I107" si="20">H105-G105</f>
        <v>0.34105450000000026</v>
      </c>
      <c r="J105" s="32">
        <v>25.076923076923077</v>
      </c>
      <c r="K105" s="32">
        <v>21.615384615384617</v>
      </c>
    </row>
    <row r="106" spans="1:11" x14ac:dyDescent="0.3">
      <c r="A106" t="s">
        <v>66</v>
      </c>
      <c r="B106" t="s">
        <v>35</v>
      </c>
      <c r="C106" t="s">
        <v>75</v>
      </c>
      <c r="D106">
        <v>236689.3</v>
      </c>
      <c r="E106">
        <v>596285.1</v>
      </c>
      <c r="F106" s="6">
        <f t="shared" si="17"/>
        <v>1.5192735793295262</v>
      </c>
      <c r="G106" s="29">
        <f t="shared" si="18"/>
        <v>0.23668929999999999</v>
      </c>
      <c r="H106" s="29">
        <f t="shared" si="19"/>
        <v>0.59628510000000001</v>
      </c>
      <c r="I106" s="29">
        <f t="shared" si="20"/>
        <v>0.35959580000000002</v>
      </c>
      <c r="J106" s="32">
        <v>3.5384615384615383</v>
      </c>
      <c r="K106" s="32">
        <v>20.76923076923077</v>
      </c>
    </row>
    <row r="107" spans="1:11" x14ac:dyDescent="0.3">
      <c r="A107" t="s">
        <v>67</v>
      </c>
      <c r="B107" t="s">
        <v>35</v>
      </c>
      <c r="C107" t="s">
        <v>75</v>
      </c>
      <c r="D107">
        <v>114542.39999999998</v>
      </c>
      <c r="E107">
        <v>507739.30000000005</v>
      </c>
      <c r="F107" s="6">
        <f t="shared" si="17"/>
        <v>3.4327628895500721</v>
      </c>
      <c r="G107" s="29">
        <f t="shared" si="18"/>
        <v>0.11454239999999997</v>
      </c>
      <c r="H107" s="29">
        <f t="shared" si="19"/>
        <v>0.5077393</v>
      </c>
      <c r="I107" s="29">
        <f t="shared" si="20"/>
        <v>0.39319690000000002</v>
      </c>
      <c r="J107" s="32">
        <v>12.615384615384615</v>
      </c>
      <c r="K107" s="32">
        <v>10.76923076923077</v>
      </c>
    </row>
    <row r="111" spans="1:11" x14ac:dyDescent="0.3">
      <c r="A111" s="26" t="s">
        <v>55</v>
      </c>
      <c r="B111" s="26" t="s">
        <v>56</v>
      </c>
      <c r="C111" s="26" t="s">
        <v>73</v>
      </c>
      <c r="D111" s="26" t="s">
        <v>57</v>
      </c>
      <c r="E111" s="26" t="s">
        <v>58</v>
      </c>
      <c r="F111" s="26" t="s">
        <v>59</v>
      </c>
      <c r="G111" s="26" t="s">
        <v>60</v>
      </c>
      <c r="H111" s="26" t="s">
        <v>61</v>
      </c>
      <c r="I111" s="26" t="s">
        <v>62</v>
      </c>
      <c r="J111" s="26" t="s">
        <v>77</v>
      </c>
      <c r="K111" s="26" t="s">
        <v>78</v>
      </c>
    </row>
    <row r="112" spans="1:11" x14ac:dyDescent="0.3">
      <c r="A112" t="s">
        <v>69</v>
      </c>
      <c r="B112" t="s">
        <v>36</v>
      </c>
      <c r="C112" t="s">
        <v>74</v>
      </c>
      <c r="D112">
        <v>48418989.200000003</v>
      </c>
      <c r="E112">
        <v>48529321.299999997</v>
      </c>
      <c r="F112" s="28">
        <f>E112/D112-1</f>
        <v>2.2786948224848835E-3</v>
      </c>
      <c r="G112" s="29">
        <f>D112/1000000</f>
        <v>48.418989200000006</v>
      </c>
      <c r="H112" s="29">
        <f>E112/1000000</f>
        <v>48.529321299999999</v>
      </c>
      <c r="I112" s="29">
        <f>H112-G112</f>
        <v>0.11033209999999372</v>
      </c>
      <c r="J112" s="32">
        <v>100</v>
      </c>
      <c r="K112" s="32">
        <v>129.69230769230768</v>
      </c>
    </row>
    <row r="113" spans="1:11" x14ac:dyDescent="0.3">
      <c r="A113" t="s">
        <v>65</v>
      </c>
      <c r="B113" t="s">
        <v>36</v>
      </c>
      <c r="C113" t="s">
        <v>74</v>
      </c>
      <c r="D113">
        <v>18606716.200000003</v>
      </c>
      <c r="E113">
        <v>22109673.900000002</v>
      </c>
      <c r="F113" s="28">
        <f t="shared" ref="F113:F117" si="21">E113/D113-1</f>
        <v>0.18826307997324099</v>
      </c>
      <c r="G113" s="29">
        <f t="shared" ref="G113:H117" si="22">D113/1000000</f>
        <v>18.606716200000005</v>
      </c>
      <c r="H113" s="29">
        <f t="shared" si="22"/>
        <v>22.109673900000001</v>
      </c>
      <c r="I113" s="29">
        <f t="shared" ref="I113:I117" si="23">H113-G113</f>
        <v>3.5029576999999961</v>
      </c>
      <c r="J113" s="32">
        <v>98.769230769230774</v>
      </c>
      <c r="K113" s="32">
        <v>63.846153846153847</v>
      </c>
    </row>
    <row r="114" spans="1:11" x14ac:dyDescent="0.3">
      <c r="A114" t="s">
        <v>70</v>
      </c>
      <c r="B114" t="s">
        <v>36</v>
      </c>
      <c r="C114" t="s">
        <v>74</v>
      </c>
      <c r="D114">
        <v>16478967.800000003</v>
      </c>
      <c r="E114">
        <v>15607644.6</v>
      </c>
      <c r="F114" s="28">
        <f t="shared" si="21"/>
        <v>-5.2874865135667193E-2</v>
      </c>
      <c r="G114" s="29">
        <f t="shared" si="22"/>
        <v>16.478967800000003</v>
      </c>
      <c r="H114" s="29">
        <f t="shared" si="22"/>
        <v>15.6076446</v>
      </c>
      <c r="I114" s="29">
        <f t="shared" si="23"/>
        <v>-0.87132320000000263</v>
      </c>
      <c r="J114" s="32">
        <v>100</v>
      </c>
      <c r="K114" s="32">
        <v>104.92307692307692</v>
      </c>
    </row>
    <row r="115" spans="1:11" x14ac:dyDescent="0.3">
      <c r="A115" t="s">
        <v>71</v>
      </c>
      <c r="B115" t="s">
        <v>36</v>
      </c>
      <c r="C115" t="s">
        <v>74</v>
      </c>
      <c r="D115">
        <v>12592431.1</v>
      </c>
      <c r="E115">
        <v>15879541.400000002</v>
      </c>
      <c r="F115" s="28">
        <f t="shared" si="21"/>
        <v>0.26103857737208536</v>
      </c>
      <c r="G115" s="29">
        <f t="shared" si="22"/>
        <v>12.592431099999999</v>
      </c>
      <c r="H115" s="29">
        <f t="shared" si="22"/>
        <v>15.879541400000003</v>
      </c>
      <c r="I115" s="29">
        <f t="shared" si="23"/>
        <v>3.2871103000000037</v>
      </c>
      <c r="J115" s="32">
        <v>99.769230769230774</v>
      </c>
      <c r="K115" s="32">
        <v>71.230769230769226</v>
      </c>
    </row>
    <row r="116" spans="1:11" x14ac:dyDescent="0.3">
      <c r="A116" t="s">
        <v>67</v>
      </c>
      <c r="B116" t="s">
        <v>36</v>
      </c>
      <c r="C116" t="s">
        <v>74</v>
      </c>
      <c r="D116">
        <v>12362636.900000002</v>
      </c>
      <c r="E116">
        <v>14669479.1</v>
      </c>
      <c r="F116" s="28">
        <f t="shared" si="21"/>
        <v>0.18659790938290821</v>
      </c>
      <c r="G116" s="29">
        <f t="shared" si="22"/>
        <v>12.362636900000002</v>
      </c>
      <c r="H116" s="29">
        <f t="shared" si="22"/>
        <v>14.6694791</v>
      </c>
      <c r="I116" s="29">
        <f t="shared" si="23"/>
        <v>2.3068421999999984</v>
      </c>
      <c r="J116" s="32">
        <v>99.384615384615387</v>
      </c>
      <c r="K116" s="32">
        <v>57.53846153846154</v>
      </c>
    </row>
    <row r="117" spans="1:11" x14ac:dyDescent="0.3">
      <c r="A117" t="s">
        <v>64</v>
      </c>
      <c r="B117" t="s">
        <v>36</v>
      </c>
      <c r="C117" t="s">
        <v>74</v>
      </c>
      <c r="D117">
        <v>12075555.700000001</v>
      </c>
      <c r="E117">
        <v>10941901.500000002</v>
      </c>
      <c r="F117" s="28">
        <f t="shared" si="21"/>
        <v>-9.3880085369487332E-2</v>
      </c>
      <c r="G117" s="29">
        <f t="shared" si="22"/>
        <v>12.075555700000001</v>
      </c>
      <c r="H117" s="29">
        <f t="shared" si="22"/>
        <v>10.941901500000002</v>
      </c>
      <c r="I117" s="29">
        <f t="shared" si="23"/>
        <v>-1.1336541999999987</v>
      </c>
      <c r="J117" s="32">
        <v>98.769230769230774</v>
      </c>
      <c r="K117" s="32">
        <v>57.46153846153846</v>
      </c>
    </row>
    <row r="120" spans="1:11" x14ac:dyDescent="0.3">
      <c r="A120" s="26" t="s">
        <v>55</v>
      </c>
      <c r="B120" s="26" t="s">
        <v>56</v>
      </c>
      <c r="C120" s="26" t="s">
        <v>73</v>
      </c>
      <c r="D120" s="26" t="s">
        <v>57</v>
      </c>
      <c r="E120" s="26" t="s">
        <v>58</v>
      </c>
      <c r="F120" s="26" t="s">
        <v>59</v>
      </c>
      <c r="G120" s="26" t="s">
        <v>60</v>
      </c>
      <c r="H120" s="26" t="s">
        <v>61</v>
      </c>
      <c r="I120" s="26" t="s">
        <v>62</v>
      </c>
      <c r="J120" s="26" t="s">
        <v>77</v>
      </c>
      <c r="K120" s="26" t="s">
        <v>78</v>
      </c>
    </row>
    <row r="121" spans="1:11" x14ac:dyDescent="0.3">
      <c r="A121" t="s">
        <v>69</v>
      </c>
      <c r="B121" t="s">
        <v>36</v>
      </c>
      <c r="C121" t="s">
        <v>75</v>
      </c>
      <c r="D121">
        <v>47097632.899999999</v>
      </c>
      <c r="E121">
        <v>53046607.099999994</v>
      </c>
      <c r="F121" s="28">
        <f>E121/D121-1</f>
        <v>0.12631153273947215</v>
      </c>
      <c r="G121" s="29">
        <f>D121/1000000</f>
        <v>47.097632900000001</v>
      </c>
      <c r="H121" s="29">
        <f>E121/1000000</f>
        <v>53.046607099999996</v>
      </c>
      <c r="I121" s="29">
        <f>H121-G121</f>
        <v>5.948974199999995</v>
      </c>
      <c r="J121" s="32">
        <v>100</v>
      </c>
      <c r="K121" s="32">
        <v>78.307692307692307</v>
      </c>
    </row>
    <row r="122" spans="1:11" x14ac:dyDescent="0.3">
      <c r="A122" t="s">
        <v>65</v>
      </c>
      <c r="B122" t="s">
        <v>36</v>
      </c>
      <c r="C122" t="s">
        <v>75</v>
      </c>
      <c r="D122">
        <v>13391060.400000002</v>
      </c>
      <c r="E122">
        <v>17036960.200000003</v>
      </c>
      <c r="F122" s="28">
        <f t="shared" ref="F122:F126" si="24">E122/D122-1</f>
        <v>0.27226371109490333</v>
      </c>
      <c r="G122" s="29">
        <f t="shared" ref="G122:H126" si="25">D122/1000000</f>
        <v>13.391060400000002</v>
      </c>
      <c r="H122" s="29">
        <f t="shared" si="25"/>
        <v>17.036960200000003</v>
      </c>
      <c r="I122" s="29">
        <f t="shared" ref="I122:I126" si="26">H122-G122</f>
        <v>3.6458998000000005</v>
      </c>
      <c r="J122" s="32">
        <v>90.15384615384616</v>
      </c>
      <c r="K122" s="32">
        <v>34</v>
      </c>
    </row>
    <row r="123" spans="1:11" x14ac:dyDescent="0.3">
      <c r="A123" t="s">
        <v>70</v>
      </c>
      <c r="B123" t="s">
        <v>36</v>
      </c>
      <c r="C123" t="s">
        <v>75</v>
      </c>
      <c r="D123">
        <v>17423623.300000001</v>
      </c>
      <c r="E123">
        <v>19604842.299999997</v>
      </c>
      <c r="F123" s="28">
        <f t="shared" si="24"/>
        <v>0.12518745168233725</v>
      </c>
      <c r="G123" s="29">
        <f t="shared" si="25"/>
        <v>17.423623299999999</v>
      </c>
      <c r="H123" s="29">
        <f t="shared" si="25"/>
        <v>19.604842299999998</v>
      </c>
      <c r="I123" s="29">
        <f t="shared" si="26"/>
        <v>2.1812189999999987</v>
      </c>
      <c r="J123" s="32">
        <v>97.692307692307693</v>
      </c>
      <c r="K123" s="32">
        <v>54</v>
      </c>
    </row>
    <row r="124" spans="1:11" x14ac:dyDescent="0.3">
      <c r="A124" t="s">
        <v>71</v>
      </c>
      <c r="B124" t="s">
        <v>36</v>
      </c>
      <c r="C124" t="s">
        <v>75</v>
      </c>
      <c r="D124">
        <v>15322577.300000003</v>
      </c>
      <c r="E124">
        <v>17556181.300000001</v>
      </c>
      <c r="F124" s="28">
        <f t="shared" si="24"/>
        <v>0.14577208235066297</v>
      </c>
      <c r="G124" s="29">
        <f t="shared" si="25"/>
        <v>15.322577300000003</v>
      </c>
      <c r="H124" s="29">
        <f t="shared" si="25"/>
        <v>17.556181300000002</v>
      </c>
      <c r="I124" s="29">
        <f t="shared" si="26"/>
        <v>2.2336039999999997</v>
      </c>
      <c r="J124" s="32">
        <v>95.769230769230774</v>
      </c>
      <c r="K124" s="32">
        <v>36.846153846153847</v>
      </c>
    </row>
    <row r="125" spans="1:11" x14ac:dyDescent="0.3">
      <c r="A125" t="s">
        <v>67</v>
      </c>
      <c r="B125" t="s">
        <v>36</v>
      </c>
      <c r="C125" t="s">
        <v>75</v>
      </c>
      <c r="D125">
        <v>7666644.3999999994</v>
      </c>
      <c r="E125">
        <v>10012720.699999999</v>
      </c>
      <c r="F125" s="28">
        <f t="shared" si="24"/>
        <v>0.30601084093583375</v>
      </c>
      <c r="G125" s="29">
        <f t="shared" si="25"/>
        <v>7.6666443999999991</v>
      </c>
      <c r="H125" s="29">
        <f t="shared" si="25"/>
        <v>10.012720699999999</v>
      </c>
      <c r="I125" s="29">
        <f t="shared" si="26"/>
        <v>2.3460763</v>
      </c>
      <c r="J125" s="32">
        <v>85.84615384615384</v>
      </c>
      <c r="K125" s="32">
        <v>26.923076923076923</v>
      </c>
    </row>
    <row r="126" spans="1:11" x14ac:dyDescent="0.3">
      <c r="A126" t="s">
        <v>64</v>
      </c>
      <c r="B126" t="s">
        <v>36</v>
      </c>
      <c r="C126" t="s">
        <v>75</v>
      </c>
      <c r="D126">
        <v>10447339</v>
      </c>
      <c r="E126">
        <v>10512311.600000001</v>
      </c>
      <c r="F126" s="28">
        <f t="shared" si="24"/>
        <v>6.2190573121061465E-3</v>
      </c>
      <c r="G126" s="29">
        <f t="shared" si="25"/>
        <v>10.447338999999999</v>
      </c>
      <c r="H126" s="29">
        <f t="shared" si="25"/>
        <v>10.512311600000002</v>
      </c>
      <c r="I126" s="29">
        <f t="shared" si="26"/>
        <v>6.49726000000026E-2</v>
      </c>
      <c r="J126" s="32">
        <v>88.92307692307692</v>
      </c>
      <c r="K126" s="32">
        <v>32.92307692307692</v>
      </c>
    </row>
    <row r="131" spans="1:4" x14ac:dyDescent="0.3">
      <c r="A131" s="26" t="s">
        <v>79</v>
      </c>
      <c r="B131" s="26" t="s">
        <v>80</v>
      </c>
      <c r="C131" s="26" t="s">
        <v>81</v>
      </c>
      <c r="D131" s="26" t="s">
        <v>82</v>
      </c>
    </row>
    <row r="132" spans="1:4" x14ac:dyDescent="0.3">
      <c r="A132" s="34" t="s">
        <v>83</v>
      </c>
      <c r="B132" s="29">
        <v>1742686.5</v>
      </c>
      <c r="C132" s="29">
        <v>75828.3</v>
      </c>
      <c r="D132" s="29">
        <v>1666858.3</v>
      </c>
    </row>
    <row r="133" spans="1:4" x14ac:dyDescent="0.3">
      <c r="A133" s="34" t="s">
        <v>84</v>
      </c>
      <c r="B133" s="29">
        <v>1662559.3</v>
      </c>
      <c r="C133" s="29">
        <v>69343.399999999994</v>
      </c>
      <c r="D133" s="29">
        <v>1593215.9</v>
      </c>
    </row>
    <row r="134" spans="1:4" x14ac:dyDescent="0.3">
      <c r="A134" s="34" t="s">
        <v>85</v>
      </c>
      <c r="B134" s="29">
        <v>1583860.1</v>
      </c>
      <c r="C134" s="29">
        <v>65124.5</v>
      </c>
      <c r="D134" s="29">
        <v>1518735.6</v>
      </c>
    </row>
    <row r="135" spans="1:4" x14ac:dyDescent="0.3">
      <c r="A135" s="34" t="s">
        <v>86</v>
      </c>
      <c r="B135" s="29">
        <v>1689960.8</v>
      </c>
      <c r="C135" s="29">
        <v>71168</v>
      </c>
      <c r="D135" s="29">
        <v>1618792.8</v>
      </c>
    </row>
    <row r="136" spans="1:4" x14ac:dyDescent="0.3">
      <c r="A136" s="34" t="s">
        <v>87</v>
      </c>
      <c r="B136" s="29">
        <v>1593306.9</v>
      </c>
      <c r="C136" s="29">
        <v>62936.3</v>
      </c>
      <c r="D136" s="29">
        <v>1530370.6</v>
      </c>
    </row>
    <row r="137" spans="1:4" x14ac:dyDescent="0.3">
      <c r="A137" s="34" t="s">
        <v>88</v>
      </c>
      <c r="B137" s="29">
        <v>2324735</v>
      </c>
      <c r="C137" s="29">
        <v>139932.79999999999</v>
      </c>
      <c r="D137" s="29">
        <v>2184802.2999999998</v>
      </c>
    </row>
    <row r="138" spans="1:4" x14ac:dyDescent="0.3">
      <c r="A138" s="34" t="s">
        <v>89</v>
      </c>
      <c r="B138" s="29">
        <v>1497214.4</v>
      </c>
      <c r="C138" s="29">
        <v>57963.8</v>
      </c>
      <c r="D138" s="29">
        <v>1439250.6</v>
      </c>
    </row>
    <row r="139" spans="1:4" x14ac:dyDescent="0.3">
      <c r="A139" s="34" t="s">
        <v>90</v>
      </c>
      <c r="B139" s="29">
        <v>1621190.3</v>
      </c>
      <c r="C139" s="29">
        <v>67698.3</v>
      </c>
      <c r="D139" s="29">
        <v>1553492</v>
      </c>
    </row>
    <row r="140" spans="1:4" x14ac:dyDescent="0.3">
      <c r="A140" s="34" t="s">
        <v>91</v>
      </c>
      <c r="B140" s="29">
        <v>1488816.8</v>
      </c>
      <c r="C140" s="29">
        <v>56409.2</v>
      </c>
      <c r="D140" s="29">
        <v>1432407.5</v>
      </c>
    </row>
    <row r="141" spans="1:4" x14ac:dyDescent="0.3">
      <c r="A141" s="34" t="s">
        <v>92</v>
      </c>
      <c r="B141" s="29">
        <v>1356360.3</v>
      </c>
      <c r="C141" s="29">
        <v>45950.3</v>
      </c>
      <c r="D141" s="29">
        <v>1310409.8999999999</v>
      </c>
    </row>
    <row r="142" spans="1:4" x14ac:dyDescent="0.3">
      <c r="A142" s="34" t="s">
        <v>93</v>
      </c>
      <c r="B142" s="29">
        <v>1600818.4</v>
      </c>
      <c r="C142" s="29">
        <v>73063</v>
      </c>
      <c r="D142" s="29">
        <v>1527755.4</v>
      </c>
    </row>
    <row r="143" spans="1:4" x14ac:dyDescent="0.3">
      <c r="A143" s="34" t="s">
        <v>94</v>
      </c>
      <c r="B143" s="29">
        <v>1955307.6</v>
      </c>
      <c r="C143" s="29">
        <v>105518.6</v>
      </c>
      <c r="D143" s="29">
        <v>1849789.1</v>
      </c>
    </row>
    <row r="144" spans="1:4" x14ac:dyDescent="0.3">
      <c r="A144" s="34" t="s">
        <v>95</v>
      </c>
      <c r="B144" s="29">
        <v>1981179.6</v>
      </c>
      <c r="C144" s="29">
        <v>118169.3</v>
      </c>
      <c r="D144" s="29">
        <v>1863010.3</v>
      </c>
    </row>
    <row r="145" spans="1:4" x14ac:dyDescent="0.3">
      <c r="A145" s="34" t="s">
        <v>96</v>
      </c>
      <c r="B145" s="29">
        <v>1893635.8</v>
      </c>
      <c r="C145" s="29">
        <v>106076.3</v>
      </c>
      <c r="D145" s="29">
        <v>1787559.5</v>
      </c>
    </row>
    <row r="146" spans="1:4" x14ac:dyDescent="0.3">
      <c r="A146" s="34" t="s">
        <v>97</v>
      </c>
      <c r="B146" s="29">
        <v>1767231</v>
      </c>
      <c r="C146" s="29">
        <v>93706</v>
      </c>
      <c r="D146" s="29">
        <v>1673525</v>
      </c>
    </row>
    <row r="147" spans="1:4" x14ac:dyDescent="0.3">
      <c r="A147" s="34" t="s">
        <v>98</v>
      </c>
      <c r="B147" s="29">
        <v>1670541.8</v>
      </c>
      <c r="C147" s="29">
        <v>77411.199999999997</v>
      </c>
      <c r="D147" s="29">
        <v>1593130.5</v>
      </c>
    </row>
    <row r="148" spans="1:4" x14ac:dyDescent="0.3">
      <c r="A148" s="34" t="s">
        <v>99</v>
      </c>
      <c r="B148" s="29">
        <v>1622112.8</v>
      </c>
      <c r="C148" s="29">
        <v>79303.899999999994</v>
      </c>
      <c r="D148" s="29">
        <v>1542808.9</v>
      </c>
    </row>
    <row r="149" spans="1:4" x14ac:dyDescent="0.3">
      <c r="A149" s="34" t="s">
        <v>100</v>
      </c>
      <c r="B149" s="29">
        <v>1717087</v>
      </c>
      <c r="C149" s="29">
        <v>87867.9</v>
      </c>
      <c r="D149" s="29">
        <v>1629219.1</v>
      </c>
    </row>
    <row r="150" spans="1:4" x14ac:dyDescent="0.3">
      <c r="A150" s="34" t="s">
        <v>101</v>
      </c>
      <c r="B150" s="29">
        <v>2616212.2999999998</v>
      </c>
      <c r="C150" s="29">
        <v>201581.8</v>
      </c>
      <c r="D150" s="29">
        <v>2414630.2999999998</v>
      </c>
    </row>
    <row r="151" spans="1:4" x14ac:dyDescent="0.3">
      <c r="A151" s="34" t="s">
        <v>102</v>
      </c>
      <c r="B151" s="29">
        <v>1693077.1</v>
      </c>
      <c r="C151" s="29">
        <v>87950.1</v>
      </c>
      <c r="D151" s="29">
        <v>1605127</v>
      </c>
    </row>
    <row r="152" spans="1:4" x14ac:dyDescent="0.3">
      <c r="A152" s="34" t="s">
        <v>103</v>
      </c>
      <c r="B152" s="29">
        <v>1888053.9</v>
      </c>
      <c r="C152" s="29">
        <v>110911</v>
      </c>
      <c r="D152" s="29">
        <v>1777142.9</v>
      </c>
    </row>
    <row r="153" spans="1:4" x14ac:dyDescent="0.3">
      <c r="A153" s="34" t="s">
        <v>104</v>
      </c>
      <c r="B153" s="29">
        <v>1796253.8</v>
      </c>
      <c r="C153" s="29">
        <v>107041.3</v>
      </c>
      <c r="D153" s="29">
        <v>1689212.5</v>
      </c>
    </row>
    <row r="154" spans="1:4" x14ac:dyDescent="0.3">
      <c r="A154" s="34" t="s">
        <v>105</v>
      </c>
      <c r="B154" s="29">
        <v>1826561.3</v>
      </c>
      <c r="C154" s="29">
        <v>110657.1</v>
      </c>
      <c r="D154" s="29">
        <v>1715904.1</v>
      </c>
    </row>
    <row r="155" spans="1:4" x14ac:dyDescent="0.3">
      <c r="A155" s="34" t="s">
        <v>106</v>
      </c>
      <c r="B155" s="29">
        <v>1891687.5</v>
      </c>
      <c r="C155" s="29">
        <v>123794</v>
      </c>
      <c r="D155" s="29">
        <v>1767893.5</v>
      </c>
    </row>
    <row r="156" spans="1:4" x14ac:dyDescent="0.3">
      <c r="A156" s="34" t="s">
        <v>107</v>
      </c>
      <c r="B156" s="29">
        <v>1885008</v>
      </c>
      <c r="C156" s="29">
        <v>122524.7</v>
      </c>
      <c r="D156" s="29">
        <v>1762483.3</v>
      </c>
    </row>
    <row r="157" spans="1:4" x14ac:dyDescent="0.3">
      <c r="A157" s="34" t="s">
        <v>108</v>
      </c>
      <c r="B157" s="29">
        <v>1954996.5</v>
      </c>
      <c r="C157" s="29">
        <v>131109.29999999999</v>
      </c>
      <c r="D157" s="29">
        <v>1823887.1</v>
      </c>
    </row>
  </sheetData>
  <mergeCells count="1">
    <mergeCell ref="H30:I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BB78-02E3-40EB-84D1-23D33FF9A897}">
  <dimension ref="G140:W535"/>
  <sheetViews>
    <sheetView tabSelected="1" zoomScale="71" zoomScaleNormal="85" workbookViewId="0">
      <selection activeCell="P73" sqref="P73"/>
    </sheetView>
  </sheetViews>
  <sheetFormatPr defaultColWidth="9.109375" defaultRowHeight="14.4" x14ac:dyDescent="0.3"/>
  <cols>
    <col min="1" max="16384" width="9.109375" style="5"/>
  </cols>
  <sheetData>
    <row r="140" spans="9:13" x14ac:dyDescent="0.3">
      <c r="I140"/>
      <c r="M140"/>
    </row>
    <row r="152" spans="10:18" x14ac:dyDescent="0.3">
      <c r="J152"/>
    </row>
    <row r="160" spans="10:18" x14ac:dyDescent="0.3">
      <c r="R160" s="30"/>
    </row>
    <row r="205" spans="7:22" x14ac:dyDescent="0.3">
      <c r="R205"/>
    </row>
    <row r="206" spans="7:22" x14ac:dyDescent="0.3">
      <c r="G206"/>
    </row>
    <row r="207" spans="7:22" x14ac:dyDescent="0.3">
      <c r="V207"/>
    </row>
    <row r="470" spans="8:8" x14ac:dyDescent="0.3">
      <c r="H470" s="30"/>
    </row>
    <row r="535" spans="23:23" x14ac:dyDescent="0.3">
      <c r="W535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Vaibhav Kumar</dc:creator>
  <cp:keywords/>
  <dc:description/>
  <cp:lastModifiedBy>Vaibhav Kumar</cp:lastModifiedBy>
  <cp:revision/>
  <dcterms:created xsi:type="dcterms:W3CDTF">2024-01-23T12:15:53Z</dcterms:created>
  <dcterms:modified xsi:type="dcterms:W3CDTF">2024-02-08T11:49:52Z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7f3165-8a52-429a-ab2a-1fd572a4c07f_Enabled">
    <vt:lpwstr>true</vt:lpwstr>
  </property>
  <property fmtid="{D5CDD505-2E9C-101B-9397-08002B2CF9AE}" pid="3" name="MSIP_Label_e17f3165-8a52-429a-ab2a-1fd572a4c07f_SetDate">
    <vt:lpwstr>2024-02-04T21:52:58Z</vt:lpwstr>
  </property>
  <property fmtid="{D5CDD505-2E9C-101B-9397-08002B2CF9AE}" pid="4" name="MSIP_Label_e17f3165-8a52-429a-ab2a-1fd572a4c07f_Method">
    <vt:lpwstr>Standard</vt:lpwstr>
  </property>
  <property fmtid="{D5CDD505-2E9C-101B-9397-08002B2CF9AE}" pid="5" name="MSIP_Label_e17f3165-8a52-429a-ab2a-1fd572a4c07f_Name">
    <vt:lpwstr>defa4170-0d19-0005-0004-bc88714345d2</vt:lpwstr>
  </property>
  <property fmtid="{D5CDD505-2E9C-101B-9397-08002B2CF9AE}" pid="6" name="MSIP_Label_e17f3165-8a52-429a-ab2a-1fd572a4c07f_SiteId">
    <vt:lpwstr>6b3a59c1-9475-4729-b8d9-f72ffd0dd0cd</vt:lpwstr>
  </property>
  <property fmtid="{D5CDD505-2E9C-101B-9397-08002B2CF9AE}" pid="7" name="MSIP_Label_e17f3165-8a52-429a-ab2a-1fd572a4c07f_ActionId">
    <vt:lpwstr>36ec368d-ef49-41bf-b9ad-11c2b8e58fcb</vt:lpwstr>
  </property>
  <property fmtid="{D5CDD505-2E9C-101B-9397-08002B2CF9AE}" pid="8" name="MSIP_Label_e17f3165-8a52-429a-ab2a-1fd572a4c07f_ContentBits">
    <vt:lpwstr>0</vt:lpwstr>
  </property>
</Properties>
</file>