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" i="1" l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M3" i="1"/>
  <c r="M5" i="1"/>
  <c r="M2" i="1"/>
  <c r="M13" i="1" l="1"/>
  <c r="M14" i="1"/>
  <c r="M10" i="1"/>
  <c r="M8" i="1"/>
  <c r="M7" i="1"/>
</calcChain>
</file>

<file path=xl/sharedStrings.xml><?xml version="1.0" encoding="utf-8"?>
<sst xmlns="http://schemas.openxmlformats.org/spreadsheetml/2006/main" count="557" uniqueCount="531">
  <si>
    <t>Date</t>
  </si>
  <si>
    <t>Price</t>
  </si>
  <si>
    <t>Open</t>
  </si>
  <si>
    <t>High</t>
  </si>
  <si>
    <t>Low</t>
  </si>
  <si>
    <t>Volume</t>
  </si>
  <si>
    <t>Chg%</t>
  </si>
  <si>
    <t>Jul 09, 2020</t>
  </si>
  <si>
    <t>Jul 08, 2020</t>
  </si>
  <si>
    <t>Jul 07, 2020</t>
  </si>
  <si>
    <t>Jul 06, 2020</t>
  </si>
  <si>
    <t>Jul 03,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</si>
  <si>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</si>
  <si>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</si>
  <si>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</si>
  <si>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</si>
  <si>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</si>
  <si>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</si>
  <si>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</si>
  <si>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</si>
  <si>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</si>
  <si>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</si>
  <si>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</si>
  <si>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</si>
  <si>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</si>
  <si>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</si>
  <si>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</si>
  <si>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</si>
  <si>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</si>
  <si>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</si>
  <si>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</si>
  <si>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</si>
  <si>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</si>
  <si>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</si>
  <si>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</si>
  <si>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</si>
  <si>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</si>
  <si>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</si>
  <si>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</si>
  <si>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</si>
  <si>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</si>
  <si>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</si>
  <si>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</si>
  <si>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</si>
  <si>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</si>
  <si>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</si>
  <si>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</si>
  <si>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</si>
  <si>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</si>
  <si>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</si>
  <si>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</si>
  <si>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</si>
  <si>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</si>
  <si>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</si>
  <si>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</si>
  <si>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</si>
  <si>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</si>
  <si>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</si>
  <si>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</si>
  <si>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</si>
  <si>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</si>
  <si>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</si>
  <si>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</si>
  <si>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</si>
  <si>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</si>
  <si>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</si>
  <si>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13, 2020</t>
  </si>
  <si>
    <t>Apr 09, 2020</t>
  </si>
  <si>
    <t>Apr 08, 2020</t>
  </si>
  <si>
    <t>Apr 07, 2020</t>
  </si>
  <si>
    <t>Apr 03,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</si>
  <si>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</si>
  <si>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</si>
  <si>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</si>
  <si>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</si>
  <si>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</si>
  <si>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</si>
  <si>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</si>
  <si>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</si>
  <si>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</si>
  <si>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</si>
  <si>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</si>
  <si>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</si>
  <si>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</si>
  <si>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</si>
  <si>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</si>
  <si>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</si>
  <si>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</si>
  <si>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</si>
  <si>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</si>
  <si>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</si>
  <si>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</si>
  <si>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</si>
  <si>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</si>
  <si>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</si>
  <si>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</si>
  <si>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</si>
  <si>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</si>
  <si>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20, 2020</t>
  </si>
  <si>
    <t>Feb 19, 2020</t>
  </si>
  <si>
    <t>Feb 18, 2020</t>
  </si>
  <si>
    <t>Feb 17,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</si>
  <si>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</si>
  <si>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</si>
  <si>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</si>
  <si>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</si>
  <si>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</si>
  <si>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</si>
  <si>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</si>
  <si>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</si>
  <si>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</si>
  <si>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</si>
  <si>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Feb 01, 2020</t>
  </si>
  <si>
    <t>Jan 31, 2020</t>
  </si>
  <si>
    <t>Jan 30, 2020</t>
  </si>
  <si>
    <t>Jan 29, 2020</t>
  </si>
  <si>
    <t>Jan 28, 2020</t>
  </si>
  <si>
    <t>Jan 24, 2020</t>
  </si>
  <si>
    <t>Jan 23, 2020</t>
  </si>
  <si>
    <t>Jan 22, 2020</t>
  </si>
  <si>
    <t>Jan 21, 2020</t>
  </si>
  <si>
    <t>Jan 20,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</si>
  <si>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</si>
  <si>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</si>
  <si>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</si>
  <si>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</si>
  <si>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</si>
  <si>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</si>
  <si>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</si>
  <si>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</si>
  <si>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</si>
  <si>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</si>
  <si>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</si>
  <si>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</si>
  <si>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Jan 01,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</si>
  <si>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</si>
  <si>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</si>
  <si>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</si>
  <si>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</si>
  <si>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</si>
  <si>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</si>
  <si>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</si>
  <si>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</si>
  <si>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</si>
  <si>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</si>
  <si>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</si>
  <si>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</si>
  <si>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</si>
  <si>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</si>
  <si>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</si>
  <si>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</si>
  <si>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</si>
  <si>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</si>
  <si>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</si>
  <si>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</si>
  <si>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</si>
  <si>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</si>
  <si>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28,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</si>
  <si>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</si>
  <si>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</si>
  <si>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</si>
  <si>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</si>
  <si>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</si>
  <si>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</si>
  <si>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</si>
  <si>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</si>
  <si>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</si>
  <si>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</si>
  <si>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</si>
  <si>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11, 2019</t>
  </si>
  <si>
    <t>Nov 08, 2019</t>
  </si>
  <si>
    <t>Nov 07, 2019</t>
  </si>
  <si>
    <t>Nov 06, 2019</t>
  </si>
  <si>
    <t>Nov 05, 2019</t>
  </si>
  <si>
    <t>Nov 04, 2019</t>
  </si>
  <si>
    <t>Oct 31, 2019</t>
  </si>
  <si>
    <t>Oct 30, 2019</t>
  </si>
  <si>
    <t>Oct 29, 2019</t>
  </si>
  <si>
    <t>Oct 27, 2019</t>
  </si>
  <si>
    <t>Oct 25, 2019</t>
  </si>
  <si>
    <t>Oct 24, 2019</t>
  </si>
  <si>
    <t>Oct 23, 2019</t>
  </si>
  <si>
    <t>Oct 22,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</si>
  <si>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</si>
  <si>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</si>
  <si>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</si>
  <si>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</si>
  <si>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</si>
  <si>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</si>
  <si>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</si>
  <si>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</si>
  <si>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07, 2019</t>
  </si>
  <si>
    <t>Oct 04, 2019</t>
  </si>
  <si>
    <t>Oct 03,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</si>
  <si>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</si>
  <si>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</si>
  <si>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</si>
  <si>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</si>
  <si>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</si>
  <si>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</si>
  <si>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</si>
  <si>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</si>
  <si>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18, 2019</t>
  </si>
  <si>
    <t>Sep 17, 2019</t>
  </si>
  <si>
    <t>Sep 16, 2019</t>
  </si>
  <si>
    <t>Sep 13, 2019</t>
  </si>
  <si>
    <t>Sep 12, 2019</t>
  </si>
  <si>
    <t>Sep 11,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</si>
  <si>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</si>
  <si>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</si>
  <si>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</si>
  <si>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</si>
  <si>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</si>
  <si>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</si>
  <si>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</si>
  <si>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</si>
  <si>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</si>
  <si>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</si>
  <si>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</si>
  <si>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</si>
  <si>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</si>
  <si>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</si>
  <si>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</si>
  <si>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</si>
  <si>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14, 2019</t>
  </si>
  <si>
    <t>Aug 13,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</si>
  <si>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</si>
  <si>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</si>
  <si>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</si>
  <si>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</si>
  <si>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</si>
  <si>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</si>
  <si>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</si>
  <si>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</si>
  <si>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</si>
  <si>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</si>
  <si>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</si>
  <si>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</si>
  <si>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</si>
  <si>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</si>
  <si>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</si>
  <si>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</si>
  <si>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</si>
  <si>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</si>
  <si>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12, 2019</t>
  </si>
  <si>
    <t>Jul 11, 2019</t>
  </si>
  <si>
    <t>Jul 10, 2019</t>
  </si>
  <si>
    <t>Jul 09, 2019</t>
  </si>
  <si>
    <t>Jul 08, 2019</t>
  </si>
  <si>
    <t>Jul 05, 2019</t>
  </si>
  <si>
    <t>Jul 04,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</si>
  <si>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</si>
  <si>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</si>
  <si>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</si>
  <si>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</si>
  <si>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</si>
  <si>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</si>
  <si>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</si>
  <si>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</si>
  <si>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</si>
  <si>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</si>
  <si>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</si>
  <si>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</si>
  <si>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</si>
  <si>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</si>
  <si>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</si>
  <si>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</si>
  <si>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</si>
  <si>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May 20, 2020</t>
  </si>
  <si>
    <t>Jan 27, 2020</t>
  </si>
  <si>
    <t>Nov 01, 2019</t>
  </si>
  <si>
    <t>Jul 29, 2019</t>
  </si>
  <si>
    <t>Jul 15, 2019</t>
  </si>
  <si>
    <t>10.06M</t>
  </si>
  <si>
    <t>15.03M</t>
  </si>
  <si>
    <t>12.18M</t>
  </si>
  <si>
    <t>17.78M</t>
  </si>
  <si>
    <t>13.80M</t>
  </si>
  <si>
    <t>18.48M</t>
  </si>
  <si>
    <t>17.42M</t>
  </si>
  <si>
    <t>17.87M</t>
  </si>
  <si>
    <t>23.00M</t>
  </si>
  <si>
    <t>19.99M</t>
  </si>
  <si>
    <t>35.32M</t>
  </si>
  <si>
    <t>19.71M</t>
  </si>
  <si>
    <t>14.42M</t>
  </si>
  <si>
    <t>14.85M</t>
  </si>
  <si>
    <t>23.94M</t>
  </si>
  <si>
    <t>20.44M</t>
  </si>
  <si>
    <t>22.70M</t>
  </si>
  <si>
    <t>16.00M</t>
  </si>
  <si>
    <t>21.32M</t>
  </si>
  <si>
    <t>15.45M</t>
  </si>
  <si>
    <t>18.25M</t>
  </si>
  <si>
    <t>30.92M</t>
  </si>
  <si>
    <t>24.91M</t>
  </si>
  <si>
    <t>17.60M</t>
  </si>
  <si>
    <t>27.14M</t>
  </si>
  <si>
    <t>25.27M</t>
  </si>
  <si>
    <t>20.81M</t>
  </si>
  <si>
    <t>19.60M</t>
  </si>
  <si>
    <t>26.51M</t>
  </si>
  <si>
    <t>37.74M</t>
  </si>
  <si>
    <t>28.01M</t>
  </si>
  <si>
    <t>19.00M</t>
  </si>
  <si>
    <t>21.03M</t>
  </si>
  <si>
    <t>24.24M</t>
  </si>
  <si>
    <t>20.01M</t>
  </si>
  <si>
    <t>23.73M</t>
  </si>
  <si>
    <t>23.33M</t>
  </si>
  <si>
    <t>12.17M</t>
  </si>
  <si>
    <t>19.78M</t>
  </si>
  <si>
    <t>22.17M</t>
  </si>
  <si>
    <t>24.78M</t>
  </si>
  <si>
    <t>14.28M</t>
  </si>
  <si>
    <t>10.40M</t>
  </si>
  <si>
    <t>10.92M</t>
  </si>
  <si>
    <t>16.89M</t>
  </si>
  <si>
    <t>14.84M</t>
  </si>
  <si>
    <t>13.36M</t>
  </si>
  <si>
    <t>21.90M</t>
  </si>
  <si>
    <t>27.94M</t>
  </si>
  <si>
    <t>14.72M</t>
  </si>
  <si>
    <t>13.71M</t>
  </si>
  <si>
    <t>16.64M</t>
  </si>
  <si>
    <t>20.45M</t>
  </si>
  <si>
    <t>19.14M</t>
  </si>
  <si>
    <t>16.59M</t>
  </si>
  <si>
    <t>33.12M</t>
  </si>
  <si>
    <t>26.93M</t>
  </si>
  <si>
    <t>28.99M</t>
  </si>
  <si>
    <t>17.08M</t>
  </si>
  <si>
    <t>22.23M</t>
  </si>
  <si>
    <t>28.11M</t>
  </si>
  <si>
    <t>30.21M</t>
  </si>
  <si>
    <t>17.50M</t>
  </si>
  <si>
    <t>14.55M</t>
  </si>
  <si>
    <t>17.61M</t>
  </si>
  <si>
    <t>19.63M</t>
  </si>
  <si>
    <t>27.62M</t>
  </si>
  <si>
    <t>28.52M</t>
  </si>
  <si>
    <t>23.61M</t>
  </si>
  <si>
    <t>30.53M</t>
  </si>
  <si>
    <t>25.14M</t>
  </si>
  <si>
    <t>44.32M</t>
  </si>
  <si>
    <t>33.61M</t>
  </si>
  <si>
    <t>30.59M</t>
  </si>
  <si>
    <t>21.34M</t>
  </si>
  <si>
    <t>15.99M</t>
  </si>
  <si>
    <t>33.17M</t>
  </si>
  <si>
    <t>29.50M</t>
  </si>
  <si>
    <t>17.77M</t>
  </si>
  <si>
    <t>17.21M</t>
  </si>
  <si>
    <t>11.53M</t>
  </si>
  <si>
    <t>9.77M</t>
  </si>
  <si>
    <t>17.14M</t>
  </si>
  <si>
    <t>11.18M</t>
  </si>
  <si>
    <t>7.33M</t>
  </si>
  <si>
    <t>12.16M</t>
  </si>
  <si>
    <t>10.33M</t>
  </si>
  <si>
    <t>6.91M</t>
  </si>
  <si>
    <t>6.94M</t>
  </si>
  <si>
    <t>8.28M</t>
  </si>
  <si>
    <t>5.56M</t>
  </si>
  <si>
    <t>5.01M</t>
  </si>
  <si>
    <t>5.26M</t>
  </si>
  <si>
    <t>5.08M</t>
  </si>
  <si>
    <t>7.34M</t>
  </si>
  <si>
    <t>4.56M</t>
  </si>
  <si>
    <t>3.15M</t>
  </si>
  <si>
    <t>5.81M</t>
  </si>
  <si>
    <t>4.61M</t>
  </si>
  <si>
    <t>3.41M</t>
  </si>
  <si>
    <t>5.91M</t>
  </si>
  <si>
    <t>9.01M</t>
  </si>
  <si>
    <t>10.45M</t>
  </si>
  <si>
    <t>6.54M</t>
  </si>
  <si>
    <t>4.91M</t>
  </si>
  <si>
    <t>5.59M</t>
  </si>
  <si>
    <t>6.06M</t>
  </si>
  <si>
    <t>6.89M</t>
  </si>
  <si>
    <t>6.71M</t>
  </si>
  <si>
    <t>9.44M</t>
  </si>
  <si>
    <t>5.92M</t>
  </si>
  <si>
    <t>5.75M</t>
  </si>
  <si>
    <t>9.18M</t>
  </si>
  <si>
    <t>7.49M</t>
  </si>
  <si>
    <t>11.09M</t>
  </si>
  <si>
    <t>8.46M</t>
  </si>
  <si>
    <t>3.58M</t>
  </si>
  <si>
    <t>5.89M</t>
  </si>
  <si>
    <t>3.94M</t>
  </si>
  <si>
    <t>3.73M</t>
  </si>
  <si>
    <t>4.77M</t>
  </si>
  <si>
    <t>5.67M</t>
  </si>
  <si>
    <t>7.36M</t>
  </si>
  <si>
    <t>5.45M</t>
  </si>
  <si>
    <t>5.43M</t>
  </si>
  <si>
    <t>3.07M</t>
  </si>
  <si>
    <t>1.84M</t>
  </si>
  <si>
    <t>4.18M</t>
  </si>
  <si>
    <t>4.67M</t>
  </si>
  <si>
    <t>3.55M</t>
  </si>
  <si>
    <t>7.47M</t>
  </si>
  <si>
    <t>3.59M</t>
  </si>
  <si>
    <t>5.10M</t>
  </si>
  <si>
    <t>7.51M</t>
  </si>
  <si>
    <t>6.51M</t>
  </si>
  <si>
    <t>8.72M</t>
  </si>
  <si>
    <t>6.21M</t>
  </si>
  <si>
    <t>5.66M</t>
  </si>
  <si>
    <t>6.46M</t>
  </si>
  <si>
    <t>5.53M</t>
  </si>
  <si>
    <t>4.89M</t>
  </si>
  <si>
    <t>4.13M</t>
  </si>
  <si>
    <t>6.39M</t>
  </si>
  <si>
    <t>5.70M</t>
  </si>
  <si>
    <t>3.50M</t>
  </si>
  <si>
    <t>4.47M</t>
  </si>
  <si>
    <t>7.78M</t>
  </si>
  <si>
    <t>6.18M</t>
  </si>
  <si>
    <t>4.79M</t>
  </si>
  <si>
    <t>4.36M</t>
  </si>
  <si>
    <t>3.95M</t>
  </si>
  <si>
    <t>3.84M</t>
  </si>
  <si>
    <t>6.01M</t>
  </si>
  <si>
    <t>5.29M</t>
  </si>
  <si>
    <t>4.57M</t>
  </si>
  <si>
    <t>4.64M</t>
  </si>
  <si>
    <t>4.65M</t>
  </si>
  <si>
    <t>7.14M</t>
  </si>
  <si>
    <t>6.63M</t>
  </si>
  <si>
    <t>8.48M</t>
  </si>
  <si>
    <t>6.07M</t>
  </si>
  <si>
    <t>4.97M</t>
  </si>
  <si>
    <t>5.76M</t>
  </si>
  <si>
    <t>6.61M</t>
  </si>
  <si>
    <t>7.12M</t>
  </si>
  <si>
    <t>875.43K</t>
  </si>
  <si>
    <t>6.50M</t>
  </si>
  <si>
    <t>6.55M</t>
  </si>
  <si>
    <t>10.00M</t>
  </si>
  <si>
    <t>5.62M</t>
  </si>
  <si>
    <t>6.12M</t>
  </si>
  <si>
    <t>4.20M</t>
  </si>
  <si>
    <t>6.13M</t>
  </si>
  <si>
    <t>8.59M</t>
  </si>
  <si>
    <t>5.78M</t>
  </si>
  <si>
    <t>8.71M</t>
  </si>
  <si>
    <t>11.26M</t>
  </si>
  <si>
    <t>9.20M</t>
  </si>
  <si>
    <t>8.15M</t>
  </si>
  <si>
    <t>9.38M</t>
  </si>
  <si>
    <t>9.11M</t>
  </si>
  <si>
    <t>7.44M</t>
  </si>
  <si>
    <t>15.34M</t>
  </si>
  <si>
    <t>7.80M</t>
  </si>
  <si>
    <t>11.69M</t>
  </si>
  <si>
    <t>20.96M</t>
  </si>
  <si>
    <t>23.08M</t>
  </si>
  <si>
    <t>Sep 19, 2019 S</t>
  </si>
  <si>
    <t>5.31M</t>
  </si>
  <si>
    <t>6.48M</t>
  </si>
  <si>
    <t>5.33M</t>
  </si>
  <si>
    <t>5.52M</t>
  </si>
  <si>
    <t>7.69M</t>
  </si>
  <si>
    <t>9.07M</t>
  </si>
  <si>
    <t>7.60M</t>
  </si>
  <si>
    <t>5.32M</t>
  </si>
  <si>
    <t>6.44M</t>
  </si>
  <si>
    <t>8.65M</t>
  </si>
  <si>
    <t>7.53M</t>
  </si>
  <si>
    <t>5.71M</t>
  </si>
  <si>
    <t>9.62M</t>
  </si>
  <si>
    <t>7.39M</t>
  </si>
  <si>
    <t>6.83M</t>
  </si>
  <si>
    <t>12.64M</t>
  </si>
  <si>
    <t>10.05M</t>
  </si>
  <si>
    <t>7.00M</t>
  </si>
  <si>
    <t>5.24M</t>
  </si>
  <si>
    <t>5.14M</t>
  </si>
  <si>
    <t>4.25M</t>
  </si>
  <si>
    <t>7.62M</t>
  </si>
  <si>
    <t>7.13M</t>
  </si>
  <si>
    <t>7.72M</t>
  </si>
  <si>
    <t>15.22M</t>
  </si>
  <si>
    <t>9.86M</t>
  </si>
  <si>
    <t>12.45M</t>
  </si>
  <si>
    <t>9.91M</t>
  </si>
  <si>
    <t>13.91M</t>
  </si>
  <si>
    <t>9.12M</t>
  </si>
  <si>
    <t>6.95M</t>
  </si>
  <si>
    <t>5.20M</t>
  </si>
  <si>
    <t>4.99M</t>
  </si>
  <si>
    <t>6.41M</t>
  </si>
  <si>
    <t>9.73M</t>
  </si>
  <si>
    <t>8.68M</t>
  </si>
  <si>
    <t>13.90M</t>
  </si>
  <si>
    <t>5.40M</t>
  </si>
  <si>
    <t>3.88M</t>
  </si>
  <si>
    <t>4.12M</t>
  </si>
  <si>
    <t>4.49M</t>
  </si>
  <si>
    <t>4.55M</t>
  </si>
  <si>
    <t>8.24M</t>
  </si>
  <si>
    <t>7.30M</t>
  </si>
  <si>
    <t>3.79M</t>
  </si>
  <si>
    <t>4.00M</t>
  </si>
  <si>
    <t>3.62M</t>
  </si>
  <si>
    <t>4.26M</t>
  </si>
  <si>
    <t>6.38M</t>
  </si>
  <si>
    <t>9.94M</t>
  </si>
  <si>
    <t>5.27M</t>
  </si>
  <si>
    <t>4.45M</t>
  </si>
  <si>
    <t>3.46M</t>
  </si>
  <si>
    <t>Jun 20, 2019 D</t>
  </si>
  <si>
    <t>5.37M</t>
  </si>
  <si>
    <t>5.98M</t>
  </si>
  <si>
    <t>5.55M</t>
  </si>
  <si>
    <t>3.65M</t>
  </si>
  <si>
    <t>3.54M</t>
  </si>
  <si>
    <t xml:space="preserve">Highest Price Ever : </t>
  </si>
  <si>
    <t>Lowest Price Ever :</t>
  </si>
  <si>
    <t>Standard Deviation :</t>
  </si>
  <si>
    <t>Highest Price Movement:</t>
  </si>
  <si>
    <t>Absolute Change</t>
  </si>
  <si>
    <t>Lowest Price Movement :</t>
  </si>
  <si>
    <t>Volatility</t>
  </si>
  <si>
    <t>Daily Volatility %</t>
  </si>
  <si>
    <t>Average Daily Volatility :</t>
  </si>
  <si>
    <t>Highest Price (Precision)</t>
  </si>
  <si>
    <t>Lowest Price (Precision)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</si>
</sst>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66758A"/>
      <name val="Segoe UI"/>
      <family val="2"/>
    </font>
    <font>
      <sz val="10"/>
      <color rgb="FF000000"/>
      <name val="Segoe UI"/>
      <family val="2"/>
    </font>
    <font>
      <sz val="10"/>
      <color rgb="FF0EA600"/>
      <name val="Segoe UI"/>
      <family val="2"/>
    </font>
    <font>
      <sz val="10"/>
      <color rgb="FF000000"/>
      <name val="Segoe UI"/>
      <family val="2"/>
    </font>
    <font>
      <sz val="10"/>
      <color rgb="FFFF0000"/>
      <name val="Segoe UI"/>
      <family val="2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FDF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3EAF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" fontId="6" fillId="2" borderId="0" xfId="0" applyNumberFormat="1" applyFont="1" applyFill="1" applyBorder="1" applyAlignment="1">
      <alignment horizontal="center" vertical="center"/>
    </xf>
    <xf numFmtId="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0" fontId="6" fillId="2" borderId="0" xfId="0" applyNumberFormat="1" applyFont="1" applyFill="1" applyBorder="1" applyAlignment="1">
      <alignment horizontal="center" vertical="center"/>
    </xf>
    <xf numFmtId="44" fontId="0" fillId="0" borderId="0" xfId="1" applyFont="1" applyAlignment="1">
      <alignment horizontal="center"/>
    </xf>
    <xf numFmtId="9" fontId="5" fillId="0" borderId="0" xfId="2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9" fontId="0" fillId="0" borderId="0" xfId="2" applyFont="1" applyAlignment="1">
      <alignment horizontal="center"/>
    </xf>
    <xf numFmtId="10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0" fontId="2" fillId="0" borderId="1" xfId="2" applyNumberFormat="1" applyFont="1" applyBorder="1" applyAlignment="1">
      <alignment horizontal="center" vertical="center"/>
    </xf>
    <xf numFmtId="10" fontId="5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/>
    </xf>
    <xf numFmtId="10" fontId="2" fillId="0" borderId="0" xfId="2" applyNumberFormat="1" applyFont="1" applyBorder="1" applyAlignment="1">
      <alignment horizontal="center" vertical="center"/>
    </xf>
    <xf numFmtId="4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E3EAF2"/>
        </bottom>
      </border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E3EAF2"/>
        </bottom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E3EAF2"/>
        </bottom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E3EAF2"/>
        </bottom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E3EAF2"/>
        </bottom>
        <vertical/>
      </border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E3EAF2"/>
        </bottom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E3EAF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66758A"/>
        <name val="Segoe U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72496390458957"/>
          <c:y val="0.10037245344331959"/>
          <c:w val="0.80872237920714696"/>
          <c:h val="0.83111322623133643"/>
        </c:manualLayout>
      </c:layout>
      <c:stockChart>
        <c:ser>
          <c:idx val="0"/>
          <c:order val="0"/>
          <c:tx>
            <c:strRef>
              <c:f>Sheet1!$Y$1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Sheet1!$Y$2:$Y$269</c:f>
              <c:numCache>
                <c:formatCode>#,##0.00</c:formatCode>
                <c:ptCount val="268"/>
                <c:pt idx="0">
                  <c:v>1129.7</c:v>
                </c:pt>
                <c:pt idx="1">
                  <c:v>1124.9000000000001</c:v>
                </c:pt>
                <c:pt idx="2">
                  <c:v>1111.7</c:v>
                </c:pt>
                <c:pt idx="3">
                  <c:v>1119.9000000000001</c:v>
                </c:pt>
                <c:pt idx="4">
                  <c:v>1095.8</c:v>
                </c:pt>
                <c:pt idx="5">
                  <c:v>1111.25</c:v>
                </c:pt>
                <c:pt idx="6">
                  <c:v>1096</c:v>
                </c:pt>
                <c:pt idx="7">
                  <c:v>1078.55</c:v>
                </c:pt>
                <c:pt idx="8">
                  <c:v>1082.5999999999999</c:v>
                </c:pt>
                <c:pt idx="9">
                  <c:v>1063</c:v>
                </c:pt>
                <c:pt idx="10">
                  <c:v>1049</c:v>
                </c:pt>
                <c:pt idx="11">
                  <c:v>1057.5</c:v>
                </c:pt>
                <c:pt idx="12">
                  <c:v>1045</c:v>
                </c:pt>
                <c:pt idx="13">
                  <c:v>1045.95</c:v>
                </c:pt>
                <c:pt idx="14">
                  <c:v>1043</c:v>
                </c:pt>
                <c:pt idx="15">
                  <c:v>1024.9000000000001</c:v>
                </c:pt>
                <c:pt idx="16" formatCode="General">
                  <c:v>998.9</c:v>
                </c:pt>
                <c:pt idx="17" formatCode="General">
                  <c:v>993.95</c:v>
                </c:pt>
                <c:pt idx="18" formatCode="General">
                  <c:v>974</c:v>
                </c:pt>
                <c:pt idx="19" formatCode="General">
                  <c:v>986.65</c:v>
                </c:pt>
                <c:pt idx="20" formatCode="General">
                  <c:v>988.4</c:v>
                </c:pt>
                <c:pt idx="21" formatCode="General">
                  <c:v>999.85</c:v>
                </c:pt>
                <c:pt idx="22">
                  <c:v>1026.75</c:v>
                </c:pt>
                <c:pt idx="23">
                  <c:v>1066.6500000000001</c:v>
                </c:pt>
                <c:pt idx="24">
                  <c:v>1042.4000000000001</c:v>
                </c:pt>
                <c:pt idx="25">
                  <c:v>1038.95</c:v>
                </c:pt>
                <c:pt idx="26">
                  <c:v>1046.25</c:v>
                </c:pt>
                <c:pt idx="27">
                  <c:v>1005</c:v>
                </c:pt>
                <c:pt idx="28" formatCode="General">
                  <c:v>995</c:v>
                </c:pt>
                <c:pt idx="29" formatCode="General">
                  <c:v>955</c:v>
                </c:pt>
                <c:pt idx="30" formatCode="General">
                  <c:v>950</c:v>
                </c:pt>
                <c:pt idx="31" formatCode="General">
                  <c:v>909.8</c:v>
                </c:pt>
                <c:pt idx="32" formatCode="General">
                  <c:v>871.75</c:v>
                </c:pt>
                <c:pt idx="33" formatCode="General">
                  <c:v>870.3</c:v>
                </c:pt>
                <c:pt idx="34" formatCode="General">
                  <c:v>884</c:v>
                </c:pt>
                <c:pt idx="35" formatCode="General">
                  <c:v>864</c:v>
                </c:pt>
                <c:pt idx="36" formatCode="General">
                  <c:v>867.3</c:v>
                </c:pt>
                <c:pt idx="37" formatCode="General">
                  <c:v>888</c:v>
                </c:pt>
                <c:pt idx="38" formatCode="General">
                  <c:v>892.4</c:v>
                </c:pt>
                <c:pt idx="39" formatCode="General">
                  <c:v>911</c:v>
                </c:pt>
                <c:pt idx="40" formatCode="General">
                  <c:v>960</c:v>
                </c:pt>
                <c:pt idx="41" formatCode="General">
                  <c:v>909.4</c:v>
                </c:pt>
                <c:pt idx="42" formatCode="General">
                  <c:v>954</c:v>
                </c:pt>
                <c:pt idx="43" formatCode="General">
                  <c:v>943.95</c:v>
                </c:pt>
                <c:pt idx="44" formatCode="General">
                  <c:v>943.3</c:v>
                </c:pt>
                <c:pt idx="45" formatCode="General">
                  <c:v>950</c:v>
                </c:pt>
                <c:pt idx="46" formatCode="General">
                  <c:v>944</c:v>
                </c:pt>
                <c:pt idx="47" formatCode="General">
                  <c:v>960</c:v>
                </c:pt>
                <c:pt idx="48">
                  <c:v>1019</c:v>
                </c:pt>
                <c:pt idx="49" formatCode="General">
                  <c:v>992.7</c:v>
                </c:pt>
                <c:pt idx="50" formatCode="General">
                  <c:v>943.8</c:v>
                </c:pt>
                <c:pt idx="51" formatCode="General">
                  <c:v>957.4</c:v>
                </c:pt>
                <c:pt idx="52" formatCode="General">
                  <c:v>958.4</c:v>
                </c:pt>
                <c:pt idx="53" formatCode="General">
                  <c:v>958.5</c:v>
                </c:pt>
                <c:pt idx="54" formatCode="General">
                  <c:v>933</c:v>
                </c:pt>
                <c:pt idx="55" formatCode="General">
                  <c:v>934</c:v>
                </c:pt>
                <c:pt idx="56" formatCode="General">
                  <c:v>960.95</c:v>
                </c:pt>
                <c:pt idx="57" formatCode="General">
                  <c:v>920</c:v>
                </c:pt>
                <c:pt idx="58" formatCode="General">
                  <c:v>890.7</c:v>
                </c:pt>
                <c:pt idx="59" formatCode="General">
                  <c:v>930.5</c:v>
                </c:pt>
                <c:pt idx="60" formatCode="General">
                  <c:v>946.7</c:v>
                </c:pt>
                <c:pt idx="61" formatCode="General">
                  <c:v>930.9</c:v>
                </c:pt>
                <c:pt idx="62" formatCode="General">
                  <c:v>945</c:v>
                </c:pt>
                <c:pt idx="63" formatCode="General">
                  <c:v>907.3</c:v>
                </c:pt>
                <c:pt idx="64" formatCode="General">
                  <c:v>844</c:v>
                </c:pt>
                <c:pt idx="65" formatCode="General">
                  <c:v>863.85</c:v>
                </c:pt>
                <c:pt idx="66" formatCode="General">
                  <c:v>873.6</c:v>
                </c:pt>
                <c:pt idx="67" formatCode="General">
                  <c:v>887</c:v>
                </c:pt>
                <c:pt idx="68" formatCode="General">
                  <c:v>988.65</c:v>
                </c:pt>
                <c:pt idx="69" formatCode="General">
                  <c:v>937.7</c:v>
                </c:pt>
                <c:pt idx="70" formatCode="General">
                  <c:v>867.45</c:v>
                </c:pt>
                <c:pt idx="71" formatCode="General">
                  <c:v>810</c:v>
                </c:pt>
                <c:pt idx="72" formatCode="General">
                  <c:v>838.75</c:v>
                </c:pt>
                <c:pt idx="73" formatCode="General">
                  <c:v>914.6</c:v>
                </c:pt>
                <c:pt idx="74" formatCode="General">
                  <c:v>919.95</c:v>
                </c:pt>
                <c:pt idx="75" formatCode="General">
                  <c:v>993</c:v>
                </c:pt>
                <c:pt idx="76">
                  <c:v>1010</c:v>
                </c:pt>
                <c:pt idx="77">
                  <c:v>1037</c:v>
                </c:pt>
                <c:pt idx="78">
                  <c:v>1081.45</c:v>
                </c:pt>
                <c:pt idx="79">
                  <c:v>1080</c:v>
                </c:pt>
                <c:pt idx="80">
                  <c:v>1120</c:v>
                </c:pt>
                <c:pt idx="81">
                  <c:v>1118.4000000000001</c:v>
                </c:pt>
                <c:pt idx="82">
                  <c:v>1140.9000000000001</c:v>
                </c:pt>
                <c:pt idx="83">
                  <c:v>1165</c:v>
                </c:pt>
                <c:pt idx="84">
                  <c:v>1180</c:v>
                </c:pt>
                <c:pt idx="85">
                  <c:v>1185.3499999999999</c:v>
                </c:pt>
                <c:pt idx="86">
                  <c:v>1201.1500000000001</c:v>
                </c:pt>
                <c:pt idx="87">
                  <c:v>1185</c:v>
                </c:pt>
                <c:pt idx="88">
                  <c:v>1202.5</c:v>
                </c:pt>
                <c:pt idx="89">
                  <c:v>1204.7</c:v>
                </c:pt>
                <c:pt idx="90">
                  <c:v>1209</c:v>
                </c:pt>
                <c:pt idx="91">
                  <c:v>1214.75</c:v>
                </c:pt>
                <c:pt idx="92">
                  <c:v>1230</c:v>
                </c:pt>
                <c:pt idx="93">
                  <c:v>1230</c:v>
                </c:pt>
                <c:pt idx="94">
                  <c:v>1218.5</c:v>
                </c:pt>
                <c:pt idx="95">
                  <c:v>1233</c:v>
                </c:pt>
                <c:pt idx="96">
                  <c:v>1248.4000000000001</c:v>
                </c:pt>
                <c:pt idx="97">
                  <c:v>1259.9000000000001</c:v>
                </c:pt>
                <c:pt idx="98">
                  <c:v>1252.9000000000001</c:v>
                </c:pt>
                <c:pt idx="99">
                  <c:v>1255</c:v>
                </c:pt>
                <c:pt idx="100">
                  <c:v>1242.95</c:v>
                </c:pt>
                <c:pt idx="101">
                  <c:v>1247</c:v>
                </c:pt>
                <c:pt idx="102">
                  <c:v>1248.7</c:v>
                </c:pt>
                <c:pt idx="103">
                  <c:v>1248</c:v>
                </c:pt>
                <c:pt idx="104">
                  <c:v>1234</c:v>
                </c:pt>
                <c:pt idx="105">
                  <c:v>1197.95</c:v>
                </c:pt>
                <c:pt idx="106">
                  <c:v>1227.5999999999999</c:v>
                </c:pt>
                <c:pt idx="107">
                  <c:v>1237.8</c:v>
                </c:pt>
                <c:pt idx="108">
                  <c:v>1238.95</c:v>
                </c:pt>
                <c:pt idx="109">
                  <c:v>1242</c:v>
                </c:pt>
                <c:pt idx="110">
                  <c:v>1227.8</c:v>
                </c:pt>
                <c:pt idx="111">
                  <c:v>1235</c:v>
                </c:pt>
                <c:pt idx="112">
                  <c:v>1254</c:v>
                </c:pt>
                <c:pt idx="113">
                  <c:v>1246.8499999999999</c:v>
                </c:pt>
                <c:pt idx="114">
                  <c:v>1255</c:v>
                </c:pt>
                <c:pt idx="115">
                  <c:v>1250</c:v>
                </c:pt>
                <c:pt idx="116">
                  <c:v>1304.8499999999999</c:v>
                </c:pt>
                <c:pt idx="117">
                  <c:v>1284.9000000000001</c:v>
                </c:pt>
                <c:pt idx="118">
                  <c:v>1291</c:v>
                </c:pt>
                <c:pt idx="119">
                  <c:v>1287.95</c:v>
                </c:pt>
                <c:pt idx="120">
                  <c:v>1292.55</c:v>
                </c:pt>
                <c:pt idx="121">
                  <c:v>1296.5</c:v>
                </c:pt>
                <c:pt idx="122">
                  <c:v>1286.9000000000001</c:v>
                </c:pt>
                <c:pt idx="123">
                  <c:v>1275.8</c:v>
                </c:pt>
                <c:pt idx="124">
                  <c:v>1262.1500000000001</c:v>
                </c:pt>
                <c:pt idx="125">
                  <c:v>1271.45</c:v>
                </c:pt>
                <c:pt idx="126">
                  <c:v>1261.8</c:v>
                </c:pt>
                <c:pt idx="127">
                  <c:v>1285</c:v>
                </c:pt>
                <c:pt idx="128">
                  <c:v>1288</c:v>
                </c:pt>
                <c:pt idx="129">
                  <c:v>1280</c:v>
                </c:pt>
                <c:pt idx="130">
                  <c:v>1281.95</c:v>
                </c:pt>
                <c:pt idx="131">
                  <c:v>1288.75</c:v>
                </c:pt>
                <c:pt idx="132">
                  <c:v>1279</c:v>
                </c:pt>
                <c:pt idx="133">
                  <c:v>1291.8499999999999</c:v>
                </c:pt>
                <c:pt idx="134">
                  <c:v>1301.0999999999999</c:v>
                </c:pt>
                <c:pt idx="135">
                  <c:v>1304</c:v>
                </c:pt>
                <c:pt idx="136">
                  <c:v>1299.5999999999999</c:v>
                </c:pt>
                <c:pt idx="137">
                  <c:v>1305.5</c:v>
                </c:pt>
                <c:pt idx="138">
                  <c:v>1299</c:v>
                </c:pt>
                <c:pt idx="139">
                  <c:v>1274.8</c:v>
                </c:pt>
                <c:pt idx="140">
                  <c:v>1270</c:v>
                </c:pt>
                <c:pt idx="141">
                  <c:v>1272.3499999999999</c:v>
                </c:pt>
                <c:pt idx="142">
                  <c:v>1269.45</c:v>
                </c:pt>
                <c:pt idx="143">
                  <c:v>1254</c:v>
                </c:pt>
                <c:pt idx="144">
                  <c:v>1253.6500000000001</c:v>
                </c:pt>
                <c:pt idx="145">
                  <c:v>1249.8499999999999</c:v>
                </c:pt>
                <c:pt idx="146">
                  <c:v>1260</c:v>
                </c:pt>
                <c:pt idx="147">
                  <c:v>1258.75</c:v>
                </c:pt>
                <c:pt idx="148">
                  <c:v>1256.9000000000001</c:v>
                </c:pt>
                <c:pt idx="149">
                  <c:v>1269</c:v>
                </c:pt>
                <c:pt idx="150">
                  <c:v>1273.95</c:v>
                </c:pt>
                <c:pt idx="151">
                  <c:v>1279.9000000000001</c:v>
                </c:pt>
                <c:pt idx="152">
                  <c:v>1283.05</c:v>
                </c:pt>
                <c:pt idx="153">
                  <c:v>1285.75</c:v>
                </c:pt>
                <c:pt idx="154">
                  <c:v>1279.75</c:v>
                </c:pt>
                <c:pt idx="155">
                  <c:v>1279.5</c:v>
                </c:pt>
                <c:pt idx="156">
                  <c:v>1283.6500000000001</c:v>
                </c:pt>
                <c:pt idx="157">
                  <c:v>1287</c:v>
                </c:pt>
                <c:pt idx="158">
                  <c:v>1282.95</c:v>
                </c:pt>
                <c:pt idx="159">
                  <c:v>1275</c:v>
                </c:pt>
                <c:pt idx="160">
                  <c:v>1279.45</c:v>
                </c:pt>
                <c:pt idx="161">
                  <c:v>1285</c:v>
                </c:pt>
                <c:pt idx="162">
                  <c:v>1277</c:v>
                </c:pt>
                <c:pt idx="163">
                  <c:v>1270</c:v>
                </c:pt>
                <c:pt idx="164">
                  <c:v>1268.5</c:v>
                </c:pt>
                <c:pt idx="165">
                  <c:v>1267</c:v>
                </c:pt>
                <c:pt idx="166">
                  <c:v>1269.7</c:v>
                </c:pt>
                <c:pt idx="167">
                  <c:v>1259</c:v>
                </c:pt>
                <c:pt idx="168">
                  <c:v>1244.8</c:v>
                </c:pt>
                <c:pt idx="169">
                  <c:v>1250</c:v>
                </c:pt>
                <c:pt idx="170">
                  <c:v>1243.75</c:v>
                </c:pt>
                <c:pt idx="171">
                  <c:v>1263.9000000000001</c:v>
                </c:pt>
                <c:pt idx="172">
                  <c:v>1262.7</c:v>
                </c:pt>
                <c:pt idx="173">
                  <c:v>1257.3499999999999</c:v>
                </c:pt>
                <c:pt idx="174">
                  <c:v>1241.9000000000001</c:v>
                </c:pt>
                <c:pt idx="175">
                  <c:v>1246.8499999999999</c:v>
                </c:pt>
                <c:pt idx="176">
                  <c:v>1254.1500000000001</c:v>
                </c:pt>
                <c:pt idx="177">
                  <c:v>1249.75</c:v>
                </c:pt>
                <c:pt idx="178">
                  <c:v>1257</c:v>
                </c:pt>
                <c:pt idx="179">
                  <c:v>1233.8499999999999</c:v>
                </c:pt>
                <c:pt idx="180">
                  <c:v>1229.8499999999999</c:v>
                </c:pt>
                <c:pt idx="181">
                  <c:v>1235</c:v>
                </c:pt>
                <c:pt idx="182">
                  <c:v>1225</c:v>
                </c:pt>
                <c:pt idx="183">
                  <c:v>1219.9000000000001</c:v>
                </c:pt>
                <c:pt idx="184">
                  <c:v>1224</c:v>
                </c:pt>
                <c:pt idx="185">
                  <c:v>1225.95</c:v>
                </c:pt>
                <c:pt idx="186">
                  <c:v>1229.9000000000001</c:v>
                </c:pt>
                <c:pt idx="187">
                  <c:v>1219.8499999999999</c:v>
                </c:pt>
                <c:pt idx="188">
                  <c:v>1239.5999999999999</c:v>
                </c:pt>
                <c:pt idx="189">
                  <c:v>1243.8</c:v>
                </c:pt>
                <c:pt idx="190">
                  <c:v>1255</c:v>
                </c:pt>
                <c:pt idx="191">
                  <c:v>1240</c:v>
                </c:pt>
                <c:pt idx="192">
                  <c:v>1253.5</c:v>
                </c:pt>
                <c:pt idx="193">
                  <c:v>1275</c:v>
                </c:pt>
                <c:pt idx="194">
                  <c:v>1249.9000000000001</c:v>
                </c:pt>
                <c:pt idx="195">
                  <c:v>1261.95</c:v>
                </c:pt>
                <c:pt idx="196">
                  <c:v>1282.7</c:v>
                </c:pt>
                <c:pt idx="197">
                  <c:v>1209.9000000000001</c:v>
                </c:pt>
                <c:pt idx="198">
                  <c:v>1107.05</c:v>
                </c:pt>
                <c:pt idx="199">
                  <c:v>1112.08</c:v>
                </c:pt>
                <c:pt idx="200">
                  <c:v>1124.25</c:v>
                </c:pt>
                <c:pt idx="201">
                  <c:v>1131.33</c:v>
                </c:pt>
                <c:pt idx="202">
                  <c:v>1133.72</c:v>
                </c:pt>
                <c:pt idx="203">
                  <c:v>1144.4000000000001</c:v>
                </c:pt>
                <c:pt idx="204">
                  <c:v>1137</c:v>
                </c:pt>
                <c:pt idx="205">
                  <c:v>1130.45</c:v>
                </c:pt>
                <c:pt idx="206">
                  <c:v>1128.3</c:v>
                </c:pt>
                <c:pt idx="207">
                  <c:v>1136.2</c:v>
                </c:pt>
                <c:pt idx="208">
                  <c:v>1137</c:v>
                </c:pt>
                <c:pt idx="209">
                  <c:v>1110.5</c:v>
                </c:pt>
                <c:pt idx="210">
                  <c:v>1130</c:v>
                </c:pt>
                <c:pt idx="211">
                  <c:v>1126.8499999999999</c:v>
                </c:pt>
                <c:pt idx="212">
                  <c:v>1128.67</c:v>
                </c:pt>
                <c:pt idx="213">
                  <c:v>1136.45</c:v>
                </c:pt>
                <c:pt idx="214">
                  <c:v>1133.08</c:v>
                </c:pt>
                <c:pt idx="215">
                  <c:v>1088.5</c:v>
                </c:pt>
                <c:pt idx="216">
                  <c:v>1110.42</c:v>
                </c:pt>
                <c:pt idx="217">
                  <c:v>1120.5999999999999</c:v>
                </c:pt>
                <c:pt idx="218">
                  <c:v>1113.9000000000001</c:v>
                </c:pt>
                <c:pt idx="219">
                  <c:v>1121</c:v>
                </c:pt>
                <c:pt idx="220">
                  <c:v>1116.5</c:v>
                </c:pt>
                <c:pt idx="221">
                  <c:v>1117.7</c:v>
                </c:pt>
                <c:pt idx="222">
                  <c:v>1136.6500000000001</c:v>
                </c:pt>
                <c:pt idx="223">
                  <c:v>1144.5</c:v>
                </c:pt>
                <c:pt idx="224">
                  <c:v>1121.5</c:v>
                </c:pt>
                <c:pt idx="225">
                  <c:v>1101</c:v>
                </c:pt>
                <c:pt idx="226">
                  <c:v>1105.1199999999999</c:v>
                </c:pt>
                <c:pt idx="227">
                  <c:v>1100</c:v>
                </c:pt>
                <c:pt idx="228">
                  <c:v>1112</c:v>
                </c:pt>
                <c:pt idx="229">
                  <c:v>1120</c:v>
                </c:pt>
                <c:pt idx="230">
                  <c:v>1130.98</c:v>
                </c:pt>
                <c:pt idx="231">
                  <c:v>1133.08</c:v>
                </c:pt>
                <c:pt idx="232">
                  <c:v>1134.25</c:v>
                </c:pt>
                <c:pt idx="233">
                  <c:v>1144.28</c:v>
                </c:pt>
                <c:pt idx="234">
                  <c:v>1155.1500000000001</c:v>
                </c:pt>
                <c:pt idx="235">
                  <c:v>1143.95</c:v>
                </c:pt>
                <c:pt idx="236">
                  <c:v>1144.7</c:v>
                </c:pt>
                <c:pt idx="237">
                  <c:v>1172.32</c:v>
                </c:pt>
                <c:pt idx="238">
                  <c:v>1207.6600000000001</c:v>
                </c:pt>
                <c:pt idx="239">
                  <c:v>1211.8</c:v>
                </c:pt>
                <c:pt idx="240">
                  <c:v>1203.1199999999999</c:v>
                </c:pt>
                <c:pt idx="241">
                  <c:v>1206.31</c:v>
                </c:pt>
                <c:pt idx="242">
                  <c:v>1198.83</c:v>
                </c:pt>
                <c:pt idx="243">
                  <c:v>1206.31</c:v>
                </c:pt>
                <c:pt idx="244">
                  <c:v>1204.32</c:v>
                </c:pt>
                <c:pt idx="245">
                  <c:v>1196.3399999999999</c:v>
                </c:pt>
                <c:pt idx="246">
                  <c:v>1202.72</c:v>
                </c:pt>
                <c:pt idx="247">
                  <c:v>1234.55</c:v>
                </c:pt>
                <c:pt idx="248">
                  <c:v>1244.7</c:v>
                </c:pt>
                <c:pt idx="249">
                  <c:v>1246.18</c:v>
                </c:pt>
                <c:pt idx="250">
                  <c:v>1248.8699999999999</c:v>
                </c:pt>
                <c:pt idx="251">
                  <c:v>1245.98</c:v>
                </c:pt>
                <c:pt idx="252">
                  <c:v>1241.74</c:v>
                </c:pt>
                <c:pt idx="253">
                  <c:v>1234.75</c:v>
                </c:pt>
                <c:pt idx="254">
                  <c:v>1244.48</c:v>
                </c:pt>
                <c:pt idx="255">
                  <c:v>1232.26</c:v>
                </c:pt>
                <c:pt idx="256">
                  <c:v>1218.04</c:v>
                </c:pt>
                <c:pt idx="257">
                  <c:v>1212.5999999999999</c:v>
                </c:pt>
                <c:pt idx="258">
                  <c:v>1212.1500000000001</c:v>
                </c:pt>
                <c:pt idx="259">
                  <c:v>1215.79</c:v>
                </c:pt>
                <c:pt idx="260">
                  <c:v>1219.73</c:v>
                </c:pt>
                <c:pt idx="261">
                  <c:v>1213.3</c:v>
                </c:pt>
                <c:pt idx="262">
                  <c:v>1217.24</c:v>
                </c:pt>
                <c:pt idx="263">
                  <c:v>1226.74</c:v>
                </c:pt>
                <c:pt idx="264">
                  <c:v>1223.28</c:v>
                </c:pt>
                <c:pt idx="265">
                  <c:v>1221.48</c:v>
                </c:pt>
                <c:pt idx="266">
                  <c:v>1227.22</c:v>
                </c:pt>
                <c:pt idx="267">
                  <c:v>1232.23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Sheet1!$Z$1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Sheet1!$Z$2:$Z$269</c:f>
              <c:numCache>
                <c:formatCode>#,##0.00</c:formatCode>
                <c:ptCount val="268"/>
                <c:pt idx="0">
                  <c:v>1107.25</c:v>
                </c:pt>
                <c:pt idx="1">
                  <c:v>1105</c:v>
                </c:pt>
                <c:pt idx="2">
                  <c:v>1093.05</c:v>
                </c:pt>
                <c:pt idx="3">
                  <c:v>1100</c:v>
                </c:pt>
                <c:pt idx="4">
                  <c:v>1070</c:v>
                </c:pt>
                <c:pt idx="5">
                  <c:v>1085.2</c:v>
                </c:pt>
                <c:pt idx="6">
                  <c:v>1061.3</c:v>
                </c:pt>
                <c:pt idx="7">
                  <c:v>1056.3</c:v>
                </c:pt>
                <c:pt idx="8">
                  <c:v>1037</c:v>
                </c:pt>
                <c:pt idx="9">
                  <c:v>1028</c:v>
                </c:pt>
                <c:pt idx="10">
                  <c:v>1007</c:v>
                </c:pt>
                <c:pt idx="11">
                  <c:v>1030.05</c:v>
                </c:pt>
                <c:pt idx="12">
                  <c:v>1016.55</c:v>
                </c:pt>
                <c:pt idx="13">
                  <c:v>1023.8</c:v>
                </c:pt>
                <c:pt idx="14">
                  <c:v>1012.15</c:v>
                </c:pt>
                <c:pt idx="15" formatCode="General">
                  <c:v>972</c:v>
                </c:pt>
                <c:pt idx="16" formatCode="General">
                  <c:v>973.25</c:v>
                </c:pt>
                <c:pt idx="17" formatCode="General">
                  <c:v>952</c:v>
                </c:pt>
                <c:pt idx="18" formatCode="General">
                  <c:v>943</c:v>
                </c:pt>
                <c:pt idx="19" formatCode="General">
                  <c:v>928</c:v>
                </c:pt>
                <c:pt idx="20" formatCode="General">
                  <c:v>965</c:v>
                </c:pt>
                <c:pt idx="21" formatCode="General">
                  <c:v>978.2</c:v>
                </c:pt>
                <c:pt idx="22" formatCode="General">
                  <c:v>979.55</c:v>
                </c:pt>
                <c:pt idx="23">
                  <c:v>1006.4</c:v>
                </c:pt>
                <c:pt idx="24">
                  <c:v>1002.8</c:v>
                </c:pt>
                <c:pt idx="25" formatCode="General">
                  <c:v>991.1</c:v>
                </c:pt>
                <c:pt idx="26">
                  <c:v>1015.45</c:v>
                </c:pt>
                <c:pt idx="27" formatCode="General">
                  <c:v>975.2</c:v>
                </c:pt>
                <c:pt idx="28" formatCode="General">
                  <c:v>966.1</c:v>
                </c:pt>
                <c:pt idx="29" formatCode="General">
                  <c:v>923.45</c:v>
                </c:pt>
                <c:pt idx="30" formatCode="General">
                  <c:v>913.95</c:v>
                </c:pt>
                <c:pt idx="31" formatCode="General">
                  <c:v>857.15</c:v>
                </c:pt>
                <c:pt idx="32" formatCode="General">
                  <c:v>848.75</c:v>
                </c:pt>
                <c:pt idx="33" formatCode="General">
                  <c:v>833.05</c:v>
                </c:pt>
                <c:pt idx="34" formatCode="General">
                  <c:v>852.3</c:v>
                </c:pt>
                <c:pt idx="35" formatCode="General">
                  <c:v>832.2</c:v>
                </c:pt>
                <c:pt idx="36" formatCode="General">
                  <c:v>826.1</c:v>
                </c:pt>
                <c:pt idx="37" formatCode="General">
                  <c:v>831.3</c:v>
                </c:pt>
                <c:pt idx="38" formatCode="General">
                  <c:v>875</c:v>
                </c:pt>
                <c:pt idx="39" formatCode="General">
                  <c:v>890</c:v>
                </c:pt>
                <c:pt idx="40" formatCode="General">
                  <c:v>922.1</c:v>
                </c:pt>
                <c:pt idx="41" formatCode="General">
                  <c:v>871.1</c:v>
                </c:pt>
                <c:pt idx="42" formatCode="General">
                  <c:v>914</c:v>
                </c:pt>
                <c:pt idx="43" formatCode="General">
                  <c:v>925.2</c:v>
                </c:pt>
                <c:pt idx="44" formatCode="General">
                  <c:v>921.35</c:v>
                </c:pt>
                <c:pt idx="45" formatCode="General">
                  <c:v>905.65</c:v>
                </c:pt>
                <c:pt idx="46" formatCode="General">
                  <c:v>908.05</c:v>
                </c:pt>
                <c:pt idx="47" formatCode="General">
                  <c:v>917.5</c:v>
                </c:pt>
                <c:pt idx="48" formatCode="General">
                  <c:v>992.1</c:v>
                </c:pt>
                <c:pt idx="49" formatCode="General">
                  <c:v>934.1</c:v>
                </c:pt>
                <c:pt idx="50" formatCode="General">
                  <c:v>922</c:v>
                </c:pt>
                <c:pt idx="51" formatCode="General">
                  <c:v>926.3</c:v>
                </c:pt>
                <c:pt idx="52" formatCode="General">
                  <c:v>926</c:v>
                </c:pt>
                <c:pt idx="53" formatCode="General">
                  <c:v>912.55</c:v>
                </c:pt>
                <c:pt idx="54" formatCode="General">
                  <c:v>907.3</c:v>
                </c:pt>
                <c:pt idx="55" formatCode="General">
                  <c:v>908</c:v>
                </c:pt>
                <c:pt idx="56" formatCode="General">
                  <c:v>935</c:v>
                </c:pt>
                <c:pt idx="57" formatCode="General">
                  <c:v>887.25</c:v>
                </c:pt>
                <c:pt idx="58" formatCode="General">
                  <c:v>856.25</c:v>
                </c:pt>
                <c:pt idx="59" formatCode="General">
                  <c:v>843</c:v>
                </c:pt>
                <c:pt idx="60" formatCode="General">
                  <c:v>886.2</c:v>
                </c:pt>
                <c:pt idx="61" formatCode="General">
                  <c:v>890</c:v>
                </c:pt>
                <c:pt idx="62" formatCode="General">
                  <c:v>866.1</c:v>
                </c:pt>
                <c:pt idx="63" formatCode="General">
                  <c:v>845.35</c:v>
                </c:pt>
                <c:pt idx="64" formatCode="General">
                  <c:v>810</c:v>
                </c:pt>
                <c:pt idx="65" formatCode="General">
                  <c:v>820</c:v>
                </c:pt>
                <c:pt idx="66" formatCode="General">
                  <c:v>838</c:v>
                </c:pt>
                <c:pt idx="67" formatCode="General">
                  <c:v>828</c:v>
                </c:pt>
                <c:pt idx="68" formatCode="General">
                  <c:v>872.1</c:v>
                </c:pt>
                <c:pt idx="69" formatCode="General">
                  <c:v>841</c:v>
                </c:pt>
                <c:pt idx="70" formatCode="General">
                  <c:v>755.25</c:v>
                </c:pt>
                <c:pt idx="71" formatCode="General">
                  <c:v>738.75</c:v>
                </c:pt>
                <c:pt idx="72" formatCode="General">
                  <c:v>765</c:v>
                </c:pt>
                <c:pt idx="73" formatCode="General">
                  <c:v>824.55</c:v>
                </c:pt>
                <c:pt idx="74" formatCode="General">
                  <c:v>795</c:v>
                </c:pt>
                <c:pt idx="75" formatCode="General">
                  <c:v>865</c:v>
                </c:pt>
                <c:pt idx="76" formatCode="General">
                  <c:v>954.7</c:v>
                </c:pt>
                <c:pt idx="77" formatCode="General">
                  <c:v>995</c:v>
                </c:pt>
                <c:pt idx="78" formatCode="General">
                  <c:v>919.2</c:v>
                </c:pt>
                <c:pt idx="79">
                  <c:v>1003.45</c:v>
                </c:pt>
                <c:pt idx="80">
                  <c:v>1092</c:v>
                </c:pt>
                <c:pt idx="81">
                  <c:v>1065</c:v>
                </c:pt>
                <c:pt idx="82">
                  <c:v>1101</c:v>
                </c:pt>
                <c:pt idx="83">
                  <c:v>1142.75</c:v>
                </c:pt>
                <c:pt idx="84">
                  <c:v>1133.0999999999999</c:v>
                </c:pt>
                <c:pt idx="85">
                  <c:v>1168</c:v>
                </c:pt>
                <c:pt idx="86">
                  <c:v>1166.1500000000001</c:v>
                </c:pt>
                <c:pt idx="87">
                  <c:v>1170.0999999999999</c:v>
                </c:pt>
                <c:pt idx="88">
                  <c:v>1181</c:v>
                </c:pt>
                <c:pt idx="89">
                  <c:v>1185.6500000000001</c:v>
                </c:pt>
                <c:pt idx="90">
                  <c:v>1198</c:v>
                </c:pt>
                <c:pt idx="91">
                  <c:v>1200</c:v>
                </c:pt>
                <c:pt idx="92">
                  <c:v>1214.0999999999999</c:v>
                </c:pt>
                <c:pt idx="93">
                  <c:v>1213.9000000000001</c:v>
                </c:pt>
                <c:pt idx="94">
                  <c:v>1203.5</c:v>
                </c:pt>
                <c:pt idx="95">
                  <c:v>1214.45</c:v>
                </c:pt>
                <c:pt idx="96">
                  <c:v>1215</c:v>
                </c:pt>
                <c:pt idx="97">
                  <c:v>1233.5999999999999</c:v>
                </c:pt>
                <c:pt idx="98">
                  <c:v>1244.05</c:v>
                </c:pt>
                <c:pt idx="99">
                  <c:v>1238.05</c:v>
                </c:pt>
                <c:pt idx="100">
                  <c:v>1226.05</c:v>
                </c:pt>
                <c:pt idx="101">
                  <c:v>1231.5999999999999</c:v>
                </c:pt>
                <c:pt idx="102">
                  <c:v>1237.2</c:v>
                </c:pt>
                <c:pt idx="103">
                  <c:v>1227.3</c:v>
                </c:pt>
                <c:pt idx="104">
                  <c:v>1198</c:v>
                </c:pt>
                <c:pt idx="105">
                  <c:v>1177.7</c:v>
                </c:pt>
                <c:pt idx="106">
                  <c:v>1191.45</c:v>
                </c:pt>
                <c:pt idx="107">
                  <c:v>1220.25</c:v>
                </c:pt>
                <c:pt idx="108">
                  <c:v>1217.2</c:v>
                </c:pt>
                <c:pt idx="109">
                  <c:v>1222.25</c:v>
                </c:pt>
                <c:pt idx="110">
                  <c:v>1213.25</c:v>
                </c:pt>
                <c:pt idx="111">
                  <c:v>1211.75</c:v>
                </c:pt>
                <c:pt idx="112">
                  <c:v>1239.0999999999999</c:v>
                </c:pt>
                <c:pt idx="113">
                  <c:v>1231</c:v>
                </c:pt>
                <c:pt idx="114">
                  <c:v>1234.4000000000001</c:v>
                </c:pt>
                <c:pt idx="115">
                  <c:v>1238.4000000000001</c:v>
                </c:pt>
                <c:pt idx="116">
                  <c:v>1252.5</c:v>
                </c:pt>
                <c:pt idx="117">
                  <c:v>1271.9000000000001</c:v>
                </c:pt>
                <c:pt idx="118">
                  <c:v>1279.3499999999999</c:v>
                </c:pt>
                <c:pt idx="119">
                  <c:v>1274.0999999999999</c:v>
                </c:pt>
                <c:pt idx="120">
                  <c:v>1277.5</c:v>
                </c:pt>
                <c:pt idx="121">
                  <c:v>1276</c:v>
                </c:pt>
                <c:pt idx="122">
                  <c:v>1275.0999999999999</c:v>
                </c:pt>
                <c:pt idx="123">
                  <c:v>1263.0999999999999</c:v>
                </c:pt>
                <c:pt idx="124">
                  <c:v>1240.05</c:v>
                </c:pt>
                <c:pt idx="125">
                  <c:v>1252.25</c:v>
                </c:pt>
                <c:pt idx="126">
                  <c:v>1236</c:v>
                </c:pt>
                <c:pt idx="127">
                  <c:v>1263.5999999999999</c:v>
                </c:pt>
                <c:pt idx="128">
                  <c:v>1279</c:v>
                </c:pt>
                <c:pt idx="129">
                  <c:v>1270.5999999999999</c:v>
                </c:pt>
                <c:pt idx="130">
                  <c:v>1268.6500000000001</c:v>
                </c:pt>
                <c:pt idx="131">
                  <c:v>1274.05</c:v>
                </c:pt>
                <c:pt idx="132">
                  <c:v>1270</c:v>
                </c:pt>
                <c:pt idx="133">
                  <c:v>1264.6500000000001</c:v>
                </c:pt>
                <c:pt idx="134">
                  <c:v>1286.95</c:v>
                </c:pt>
                <c:pt idx="135">
                  <c:v>1288.8</c:v>
                </c:pt>
                <c:pt idx="136">
                  <c:v>1280.05</c:v>
                </c:pt>
                <c:pt idx="137">
                  <c:v>1286.0999999999999</c:v>
                </c:pt>
                <c:pt idx="138">
                  <c:v>1273.6500000000001</c:v>
                </c:pt>
                <c:pt idx="139">
                  <c:v>1255.3499999999999</c:v>
                </c:pt>
                <c:pt idx="140">
                  <c:v>1248.2</c:v>
                </c:pt>
                <c:pt idx="141">
                  <c:v>1259.25</c:v>
                </c:pt>
                <c:pt idx="142">
                  <c:v>1253</c:v>
                </c:pt>
                <c:pt idx="143">
                  <c:v>1242.5</c:v>
                </c:pt>
                <c:pt idx="144">
                  <c:v>1245.0999999999999</c:v>
                </c:pt>
                <c:pt idx="145">
                  <c:v>1237.55</c:v>
                </c:pt>
                <c:pt idx="146">
                  <c:v>1238.2</c:v>
                </c:pt>
                <c:pt idx="147">
                  <c:v>1240.75</c:v>
                </c:pt>
                <c:pt idx="148">
                  <c:v>1234.2</c:v>
                </c:pt>
                <c:pt idx="149">
                  <c:v>1253.8</c:v>
                </c:pt>
                <c:pt idx="150">
                  <c:v>1258.5999999999999</c:v>
                </c:pt>
                <c:pt idx="151">
                  <c:v>1252</c:v>
                </c:pt>
                <c:pt idx="152">
                  <c:v>1262</c:v>
                </c:pt>
                <c:pt idx="153">
                  <c:v>1271.2</c:v>
                </c:pt>
                <c:pt idx="154">
                  <c:v>1266.95</c:v>
                </c:pt>
                <c:pt idx="155">
                  <c:v>1264.1500000000001</c:v>
                </c:pt>
                <c:pt idx="156">
                  <c:v>1262</c:v>
                </c:pt>
                <c:pt idx="157">
                  <c:v>1268.3499999999999</c:v>
                </c:pt>
                <c:pt idx="158">
                  <c:v>1267</c:v>
                </c:pt>
                <c:pt idx="159">
                  <c:v>1261.0999999999999</c:v>
                </c:pt>
                <c:pt idx="160">
                  <c:v>1258.7</c:v>
                </c:pt>
                <c:pt idx="161">
                  <c:v>1271.0999999999999</c:v>
                </c:pt>
                <c:pt idx="162">
                  <c:v>1257.2</c:v>
                </c:pt>
                <c:pt idx="163">
                  <c:v>1253.5999999999999</c:v>
                </c:pt>
                <c:pt idx="164">
                  <c:v>1250.5</c:v>
                </c:pt>
                <c:pt idx="165">
                  <c:v>1251.45</c:v>
                </c:pt>
                <c:pt idx="166">
                  <c:v>1250</c:v>
                </c:pt>
                <c:pt idx="167">
                  <c:v>1228.05</c:v>
                </c:pt>
                <c:pt idx="168">
                  <c:v>1229.05</c:v>
                </c:pt>
                <c:pt idx="169">
                  <c:v>1229.05</c:v>
                </c:pt>
                <c:pt idx="170">
                  <c:v>1227.5999999999999</c:v>
                </c:pt>
                <c:pt idx="171">
                  <c:v>1227.0999999999999</c:v>
                </c:pt>
                <c:pt idx="172">
                  <c:v>1243</c:v>
                </c:pt>
                <c:pt idx="173">
                  <c:v>1237.7</c:v>
                </c:pt>
                <c:pt idx="174">
                  <c:v>1235</c:v>
                </c:pt>
                <c:pt idx="175">
                  <c:v>1220</c:v>
                </c:pt>
                <c:pt idx="176">
                  <c:v>1226.3499999999999</c:v>
                </c:pt>
                <c:pt idx="177">
                  <c:v>1233</c:v>
                </c:pt>
                <c:pt idx="178">
                  <c:v>1232.5999999999999</c:v>
                </c:pt>
                <c:pt idx="179">
                  <c:v>1220.3499999999999</c:v>
                </c:pt>
                <c:pt idx="180">
                  <c:v>1213.0999999999999</c:v>
                </c:pt>
                <c:pt idx="181">
                  <c:v>1210.0999999999999</c:v>
                </c:pt>
                <c:pt idx="182">
                  <c:v>1206.8499999999999</c:v>
                </c:pt>
                <c:pt idx="183">
                  <c:v>1197.4000000000001</c:v>
                </c:pt>
                <c:pt idx="184">
                  <c:v>1188.95</c:v>
                </c:pt>
                <c:pt idx="185">
                  <c:v>1197.2</c:v>
                </c:pt>
                <c:pt idx="186">
                  <c:v>1190</c:v>
                </c:pt>
                <c:pt idx="187">
                  <c:v>1181.1500000000001</c:v>
                </c:pt>
                <c:pt idx="188">
                  <c:v>1185.3</c:v>
                </c:pt>
                <c:pt idx="189">
                  <c:v>1216.3499999999999</c:v>
                </c:pt>
                <c:pt idx="190">
                  <c:v>1221.0999999999999</c:v>
                </c:pt>
                <c:pt idx="191">
                  <c:v>1216.5</c:v>
                </c:pt>
                <c:pt idx="192">
                  <c:v>1237.5999999999999</c:v>
                </c:pt>
                <c:pt idx="193">
                  <c:v>1236.3499999999999</c:v>
                </c:pt>
                <c:pt idx="194">
                  <c:v>1230.0999999999999</c:v>
                </c:pt>
                <c:pt idx="195">
                  <c:v>1227.55</c:v>
                </c:pt>
                <c:pt idx="196">
                  <c:v>1229</c:v>
                </c:pt>
                <c:pt idx="197">
                  <c:v>1105.4000000000001</c:v>
                </c:pt>
                <c:pt idx="198">
                  <c:v>1084</c:v>
                </c:pt>
                <c:pt idx="199">
                  <c:v>1090</c:v>
                </c:pt>
                <c:pt idx="200">
                  <c:v>1099.05</c:v>
                </c:pt>
                <c:pt idx="201">
                  <c:v>1120.5</c:v>
                </c:pt>
                <c:pt idx="202">
                  <c:v>1119</c:v>
                </c:pt>
                <c:pt idx="203">
                  <c:v>1124.08</c:v>
                </c:pt>
                <c:pt idx="204">
                  <c:v>1120.58</c:v>
                </c:pt>
                <c:pt idx="205">
                  <c:v>1108.05</c:v>
                </c:pt>
                <c:pt idx="206">
                  <c:v>1110.6500000000001</c:v>
                </c:pt>
                <c:pt idx="207">
                  <c:v>1112.5</c:v>
                </c:pt>
                <c:pt idx="208">
                  <c:v>1099.5</c:v>
                </c:pt>
                <c:pt idx="209">
                  <c:v>1098.08</c:v>
                </c:pt>
                <c:pt idx="210">
                  <c:v>1111</c:v>
                </c:pt>
                <c:pt idx="211">
                  <c:v>1110.1500000000001</c:v>
                </c:pt>
                <c:pt idx="212">
                  <c:v>1113.17</c:v>
                </c:pt>
                <c:pt idx="213">
                  <c:v>1120.05</c:v>
                </c:pt>
                <c:pt idx="214">
                  <c:v>1083.5</c:v>
                </c:pt>
                <c:pt idx="215">
                  <c:v>1069.8</c:v>
                </c:pt>
                <c:pt idx="216">
                  <c:v>1083.53</c:v>
                </c:pt>
                <c:pt idx="217">
                  <c:v>1107.0999999999999</c:v>
                </c:pt>
                <c:pt idx="218">
                  <c:v>1103.42</c:v>
                </c:pt>
                <c:pt idx="219">
                  <c:v>1100.8499999999999</c:v>
                </c:pt>
                <c:pt idx="220">
                  <c:v>1102.05</c:v>
                </c:pt>
                <c:pt idx="221">
                  <c:v>1101.53</c:v>
                </c:pt>
                <c:pt idx="222">
                  <c:v>1101.3</c:v>
                </c:pt>
                <c:pt idx="223">
                  <c:v>1119.9000000000001</c:v>
                </c:pt>
                <c:pt idx="224">
                  <c:v>1091.5</c:v>
                </c:pt>
                <c:pt idx="225">
                  <c:v>1082.5</c:v>
                </c:pt>
                <c:pt idx="226">
                  <c:v>1083.5</c:v>
                </c:pt>
                <c:pt idx="227">
                  <c:v>1081.25</c:v>
                </c:pt>
                <c:pt idx="228">
                  <c:v>1091</c:v>
                </c:pt>
                <c:pt idx="229">
                  <c:v>1098.5</c:v>
                </c:pt>
                <c:pt idx="230">
                  <c:v>1114.6400000000001</c:v>
                </c:pt>
                <c:pt idx="231">
                  <c:v>1117.46</c:v>
                </c:pt>
                <c:pt idx="232">
                  <c:v>1109.06</c:v>
                </c:pt>
                <c:pt idx="233">
                  <c:v>1133.9000000000001</c:v>
                </c:pt>
                <c:pt idx="234">
                  <c:v>1137.5899999999999</c:v>
                </c:pt>
                <c:pt idx="235">
                  <c:v>1123</c:v>
                </c:pt>
                <c:pt idx="236">
                  <c:v>1118.54</c:v>
                </c:pt>
                <c:pt idx="237">
                  <c:v>1138.0899999999999</c:v>
                </c:pt>
                <c:pt idx="238">
                  <c:v>1180.8699999999999</c:v>
                </c:pt>
                <c:pt idx="239">
                  <c:v>1198.28</c:v>
                </c:pt>
                <c:pt idx="240">
                  <c:v>1192.99</c:v>
                </c:pt>
                <c:pt idx="241">
                  <c:v>1188.3499999999999</c:v>
                </c:pt>
                <c:pt idx="242">
                  <c:v>1186.03</c:v>
                </c:pt>
                <c:pt idx="243">
                  <c:v>1189.8800000000001</c:v>
                </c:pt>
                <c:pt idx="244">
                  <c:v>1195.1600000000001</c:v>
                </c:pt>
                <c:pt idx="245">
                  <c:v>1180.5</c:v>
                </c:pt>
                <c:pt idx="246">
                  <c:v>1183.8599999999999</c:v>
                </c:pt>
                <c:pt idx="247">
                  <c:v>1195.8599999999999</c:v>
                </c:pt>
                <c:pt idx="248">
                  <c:v>1227.27</c:v>
                </c:pt>
                <c:pt idx="249">
                  <c:v>1233.25</c:v>
                </c:pt>
                <c:pt idx="250">
                  <c:v>1238.74</c:v>
                </c:pt>
                <c:pt idx="251">
                  <c:v>1230.8599999999999</c:v>
                </c:pt>
                <c:pt idx="252">
                  <c:v>1222.3</c:v>
                </c:pt>
                <c:pt idx="253">
                  <c:v>1215.82</c:v>
                </c:pt>
                <c:pt idx="254">
                  <c:v>1225.3499999999999</c:v>
                </c:pt>
                <c:pt idx="255">
                  <c:v>1208.31</c:v>
                </c:pt>
                <c:pt idx="256">
                  <c:v>1198.83</c:v>
                </c:pt>
                <c:pt idx="257">
                  <c:v>1202.32</c:v>
                </c:pt>
                <c:pt idx="258">
                  <c:v>1200.1500000000001</c:v>
                </c:pt>
                <c:pt idx="259">
                  <c:v>1204.6199999999999</c:v>
                </c:pt>
                <c:pt idx="260">
                  <c:v>1205.67</c:v>
                </c:pt>
                <c:pt idx="261">
                  <c:v>1199.33</c:v>
                </c:pt>
                <c:pt idx="262">
                  <c:v>1205.97</c:v>
                </c:pt>
                <c:pt idx="263">
                  <c:v>1209.81</c:v>
                </c:pt>
                <c:pt idx="264">
                  <c:v>1205.29</c:v>
                </c:pt>
                <c:pt idx="265">
                  <c:v>1209.1300000000001</c:v>
                </c:pt>
                <c:pt idx="266">
                  <c:v>1217.46</c:v>
                </c:pt>
                <c:pt idx="267">
                  <c:v>1213.3499999999999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Sheet1!$AA$1</c:f>
              <c:strCache>
                <c:ptCount val="1"/>
                <c:pt idx="0">
                  <c:v>Price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val>
            <c:numRef>
              <c:f>Sheet1!$AA$2:$AA$269</c:f>
              <c:numCache>
                <c:formatCode>#,##0.00</c:formatCode>
                <c:ptCount val="268"/>
                <c:pt idx="0">
                  <c:v>1124.95</c:v>
                </c:pt>
                <c:pt idx="1">
                  <c:v>1110.3499999999999</c:v>
                </c:pt>
                <c:pt idx="2">
                  <c:v>1105.1500000000001</c:v>
                </c:pt>
                <c:pt idx="3">
                  <c:v>1103</c:v>
                </c:pt>
                <c:pt idx="4">
                  <c:v>1073.95</c:v>
                </c:pt>
                <c:pt idx="5">
                  <c:v>1089.4000000000001</c:v>
                </c:pt>
                <c:pt idx="6">
                  <c:v>1084.5999999999999</c:v>
                </c:pt>
                <c:pt idx="7">
                  <c:v>1065.8499999999999</c:v>
                </c:pt>
                <c:pt idx="8">
                  <c:v>1076.05</c:v>
                </c:pt>
                <c:pt idx="9">
                  <c:v>1056.45</c:v>
                </c:pt>
                <c:pt idx="10">
                  <c:v>1028.75</c:v>
                </c:pt>
                <c:pt idx="11">
                  <c:v>1032.5</c:v>
                </c:pt>
                <c:pt idx="12">
                  <c:v>1042.3</c:v>
                </c:pt>
                <c:pt idx="13">
                  <c:v>1028.75</c:v>
                </c:pt>
                <c:pt idx="14">
                  <c:v>1033.3499999999999</c:v>
                </c:pt>
                <c:pt idx="15">
                  <c:v>1019.95</c:v>
                </c:pt>
                <c:pt idx="16" formatCode="General">
                  <c:v>979.25</c:v>
                </c:pt>
                <c:pt idx="17" formatCode="General">
                  <c:v>990.4</c:v>
                </c:pt>
                <c:pt idx="18" formatCode="General">
                  <c:v>949.85</c:v>
                </c:pt>
                <c:pt idx="19" formatCode="General">
                  <c:v>982.75</c:v>
                </c:pt>
                <c:pt idx="20" formatCode="General">
                  <c:v>968.6</c:v>
                </c:pt>
                <c:pt idx="21" formatCode="General">
                  <c:v>991.85</c:v>
                </c:pt>
                <c:pt idx="22" formatCode="General">
                  <c:v>987.3</c:v>
                </c:pt>
                <c:pt idx="23">
                  <c:v>1015.9</c:v>
                </c:pt>
                <c:pt idx="24">
                  <c:v>1033.3499999999999</c:v>
                </c:pt>
                <c:pt idx="25">
                  <c:v>1001.7</c:v>
                </c:pt>
                <c:pt idx="26">
                  <c:v>1022.25</c:v>
                </c:pt>
                <c:pt idx="27">
                  <c:v>1001</c:v>
                </c:pt>
                <c:pt idx="28" formatCode="General">
                  <c:v>987.65</c:v>
                </c:pt>
                <c:pt idx="29" formatCode="General">
                  <c:v>951.65</c:v>
                </c:pt>
                <c:pt idx="30" formatCode="General">
                  <c:v>945.25</c:v>
                </c:pt>
                <c:pt idx="31" formatCode="General">
                  <c:v>903.65</c:v>
                </c:pt>
                <c:pt idx="32" formatCode="General">
                  <c:v>852.4</c:v>
                </c:pt>
                <c:pt idx="33" formatCode="General">
                  <c:v>838.85</c:v>
                </c:pt>
                <c:pt idx="34" formatCode="General">
                  <c:v>859.55</c:v>
                </c:pt>
                <c:pt idx="35" formatCode="General">
                  <c:v>857.1</c:v>
                </c:pt>
                <c:pt idx="36" formatCode="General">
                  <c:v>830.65</c:v>
                </c:pt>
                <c:pt idx="37" formatCode="General">
                  <c:v>836.65</c:v>
                </c:pt>
                <c:pt idx="38" formatCode="General">
                  <c:v>888.15</c:v>
                </c:pt>
                <c:pt idx="39" formatCode="General">
                  <c:v>893.7</c:v>
                </c:pt>
                <c:pt idx="40" formatCode="General">
                  <c:v>927.65</c:v>
                </c:pt>
                <c:pt idx="41" formatCode="General">
                  <c:v>901.55</c:v>
                </c:pt>
                <c:pt idx="42" formatCode="General">
                  <c:v>915.8</c:v>
                </c:pt>
                <c:pt idx="43" formatCode="General">
                  <c:v>929.05</c:v>
                </c:pt>
                <c:pt idx="44" formatCode="General">
                  <c:v>925</c:v>
                </c:pt>
                <c:pt idx="45" formatCode="General">
                  <c:v>946.4</c:v>
                </c:pt>
                <c:pt idx="46" formatCode="General">
                  <c:v>911.45</c:v>
                </c:pt>
                <c:pt idx="47" formatCode="General">
                  <c:v>923</c:v>
                </c:pt>
                <c:pt idx="48">
                  <c:v>1001.8</c:v>
                </c:pt>
                <c:pt idx="49" formatCode="General">
                  <c:v>977.1</c:v>
                </c:pt>
                <c:pt idx="50" formatCode="General">
                  <c:v>931.4</c:v>
                </c:pt>
                <c:pt idx="51" formatCode="General">
                  <c:v>929.7</c:v>
                </c:pt>
                <c:pt idx="52" formatCode="General">
                  <c:v>938.05</c:v>
                </c:pt>
                <c:pt idx="53" formatCode="General">
                  <c:v>954.95</c:v>
                </c:pt>
                <c:pt idx="54" formatCode="General">
                  <c:v>928.6</c:v>
                </c:pt>
                <c:pt idx="55" formatCode="General">
                  <c:v>921.65</c:v>
                </c:pt>
                <c:pt idx="56" formatCode="General">
                  <c:v>944.85</c:v>
                </c:pt>
                <c:pt idx="57" formatCode="General">
                  <c:v>910.3</c:v>
                </c:pt>
                <c:pt idx="58" formatCode="General">
                  <c:v>879.75</c:v>
                </c:pt>
                <c:pt idx="59" formatCode="General">
                  <c:v>863.3</c:v>
                </c:pt>
                <c:pt idx="60" formatCode="General">
                  <c:v>895.35</c:v>
                </c:pt>
                <c:pt idx="61" formatCode="General">
                  <c:v>925.05</c:v>
                </c:pt>
                <c:pt idx="62" formatCode="General">
                  <c:v>888.9</c:v>
                </c:pt>
                <c:pt idx="63" formatCode="General">
                  <c:v>896.1</c:v>
                </c:pt>
                <c:pt idx="64" formatCode="General">
                  <c:v>813.85</c:v>
                </c:pt>
                <c:pt idx="65" formatCode="General">
                  <c:v>829.65</c:v>
                </c:pt>
                <c:pt idx="66" formatCode="General">
                  <c:v>861.9</c:v>
                </c:pt>
                <c:pt idx="67" formatCode="General">
                  <c:v>831.65</c:v>
                </c:pt>
                <c:pt idx="68" formatCode="General">
                  <c:v>904.45</c:v>
                </c:pt>
                <c:pt idx="69" formatCode="General">
                  <c:v>901.1</c:v>
                </c:pt>
                <c:pt idx="70" formatCode="General">
                  <c:v>856.75</c:v>
                </c:pt>
                <c:pt idx="71" formatCode="General">
                  <c:v>767.7</c:v>
                </c:pt>
                <c:pt idx="72" formatCode="General">
                  <c:v>771.55</c:v>
                </c:pt>
                <c:pt idx="73" formatCode="General">
                  <c:v>882.85</c:v>
                </c:pt>
                <c:pt idx="74" formatCode="General">
                  <c:v>895.55</c:v>
                </c:pt>
                <c:pt idx="75" formatCode="General">
                  <c:v>876.9</c:v>
                </c:pt>
                <c:pt idx="76" formatCode="General">
                  <c:v>975.1</c:v>
                </c:pt>
                <c:pt idx="77" formatCode="General">
                  <c:v>999.5</c:v>
                </c:pt>
                <c:pt idx="78">
                  <c:v>1069.8</c:v>
                </c:pt>
                <c:pt idx="79">
                  <c:v>1021.3</c:v>
                </c:pt>
                <c:pt idx="80">
                  <c:v>1113.8</c:v>
                </c:pt>
                <c:pt idx="81">
                  <c:v>1107.3</c:v>
                </c:pt>
                <c:pt idx="82">
                  <c:v>1134.9000000000001</c:v>
                </c:pt>
                <c:pt idx="83">
                  <c:v>1151.3499999999999</c:v>
                </c:pt>
                <c:pt idx="84">
                  <c:v>1148.8499999999999</c:v>
                </c:pt>
                <c:pt idx="85">
                  <c:v>1181.8</c:v>
                </c:pt>
                <c:pt idx="86">
                  <c:v>1179.5999999999999</c:v>
                </c:pt>
                <c:pt idx="87">
                  <c:v>1177.6500000000001</c:v>
                </c:pt>
                <c:pt idx="88">
                  <c:v>1199.45</c:v>
                </c:pt>
                <c:pt idx="89">
                  <c:v>1199.25</c:v>
                </c:pt>
                <c:pt idx="90">
                  <c:v>1200.3</c:v>
                </c:pt>
                <c:pt idx="91">
                  <c:v>1209.95</c:v>
                </c:pt>
                <c:pt idx="92">
                  <c:v>1217.0999999999999</c:v>
                </c:pt>
                <c:pt idx="93">
                  <c:v>1227.2</c:v>
                </c:pt>
                <c:pt idx="94">
                  <c:v>1213.25</c:v>
                </c:pt>
                <c:pt idx="95">
                  <c:v>1217.1500000000001</c:v>
                </c:pt>
                <c:pt idx="96">
                  <c:v>1219.3499999999999</c:v>
                </c:pt>
                <c:pt idx="97">
                  <c:v>1241.4000000000001</c:v>
                </c:pt>
                <c:pt idx="98">
                  <c:v>1249</c:v>
                </c:pt>
                <c:pt idx="99">
                  <c:v>1240.5999999999999</c:v>
                </c:pt>
                <c:pt idx="100">
                  <c:v>1240.3</c:v>
                </c:pt>
                <c:pt idx="101">
                  <c:v>1242.2</c:v>
                </c:pt>
                <c:pt idx="102">
                  <c:v>1239.8</c:v>
                </c:pt>
                <c:pt idx="103">
                  <c:v>1244.6500000000001</c:v>
                </c:pt>
                <c:pt idx="104">
                  <c:v>1229.8</c:v>
                </c:pt>
                <c:pt idx="105">
                  <c:v>1192.8</c:v>
                </c:pt>
                <c:pt idx="106">
                  <c:v>1198.7</c:v>
                </c:pt>
                <c:pt idx="107">
                  <c:v>1226.3</c:v>
                </c:pt>
                <c:pt idx="108">
                  <c:v>1226.05</c:v>
                </c:pt>
                <c:pt idx="109">
                  <c:v>1235.8499999999999</c:v>
                </c:pt>
                <c:pt idx="110">
                  <c:v>1223.2</c:v>
                </c:pt>
                <c:pt idx="111">
                  <c:v>1213.2</c:v>
                </c:pt>
                <c:pt idx="112">
                  <c:v>1244.55</c:v>
                </c:pt>
                <c:pt idx="113">
                  <c:v>1244.8499999999999</c:v>
                </c:pt>
                <c:pt idx="114">
                  <c:v>1240.8499999999999</c:v>
                </c:pt>
                <c:pt idx="115">
                  <c:v>1244.3499999999999</c:v>
                </c:pt>
                <c:pt idx="116">
                  <c:v>1254.9000000000001</c:v>
                </c:pt>
                <c:pt idx="117">
                  <c:v>1278.1500000000001</c:v>
                </c:pt>
                <c:pt idx="118">
                  <c:v>1287.6500000000001</c:v>
                </c:pt>
                <c:pt idx="119">
                  <c:v>1284.25</c:v>
                </c:pt>
                <c:pt idx="120">
                  <c:v>1289.5</c:v>
                </c:pt>
                <c:pt idx="121">
                  <c:v>1286</c:v>
                </c:pt>
                <c:pt idx="122">
                  <c:v>1282.7</c:v>
                </c:pt>
                <c:pt idx="123">
                  <c:v>1271.4000000000001</c:v>
                </c:pt>
                <c:pt idx="124">
                  <c:v>1257.3</c:v>
                </c:pt>
                <c:pt idx="125">
                  <c:v>1260.5999999999999</c:v>
                </c:pt>
                <c:pt idx="126">
                  <c:v>1240.95</c:v>
                </c:pt>
                <c:pt idx="127">
                  <c:v>1268.4000000000001</c:v>
                </c:pt>
                <c:pt idx="128">
                  <c:v>1286.75</c:v>
                </c:pt>
                <c:pt idx="129">
                  <c:v>1278.5999999999999</c:v>
                </c:pt>
                <c:pt idx="130">
                  <c:v>1272.0999999999999</c:v>
                </c:pt>
                <c:pt idx="131">
                  <c:v>1282.1500000000001</c:v>
                </c:pt>
                <c:pt idx="132">
                  <c:v>1275</c:v>
                </c:pt>
                <c:pt idx="133">
                  <c:v>1270.45</c:v>
                </c:pt>
                <c:pt idx="134">
                  <c:v>1289.1500000000001</c:v>
                </c:pt>
                <c:pt idx="135">
                  <c:v>1302.4000000000001</c:v>
                </c:pt>
                <c:pt idx="136">
                  <c:v>1296.7</c:v>
                </c:pt>
                <c:pt idx="137">
                  <c:v>1288.8</c:v>
                </c:pt>
                <c:pt idx="138">
                  <c:v>1292.3499999999999</c:v>
                </c:pt>
                <c:pt idx="139">
                  <c:v>1271.0999999999999</c:v>
                </c:pt>
                <c:pt idx="140">
                  <c:v>1257.3499999999999</c:v>
                </c:pt>
                <c:pt idx="141">
                  <c:v>1263.8499999999999</c:v>
                </c:pt>
                <c:pt idx="142">
                  <c:v>1263.5999999999999</c:v>
                </c:pt>
                <c:pt idx="143">
                  <c:v>1248.75</c:v>
                </c:pt>
                <c:pt idx="144">
                  <c:v>1249.5</c:v>
                </c:pt>
                <c:pt idx="145">
                  <c:v>1242.95</c:v>
                </c:pt>
                <c:pt idx="146">
                  <c:v>1246.05</c:v>
                </c:pt>
                <c:pt idx="147">
                  <c:v>1245.5999999999999</c:v>
                </c:pt>
                <c:pt idx="148">
                  <c:v>1251.6500000000001</c:v>
                </c:pt>
                <c:pt idx="149">
                  <c:v>1255.4000000000001</c:v>
                </c:pt>
                <c:pt idx="150">
                  <c:v>1265.75</c:v>
                </c:pt>
                <c:pt idx="151">
                  <c:v>1274.95</c:v>
                </c:pt>
                <c:pt idx="152">
                  <c:v>1265.3</c:v>
                </c:pt>
                <c:pt idx="153">
                  <c:v>1278.4000000000001</c:v>
                </c:pt>
                <c:pt idx="154">
                  <c:v>1275.05</c:v>
                </c:pt>
                <c:pt idx="155">
                  <c:v>1271.0999999999999</c:v>
                </c:pt>
                <c:pt idx="156">
                  <c:v>1264.75</c:v>
                </c:pt>
                <c:pt idx="157">
                  <c:v>1283.3499999999999</c:v>
                </c:pt>
                <c:pt idx="158">
                  <c:v>1273.3499999999999</c:v>
                </c:pt>
                <c:pt idx="159">
                  <c:v>1271.9000000000001</c:v>
                </c:pt>
                <c:pt idx="160">
                  <c:v>1262.05</c:v>
                </c:pt>
                <c:pt idx="161">
                  <c:v>1277.9000000000001</c:v>
                </c:pt>
                <c:pt idx="162">
                  <c:v>1273.9000000000001</c:v>
                </c:pt>
                <c:pt idx="163">
                  <c:v>1257.55</c:v>
                </c:pt>
                <c:pt idx="164">
                  <c:v>1264.75</c:v>
                </c:pt>
                <c:pt idx="165">
                  <c:v>1255.5999999999999</c:v>
                </c:pt>
                <c:pt idx="166">
                  <c:v>1263.7</c:v>
                </c:pt>
                <c:pt idx="167">
                  <c:v>1256.6500000000001</c:v>
                </c:pt>
                <c:pt idx="168">
                  <c:v>1239.5</c:v>
                </c:pt>
                <c:pt idx="169">
                  <c:v>1236.8499999999999</c:v>
                </c:pt>
                <c:pt idx="170">
                  <c:v>1240.05</c:v>
                </c:pt>
                <c:pt idx="171">
                  <c:v>1230.3499999999999</c:v>
                </c:pt>
                <c:pt idx="172">
                  <c:v>1248.3499999999999</c:v>
                </c:pt>
                <c:pt idx="173">
                  <c:v>1242.5</c:v>
                </c:pt>
                <c:pt idx="174">
                  <c:v>1237.7</c:v>
                </c:pt>
                <c:pt idx="175">
                  <c:v>1229</c:v>
                </c:pt>
                <c:pt idx="176">
                  <c:v>1236.0999999999999</c:v>
                </c:pt>
                <c:pt idx="177">
                  <c:v>1241.5999999999999</c:v>
                </c:pt>
                <c:pt idx="178">
                  <c:v>1239.3</c:v>
                </c:pt>
                <c:pt idx="179">
                  <c:v>1229</c:v>
                </c:pt>
                <c:pt idx="180">
                  <c:v>1220</c:v>
                </c:pt>
                <c:pt idx="181">
                  <c:v>1221.0999999999999</c:v>
                </c:pt>
                <c:pt idx="182">
                  <c:v>1223.05</c:v>
                </c:pt>
                <c:pt idx="183">
                  <c:v>1204.4000000000001</c:v>
                </c:pt>
                <c:pt idx="184">
                  <c:v>1198.8</c:v>
                </c:pt>
                <c:pt idx="185">
                  <c:v>1200.55</c:v>
                </c:pt>
                <c:pt idx="186">
                  <c:v>1228.1500000000001</c:v>
                </c:pt>
                <c:pt idx="187">
                  <c:v>1186.9000000000001</c:v>
                </c:pt>
                <c:pt idx="188">
                  <c:v>1189.7</c:v>
                </c:pt>
                <c:pt idx="189">
                  <c:v>1223.55</c:v>
                </c:pt>
                <c:pt idx="190">
                  <c:v>1248.8</c:v>
                </c:pt>
                <c:pt idx="191">
                  <c:v>1227.45</c:v>
                </c:pt>
                <c:pt idx="192">
                  <c:v>1244.2</c:v>
                </c:pt>
                <c:pt idx="193">
                  <c:v>1242.5</c:v>
                </c:pt>
                <c:pt idx="194">
                  <c:v>1239.7</c:v>
                </c:pt>
                <c:pt idx="195">
                  <c:v>1253.8</c:v>
                </c:pt>
                <c:pt idx="196">
                  <c:v>1257.25</c:v>
                </c:pt>
                <c:pt idx="197">
                  <c:v>1199.5999999999999</c:v>
                </c:pt>
                <c:pt idx="198">
                  <c:v>1101.05</c:v>
                </c:pt>
                <c:pt idx="199">
                  <c:v>1093.8800000000001</c:v>
                </c:pt>
                <c:pt idx="200">
                  <c:v>1105.67</c:v>
                </c:pt>
                <c:pt idx="201">
                  <c:v>1122.08</c:v>
                </c:pt>
                <c:pt idx="202">
                  <c:v>1128.72</c:v>
                </c:pt>
                <c:pt idx="203">
                  <c:v>1135.42</c:v>
                </c:pt>
                <c:pt idx="204">
                  <c:v>1125.6500000000001</c:v>
                </c:pt>
                <c:pt idx="205">
                  <c:v>1124.8</c:v>
                </c:pt>
                <c:pt idx="206">
                  <c:v>1122.95</c:v>
                </c:pt>
                <c:pt idx="207">
                  <c:v>1117.58</c:v>
                </c:pt>
                <c:pt idx="208">
                  <c:v>1123.8800000000001</c:v>
                </c:pt>
                <c:pt idx="209">
                  <c:v>1105.47</c:v>
                </c:pt>
                <c:pt idx="210">
                  <c:v>1113.97</c:v>
                </c:pt>
                <c:pt idx="211">
                  <c:v>1113.47</c:v>
                </c:pt>
                <c:pt idx="212">
                  <c:v>1123.75</c:v>
                </c:pt>
                <c:pt idx="213">
                  <c:v>1129.97</c:v>
                </c:pt>
                <c:pt idx="214">
                  <c:v>1128.08</c:v>
                </c:pt>
                <c:pt idx="215">
                  <c:v>1081.3499999999999</c:v>
                </c:pt>
                <c:pt idx="216">
                  <c:v>1087.05</c:v>
                </c:pt>
                <c:pt idx="217">
                  <c:v>1112.92</c:v>
                </c:pt>
                <c:pt idx="218">
                  <c:v>1110.3</c:v>
                </c:pt>
                <c:pt idx="219">
                  <c:v>1103.42</c:v>
                </c:pt>
                <c:pt idx="220">
                  <c:v>1113.8499999999999</c:v>
                </c:pt>
                <c:pt idx="221">
                  <c:v>1114.72</c:v>
                </c:pt>
                <c:pt idx="222">
                  <c:v>1110.17</c:v>
                </c:pt>
                <c:pt idx="223">
                  <c:v>1141</c:v>
                </c:pt>
                <c:pt idx="224">
                  <c:v>1116.58</c:v>
                </c:pt>
                <c:pt idx="225">
                  <c:v>1092</c:v>
                </c:pt>
                <c:pt idx="226">
                  <c:v>1094.55</c:v>
                </c:pt>
                <c:pt idx="227">
                  <c:v>1089.6199999999999</c:v>
                </c:pt>
                <c:pt idx="228">
                  <c:v>1107.17</c:v>
                </c:pt>
                <c:pt idx="229">
                  <c:v>1110.9000000000001</c:v>
                </c:pt>
                <c:pt idx="230">
                  <c:v>1123.32</c:v>
                </c:pt>
                <c:pt idx="231">
                  <c:v>1123.6199999999999</c:v>
                </c:pt>
                <c:pt idx="232">
                  <c:v>1119.6600000000001</c:v>
                </c:pt>
                <c:pt idx="233">
                  <c:v>1136.1199999999999</c:v>
                </c:pt>
                <c:pt idx="234">
                  <c:v>1140.49</c:v>
                </c:pt>
                <c:pt idx="235">
                  <c:v>1137.92</c:v>
                </c:pt>
                <c:pt idx="236">
                  <c:v>1129.24</c:v>
                </c:pt>
                <c:pt idx="237">
                  <c:v>1146.07</c:v>
                </c:pt>
                <c:pt idx="238">
                  <c:v>1185.19</c:v>
                </c:pt>
                <c:pt idx="239">
                  <c:v>1203.27</c:v>
                </c:pt>
                <c:pt idx="240">
                  <c:v>1196.06</c:v>
                </c:pt>
                <c:pt idx="241">
                  <c:v>1192.94</c:v>
                </c:pt>
                <c:pt idx="242">
                  <c:v>1194.72</c:v>
                </c:pt>
                <c:pt idx="243">
                  <c:v>1194.29</c:v>
                </c:pt>
                <c:pt idx="244">
                  <c:v>1200.9000000000001</c:v>
                </c:pt>
                <c:pt idx="245">
                  <c:v>1191.72</c:v>
                </c:pt>
                <c:pt idx="246">
                  <c:v>1186.93</c:v>
                </c:pt>
                <c:pt idx="247">
                  <c:v>1202.1199999999999</c:v>
                </c:pt>
                <c:pt idx="248">
                  <c:v>1233.45</c:v>
                </c:pt>
                <c:pt idx="249">
                  <c:v>1239.1400000000001</c:v>
                </c:pt>
                <c:pt idx="250">
                  <c:v>1242.06</c:v>
                </c:pt>
                <c:pt idx="251">
                  <c:v>1244.73</c:v>
                </c:pt>
                <c:pt idx="252">
                  <c:v>1240.01</c:v>
                </c:pt>
                <c:pt idx="253">
                  <c:v>1219.1600000000001</c:v>
                </c:pt>
                <c:pt idx="254">
                  <c:v>1228.42</c:v>
                </c:pt>
                <c:pt idx="255">
                  <c:v>1231.21</c:v>
                </c:pt>
                <c:pt idx="256">
                  <c:v>1211.6500000000001</c:v>
                </c:pt>
                <c:pt idx="257">
                  <c:v>1206.29</c:v>
                </c:pt>
                <c:pt idx="258">
                  <c:v>1204.42</c:v>
                </c:pt>
                <c:pt idx="259">
                  <c:v>1210.48</c:v>
                </c:pt>
                <c:pt idx="260">
                  <c:v>1211.48</c:v>
                </c:pt>
                <c:pt idx="261">
                  <c:v>1205.94</c:v>
                </c:pt>
                <c:pt idx="262">
                  <c:v>1208.31</c:v>
                </c:pt>
                <c:pt idx="263">
                  <c:v>1214.8499999999999</c:v>
                </c:pt>
                <c:pt idx="264">
                  <c:v>1219.6400000000001</c:v>
                </c:pt>
                <c:pt idx="265">
                  <c:v>1210.83</c:v>
                </c:pt>
                <c:pt idx="266">
                  <c:v>1221.48</c:v>
                </c:pt>
                <c:pt idx="267">
                  <c:v>1217.3900000000001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1854464"/>
        <c:axId val="1885312"/>
      </c:stockChart>
      <c:catAx>
        <c:axId val="185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5312"/>
        <c:crosses val="autoZero"/>
        <c:auto val="1"/>
        <c:lblAlgn val="ctr"/>
        <c:lblOffset val="100"/>
        <c:noMultiLvlLbl val="0"/>
      </c:catAx>
      <c:valAx>
        <c:axId val="188531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85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65722</xdr:colOff>
      <xdr:row>16</xdr:row>
      <xdr:rowOff>133350</xdr:rowOff>
    </xdr:from>
    <xdr:to>
      <xdr:col>22</xdr:col>
      <xdr:colOff>533400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800100</xdr:colOff>
      <xdr:row>17</xdr:row>
      <xdr:rowOff>142875</xdr:rowOff>
    </xdr:from>
    <xdr:to>
      <xdr:col>21</xdr:col>
      <xdr:colOff>504825</xdr:colOff>
      <xdr:row>17</xdr:row>
      <xdr:rowOff>152400</xdr:rowOff>
    </xdr:to>
    <xdr:cxnSp macro="">
      <xdr:nvCxnSpPr>
        <xdr:cNvPr id="5" name="Straight Connector 4"/>
        <xdr:cNvCxnSpPr/>
      </xdr:nvCxnSpPr>
      <xdr:spPr>
        <a:xfrm flipV="1">
          <a:off x="11801475" y="3543300"/>
          <a:ext cx="6210300" cy="9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0.10174</cdr:x>
      <cdr:y>0.64103</cdr:y>
    </cdr:from>
    <cdr:to>
      <cdr:x>0.90465</cdr:x>
      <cdr:y>0.64103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772478" y="3333750"/>
          <a:ext cx="60960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1" name="Table1" displayName="Table1" ref="A1:J269" totalsRowShown="0" headerRowDxfId="13" dataDxfId="11" headerRowBorderDxfId="12" tableBorderDxfId="10">
  <autoFilter ref="A1:J269"/>
  <tableColumns count="10">
    <tableColumn id="1" name="Date" dataDxfId="9"/>
    <tableColumn id="2" name="Price" dataDxfId="8"/>
    <tableColumn id="3" name="Open" dataDxfId="7"/>
    <tableColumn id="4" name="High" dataDxfId="6"/>
    <tableColumn id="5" name="Low" dataDxfId="5"/>
    <tableColumn id="6" name="Volume" dataDxfId="4"/>
    <tableColumn id="7" name="Chg%" dataDxfId="3"/>
    <tableColumn id="8" name="Absolute Change" dataDxfId="2" dataCellStyle="Percent">
      <calculatedColumnFormula>ABS(Table1[[#This Row],[Chg%]])</calculatedColumnFormula>
    </tableColumn>
    <tableColumn id="9" name="Volatility" dataDxfId="1">
      <calculatedColumnFormula>Table1[[#This Row],[High]]-Table1[[#This Row],[Low]]</calculatedColumnFormula>
    </tableColumn>
    <tableColumn id="10" name="Daily Volatility %" dataDxfId="0" dataCellStyle="Percent">
      <calculatedColumnFormula>Table1[[#This Row],[Volatility]]/Table1[[#This Row],[Open]]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9"/>
  <sheetViews>
    <sheetView tabSelected="1" topLeftCell="K1" zoomScale="80" zoomScaleNormal="80" workbookViewId="0">
      <selection activeCell="P1" sqref="P1"/>
    </sheetView>
  </sheetViews>
  <sheetFormatPr defaultRowHeight="14.4" x14ac:dyDescent="0.3"/>
  <cols>
    <col min="1" max="1" width="12.44140625" style="2" customWidth="1"/>
    <col min="2" max="2" width="12.109375" style="2" customWidth="1"/>
    <col min="3" max="3" width="15.77734375" style="2" customWidth="1"/>
    <col min="4" max="4" width="13.44140625" style="2" customWidth="1"/>
    <col min="5" max="5" width="12.33203125" style="2" customWidth="1"/>
    <col min="6" max="6" width="10.88671875" style="2" customWidth="1"/>
    <col min="7" max="7" width="12.33203125" style="2" customWidth="1"/>
    <col min="8" max="8" width="19.33203125" style="20" hidden="1" customWidth="1"/>
    <col min="9" max="9" width="13.88671875" style="24" customWidth="1"/>
    <col min="10" max="11" width="17.33203125" style="27" customWidth="1"/>
    <col min="12" max="12" width="22.33203125" style="2" customWidth="1"/>
    <col min="13" max="13" width="15.44140625" style="2" customWidth="1"/>
    <col min="14" max="19" width="10.33203125" style="2" customWidth="1"/>
    <col min="20" max="24" width="8.88671875" style="2"/>
    <col min="25" max="25" width="13.44140625" style="2" customWidth="1"/>
    <col min="26" max="26" width="12.33203125" style="2" customWidth="1"/>
    <col min="27" max="27" width="12.109375" style="2" customWidth="1"/>
    <col min="28" max="16384" width="8.88671875" style="2"/>
  </cols>
  <sheetData>
    <row r="1" spans="1:27" ht="15.6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9" t="s">
        <v>524</v>
      </c>
      <c r="I1" s="22" t="s">
        <v>526</v>
      </c>
      <c r="J1" s="25" t="s">
        <v>527</v>
      </c>
      <c r="K1" s="28"/>
      <c r="Y1" s="1" t="s">
        <v>3</v>
      </c>
      <c r="Z1" s="1" t="s">
        <v>4</v>
      </c>
      <c r="AA1" s="1" t="s">
        <v>1</v>
      </c>
    </row>
    <row r="2" spans="1:27" ht="15.6" thickBot="1" x14ac:dyDescent="0.35">
      <c r="A2" s="3" t="s">
        <v>7</v>
      </c>
      <c r="B2" s="4">
        <v>1124.95</v>
      </c>
      <c r="C2" s="5">
        <v>1118</v>
      </c>
      <c r="D2" s="5">
        <v>1129.7</v>
      </c>
      <c r="E2" s="5">
        <v>1107.25</v>
      </c>
      <c r="F2" s="6" t="s">
        <v>273</v>
      </c>
      <c r="G2" s="7">
        <v>1.3100000000000001E-2</v>
      </c>
      <c r="H2" s="18">
        <f>ABS(Table1[[#This Row],[Chg%]])</f>
        <v>1.3100000000000001E-2</v>
      </c>
      <c r="I2" s="23">
        <f>Table1[[#This Row],[High]]-Table1[[#This Row],[Low]]</f>
        <v>22.450000000000045</v>
      </c>
      <c r="J2" s="26">
        <f>Table1[[#This Row],[Volatility]]/Table1[[#This Row],[Open]]</f>
        <v>2.0080500894454425E-2</v>
      </c>
      <c r="K2" s="26"/>
      <c r="L2" s="2" t="s">
        <v>520</v>
      </c>
      <c r="M2" s="17">
        <f>MAX(Table1[High])</f>
        <v>1305.5</v>
      </c>
      <c r="N2" s="17"/>
      <c r="O2" s="17"/>
      <c r="P2" s="17"/>
      <c r="Q2" s="17"/>
      <c r="R2" s="17"/>
      <c r="S2" s="17"/>
      <c r="Y2" s="5">
        <v>1129.7</v>
      </c>
      <c r="Z2" s="5">
        <v>1107.25</v>
      </c>
      <c r="AA2" s="4">
        <v>1124.95</v>
      </c>
    </row>
    <row r="3" spans="1:27" ht="15.6" thickBot="1" x14ac:dyDescent="0.35">
      <c r="A3" s="3" t="s">
        <v>8</v>
      </c>
      <c r="B3" s="4">
        <v>1110.3499999999999</v>
      </c>
      <c r="C3" s="5">
        <v>1107</v>
      </c>
      <c r="D3" s="5">
        <v>1124.9000000000001</v>
      </c>
      <c r="E3" s="5">
        <v>1105</v>
      </c>
      <c r="F3" s="6" t="s">
        <v>274</v>
      </c>
      <c r="G3" s="7">
        <v>4.7000000000000002E-3</v>
      </c>
      <c r="H3" s="18">
        <f>ABS(Table1[[#This Row],[Chg%]])</f>
        <v>4.7000000000000002E-3</v>
      </c>
      <c r="I3" s="23">
        <f>Table1[[#This Row],[High]]-Table1[[#This Row],[Low]]</f>
        <v>19.900000000000091</v>
      </c>
      <c r="J3" s="26">
        <f>Table1[[#This Row],[Volatility]]/Table1[[#This Row],[Open]]</f>
        <v>1.7976513098464399E-2</v>
      </c>
      <c r="K3" s="26"/>
      <c r="L3" s="2" t="s">
        <v>521</v>
      </c>
      <c r="M3" s="17">
        <f>MIN(Table1[Low])</f>
        <v>738.75</v>
      </c>
      <c r="N3" s="17"/>
      <c r="O3" s="17"/>
      <c r="P3" s="17"/>
      <c r="Q3" s="17"/>
      <c r="R3" s="17"/>
      <c r="S3" s="17"/>
      <c r="Y3" s="5">
        <v>1124.9000000000001</v>
      </c>
      <c r="Z3" s="5">
        <v>1105</v>
      </c>
      <c r="AA3" s="4">
        <v>1110.3499999999999</v>
      </c>
    </row>
    <row r="4" spans="1:27" ht="15.6" thickBot="1" x14ac:dyDescent="0.35">
      <c r="A4" s="3" t="s">
        <v>9</v>
      </c>
      <c r="B4" s="4">
        <v>1105.1500000000001</v>
      </c>
      <c r="C4" s="5">
        <v>1109.4000000000001</v>
      </c>
      <c r="D4" s="5">
        <v>1111.7</v>
      </c>
      <c r="E4" s="5">
        <v>1093.05</v>
      </c>
      <c r="F4" s="6" t="s">
        <v>275</v>
      </c>
      <c r="G4" s="7">
        <v>1.9E-3</v>
      </c>
      <c r="H4" s="18">
        <f>ABS(Table1[[#This Row],[Chg%]])</f>
        <v>1.9E-3</v>
      </c>
      <c r="I4" s="23">
        <f>Table1[[#This Row],[High]]-Table1[[#This Row],[Low]]</f>
        <v>18.650000000000091</v>
      </c>
      <c r="J4" s="26">
        <f>Table1[[#This Row],[Volatility]]/Table1[[#This Row],[Open]]</f>
        <v>1.6810888768703885E-2</v>
      </c>
      <c r="K4" s="26"/>
      <c r="Y4" s="5">
        <v>1111.7</v>
      </c>
      <c r="Z4" s="5">
        <v>1093.05</v>
      </c>
      <c r="AA4" s="4">
        <v>1105.1500000000001</v>
      </c>
    </row>
    <row r="5" spans="1:27" ht="15.6" thickBot="1" x14ac:dyDescent="0.35">
      <c r="A5" s="3" t="s">
        <v>10</v>
      </c>
      <c r="B5" s="4">
        <v>1103</v>
      </c>
      <c r="C5" s="5">
        <v>1107.95</v>
      </c>
      <c r="D5" s="5">
        <v>1119.9000000000001</v>
      </c>
      <c r="E5" s="5">
        <v>1100</v>
      </c>
      <c r="F5" s="6" t="s">
        <v>276</v>
      </c>
      <c r="G5" s="7">
        <v>2.7E-2</v>
      </c>
      <c r="H5" s="18">
        <f>ABS(Table1[[#This Row],[Chg%]])</f>
        <v>2.7E-2</v>
      </c>
      <c r="I5" s="23">
        <f>Table1[[#This Row],[High]]-Table1[[#This Row],[Low]]</f>
        <v>19.900000000000091</v>
      </c>
      <c r="J5" s="26">
        <f>Table1[[#This Row],[Volatility]]/Table1[[#This Row],[Open]]</f>
        <v>1.7961099327587066E-2</v>
      </c>
      <c r="K5" s="26"/>
      <c r="L5" s="2" t="s">
        <v>522</v>
      </c>
      <c r="M5" s="2">
        <f>_xlfn.STDEV.P(Table1[Open])</f>
        <v>135.65930685909055</v>
      </c>
      <c r="Y5" s="5">
        <v>1119.9000000000001</v>
      </c>
      <c r="Z5" s="5">
        <v>1100</v>
      </c>
      <c r="AA5" s="4">
        <v>1103</v>
      </c>
    </row>
    <row r="6" spans="1:27" ht="15.6" thickBot="1" x14ac:dyDescent="0.35">
      <c r="A6" s="3" t="s">
        <v>11</v>
      </c>
      <c r="B6" s="8">
        <v>1073.95</v>
      </c>
      <c r="C6" s="5">
        <v>1093</v>
      </c>
      <c r="D6" s="5">
        <v>1095.8</v>
      </c>
      <c r="E6" s="5">
        <v>1070</v>
      </c>
      <c r="F6" s="6" t="s">
        <v>277</v>
      </c>
      <c r="G6" s="9">
        <v>-1.4200000000000001E-2</v>
      </c>
      <c r="H6" s="18">
        <f>ABS(Table1[[#This Row],[Chg%]])</f>
        <v>1.4200000000000001E-2</v>
      </c>
      <c r="I6" s="23">
        <f>Table1[[#This Row],[High]]-Table1[[#This Row],[Low]]</f>
        <v>25.799999999999955</v>
      </c>
      <c r="J6" s="26">
        <f>Table1[[#This Row],[Volatility]]/Table1[[#This Row],[Open]]</f>
        <v>2.3604757548032894E-2</v>
      </c>
      <c r="K6" s="26"/>
      <c r="Y6" s="5">
        <v>1095.8</v>
      </c>
      <c r="Z6" s="5">
        <v>1070</v>
      </c>
      <c r="AA6" s="8">
        <v>1073.95</v>
      </c>
    </row>
    <row r="7" spans="1:27" ht="15.6" thickBot="1" x14ac:dyDescent="0.35">
      <c r="A7" s="3" t="s">
        <v>12</v>
      </c>
      <c r="B7" s="4">
        <v>1089.4000000000001</v>
      </c>
      <c r="C7" s="5">
        <v>1090.3</v>
      </c>
      <c r="D7" s="5">
        <v>1111.25</v>
      </c>
      <c r="E7" s="5">
        <v>1085.2</v>
      </c>
      <c r="F7" s="6" t="s">
        <v>278</v>
      </c>
      <c r="G7" s="7">
        <v>4.4000000000000003E-3</v>
      </c>
      <c r="H7" s="18">
        <f>ABS(Table1[[#This Row],[Chg%]])</f>
        <v>4.4000000000000003E-3</v>
      </c>
      <c r="I7" s="23">
        <f>Table1[[#This Row],[High]]-Table1[[#This Row],[Low]]</f>
        <v>26.049999999999955</v>
      </c>
      <c r="J7" s="26">
        <f>Table1[[#This Row],[Volatility]]/Table1[[#This Row],[Open]]</f>
        <v>2.3892506649545956E-2</v>
      </c>
      <c r="K7" s="26"/>
      <c r="L7" s="2" t="s">
        <v>523</v>
      </c>
      <c r="M7" s="21">
        <f>MAX(H:H)</f>
        <v>0.12609999999999999</v>
      </c>
      <c r="N7" s="21"/>
      <c r="O7" s="21"/>
      <c r="P7" s="21"/>
      <c r="Q7" s="21"/>
      <c r="R7" s="21"/>
      <c r="S7" s="21"/>
      <c r="Y7" s="5">
        <v>1111.25</v>
      </c>
      <c r="Z7" s="5">
        <v>1085.2</v>
      </c>
      <c r="AA7" s="4">
        <v>1089.4000000000001</v>
      </c>
    </row>
    <row r="8" spans="1:27" ht="15.6" thickBot="1" x14ac:dyDescent="0.35">
      <c r="A8" s="3" t="s">
        <v>13</v>
      </c>
      <c r="B8" s="4">
        <v>1084.5999999999999</v>
      </c>
      <c r="C8" s="5">
        <v>1065.8499999999999</v>
      </c>
      <c r="D8" s="5">
        <v>1096</v>
      </c>
      <c r="E8" s="5">
        <v>1061.3</v>
      </c>
      <c r="F8" s="6" t="s">
        <v>279</v>
      </c>
      <c r="G8" s="7">
        <v>1.7600000000000001E-2</v>
      </c>
      <c r="H8" s="18">
        <f>ABS(Table1[[#This Row],[Chg%]])</f>
        <v>1.7600000000000001E-2</v>
      </c>
      <c r="I8" s="23">
        <f>Table1[[#This Row],[High]]-Table1[[#This Row],[Low]]</f>
        <v>34.700000000000045</v>
      </c>
      <c r="J8" s="26">
        <f>Table1[[#This Row],[Volatility]]/Table1[[#This Row],[Open]]</f>
        <v>3.2556175822113849E-2</v>
      </c>
      <c r="K8" s="26"/>
      <c r="L8" s="2" t="s">
        <v>525</v>
      </c>
      <c r="M8" s="21">
        <f>MIN(H:H)</f>
        <v>2.0000000000000001E-4</v>
      </c>
      <c r="N8" s="21"/>
      <c r="O8" s="21"/>
      <c r="P8" s="21"/>
      <c r="Q8" s="21"/>
      <c r="R8" s="21"/>
      <c r="S8" s="21"/>
      <c r="Y8" s="5">
        <v>1096</v>
      </c>
      <c r="Z8" s="5">
        <v>1061.3</v>
      </c>
      <c r="AA8" s="4">
        <v>1084.5999999999999</v>
      </c>
    </row>
    <row r="9" spans="1:27" ht="15.6" thickBot="1" x14ac:dyDescent="0.35">
      <c r="A9" s="3" t="s">
        <v>14</v>
      </c>
      <c r="B9" s="8">
        <v>1065.8499999999999</v>
      </c>
      <c r="C9" s="5">
        <v>1074</v>
      </c>
      <c r="D9" s="5">
        <v>1078.55</v>
      </c>
      <c r="E9" s="5">
        <v>1056.3</v>
      </c>
      <c r="F9" s="6" t="s">
        <v>280</v>
      </c>
      <c r="G9" s="9">
        <v>-9.4999999999999998E-3</v>
      </c>
      <c r="H9" s="18">
        <f>ABS(Table1[[#This Row],[Chg%]])</f>
        <v>9.4999999999999998E-3</v>
      </c>
      <c r="I9" s="23">
        <f>Table1[[#This Row],[High]]-Table1[[#This Row],[Low]]</f>
        <v>22.25</v>
      </c>
      <c r="J9" s="26">
        <f>Table1[[#This Row],[Volatility]]/Table1[[#This Row],[Open]]</f>
        <v>2.0716945996275604E-2</v>
      </c>
      <c r="K9" s="26"/>
      <c r="Y9" s="5">
        <v>1078.55</v>
      </c>
      <c r="Z9" s="5">
        <v>1056.3</v>
      </c>
      <c r="AA9" s="8">
        <v>1065.8499999999999</v>
      </c>
    </row>
    <row r="10" spans="1:27" ht="15.6" thickBot="1" x14ac:dyDescent="0.35">
      <c r="A10" s="3" t="s">
        <v>15</v>
      </c>
      <c r="B10" s="4">
        <v>1076.05</v>
      </c>
      <c r="C10" s="5">
        <v>1037</v>
      </c>
      <c r="D10" s="5">
        <v>1082.5999999999999</v>
      </c>
      <c r="E10" s="5">
        <v>1037</v>
      </c>
      <c r="F10" s="6" t="s">
        <v>281</v>
      </c>
      <c r="G10" s="7">
        <v>1.8599999999999998E-2</v>
      </c>
      <c r="H10" s="18">
        <f>ABS(Table1[[#This Row],[Chg%]])</f>
        <v>1.8599999999999998E-2</v>
      </c>
      <c r="I10" s="23">
        <f>Table1[[#This Row],[High]]-Table1[[#This Row],[Low]]</f>
        <v>45.599999999999909</v>
      </c>
      <c r="J10" s="26">
        <f>Table1[[#This Row],[Volatility]]/Table1[[#This Row],[Open]]</f>
        <v>4.3972999035679756E-2</v>
      </c>
      <c r="K10" s="26"/>
      <c r="L10" s="2" t="s">
        <v>528</v>
      </c>
      <c r="M10" s="21">
        <f>AVERAGE(Table1[Daily Volatility %])</f>
        <v>2.67230774349165E-2</v>
      </c>
      <c r="N10" s="21"/>
      <c r="O10" s="21"/>
      <c r="P10" s="21"/>
      <c r="Q10" s="21"/>
      <c r="R10" s="21"/>
      <c r="S10" s="21"/>
      <c r="Y10" s="5">
        <v>1082.5999999999999</v>
      </c>
      <c r="Z10" s="5">
        <v>1037</v>
      </c>
      <c r="AA10" s="4">
        <v>1076.05</v>
      </c>
    </row>
    <row r="11" spans="1:27" ht="15.6" thickBot="1" x14ac:dyDescent="0.35">
      <c r="A11" s="3" t="s">
        <v>16</v>
      </c>
      <c r="B11" s="4">
        <v>1056.45</v>
      </c>
      <c r="C11" s="5">
        <v>1041</v>
      </c>
      <c r="D11" s="5">
        <v>1063</v>
      </c>
      <c r="E11" s="5">
        <v>1028</v>
      </c>
      <c r="F11" s="6" t="s">
        <v>282</v>
      </c>
      <c r="G11" s="7">
        <v>2.69E-2</v>
      </c>
      <c r="H11" s="18">
        <f>ABS(Table1[[#This Row],[Chg%]])</f>
        <v>2.69E-2</v>
      </c>
      <c r="I11" s="23">
        <f>Table1[[#This Row],[High]]-Table1[[#This Row],[Low]]</f>
        <v>35</v>
      </c>
      <c r="J11" s="26">
        <f>Table1[[#This Row],[Volatility]]/Table1[[#This Row],[Open]]</f>
        <v>3.3621517771373677E-2</v>
      </c>
      <c r="K11" s="26"/>
      <c r="Y11" s="5">
        <v>1063</v>
      </c>
      <c r="Z11" s="5">
        <v>1028</v>
      </c>
      <c r="AA11" s="4">
        <v>1056.45</v>
      </c>
    </row>
    <row r="12" spans="1:27" ht="15.6" thickBot="1" x14ac:dyDescent="0.35">
      <c r="A12" s="3" t="s">
        <v>17</v>
      </c>
      <c r="B12" s="8">
        <v>1028.75</v>
      </c>
      <c r="C12" s="5">
        <v>1021.9</v>
      </c>
      <c r="D12" s="5">
        <v>1049</v>
      </c>
      <c r="E12" s="5">
        <v>1007</v>
      </c>
      <c r="F12" s="6" t="s">
        <v>283</v>
      </c>
      <c r="G12" s="9">
        <v>-3.5999999999999999E-3</v>
      </c>
      <c r="H12" s="18">
        <f>ABS(Table1[[#This Row],[Chg%]])</f>
        <v>3.5999999999999999E-3</v>
      </c>
      <c r="I12" s="23">
        <f>Table1[[#This Row],[High]]-Table1[[#This Row],[Low]]</f>
        <v>42</v>
      </c>
      <c r="J12" s="26">
        <f>Table1[[#This Row],[Volatility]]/Table1[[#This Row],[Open]]</f>
        <v>4.1099911928760155E-2</v>
      </c>
      <c r="K12" s="26"/>
      <c r="Y12" s="5">
        <v>1049</v>
      </c>
      <c r="Z12" s="5">
        <v>1007</v>
      </c>
      <c r="AA12" s="8">
        <v>1028.75</v>
      </c>
    </row>
    <row r="13" spans="1:27" ht="15.6" thickBot="1" x14ac:dyDescent="0.35">
      <c r="A13" s="3" t="s">
        <v>18</v>
      </c>
      <c r="B13" s="8">
        <v>1032.5</v>
      </c>
      <c r="C13" s="5">
        <v>1048.5</v>
      </c>
      <c r="D13" s="5">
        <v>1057.5</v>
      </c>
      <c r="E13" s="5">
        <v>1030.05</v>
      </c>
      <c r="F13" s="6" t="s">
        <v>284</v>
      </c>
      <c r="G13" s="9">
        <v>-9.4000000000000004E-3</v>
      </c>
      <c r="H13" s="18">
        <f>ABS(Table1[[#This Row],[Chg%]])</f>
        <v>9.4000000000000004E-3</v>
      </c>
      <c r="I13" s="23">
        <f>Table1[[#This Row],[High]]-Table1[[#This Row],[Low]]</f>
        <v>27.450000000000045</v>
      </c>
      <c r="J13" s="26">
        <f>Table1[[#This Row],[Volatility]]/Table1[[#This Row],[Open]]</f>
        <v>2.6180257510729658E-2</v>
      </c>
      <c r="K13" s="26"/>
      <c r="L13" s="30" t="s">
        <v>529</v>
      </c>
      <c r="M13" s="29">
        <f>M2+2*M5</f>
        <v>1576.818613718181</v>
      </c>
      <c r="Y13" s="5">
        <v>1057.5</v>
      </c>
      <c r="Z13" s="5">
        <v>1030.05</v>
      </c>
      <c r="AA13" s="8">
        <v>1032.5</v>
      </c>
    </row>
    <row r="14" spans="1:27" ht="15.6" thickBot="1" x14ac:dyDescent="0.35">
      <c r="A14" s="3" t="s">
        <v>19</v>
      </c>
      <c r="B14" s="4">
        <v>1042.3</v>
      </c>
      <c r="C14" s="5">
        <v>1039</v>
      </c>
      <c r="D14" s="5">
        <v>1045</v>
      </c>
      <c r="E14" s="5">
        <v>1016.55</v>
      </c>
      <c r="F14" s="6" t="s">
        <v>285</v>
      </c>
      <c r="G14" s="7">
        <v>1.32E-2</v>
      </c>
      <c r="H14" s="18">
        <f>ABS(Table1[[#This Row],[Chg%]])</f>
        <v>1.32E-2</v>
      </c>
      <c r="I14" s="23">
        <f>Table1[[#This Row],[High]]-Table1[[#This Row],[Low]]</f>
        <v>28.450000000000045</v>
      </c>
      <c r="J14" s="26">
        <f>Table1[[#This Row],[Volatility]]/Table1[[#This Row],[Open]]</f>
        <v>2.738209817131862E-2</v>
      </c>
      <c r="K14" s="26"/>
      <c r="L14" s="31" t="s">
        <v>530</v>
      </c>
      <c r="M14" s="29">
        <f>M3-2*M5</f>
        <v>467.4313862818189</v>
      </c>
      <c r="Y14" s="5">
        <v>1045</v>
      </c>
      <c r="Z14" s="5">
        <v>1016.55</v>
      </c>
      <c r="AA14" s="4">
        <v>1042.3</v>
      </c>
    </row>
    <row r="15" spans="1:27" ht="15.6" thickBot="1" x14ac:dyDescent="0.35">
      <c r="A15" s="3" t="s">
        <v>20</v>
      </c>
      <c r="B15" s="8">
        <v>1028.75</v>
      </c>
      <c r="C15" s="5">
        <v>1039.45</v>
      </c>
      <c r="D15" s="5">
        <v>1045.95</v>
      </c>
      <c r="E15" s="5">
        <v>1023.8</v>
      </c>
      <c r="F15" s="6" t="s">
        <v>286</v>
      </c>
      <c r="G15" s="9">
        <v>-4.4999999999999997E-3</v>
      </c>
      <c r="H15" s="18">
        <f>ABS(Table1[[#This Row],[Chg%]])</f>
        <v>4.4999999999999997E-3</v>
      </c>
      <c r="I15" s="23">
        <f>Table1[[#This Row],[High]]-Table1[[#This Row],[Low]]</f>
        <v>22.150000000000091</v>
      </c>
      <c r="J15" s="26">
        <f>Table1[[#This Row],[Volatility]]/Table1[[#This Row],[Open]]</f>
        <v>2.130934628890287E-2</v>
      </c>
      <c r="K15" s="26"/>
      <c r="Y15" s="5">
        <v>1045.95</v>
      </c>
      <c r="Z15" s="5">
        <v>1023.8</v>
      </c>
      <c r="AA15" s="8">
        <v>1028.75</v>
      </c>
    </row>
    <row r="16" spans="1:27" ht="15.6" thickBot="1" x14ac:dyDescent="0.35">
      <c r="A16" s="3" t="s">
        <v>21</v>
      </c>
      <c r="B16" s="4">
        <v>1033.3499999999999</v>
      </c>
      <c r="C16" s="5">
        <v>1017.95</v>
      </c>
      <c r="D16" s="5">
        <v>1043</v>
      </c>
      <c r="E16" s="5">
        <v>1012.15</v>
      </c>
      <c r="F16" s="6" t="s">
        <v>287</v>
      </c>
      <c r="G16" s="7">
        <v>1.3100000000000001E-2</v>
      </c>
      <c r="H16" s="18">
        <f>ABS(Table1[[#This Row],[Chg%]])</f>
        <v>1.3100000000000001E-2</v>
      </c>
      <c r="I16" s="23">
        <f>Table1[[#This Row],[High]]-Table1[[#This Row],[Low]]</f>
        <v>30.850000000000023</v>
      </c>
      <c r="J16" s="26">
        <f>Table1[[#This Row],[Volatility]]/Table1[[#This Row],[Open]]</f>
        <v>3.0306007171275625E-2</v>
      </c>
      <c r="K16" s="26"/>
      <c r="Y16" s="5">
        <v>1043</v>
      </c>
      <c r="Z16" s="5">
        <v>1012.15</v>
      </c>
      <c r="AA16" s="4">
        <v>1033.3499999999999</v>
      </c>
    </row>
    <row r="17" spans="1:27" ht="15.6" thickBot="1" x14ac:dyDescent="0.35">
      <c r="A17" s="3" t="s">
        <v>22</v>
      </c>
      <c r="B17" s="4">
        <v>1019.95</v>
      </c>
      <c r="C17" s="6">
        <v>980</v>
      </c>
      <c r="D17" s="5">
        <v>1024.9000000000001</v>
      </c>
      <c r="E17" s="6">
        <v>972</v>
      </c>
      <c r="F17" s="6" t="s">
        <v>288</v>
      </c>
      <c r="G17" s="7">
        <v>4.1599999999999998E-2</v>
      </c>
      <c r="H17" s="18">
        <f>ABS(Table1[[#This Row],[Chg%]])</f>
        <v>4.1599999999999998E-2</v>
      </c>
      <c r="I17" s="23">
        <f>Table1[[#This Row],[High]]-Table1[[#This Row],[Low]]</f>
        <v>52.900000000000091</v>
      </c>
      <c r="J17" s="26">
        <f>Table1[[#This Row],[Volatility]]/Table1[[#This Row],[Open]]</f>
        <v>5.3979591836734786E-2</v>
      </c>
      <c r="K17" s="26"/>
      <c r="Y17" s="5">
        <v>1024.9000000000001</v>
      </c>
      <c r="Z17" s="6">
        <v>972</v>
      </c>
      <c r="AA17" s="4">
        <v>1019.95</v>
      </c>
    </row>
    <row r="18" spans="1:27" ht="15.6" thickBot="1" x14ac:dyDescent="0.35">
      <c r="A18" s="3" t="s">
        <v>23</v>
      </c>
      <c r="B18" s="10">
        <v>979.25</v>
      </c>
      <c r="C18" s="6">
        <v>989</v>
      </c>
      <c r="D18" s="6">
        <v>998.9</v>
      </c>
      <c r="E18" s="6">
        <v>973.25</v>
      </c>
      <c r="F18" s="6" t="s">
        <v>278</v>
      </c>
      <c r="G18" s="9">
        <v>-1.1299999999999999E-2</v>
      </c>
      <c r="H18" s="18">
        <f>ABS(Table1[[#This Row],[Chg%]])</f>
        <v>1.1299999999999999E-2</v>
      </c>
      <c r="I18" s="23">
        <f>Table1[[#This Row],[High]]-Table1[[#This Row],[Low]]</f>
        <v>25.649999999999977</v>
      </c>
      <c r="J18" s="26">
        <f>Table1[[#This Row],[Volatility]]/Table1[[#This Row],[Open]]</f>
        <v>2.593528816986853E-2</v>
      </c>
      <c r="K18" s="26"/>
      <c r="Y18" s="6">
        <v>998.9</v>
      </c>
      <c r="Z18" s="6">
        <v>973.25</v>
      </c>
      <c r="AA18" s="10">
        <v>979.25</v>
      </c>
    </row>
    <row r="19" spans="1:27" ht="15.6" thickBot="1" x14ac:dyDescent="0.35">
      <c r="A19" s="3" t="s">
        <v>24</v>
      </c>
      <c r="B19" s="11">
        <v>990.4</v>
      </c>
      <c r="C19" s="6">
        <v>975</v>
      </c>
      <c r="D19" s="6">
        <v>993.95</v>
      </c>
      <c r="E19" s="6">
        <v>952</v>
      </c>
      <c r="F19" s="6" t="s">
        <v>289</v>
      </c>
      <c r="G19" s="7">
        <v>4.2700000000000002E-2</v>
      </c>
      <c r="H19" s="18">
        <f>ABS(Table1[[#This Row],[Chg%]])</f>
        <v>4.2700000000000002E-2</v>
      </c>
      <c r="I19" s="23">
        <f>Table1[[#This Row],[High]]-Table1[[#This Row],[Low]]</f>
        <v>41.950000000000045</v>
      </c>
      <c r="J19" s="26">
        <f>Table1[[#This Row],[Volatility]]/Table1[[#This Row],[Open]]</f>
        <v>4.3025641025641069E-2</v>
      </c>
      <c r="K19" s="26"/>
      <c r="Y19" s="6">
        <v>993.95</v>
      </c>
      <c r="Z19" s="6">
        <v>952</v>
      </c>
      <c r="AA19" s="11">
        <v>990.4</v>
      </c>
    </row>
    <row r="20" spans="1:27" ht="15.6" thickBot="1" x14ac:dyDescent="0.35">
      <c r="A20" s="3" t="s">
        <v>25</v>
      </c>
      <c r="B20" s="10">
        <v>949.85</v>
      </c>
      <c r="C20" s="6">
        <v>968</v>
      </c>
      <c r="D20" s="6">
        <v>974</v>
      </c>
      <c r="E20" s="6">
        <v>943</v>
      </c>
      <c r="F20" s="6" t="s">
        <v>290</v>
      </c>
      <c r="G20" s="9">
        <v>-3.3500000000000002E-2</v>
      </c>
      <c r="H20" s="18">
        <f>ABS(Table1[[#This Row],[Chg%]])</f>
        <v>3.3500000000000002E-2</v>
      </c>
      <c r="I20" s="23">
        <f>Table1[[#This Row],[High]]-Table1[[#This Row],[Low]]</f>
        <v>31</v>
      </c>
      <c r="J20" s="26">
        <f>Table1[[#This Row],[Volatility]]/Table1[[#This Row],[Open]]</f>
        <v>3.2024793388429749E-2</v>
      </c>
      <c r="K20" s="26"/>
      <c r="Y20" s="6">
        <v>974</v>
      </c>
      <c r="Z20" s="6">
        <v>943</v>
      </c>
      <c r="AA20" s="10">
        <v>949.85</v>
      </c>
    </row>
    <row r="21" spans="1:27" ht="15.6" thickBot="1" x14ac:dyDescent="0.35">
      <c r="A21" s="3" t="s">
        <v>26</v>
      </c>
      <c r="B21" s="11">
        <v>982.75</v>
      </c>
      <c r="C21" s="6">
        <v>928</v>
      </c>
      <c r="D21" s="6">
        <v>986.65</v>
      </c>
      <c r="E21" s="6">
        <v>928</v>
      </c>
      <c r="F21" s="6" t="s">
        <v>291</v>
      </c>
      <c r="G21" s="7">
        <v>1.46E-2</v>
      </c>
      <c r="H21" s="18">
        <f>ABS(Table1[[#This Row],[Chg%]])</f>
        <v>1.46E-2</v>
      </c>
      <c r="I21" s="23">
        <f>Table1[[#This Row],[High]]-Table1[[#This Row],[Low]]</f>
        <v>58.649999999999977</v>
      </c>
      <c r="J21" s="26">
        <f>Table1[[#This Row],[Volatility]]/Table1[[#This Row],[Open]]</f>
        <v>6.3200431034482737E-2</v>
      </c>
      <c r="K21" s="26"/>
      <c r="Y21" s="6">
        <v>986.65</v>
      </c>
      <c r="Z21" s="6">
        <v>928</v>
      </c>
      <c r="AA21" s="11">
        <v>982.75</v>
      </c>
    </row>
    <row r="22" spans="1:27" ht="15.6" thickBot="1" x14ac:dyDescent="0.35">
      <c r="A22" s="3" t="s">
        <v>27</v>
      </c>
      <c r="B22" s="10">
        <v>968.6</v>
      </c>
      <c r="C22" s="6">
        <v>985</v>
      </c>
      <c r="D22" s="6">
        <v>988.4</v>
      </c>
      <c r="E22" s="6">
        <v>965</v>
      </c>
      <c r="F22" s="6" t="s">
        <v>292</v>
      </c>
      <c r="G22" s="9">
        <v>-2.3400000000000001E-2</v>
      </c>
      <c r="H22" s="18">
        <f>ABS(Table1[[#This Row],[Chg%]])</f>
        <v>2.3400000000000001E-2</v>
      </c>
      <c r="I22" s="23">
        <f>Table1[[#This Row],[High]]-Table1[[#This Row],[Low]]</f>
        <v>23.399999999999977</v>
      </c>
      <c r="J22" s="26">
        <f>Table1[[#This Row],[Volatility]]/Table1[[#This Row],[Open]]</f>
        <v>2.375634517766495E-2</v>
      </c>
      <c r="K22" s="26"/>
      <c r="Y22" s="6">
        <v>988.4</v>
      </c>
      <c r="Z22" s="6">
        <v>965</v>
      </c>
      <c r="AA22" s="10">
        <v>968.6</v>
      </c>
    </row>
    <row r="23" spans="1:27" ht="15.6" thickBot="1" x14ac:dyDescent="0.35">
      <c r="A23" s="3" t="s">
        <v>28</v>
      </c>
      <c r="B23" s="11">
        <v>991.85</v>
      </c>
      <c r="C23" s="6">
        <v>990</v>
      </c>
      <c r="D23" s="6">
        <v>999.85</v>
      </c>
      <c r="E23" s="6">
        <v>978.2</v>
      </c>
      <c r="F23" s="6" t="s">
        <v>293</v>
      </c>
      <c r="G23" s="7">
        <v>4.5999999999999999E-3</v>
      </c>
      <c r="H23" s="18">
        <f>ABS(Table1[[#This Row],[Chg%]])</f>
        <v>4.5999999999999999E-3</v>
      </c>
      <c r="I23" s="23">
        <f>Table1[[#This Row],[High]]-Table1[[#This Row],[Low]]</f>
        <v>21.649999999999977</v>
      </c>
      <c r="J23" s="26">
        <f>Table1[[#This Row],[Volatility]]/Table1[[#This Row],[Open]]</f>
        <v>2.1868686868686846E-2</v>
      </c>
      <c r="K23" s="26"/>
      <c r="Y23" s="6">
        <v>999.85</v>
      </c>
      <c r="Z23" s="6">
        <v>978.2</v>
      </c>
      <c r="AA23" s="11">
        <v>991.85</v>
      </c>
    </row>
    <row r="24" spans="1:27" ht="15.6" thickBot="1" x14ac:dyDescent="0.35">
      <c r="A24" s="3" t="s">
        <v>29</v>
      </c>
      <c r="B24" s="10">
        <v>987.3</v>
      </c>
      <c r="C24" s="5">
        <v>1020</v>
      </c>
      <c r="D24" s="5">
        <v>1026.75</v>
      </c>
      <c r="E24" s="6">
        <v>979.55</v>
      </c>
      <c r="F24" s="6" t="s">
        <v>294</v>
      </c>
      <c r="G24" s="9">
        <v>-2.8199999999999999E-2</v>
      </c>
      <c r="H24" s="18">
        <f>ABS(Table1[[#This Row],[Chg%]])</f>
        <v>2.8199999999999999E-2</v>
      </c>
      <c r="I24" s="23">
        <f>Table1[[#This Row],[High]]-Table1[[#This Row],[Low]]</f>
        <v>47.200000000000045</v>
      </c>
      <c r="J24" s="26">
        <f>Table1[[#This Row],[Volatility]]/Table1[[#This Row],[Open]]</f>
        <v>4.6274509803921615E-2</v>
      </c>
      <c r="K24" s="26"/>
      <c r="Y24" s="5">
        <v>1026.75</v>
      </c>
      <c r="Z24" s="6">
        <v>979.55</v>
      </c>
      <c r="AA24" s="10">
        <v>987.3</v>
      </c>
    </row>
    <row r="25" spans="1:27" ht="15.6" thickBot="1" x14ac:dyDescent="0.35">
      <c r="A25" s="3" t="s">
        <v>30</v>
      </c>
      <c r="B25" s="8">
        <v>1015.9</v>
      </c>
      <c r="C25" s="5">
        <v>1060</v>
      </c>
      <c r="D25" s="5">
        <v>1066.6500000000001</v>
      </c>
      <c r="E25" s="5">
        <v>1006.4</v>
      </c>
      <c r="F25" s="6" t="s">
        <v>295</v>
      </c>
      <c r="G25" s="9">
        <v>-1.6899999999999998E-2</v>
      </c>
      <c r="H25" s="18">
        <f>ABS(Table1[[#This Row],[Chg%]])</f>
        <v>1.6899999999999998E-2</v>
      </c>
      <c r="I25" s="23">
        <f>Table1[[#This Row],[High]]-Table1[[#This Row],[Low]]</f>
        <v>60.250000000000114</v>
      </c>
      <c r="J25" s="26">
        <f>Table1[[#This Row],[Volatility]]/Table1[[#This Row],[Open]]</f>
        <v>5.6839622641509539E-2</v>
      </c>
      <c r="K25" s="26"/>
      <c r="Y25" s="5">
        <v>1066.6500000000001</v>
      </c>
      <c r="Z25" s="5">
        <v>1006.4</v>
      </c>
      <c r="AA25" s="8">
        <v>1015.9</v>
      </c>
    </row>
    <row r="26" spans="1:27" ht="15.6" thickBot="1" x14ac:dyDescent="0.35">
      <c r="A26" s="3" t="s">
        <v>31</v>
      </c>
      <c r="B26" s="4">
        <v>1033.3499999999999</v>
      </c>
      <c r="C26" s="5">
        <v>1003.1</v>
      </c>
      <c r="D26" s="5">
        <v>1042.4000000000001</v>
      </c>
      <c r="E26" s="5">
        <v>1002.8</v>
      </c>
      <c r="F26" s="6" t="s">
        <v>296</v>
      </c>
      <c r="G26" s="7">
        <v>3.1600000000000003E-2</v>
      </c>
      <c r="H26" s="18">
        <f>ABS(Table1[[#This Row],[Chg%]])</f>
        <v>3.1600000000000003E-2</v>
      </c>
      <c r="I26" s="23">
        <f>Table1[[#This Row],[High]]-Table1[[#This Row],[Low]]</f>
        <v>39.600000000000136</v>
      </c>
      <c r="J26" s="26">
        <f>Table1[[#This Row],[Volatility]]/Table1[[#This Row],[Open]]</f>
        <v>3.9477619379922377E-2</v>
      </c>
      <c r="K26" s="26"/>
      <c r="Y26" s="5">
        <v>1042.4000000000001</v>
      </c>
      <c r="Z26" s="5">
        <v>1002.8</v>
      </c>
      <c r="AA26" s="4">
        <v>1033.3499999999999</v>
      </c>
    </row>
    <row r="27" spans="1:27" ht="15.6" thickBot="1" x14ac:dyDescent="0.35">
      <c r="A27" s="3" t="s">
        <v>32</v>
      </c>
      <c r="B27" s="8">
        <v>1001.7</v>
      </c>
      <c r="C27" s="5">
        <v>1028.05</v>
      </c>
      <c r="D27" s="5">
        <v>1038.95</v>
      </c>
      <c r="E27" s="6">
        <v>991.1</v>
      </c>
      <c r="F27" s="6" t="s">
        <v>297</v>
      </c>
      <c r="G27" s="9">
        <v>-2.01E-2</v>
      </c>
      <c r="H27" s="18">
        <f>ABS(Table1[[#This Row],[Chg%]])</f>
        <v>2.01E-2</v>
      </c>
      <c r="I27" s="23">
        <f>Table1[[#This Row],[High]]-Table1[[#This Row],[Low]]</f>
        <v>47.850000000000023</v>
      </c>
      <c r="J27" s="26">
        <f>Table1[[#This Row],[Volatility]]/Table1[[#This Row],[Open]]</f>
        <v>4.654442877291963E-2</v>
      </c>
      <c r="K27" s="26"/>
      <c r="Y27" s="5">
        <v>1038.95</v>
      </c>
      <c r="Z27" s="6">
        <v>991.1</v>
      </c>
      <c r="AA27" s="8">
        <v>1001.7</v>
      </c>
    </row>
    <row r="28" spans="1:27" ht="15.6" thickBot="1" x14ac:dyDescent="0.35">
      <c r="A28" s="3" t="s">
        <v>33</v>
      </c>
      <c r="B28" s="4">
        <v>1022.25</v>
      </c>
      <c r="C28" s="5">
        <v>1020</v>
      </c>
      <c r="D28" s="5">
        <v>1046.25</v>
      </c>
      <c r="E28" s="5">
        <v>1015.45</v>
      </c>
      <c r="F28" s="6" t="s">
        <v>298</v>
      </c>
      <c r="G28" s="7">
        <v>2.12E-2</v>
      </c>
      <c r="H28" s="18">
        <f>ABS(Table1[[#This Row],[Chg%]])</f>
        <v>2.12E-2</v>
      </c>
      <c r="I28" s="23">
        <f>Table1[[#This Row],[High]]-Table1[[#This Row],[Low]]</f>
        <v>30.799999999999955</v>
      </c>
      <c r="J28" s="26">
        <f>Table1[[#This Row],[Volatility]]/Table1[[#This Row],[Open]]</f>
        <v>3.0196078431372505E-2</v>
      </c>
      <c r="K28" s="26"/>
      <c r="Y28" s="5">
        <v>1046.25</v>
      </c>
      <c r="Z28" s="5">
        <v>1015.45</v>
      </c>
      <c r="AA28" s="4">
        <v>1022.25</v>
      </c>
    </row>
    <row r="29" spans="1:27" ht="15.6" customHeight="1" thickBot="1" x14ac:dyDescent="0.35">
      <c r="A29" s="3" t="s">
        <v>34</v>
      </c>
      <c r="B29" s="4">
        <v>1001</v>
      </c>
      <c r="C29" s="6">
        <v>986.7</v>
      </c>
      <c r="D29" s="5">
        <v>1005</v>
      </c>
      <c r="E29" s="6">
        <v>975.2</v>
      </c>
      <c r="F29" s="6" t="s">
        <v>299</v>
      </c>
      <c r="G29" s="7">
        <v>1.35E-2</v>
      </c>
      <c r="H29" s="18">
        <f>ABS(Table1[[#This Row],[Chg%]])</f>
        <v>1.35E-2</v>
      </c>
      <c r="I29" s="23">
        <f>Table1[[#This Row],[High]]-Table1[[#This Row],[Low]]</f>
        <v>29.799999999999955</v>
      </c>
      <c r="J29" s="26">
        <f>Table1[[#This Row],[Volatility]]/Table1[[#This Row],[Open]]</f>
        <v>3.0201682375595371E-2</v>
      </c>
      <c r="K29" s="26"/>
      <c r="Y29" s="5">
        <v>1005</v>
      </c>
      <c r="Z29" s="6">
        <v>975.2</v>
      </c>
      <c r="AA29" s="4">
        <v>1001</v>
      </c>
    </row>
    <row r="30" spans="1:27" ht="15.6" thickBot="1" x14ac:dyDescent="0.35">
      <c r="A30" s="3" t="s">
        <v>35</v>
      </c>
      <c r="B30" s="11">
        <v>987.65</v>
      </c>
      <c r="C30" s="6">
        <v>975</v>
      </c>
      <c r="D30" s="6">
        <v>995</v>
      </c>
      <c r="E30" s="6">
        <v>966.1</v>
      </c>
      <c r="F30" s="6" t="s">
        <v>300</v>
      </c>
      <c r="G30" s="7">
        <v>3.78E-2</v>
      </c>
      <c r="H30" s="18">
        <f>ABS(Table1[[#This Row],[Chg%]])</f>
        <v>3.78E-2</v>
      </c>
      <c r="I30" s="23">
        <f>Table1[[#This Row],[High]]-Table1[[#This Row],[Low]]</f>
        <v>28.899999999999977</v>
      </c>
      <c r="J30" s="26">
        <f>Table1[[#This Row],[Volatility]]/Table1[[#This Row],[Open]]</f>
        <v>2.9641025641025619E-2</v>
      </c>
      <c r="K30" s="26"/>
      <c r="Y30" s="6">
        <v>995</v>
      </c>
      <c r="Z30" s="6">
        <v>966.1</v>
      </c>
      <c r="AA30" s="11">
        <v>987.65</v>
      </c>
    </row>
    <row r="31" spans="1:27" ht="15.6" thickBot="1" x14ac:dyDescent="0.35">
      <c r="A31" s="3" t="s">
        <v>36</v>
      </c>
      <c r="B31" s="11">
        <v>951.65</v>
      </c>
      <c r="C31" s="6">
        <v>944</v>
      </c>
      <c r="D31" s="6">
        <v>955</v>
      </c>
      <c r="E31" s="6">
        <v>923.45</v>
      </c>
      <c r="F31" s="6" t="s">
        <v>301</v>
      </c>
      <c r="G31" s="7">
        <v>6.7999999999999996E-3</v>
      </c>
      <c r="H31" s="18">
        <f>ABS(Table1[[#This Row],[Chg%]])</f>
        <v>6.7999999999999996E-3</v>
      </c>
      <c r="I31" s="23">
        <f>Table1[[#This Row],[High]]-Table1[[#This Row],[Low]]</f>
        <v>31.549999999999955</v>
      </c>
      <c r="J31" s="26">
        <f>Table1[[#This Row],[Volatility]]/Table1[[#This Row],[Open]]</f>
        <v>3.3421610169491474E-2</v>
      </c>
      <c r="K31" s="26"/>
      <c r="Y31" s="6">
        <v>955</v>
      </c>
      <c r="Z31" s="6">
        <v>923.45</v>
      </c>
      <c r="AA31" s="11">
        <v>951.65</v>
      </c>
    </row>
    <row r="32" spans="1:27" ht="15.6" thickBot="1" x14ac:dyDescent="0.35">
      <c r="A32" s="3" t="s">
        <v>37</v>
      </c>
      <c r="B32" s="11">
        <v>945.25</v>
      </c>
      <c r="C32" s="6">
        <v>920</v>
      </c>
      <c r="D32" s="6">
        <v>950</v>
      </c>
      <c r="E32" s="6">
        <v>913.95</v>
      </c>
      <c r="F32" s="6" t="s">
        <v>302</v>
      </c>
      <c r="G32" s="7">
        <v>4.5999999999999999E-2</v>
      </c>
      <c r="H32" s="18">
        <f>ABS(Table1[[#This Row],[Chg%]])</f>
        <v>4.5999999999999999E-2</v>
      </c>
      <c r="I32" s="23">
        <f>Table1[[#This Row],[High]]-Table1[[#This Row],[Low]]</f>
        <v>36.049999999999955</v>
      </c>
      <c r="J32" s="26">
        <f>Table1[[#This Row],[Volatility]]/Table1[[#This Row],[Open]]</f>
        <v>3.9184782608695602E-2</v>
      </c>
      <c r="K32" s="26"/>
      <c r="Y32" s="6">
        <v>950</v>
      </c>
      <c r="Z32" s="6">
        <v>913.95</v>
      </c>
      <c r="AA32" s="11">
        <v>945.25</v>
      </c>
    </row>
    <row r="33" spans="1:27" ht="15.6" thickBot="1" x14ac:dyDescent="0.35">
      <c r="A33" s="3" t="s">
        <v>38</v>
      </c>
      <c r="B33" s="11">
        <v>903.65</v>
      </c>
      <c r="C33" s="6">
        <v>859.9</v>
      </c>
      <c r="D33" s="6">
        <v>909.8</v>
      </c>
      <c r="E33" s="6">
        <v>857.15</v>
      </c>
      <c r="F33" s="6" t="s">
        <v>303</v>
      </c>
      <c r="G33" s="7">
        <v>6.0100000000000001E-2</v>
      </c>
      <c r="H33" s="18">
        <f>ABS(Table1[[#This Row],[Chg%]])</f>
        <v>6.0100000000000001E-2</v>
      </c>
      <c r="I33" s="23">
        <f>Table1[[#This Row],[High]]-Table1[[#This Row],[Low]]</f>
        <v>52.649999999999977</v>
      </c>
      <c r="J33" s="26">
        <f>Table1[[#This Row],[Volatility]]/Table1[[#This Row],[Open]]</f>
        <v>6.1228049773229418E-2</v>
      </c>
      <c r="K33" s="26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6">
        <v>909.8</v>
      </c>
      <c r="Z33" s="6">
        <v>857.15</v>
      </c>
      <c r="AA33" s="11">
        <v>903.65</v>
      </c>
    </row>
    <row r="34" spans="1:27" ht="15.6" thickBot="1" x14ac:dyDescent="0.35">
      <c r="A34" s="3" t="s">
        <v>39</v>
      </c>
      <c r="B34" s="11">
        <v>852.4</v>
      </c>
      <c r="C34" s="6">
        <v>857</v>
      </c>
      <c r="D34" s="6">
        <v>871.75</v>
      </c>
      <c r="E34" s="6">
        <v>848.75</v>
      </c>
      <c r="F34" s="6" t="s">
        <v>304</v>
      </c>
      <c r="G34" s="7">
        <v>1.6199999999999999E-2</v>
      </c>
      <c r="H34" s="18">
        <f>ABS(Table1[[#This Row],[Chg%]])</f>
        <v>1.6199999999999999E-2</v>
      </c>
      <c r="I34" s="23">
        <f>Table1[[#This Row],[High]]-Table1[[#This Row],[Low]]</f>
        <v>23</v>
      </c>
      <c r="J34" s="26">
        <f>Table1[[#This Row],[Volatility]]/Table1[[#This Row],[Open]]</f>
        <v>2.6837806301050177E-2</v>
      </c>
      <c r="K34" s="26"/>
      <c r="Y34" s="6">
        <v>871.75</v>
      </c>
      <c r="Z34" s="6">
        <v>848.75</v>
      </c>
      <c r="AA34" s="11">
        <v>852.4</v>
      </c>
    </row>
    <row r="35" spans="1:27" ht="15.6" thickBot="1" x14ac:dyDescent="0.35">
      <c r="A35" s="3" t="s">
        <v>40</v>
      </c>
      <c r="B35" s="10">
        <v>838.85</v>
      </c>
      <c r="C35" s="6">
        <v>850</v>
      </c>
      <c r="D35" s="6">
        <v>870.3</v>
      </c>
      <c r="E35" s="6">
        <v>833.05</v>
      </c>
      <c r="F35" s="6" t="s">
        <v>305</v>
      </c>
      <c r="G35" s="9">
        <v>-2.41E-2</v>
      </c>
      <c r="H35" s="18">
        <f>ABS(Table1[[#This Row],[Chg%]])</f>
        <v>2.41E-2</v>
      </c>
      <c r="I35" s="23">
        <f>Table1[[#This Row],[High]]-Table1[[#This Row],[Low]]</f>
        <v>37.25</v>
      </c>
      <c r="J35" s="26">
        <f>Table1[[#This Row],[Volatility]]/Table1[[#This Row],[Open]]</f>
        <v>4.3823529411764706E-2</v>
      </c>
      <c r="K35" s="26"/>
      <c r="Y35" s="6">
        <v>870.3</v>
      </c>
      <c r="Z35" s="6">
        <v>833.05</v>
      </c>
      <c r="AA35" s="10">
        <v>838.85</v>
      </c>
    </row>
    <row r="36" spans="1:27" ht="15.6" thickBot="1" x14ac:dyDescent="0.35">
      <c r="A36" s="3" t="s">
        <v>41</v>
      </c>
      <c r="B36" s="11">
        <v>859.55</v>
      </c>
      <c r="C36" s="6">
        <v>861.45</v>
      </c>
      <c r="D36" s="6">
        <v>884</v>
      </c>
      <c r="E36" s="6">
        <v>852.3</v>
      </c>
      <c r="F36" s="6" t="s">
        <v>306</v>
      </c>
      <c r="G36" s="7">
        <v>2.8999999999999998E-3</v>
      </c>
      <c r="H36" s="18">
        <f>ABS(Table1[[#This Row],[Chg%]])</f>
        <v>2.8999999999999998E-3</v>
      </c>
      <c r="I36" s="23">
        <f>Table1[[#This Row],[High]]-Table1[[#This Row],[Low]]</f>
        <v>31.700000000000045</v>
      </c>
      <c r="J36" s="26">
        <f>Table1[[#This Row],[Volatility]]/Table1[[#This Row],[Open]]</f>
        <v>3.6798421266469379E-2</v>
      </c>
      <c r="K36" s="26"/>
      <c r="Y36" s="6">
        <v>884</v>
      </c>
      <c r="Z36" s="6">
        <v>852.3</v>
      </c>
      <c r="AA36" s="11">
        <v>859.55</v>
      </c>
    </row>
    <row r="37" spans="1:27" ht="15.6" thickBot="1" x14ac:dyDescent="0.35">
      <c r="A37" s="3" t="s">
        <v>268</v>
      </c>
      <c r="B37" s="11">
        <v>857.1</v>
      </c>
      <c r="C37" s="6">
        <v>836.45</v>
      </c>
      <c r="D37" s="6">
        <v>864</v>
      </c>
      <c r="E37" s="6">
        <v>832.2</v>
      </c>
      <c r="F37" s="6" t="s">
        <v>307</v>
      </c>
      <c r="G37" s="7">
        <v>3.1800000000000002E-2</v>
      </c>
      <c r="H37" s="18">
        <f>ABS(Table1[[#This Row],[Chg%]])</f>
        <v>3.1800000000000002E-2</v>
      </c>
      <c r="I37" s="23">
        <f>Table1[[#This Row],[High]]-Table1[[#This Row],[Low]]</f>
        <v>31.799999999999955</v>
      </c>
      <c r="J37" s="26">
        <f>Table1[[#This Row],[Volatility]]/Table1[[#This Row],[Open]]</f>
        <v>3.801781337796635E-2</v>
      </c>
      <c r="K37" s="26"/>
      <c r="Y37" s="6">
        <v>864</v>
      </c>
      <c r="Z37" s="6">
        <v>832.2</v>
      </c>
      <c r="AA37" s="11">
        <v>857.1</v>
      </c>
    </row>
    <row r="38" spans="1:27" ht="15.6" thickBot="1" x14ac:dyDescent="0.35">
      <c r="A38" s="3" t="s">
        <v>42</v>
      </c>
      <c r="B38" s="10">
        <v>830.65</v>
      </c>
      <c r="C38" s="6">
        <v>860.85</v>
      </c>
      <c r="D38" s="6">
        <v>867.3</v>
      </c>
      <c r="E38" s="6">
        <v>826.1</v>
      </c>
      <c r="F38" s="6" t="s">
        <v>308</v>
      </c>
      <c r="G38" s="9">
        <v>-7.1999999999999998E-3</v>
      </c>
      <c r="H38" s="18">
        <f>ABS(Table1[[#This Row],[Chg%]])</f>
        <v>7.1999999999999998E-3</v>
      </c>
      <c r="I38" s="23">
        <f>Table1[[#This Row],[High]]-Table1[[#This Row],[Low]]</f>
        <v>41.199999999999932</v>
      </c>
      <c r="J38" s="26">
        <f>Table1[[#This Row],[Volatility]]/Table1[[#This Row],[Open]]</f>
        <v>4.7859673578439836E-2</v>
      </c>
      <c r="K38" s="26"/>
      <c r="Y38" s="6">
        <v>867.3</v>
      </c>
      <c r="Z38" s="6">
        <v>826.1</v>
      </c>
      <c r="AA38" s="10">
        <v>830.65</v>
      </c>
    </row>
    <row r="39" spans="1:27" ht="15.6" thickBot="1" x14ac:dyDescent="0.35">
      <c r="A39" s="3" t="s">
        <v>43</v>
      </c>
      <c r="B39" s="10">
        <v>836.65</v>
      </c>
      <c r="C39" s="6">
        <v>888</v>
      </c>
      <c r="D39" s="6">
        <v>888</v>
      </c>
      <c r="E39" s="6">
        <v>831.3</v>
      </c>
      <c r="F39" s="6" t="s">
        <v>309</v>
      </c>
      <c r="G39" s="9">
        <v>-5.8000000000000003E-2</v>
      </c>
      <c r="H39" s="18">
        <f>ABS(Table1[[#This Row],[Chg%]])</f>
        <v>5.8000000000000003E-2</v>
      </c>
      <c r="I39" s="23">
        <f>Table1[[#This Row],[High]]-Table1[[#This Row],[Low]]</f>
        <v>56.700000000000045</v>
      </c>
      <c r="J39" s="26">
        <f>Table1[[#This Row],[Volatility]]/Table1[[#This Row],[Open]]</f>
        <v>6.3851351351351407E-2</v>
      </c>
      <c r="K39" s="26"/>
      <c r="Y39" s="6">
        <v>888</v>
      </c>
      <c r="Z39" s="6">
        <v>831.3</v>
      </c>
      <c r="AA39" s="10">
        <v>836.65</v>
      </c>
    </row>
    <row r="40" spans="1:27" ht="15.6" thickBot="1" x14ac:dyDescent="0.35">
      <c r="A40" s="3" t="s">
        <v>44</v>
      </c>
      <c r="B40" s="10">
        <v>888.15</v>
      </c>
      <c r="C40" s="6">
        <v>890.5</v>
      </c>
      <c r="D40" s="6">
        <v>892.4</v>
      </c>
      <c r="E40" s="6">
        <v>875</v>
      </c>
      <c r="F40" s="6" t="s">
        <v>310</v>
      </c>
      <c r="G40" s="9">
        <v>-6.1999999999999998E-3</v>
      </c>
      <c r="H40" s="18">
        <f>ABS(Table1[[#This Row],[Chg%]])</f>
        <v>6.1999999999999998E-3</v>
      </c>
      <c r="I40" s="23">
        <f>Table1[[#This Row],[High]]-Table1[[#This Row],[Low]]</f>
        <v>17.399999999999977</v>
      </c>
      <c r="J40" s="26">
        <f>Table1[[#This Row],[Volatility]]/Table1[[#This Row],[Open]]</f>
        <v>1.9539584503088129E-2</v>
      </c>
      <c r="K40" s="26"/>
      <c r="Y40" s="6">
        <v>892.4</v>
      </c>
      <c r="Z40" s="6">
        <v>875</v>
      </c>
      <c r="AA40" s="10">
        <v>888.15</v>
      </c>
    </row>
    <row r="41" spans="1:27" ht="15.6" thickBot="1" x14ac:dyDescent="0.35">
      <c r="A41" s="3" t="s">
        <v>45</v>
      </c>
      <c r="B41" s="10">
        <v>893.7</v>
      </c>
      <c r="C41" s="6">
        <v>898</v>
      </c>
      <c r="D41" s="6">
        <v>911</v>
      </c>
      <c r="E41" s="6">
        <v>890</v>
      </c>
      <c r="F41" s="6" t="s">
        <v>311</v>
      </c>
      <c r="G41" s="9">
        <v>-3.6600000000000001E-2</v>
      </c>
      <c r="H41" s="18">
        <f>ABS(Table1[[#This Row],[Chg%]])</f>
        <v>3.6600000000000001E-2</v>
      </c>
      <c r="I41" s="23">
        <f>Table1[[#This Row],[High]]-Table1[[#This Row],[Low]]</f>
        <v>21</v>
      </c>
      <c r="J41" s="26">
        <f>Table1[[#This Row],[Volatility]]/Table1[[#This Row],[Open]]</f>
        <v>2.3385300668151449E-2</v>
      </c>
      <c r="K41" s="26"/>
      <c r="Y41" s="6">
        <v>911</v>
      </c>
      <c r="Z41" s="6">
        <v>890</v>
      </c>
      <c r="AA41" s="10">
        <v>893.7</v>
      </c>
    </row>
    <row r="42" spans="1:27" ht="15.6" thickBot="1" x14ac:dyDescent="0.35">
      <c r="A42" s="3" t="s">
        <v>46</v>
      </c>
      <c r="B42" s="11">
        <v>927.65</v>
      </c>
      <c r="C42" s="6">
        <v>951</v>
      </c>
      <c r="D42" s="6">
        <v>960</v>
      </c>
      <c r="E42" s="6">
        <v>922.1</v>
      </c>
      <c r="F42" s="6" t="s">
        <v>312</v>
      </c>
      <c r="G42" s="7">
        <v>2.9000000000000001E-2</v>
      </c>
      <c r="H42" s="18">
        <f>ABS(Table1[[#This Row],[Chg%]])</f>
        <v>2.9000000000000001E-2</v>
      </c>
      <c r="I42" s="23">
        <f>Table1[[#This Row],[High]]-Table1[[#This Row],[Low]]</f>
        <v>37.899999999999977</v>
      </c>
      <c r="J42" s="26">
        <f>Table1[[#This Row],[Volatility]]/Table1[[#This Row],[Open]]</f>
        <v>3.985278654048368E-2</v>
      </c>
      <c r="K42" s="26"/>
      <c r="Y42" s="6">
        <v>960</v>
      </c>
      <c r="Z42" s="6">
        <v>922.1</v>
      </c>
      <c r="AA42" s="11">
        <v>927.65</v>
      </c>
    </row>
    <row r="43" spans="1:27" ht="15.6" thickBot="1" x14ac:dyDescent="0.35">
      <c r="A43" s="3" t="s">
        <v>47</v>
      </c>
      <c r="B43" s="10">
        <v>901.55</v>
      </c>
      <c r="C43" s="6">
        <v>901</v>
      </c>
      <c r="D43" s="6">
        <v>909.4</v>
      </c>
      <c r="E43" s="6">
        <v>871.1</v>
      </c>
      <c r="F43" s="6" t="s">
        <v>313</v>
      </c>
      <c r="G43" s="9">
        <v>-1.5599999999999999E-2</v>
      </c>
      <c r="H43" s="18">
        <f>ABS(Table1[[#This Row],[Chg%]])</f>
        <v>1.5599999999999999E-2</v>
      </c>
      <c r="I43" s="23">
        <f>Table1[[#This Row],[High]]-Table1[[#This Row],[Low]]</f>
        <v>38.299999999999955</v>
      </c>
      <c r="J43" s="26">
        <f>Table1[[#This Row],[Volatility]]/Table1[[#This Row],[Open]]</f>
        <v>4.2508324084350672E-2</v>
      </c>
      <c r="K43" s="26"/>
      <c r="Y43" s="6">
        <v>909.4</v>
      </c>
      <c r="Z43" s="6">
        <v>871.1</v>
      </c>
      <c r="AA43" s="10">
        <v>901.55</v>
      </c>
    </row>
    <row r="44" spans="1:27" ht="15.6" thickBot="1" x14ac:dyDescent="0.35">
      <c r="A44" s="3" t="s">
        <v>48</v>
      </c>
      <c r="B44" s="10">
        <v>915.8</v>
      </c>
      <c r="C44" s="6">
        <v>937</v>
      </c>
      <c r="D44" s="6">
        <v>954</v>
      </c>
      <c r="E44" s="6">
        <v>914</v>
      </c>
      <c r="F44" s="6" t="s">
        <v>314</v>
      </c>
      <c r="G44" s="9">
        <v>-1.43E-2</v>
      </c>
      <c r="H44" s="18">
        <f>ABS(Table1[[#This Row],[Chg%]])</f>
        <v>1.43E-2</v>
      </c>
      <c r="I44" s="23">
        <f>Table1[[#This Row],[High]]-Table1[[#This Row],[Low]]</f>
        <v>40</v>
      </c>
      <c r="J44" s="26">
        <f>Table1[[#This Row],[Volatility]]/Table1[[#This Row],[Open]]</f>
        <v>4.2689434364994665E-2</v>
      </c>
      <c r="K44" s="26"/>
      <c r="Y44" s="6">
        <v>954</v>
      </c>
      <c r="Z44" s="6">
        <v>914</v>
      </c>
      <c r="AA44" s="10">
        <v>915.8</v>
      </c>
    </row>
    <row r="45" spans="1:27" ht="15.6" thickBot="1" x14ac:dyDescent="0.35">
      <c r="A45" s="3" t="s">
        <v>49</v>
      </c>
      <c r="B45" s="11">
        <v>929.05</v>
      </c>
      <c r="C45" s="6">
        <v>942</v>
      </c>
      <c r="D45" s="6">
        <v>943.95</v>
      </c>
      <c r="E45" s="6">
        <v>925.2</v>
      </c>
      <c r="F45" s="6" t="s">
        <v>315</v>
      </c>
      <c r="G45" s="7">
        <v>4.4000000000000003E-3</v>
      </c>
      <c r="H45" s="18">
        <f>ABS(Table1[[#This Row],[Chg%]])</f>
        <v>4.4000000000000003E-3</v>
      </c>
      <c r="I45" s="23">
        <f>Table1[[#This Row],[High]]-Table1[[#This Row],[Low]]</f>
        <v>18.75</v>
      </c>
      <c r="J45" s="26">
        <f>Table1[[#This Row],[Volatility]]/Table1[[#This Row],[Open]]</f>
        <v>1.9904458598726114E-2</v>
      </c>
      <c r="K45" s="26"/>
      <c r="Y45" s="6">
        <v>943.95</v>
      </c>
      <c r="Z45" s="6">
        <v>925.2</v>
      </c>
      <c r="AA45" s="11">
        <v>929.05</v>
      </c>
    </row>
    <row r="46" spans="1:27" ht="15.6" thickBot="1" x14ac:dyDescent="0.35">
      <c r="A46" s="3" t="s">
        <v>50</v>
      </c>
      <c r="B46" s="10">
        <v>925</v>
      </c>
      <c r="C46" s="6">
        <v>940.5</v>
      </c>
      <c r="D46" s="6">
        <v>943.3</v>
      </c>
      <c r="E46" s="6">
        <v>921.35</v>
      </c>
      <c r="F46" s="6" t="s">
        <v>316</v>
      </c>
      <c r="G46" s="9">
        <v>-2.2599999999999999E-2</v>
      </c>
      <c r="H46" s="18">
        <f>ABS(Table1[[#This Row],[Chg%]])</f>
        <v>2.2599999999999999E-2</v>
      </c>
      <c r="I46" s="23">
        <f>Table1[[#This Row],[High]]-Table1[[#This Row],[Low]]</f>
        <v>21.949999999999932</v>
      </c>
      <c r="J46" s="26">
        <f>Table1[[#This Row],[Volatility]]/Table1[[#This Row],[Open]]</f>
        <v>2.3338649654439055E-2</v>
      </c>
      <c r="K46" s="26"/>
      <c r="Y46" s="6">
        <v>943.3</v>
      </c>
      <c r="Z46" s="6">
        <v>921.35</v>
      </c>
      <c r="AA46" s="10">
        <v>925</v>
      </c>
    </row>
    <row r="47" spans="1:27" ht="15.6" thickBot="1" x14ac:dyDescent="0.35">
      <c r="A47" s="3" t="s">
        <v>51</v>
      </c>
      <c r="B47" s="11">
        <v>946.4</v>
      </c>
      <c r="C47" s="6">
        <v>919</v>
      </c>
      <c r="D47" s="6">
        <v>950</v>
      </c>
      <c r="E47" s="6">
        <v>905.65</v>
      </c>
      <c r="F47" s="6" t="s">
        <v>317</v>
      </c>
      <c r="G47" s="7">
        <v>3.8300000000000001E-2</v>
      </c>
      <c r="H47" s="18">
        <f>ABS(Table1[[#This Row],[Chg%]])</f>
        <v>3.8300000000000001E-2</v>
      </c>
      <c r="I47" s="23">
        <f>Table1[[#This Row],[High]]-Table1[[#This Row],[Low]]</f>
        <v>44.350000000000023</v>
      </c>
      <c r="J47" s="26">
        <f>Table1[[#This Row],[Volatility]]/Table1[[#This Row],[Open]]</f>
        <v>4.8258977149075108E-2</v>
      </c>
      <c r="K47" s="26"/>
      <c r="Y47" s="6">
        <v>950</v>
      </c>
      <c r="Z47" s="6">
        <v>905.65</v>
      </c>
      <c r="AA47" s="11">
        <v>946.4</v>
      </c>
    </row>
    <row r="48" spans="1:27" ht="15.6" thickBot="1" x14ac:dyDescent="0.35">
      <c r="A48" s="3" t="s">
        <v>52</v>
      </c>
      <c r="B48" s="10">
        <v>911.45</v>
      </c>
      <c r="C48" s="6">
        <v>938</v>
      </c>
      <c r="D48" s="6">
        <v>944</v>
      </c>
      <c r="E48" s="6">
        <v>908.05</v>
      </c>
      <c r="F48" s="6" t="s">
        <v>318</v>
      </c>
      <c r="G48" s="9">
        <v>-1.2500000000000001E-2</v>
      </c>
      <c r="H48" s="18">
        <f>ABS(Table1[[#This Row],[Chg%]])</f>
        <v>1.2500000000000001E-2</v>
      </c>
      <c r="I48" s="23">
        <f>Table1[[#This Row],[High]]-Table1[[#This Row],[Low]]</f>
        <v>35.950000000000045</v>
      </c>
      <c r="J48" s="26">
        <f>Table1[[#This Row],[Volatility]]/Table1[[#This Row],[Open]]</f>
        <v>3.8326226012793223E-2</v>
      </c>
      <c r="K48" s="26"/>
      <c r="Y48" s="6">
        <v>944</v>
      </c>
      <c r="Z48" s="6">
        <v>908.05</v>
      </c>
      <c r="AA48" s="10">
        <v>911.45</v>
      </c>
    </row>
    <row r="49" spans="1:27" ht="15.6" thickBot="1" x14ac:dyDescent="0.35">
      <c r="A49" s="3" t="s">
        <v>53</v>
      </c>
      <c r="B49" s="10">
        <v>923</v>
      </c>
      <c r="C49" s="6">
        <v>957.5</v>
      </c>
      <c r="D49" s="6">
        <v>960</v>
      </c>
      <c r="E49" s="6">
        <v>917.5</v>
      </c>
      <c r="F49" s="6" t="s">
        <v>319</v>
      </c>
      <c r="G49" s="9">
        <v>-7.8700000000000006E-2</v>
      </c>
      <c r="H49" s="18">
        <f>ABS(Table1[[#This Row],[Chg%]])</f>
        <v>7.8700000000000006E-2</v>
      </c>
      <c r="I49" s="23">
        <f>Table1[[#This Row],[High]]-Table1[[#This Row],[Low]]</f>
        <v>42.5</v>
      </c>
      <c r="J49" s="26">
        <f>Table1[[#This Row],[Volatility]]/Table1[[#This Row],[Open]]</f>
        <v>4.4386422976501305E-2</v>
      </c>
      <c r="K49" s="26"/>
      <c r="Y49" s="6">
        <v>960</v>
      </c>
      <c r="Z49" s="6">
        <v>917.5</v>
      </c>
      <c r="AA49" s="10">
        <v>923</v>
      </c>
    </row>
    <row r="50" spans="1:27" ht="15.6" thickBot="1" x14ac:dyDescent="0.35">
      <c r="A50" s="3" t="s">
        <v>54</v>
      </c>
      <c r="B50" s="4">
        <v>1001.8</v>
      </c>
      <c r="C50" s="5">
        <v>1001.4</v>
      </c>
      <c r="D50" s="5">
        <v>1019</v>
      </c>
      <c r="E50" s="6">
        <v>992.1</v>
      </c>
      <c r="F50" s="6" t="s">
        <v>320</v>
      </c>
      <c r="G50" s="7">
        <v>2.53E-2</v>
      </c>
      <c r="H50" s="18">
        <f>ABS(Table1[[#This Row],[Chg%]])</f>
        <v>2.53E-2</v>
      </c>
      <c r="I50" s="23">
        <f>Table1[[#This Row],[High]]-Table1[[#This Row],[Low]]</f>
        <v>26.899999999999977</v>
      </c>
      <c r="J50" s="26">
        <f>Table1[[#This Row],[Volatility]]/Table1[[#This Row],[Open]]</f>
        <v>2.6862392650289571E-2</v>
      </c>
      <c r="K50" s="26"/>
      <c r="Y50" s="5">
        <v>1019</v>
      </c>
      <c r="Z50" s="6">
        <v>992.1</v>
      </c>
      <c r="AA50" s="4">
        <v>1001.8</v>
      </c>
    </row>
    <row r="51" spans="1:27" ht="15.6" thickBot="1" x14ac:dyDescent="0.35">
      <c r="A51" s="3" t="s">
        <v>55</v>
      </c>
      <c r="B51" s="11">
        <v>977.1</v>
      </c>
      <c r="C51" s="6">
        <v>935</v>
      </c>
      <c r="D51" s="6">
        <v>992.7</v>
      </c>
      <c r="E51" s="6">
        <v>934.1</v>
      </c>
      <c r="F51" s="6" t="s">
        <v>321</v>
      </c>
      <c r="G51" s="7">
        <v>4.9099999999999998E-2</v>
      </c>
      <c r="H51" s="18">
        <f>ABS(Table1[[#This Row],[Chg%]])</f>
        <v>4.9099999999999998E-2</v>
      </c>
      <c r="I51" s="23">
        <f>Table1[[#This Row],[High]]-Table1[[#This Row],[Low]]</f>
        <v>58.600000000000023</v>
      </c>
      <c r="J51" s="26">
        <f>Table1[[#This Row],[Volatility]]/Table1[[#This Row],[Open]]</f>
        <v>6.2673796791443873E-2</v>
      </c>
      <c r="K51" s="26"/>
      <c r="Y51" s="6">
        <v>992.7</v>
      </c>
      <c r="Z51" s="6">
        <v>934.1</v>
      </c>
      <c r="AA51" s="11">
        <v>977.1</v>
      </c>
    </row>
    <row r="52" spans="1:27" ht="15.6" thickBot="1" x14ac:dyDescent="0.35">
      <c r="A52" s="3" t="s">
        <v>56</v>
      </c>
      <c r="B52" s="11">
        <v>931.4</v>
      </c>
      <c r="C52" s="6">
        <v>943.8</v>
      </c>
      <c r="D52" s="6">
        <v>943.8</v>
      </c>
      <c r="E52" s="6">
        <v>922</v>
      </c>
      <c r="F52" s="6" t="s">
        <v>322</v>
      </c>
      <c r="G52" s="7">
        <v>1.8E-3</v>
      </c>
      <c r="H52" s="18">
        <f>ABS(Table1[[#This Row],[Chg%]])</f>
        <v>1.8E-3</v>
      </c>
      <c r="I52" s="23">
        <f>Table1[[#This Row],[High]]-Table1[[#This Row],[Low]]</f>
        <v>21.799999999999955</v>
      </c>
      <c r="J52" s="26">
        <f>Table1[[#This Row],[Volatility]]/Table1[[#This Row],[Open]]</f>
        <v>2.3098114007204868E-2</v>
      </c>
      <c r="K52" s="26"/>
      <c r="Y52" s="6">
        <v>943.8</v>
      </c>
      <c r="Z52" s="6">
        <v>922</v>
      </c>
      <c r="AA52" s="11">
        <v>931.4</v>
      </c>
    </row>
    <row r="53" spans="1:27" ht="15.6" thickBot="1" x14ac:dyDescent="0.35">
      <c r="A53" s="3" t="s">
        <v>57</v>
      </c>
      <c r="B53" s="10">
        <v>929.7</v>
      </c>
      <c r="C53" s="6">
        <v>945.15</v>
      </c>
      <c r="D53" s="6">
        <v>957.4</v>
      </c>
      <c r="E53" s="6">
        <v>926.3</v>
      </c>
      <c r="F53" s="6" t="s">
        <v>323</v>
      </c>
      <c r="G53" s="9">
        <v>-8.8999999999999999E-3</v>
      </c>
      <c r="H53" s="18">
        <f>ABS(Table1[[#This Row],[Chg%]])</f>
        <v>8.8999999999999999E-3</v>
      </c>
      <c r="I53" s="23">
        <f>Table1[[#This Row],[High]]-Table1[[#This Row],[Low]]</f>
        <v>31.100000000000023</v>
      </c>
      <c r="J53" s="26">
        <f>Table1[[#This Row],[Volatility]]/Table1[[#This Row],[Open]]</f>
        <v>3.2904829921176555E-2</v>
      </c>
      <c r="K53" s="26"/>
      <c r="Y53" s="6">
        <v>957.4</v>
      </c>
      <c r="Z53" s="6">
        <v>926.3</v>
      </c>
      <c r="AA53" s="10">
        <v>929.7</v>
      </c>
    </row>
    <row r="54" spans="1:27" ht="15.6" thickBot="1" x14ac:dyDescent="0.35">
      <c r="A54" s="3" t="s">
        <v>58</v>
      </c>
      <c r="B54" s="10">
        <v>938.05</v>
      </c>
      <c r="C54" s="6">
        <v>933</v>
      </c>
      <c r="D54" s="6">
        <v>958.4</v>
      </c>
      <c r="E54" s="6">
        <v>926</v>
      </c>
      <c r="F54" s="6" t="s">
        <v>324</v>
      </c>
      <c r="G54" s="9">
        <v>-1.77E-2</v>
      </c>
      <c r="H54" s="18">
        <f>ABS(Table1[[#This Row],[Chg%]])</f>
        <v>1.77E-2</v>
      </c>
      <c r="I54" s="23">
        <f>Table1[[#This Row],[High]]-Table1[[#This Row],[Low]]</f>
        <v>32.399999999999977</v>
      </c>
      <c r="J54" s="26">
        <f>Table1[[#This Row],[Volatility]]/Table1[[#This Row],[Open]]</f>
        <v>3.4726688102893866E-2</v>
      </c>
      <c r="K54" s="26"/>
      <c r="Y54" s="6">
        <v>958.4</v>
      </c>
      <c r="Z54" s="6">
        <v>926</v>
      </c>
      <c r="AA54" s="10">
        <v>938.05</v>
      </c>
    </row>
    <row r="55" spans="1:27" ht="15.6" thickBot="1" x14ac:dyDescent="0.35">
      <c r="A55" s="3" t="s">
        <v>59</v>
      </c>
      <c r="B55" s="11">
        <v>954.95</v>
      </c>
      <c r="C55" s="6">
        <v>935</v>
      </c>
      <c r="D55" s="6">
        <v>958.5</v>
      </c>
      <c r="E55" s="6">
        <v>912.55</v>
      </c>
      <c r="F55" s="6" t="s">
        <v>325</v>
      </c>
      <c r="G55" s="7">
        <v>2.8400000000000002E-2</v>
      </c>
      <c r="H55" s="18">
        <f>ABS(Table1[[#This Row],[Chg%]])</f>
        <v>2.8400000000000002E-2</v>
      </c>
      <c r="I55" s="23">
        <f>Table1[[#This Row],[High]]-Table1[[#This Row],[Low]]</f>
        <v>45.950000000000045</v>
      </c>
      <c r="J55" s="26">
        <f>Table1[[#This Row],[Volatility]]/Table1[[#This Row],[Open]]</f>
        <v>4.9144385026738013E-2</v>
      </c>
      <c r="K55" s="26"/>
      <c r="Y55" s="6">
        <v>958.5</v>
      </c>
      <c r="Z55" s="6">
        <v>912.55</v>
      </c>
      <c r="AA55" s="11">
        <v>954.95</v>
      </c>
    </row>
    <row r="56" spans="1:27" ht="15.6" thickBot="1" x14ac:dyDescent="0.35">
      <c r="A56" s="3" t="s">
        <v>60</v>
      </c>
      <c r="B56" s="11">
        <v>928.6</v>
      </c>
      <c r="C56" s="6">
        <v>919.15</v>
      </c>
      <c r="D56" s="6">
        <v>933</v>
      </c>
      <c r="E56" s="6">
        <v>907.3</v>
      </c>
      <c r="F56" s="6" t="s">
        <v>326</v>
      </c>
      <c r="G56" s="7">
        <v>7.4999999999999997E-3</v>
      </c>
      <c r="H56" s="18">
        <f>ABS(Table1[[#This Row],[Chg%]])</f>
        <v>7.4999999999999997E-3</v>
      </c>
      <c r="I56" s="23">
        <f>Table1[[#This Row],[High]]-Table1[[#This Row],[Low]]</f>
        <v>25.700000000000045</v>
      </c>
      <c r="J56" s="26">
        <f>Table1[[#This Row],[Volatility]]/Table1[[#This Row],[Open]]</f>
        <v>2.7960615786324371E-2</v>
      </c>
      <c r="K56" s="26"/>
      <c r="Y56" s="6">
        <v>933</v>
      </c>
      <c r="Z56" s="6">
        <v>907.3</v>
      </c>
      <c r="AA56" s="11">
        <v>928.6</v>
      </c>
    </row>
    <row r="57" spans="1:27" ht="15.6" thickBot="1" x14ac:dyDescent="0.35">
      <c r="A57" s="3" t="s">
        <v>61</v>
      </c>
      <c r="B57" s="10">
        <v>921.65</v>
      </c>
      <c r="C57" s="6">
        <v>925</v>
      </c>
      <c r="D57" s="6">
        <v>934</v>
      </c>
      <c r="E57" s="6">
        <v>908</v>
      </c>
      <c r="F57" s="6" t="s">
        <v>327</v>
      </c>
      <c r="G57" s="9">
        <v>-2.46E-2</v>
      </c>
      <c r="H57" s="18">
        <f>ABS(Table1[[#This Row],[Chg%]])</f>
        <v>2.46E-2</v>
      </c>
      <c r="I57" s="23">
        <f>Table1[[#This Row],[High]]-Table1[[#This Row],[Low]]</f>
        <v>26</v>
      </c>
      <c r="J57" s="26">
        <f>Table1[[#This Row],[Volatility]]/Table1[[#This Row],[Open]]</f>
        <v>2.8108108108108109E-2</v>
      </c>
      <c r="K57" s="26"/>
      <c r="Y57" s="6">
        <v>934</v>
      </c>
      <c r="Z57" s="6">
        <v>908</v>
      </c>
      <c r="AA57" s="10">
        <v>921.65</v>
      </c>
    </row>
    <row r="58" spans="1:27" ht="15.6" thickBot="1" x14ac:dyDescent="0.35">
      <c r="A58" s="3" t="s">
        <v>62</v>
      </c>
      <c r="B58" s="11">
        <v>944.85</v>
      </c>
      <c r="C58" s="6">
        <v>951</v>
      </c>
      <c r="D58" s="6">
        <v>960.95</v>
      </c>
      <c r="E58" s="6">
        <v>935</v>
      </c>
      <c r="F58" s="6" t="s">
        <v>328</v>
      </c>
      <c r="G58" s="7">
        <v>3.7999999999999999E-2</v>
      </c>
      <c r="H58" s="18">
        <f>ABS(Table1[[#This Row],[Chg%]])</f>
        <v>3.7999999999999999E-2</v>
      </c>
      <c r="I58" s="23">
        <f>Table1[[#This Row],[High]]-Table1[[#This Row],[Low]]</f>
        <v>25.950000000000045</v>
      </c>
      <c r="J58" s="26">
        <f>Table1[[#This Row],[Volatility]]/Table1[[#This Row],[Open]]</f>
        <v>2.728706624605683E-2</v>
      </c>
      <c r="K58" s="26"/>
      <c r="Y58" s="6">
        <v>960.95</v>
      </c>
      <c r="Z58" s="6">
        <v>935</v>
      </c>
      <c r="AA58" s="11">
        <v>944.85</v>
      </c>
    </row>
    <row r="59" spans="1:27" ht="15.6" thickBot="1" x14ac:dyDescent="0.35">
      <c r="A59" s="3" t="s">
        <v>63</v>
      </c>
      <c r="B59" s="11">
        <v>910.3</v>
      </c>
      <c r="C59" s="6">
        <v>915</v>
      </c>
      <c r="D59" s="6">
        <v>920</v>
      </c>
      <c r="E59" s="6">
        <v>887.25</v>
      </c>
      <c r="F59" s="6" t="s">
        <v>321</v>
      </c>
      <c r="G59" s="7">
        <v>3.4700000000000002E-2</v>
      </c>
      <c r="H59" s="18">
        <f>ABS(Table1[[#This Row],[Chg%]])</f>
        <v>3.4700000000000002E-2</v>
      </c>
      <c r="I59" s="23">
        <f>Table1[[#This Row],[High]]-Table1[[#This Row],[Low]]</f>
        <v>32.75</v>
      </c>
      <c r="J59" s="26">
        <f>Table1[[#This Row],[Volatility]]/Table1[[#This Row],[Open]]</f>
        <v>3.5792349726775953E-2</v>
      </c>
      <c r="K59" s="26"/>
      <c r="Y59" s="6">
        <v>920</v>
      </c>
      <c r="Z59" s="6">
        <v>887.25</v>
      </c>
      <c r="AA59" s="11">
        <v>910.3</v>
      </c>
    </row>
    <row r="60" spans="1:27" ht="15.6" thickBot="1" x14ac:dyDescent="0.35">
      <c r="A60" s="3" t="s">
        <v>64</v>
      </c>
      <c r="B60" s="11">
        <v>879.75</v>
      </c>
      <c r="C60" s="6">
        <v>865</v>
      </c>
      <c r="D60" s="6">
        <v>890.7</v>
      </c>
      <c r="E60" s="6">
        <v>856.25</v>
      </c>
      <c r="F60" s="6" t="s">
        <v>329</v>
      </c>
      <c r="G60" s="7">
        <v>1.9099999999999999E-2</v>
      </c>
      <c r="H60" s="18">
        <f>ABS(Table1[[#This Row],[Chg%]])</f>
        <v>1.9099999999999999E-2</v>
      </c>
      <c r="I60" s="23">
        <f>Table1[[#This Row],[High]]-Table1[[#This Row],[Low]]</f>
        <v>34.450000000000045</v>
      </c>
      <c r="J60" s="26">
        <f>Table1[[#This Row],[Volatility]]/Table1[[#This Row],[Open]]</f>
        <v>3.9826589595375772E-2</v>
      </c>
      <c r="K60" s="26"/>
      <c r="Y60" s="6">
        <v>890.7</v>
      </c>
      <c r="Z60" s="6">
        <v>856.25</v>
      </c>
      <c r="AA60" s="11">
        <v>879.75</v>
      </c>
    </row>
    <row r="61" spans="1:27" ht="15.6" thickBot="1" x14ac:dyDescent="0.35">
      <c r="A61" s="3" t="s">
        <v>65</v>
      </c>
      <c r="B61" s="10">
        <v>863.3</v>
      </c>
      <c r="C61" s="6">
        <v>930.5</v>
      </c>
      <c r="D61" s="6">
        <v>930.5</v>
      </c>
      <c r="E61" s="6">
        <v>843</v>
      </c>
      <c r="F61" s="6" t="s">
        <v>330</v>
      </c>
      <c r="G61" s="9">
        <v>-3.5799999999999998E-2</v>
      </c>
      <c r="H61" s="18">
        <f>ABS(Table1[[#This Row],[Chg%]])</f>
        <v>3.5799999999999998E-2</v>
      </c>
      <c r="I61" s="23">
        <f>Table1[[#This Row],[High]]-Table1[[#This Row],[Low]]</f>
        <v>87.5</v>
      </c>
      <c r="J61" s="26">
        <f>Table1[[#This Row],[Volatility]]/Table1[[#This Row],[Open]]</f>
        <v>9.4035464803868887E-2</v>
      </c>
      <c r="K61" s="26"/>
      <c r="Y61" s="6">
        <v>930.5</v>
      </c>
      <c r="Z61" s="6">
        <v>843</v>
      </c>
      <c r="AA61" s="10">
        <v>863.3</v>
      </c>
    </row>
    <row r="62" spans="1:27" ht="15.6" thickBot="1" x14ac:dyDescent="0.35">
      <c r="A62" s="3" t="s">
        <v>66</v>
      </c>
      <c r="B62" s="10">
        <v>895.35</v>
      </c>
      <c r="C62" s="6">
        <v>934</v>
      </c>
      <c r="D62" s="6">
        <v>946.7</v>
      </c>
      <c r="E62" s="6">
        <v>886.2</v>
      </c>
      <c r="F62" s="6" t="s">
        <v>331</v>
      </c>
      <c r="G62" s="9">
        <v>-3.2099999999999997E-2</v>
      </c>
      <c r="H62" s="18">
        <f>ABS(Table1[[#This Row],[Chg%]])</f>
        <v>3.2099999999999997E-2</v>
      </c>
      <c r="I62" s="23">
        <f>Table1[[#This Row],[High]]-Table1[[#This Row],[Low]]</f>
        <v>60.5</v>
      </c>
      <c r="J62" s="26">
        <f>Table1[[#This Row],[Volatility]]/Table1[[#This Row],[Open]]</f>
        <v>6.4775160599571738E-2</v>
      </c>
      <c r="K62" s="26"/>
      <c r="Y62" s="6">
        <v>946.7</v>
      </c>
      <c r="Z62" s="6">
        <v>886.2</v>
      </c>
      <c r="AA62" s="10">
        <v>895.35</v>
      </c>
    </row>
    <row r="63" spans="1:27" ht="15.6" thickBot="1" x14ac:dyDescent="0.35">
      <c r="A63" s="3" t="s">
        <v>67</v>
      </c>
      <c r="B63" s="11">
        <v>925.05</v>
      </c>
      <c r="C63" s="6">
        <v>913</v>
      </c>
      <c r="D63" s="6">
        <v>930.9</v>
      </c>
      <c r="E63" s="6">
        <v>890</v>
      </c>
      <c r="F63" s="6" t="s">
        <v>332</v>
      </c>
      <c r="G63" s="7">
        <v>4.07E-2</v>
      </c>
      <c r="H63" s="18">
        <f>ABS(Table1[[#This Row],[Chg%]])</f>
        <v>4.07E-2</v>
      </c>
      <c r="I63" s="23">
        <f>Table1[[#This Row],[High]]-Table1[[#This Row],[Low]]</f>
        <v>40.899999999999977</v>
      </c>
      <c r="J63" s="26">
        <f>Table1[[#This Row],[Volatility]]/Table1[[#This Row],[Open]]</f>
        <v>4.4797371303395374E-2</v>
      </c>
      <c r="K63" s="26"/>
      <c r="Y63" s="6">
        <v>930.9</v>
      </c>
      <c r="Z63" s="6">
        <v>890</v>
      </c>
      <c r="AA63" s="11">
        <v>925.05</v>
      </c>
    </row>
    <row r="64" spans="1:27" ht="15.6" thickBot="1" x14ac:dyDescent="0.35">
      <c r="A64" s="3" t="s">
        <v>68</v>
      </c>
      <c r="B64" s="10">
        <v>888.9</v>
      </c>
      <c r="C64" s="6">
        <v>879.95</v>
      </c>
      <c r="D64" s="6">
        <v>945</v>
      </c>
      <c r="E64" s="6">
        <v>866.1</v>
      </c>
      <c r="F64" s="6" t="s">
        <v>333</v>
      </c>
      <c r="G64" s="9">
        <v>-8.0000000000000002E-3</v>
      </c>
      <c r="H64" s="18">
        <f>ABS(Table1[[#This Row],[Chg%]])</f>
        <v>8.0000000000000002E-3</v>
      </c>
      <c r="I64" s="23">
        <f>Table1[[#This Row],[High]]-Table1[[#This Row],[Low]]</f>
        <v>78.899999999999977</v>
      </c>
      <c r="J64" s="26">
        <f>Table1[[#This Row],[Volatility]]/Table1[[#This Row],[Open]]</f>
        <v>8.9664185465083215E-2</v>
      </c>
      <c r="K64" s="26"/>
      <c r="Y64" s="6">
        <v>945</v>
      </c>
      <c r="Z64" s="6">
        <v>866.1</v>
      </c>
      <c r="AA64" s="10">
        <v>888.9</v>
      </c>
    </row>
    <row r="65" spans="1:27" ht="15.6" thickBot="1" x14ac:dyDescent="0.35">
      <c r="A65" s="3" t="s">
        <v>69</v>
      </c>
      <c r="B65" s="11">
        <v>896.1</v>
      </c>
      <c r="C65" s="6">
        <v>874</v>
      </c>
      <c r="D65" s="6">
        <v>907.3</v>
      </c>
      <c r="E65" s="6">
        <v>845.35</v>
      </c>
      <c r="F65" s="6" t="s">
        <v>334</v>
      </c>
      <c r="G65" s="7">
        <v>0.1011</v>
      </c>
      <c r="H65" s="18">
        <f>ABS(Table1[[#This Row],[Chg%]])</f>
        <v>0.1011</v>
      </c>
      <c r="I65" s="23">
        <f>Table1[[#This Row],[High]]-Table1[[#This Row],[Low]]</f>
        <v>61.949999999999932</v>
      </c>
      <c r="J65" s="26">
        <f>Table1[[#This Row],[Volatility]]/Table1[[#This Row],[Open]]</f>
        <v>7.088100686498848E-2</v>
      </c>
      <c r="K65" s="26"/>
      <c r="Y65" s="6">
        <v>907.3</v>
      </c>
      <c r="Z65" s="6">
        <v>845.35</v>
      </c>
      <c r="AA65" s="11">
        <v>896.1</v>
      </c>
    </row>
    <row r="66" spans="1:27" ht="15.6" thickBot="1" x14ac:dyDescent="0.35">
      <c r="A66" s="3" t="s">
        <v>70</v>
      </c>
      <c r="B66" s="10">
        <v>813.85</v>
      </c>
      <c r="C66" s="6">
        <v>843</v>
      </c>
      <c r="D66" s="6">
        <v>844</v>
      </c>
      <c r="E66" s="6">
        <v>810</v>
      </c>
      <c r="F66" s="6" t="s">
        <v>335</v>
      </c>
      <c r="G66" s="9">
        <v>-1.9E-2</v>
      </c>
      <c r="H66" s="18">
        <f>ABS(Table1[[#This Row],[Chg%]])</f>
        <v>1.9E-2</v>
      </c>
      <c r="I66" s="23">
        <f>Table1[[#This Row],[High]]-Table1[[#This Row],[Low]]</f>
        <v>34</v>
      </c>
      <c r="J66" s="26">
        <f>Table1[[#This Row],[Volatility]]/Table1[[#This Row],[Open]]</f>
        <v>4.0332147093712932E-2</v>
      </c>
      <c r="K66" s="26"/>
      <c r="Y66" s="6">
        <v>844</v>
      </c>
      <c r="Z66" s="6">
        <v>810</v>
      </c>
      <c r="AA66" s="10">
        <v>813.85</v>
      </c>
    </row>
    <row r="67" spans="1:27" ht="15.6" thickBot="1" x14ac:dyDescent="0.35">
      <c r="A67" s="3" t="s">
        <v>71</v>
      </c>
      <c r="B67" s="10">
        <v>829.65</v>
      </c>
      <c r="C67" s="6">
        <v>863.85</v>
      </c>
      <c r="D67" s="6">
        <v>863.85</v>
      </c>
      <c r="E67" s="6">
        <v>820</v>
      </c>
      <c r="F67" s="6" t="s">
        <v>336</v>
      </c>
      <c r="G67" s="9">
        <v>-3.7400000000000003E-2</v>
      </c>
      <c r="H67" s="18">
        <f>ABS(Table1[[#This Row],[Chg%]])</f>
        <v>3.7400000000000003E-2</v>
      </c>
      <c r="I67" s="23">
        <f>Table1[[#This Row],[High]]-Table1[[#This Row],[Low]]</f>
        <v>43.850000000000023</v>
      </c>
      <c r="J67" s="26">
        <f>Table1[[#This Row],[Volatility]]/Table1[[#This Row],[Open]]</f>
        <v>5.0761127510563199E-2</v>
      </c>
      <c r="K67" s="26"/>
      <c r="Y67" s="6">
        <v>863.85</v>
      </c>
      <c r="Z67" s="6">
        <v>820</v>
      </c>
      <c r="AA67" s="10">
        <v>829.65</v>
      </c>
    </row>
    <row r="68" spans="1:27" ht="15.6" thickBot="1" x14ac:dyDescent="0.35">
      <c r="A68" s="3" t="s">
        <v>72</v>
      </c>
      <c r="B68" s="11">
        <v>861.9</v>
      </c>
      <c r="C68" s="6">
        <v>853.8</v>
      </c>
      <c r="D68" s="6">
        <v>873.6</v>
      </c>
      <c r="E68" s="6">
        <v>838</v>
      </c>
      <c r="F68" s="6" t="s">
        <v>337</v>
      </c>
      <c r="G68" s="7">
        <v>3.6400000000000002E-2</v>
      </c>
      <c r="H68" s="18">
        <f>ABS(Table1[[#This Row],[Chg%]])</f>
        <v>3.6400000000000002E-2</v>
      </c>
      <c r="I68" s="23">
        <f>Table1[[#This Row],[High]]-Table1[[#This Row],[Low]]</f>
        <v>35.600000000000023</v>
      </c>
      <c r="J68" s="26">
        <f>Table1[[#This Row],[Volatility]]/Table1[[#This Row],[Open]]</f>
        <v>4.1695947528695272E-2</v>
      </c>
      <c r="K68" s="26"/>
      <c r="Y68" s="6">
        <v>873.6</v>
      </c>
      <c r="Z68" s="6">
        <v>838</v>
      </c>
      <c r="AA68" s="11">
        <v>861.9</v>
      </c>
    </row>
    <row r="69" spans="1:27" ht="15.6" thickBot="1" x14ac:dyDescent="0.35">
      <c r="A69" s="3" t="s">
        <v>73</v>
      </c>
      <c r="B69" s="10">
        <v>831.65</v>
      </c>
      <c r="C69" s="6">
        <v>880</v>
      </c>
      <c r="D69" s="6">
        <v>887</v>
      </c>
      <c r="E69" s="6">
        <v>828</v>
      </c>
      <c r="F69" s="6" t="s">
        <v>338</v>
      </c>
      <c r="G69" s="9">
        <v>-8.0500000000000002E-2</v>
      </c>
      <c r="H69" s="18">
        <f>ABS(Table1[[#This Row],[Chg%]])</f>
        <v>8.0500000000000002E-2</v>
      </c>
      <c r="I69" s="23">
        <f>Table1[[#This Row],[High]]-Table1[[#This Row],[Low]]</f>
        <v>59</v>
      </c>
      <c r="J69" s="26">
        <f>Table1[[#This Row],[Volatility]]/Table1[[#This Row],[Open]]</f>
        <v>6.7045454545454547E-2</v>
      </c>
      <c r="K69" s="26"/>
      <c r="Y69" s="6">
        <v>887</v>
      </c>
      <c r="Z69" s="6">
        <v>828</v>
      </c>
      <c r="AA69" s="10">
        <v>831.65</v>
      </c>
    </row>
    <row r="70" spans="1:27" ht="15.6" thickBot="1" x14ac:dyDescent="0.35">
      <c r="A70" s="3" t="s">
        <v>74</v>
      </c>
      <c r="B70" s="11">
        <v>904.45</v>
      </c>
      <c r="C70" s="6">
        <v>944.95</v>
      </c>
      <c r="D70" s="6">
        <v>988.65</v>
      </c>
      <c r="E70" s="6">
        <v>872.1</v>
      </c>
      <c r="F70" s="6" t="s">
        <v>339</v>
      </c>
      <c r="G70" s="7">
        <v>3.7000000000000002E-3</v>
      </c>
      <c r="H70" s="18">
        <f>ABS(Table1[[#This Row],[Chg%]])</f>
        <v>3.7000000000000002E-3</v>
      </c>
      <c r="I70" s="23">
        <f>Table1[[#This Row],[High]]-Table1[[#This Row],[Low]]</f>
        <v>116.54999999999995</v>
      </c>
      <c r="J70" s="26">
        <f>Table1[[#This Row],[Volatility]]/Table1[[#This Row],[Open]]</f>
        <v>0.12333985925181221</v>
      </c>
      <c r="K70" s="26"/>
      <c r="Y70" s="6">
        <v>988.65</v>
      </c>
      <c r="Z70" s="6">
        <v>872.1</v>
      </c>
      <c r="AA70" s="11">
        <v>904.45</v>
      </c>
    </row>
    <row r="71" spans="1:27" ht="15.6" thickBot="1" x14ac:dyDescent="0.35">
      <c r="A71" s="3" t="s">
        <v>75</v>
      </c>
      <c r="B71" s="11">
        <v>901.1</v>
      </c>
      <c r="C71" s="6">
        <v>870.1</v>
      </c>
      <c r="D71" s="6">
        <v>937.7</v>
      </c>
      <c r="E71" s="6">
        <v>841</v>
      </c>
      <c r="F71" s="6" t="s">
        <v>340</v>
      </c>
      <c r="G71" s="7">
        <v>5.1799999999999999E-2</v>
      </c>
      <c r="H71" s="18">
        <f>ABS(Table1[[#This Row],[Chg%]])</f>
        <v>5.1799999999999999E-2</v>
      </c>
      <c r="I71" s="23">
        <f>Table1[[#This Row],[High]]-Table1[[#This Row],[Low]]</f>
        <v>96.700000000000045</v>
      </c>
      <c r="J71" s="26">
        <f>Table1[[#This Row],[Volatility]]/Table1[[#This Row],[Open]]</f>
        <v>0.11113665095965986</v>
      </c>
      <c r="K71" s="26"/>
      <c r="Y71" s="6">
        <v>937.7</v>
      </c>
      <c r="Z71" s="6">
        <v>841</v>
      </c>
      <c r="AA71" s="11">
        <v>901.1</v>
      </c>
    </row>
    <row r="72" spans="1:27" ht="15.6" thickBot="1" x14ac:dyDescent="0.35">
      <c r="A72" s="3" t="s">
        <v>76</v>
      </c>
      <c r="B72" s="11">
        <v>856.75</v>
      </c>
      <c r="C72" s="6">
        <v>770.45</v>
      </c>
      <c r="D72" s="6">
        <v>867.45</v>
      </c>
      <c r="E72" s="6">
        <v>755.25</v>
      </c>
      <c r="F72" s="6" t="s">
        <v>341</v>
      </c>
      <c r="G72" s="7">
        <v>0.11600000000000001</v>
      </c>
      <c r="H72" s="18">
        <f>ABS(Table1[[#This Row],[Chg%]])</f>
        <v>0.11600000000000001</v>
      </c>
      <c r="I72" s="23">
        <f>Table1[[#This Row],[High]]-Table1[[#This Row],[Low]]</f>
        <v>112.20000000000005</v>
      </c>
      <c r="J72" s="26">
        <f>Table1[[#This Row],[Volatility]]/Table1[[#This Row],[Open]]</f>
        <v>0.14562917775326112</v>
      </c>
      <c r="K72" s="26"/>
      <c r="Y72" s="6">
        <v>867.45</v>
      </c>
      <c r="Z72" s="6">
        <v>755.25</v>
      </c>
      <c r="AA72" s="11">
        <v>856.75</v>
      </c>
    </row>
    <row r="73" spans="1:27" ht="15.6" thickBot="1" x14ac:dyDescent="0.35">
      <c r="A73" s="3" t="s">
        <v>77</v>
      </c>
      <c r="B73" s="10">
        <v>767.7</v>
      </c>
      <c r="C73" s="6">
        <v>795.25</v>
      </c>
      <c r="D73" s="6">
        <v>810</v>
      </c>
      <c r="E73" s="6">
        <v>738.75</v>
      </c>
      <c r="F73" s="6" t="s">
        <v>342</v>
      </c>
      <c r="G73" s="9">
        <v>-5.0000000000000001E-3</v>
      </c>
      <c r="H73" s="18">
        <f>ABS(Table1[[#This Row],[Chg%]])</f>
        <v>5.0000000000000001E-3</v>
      </c>
      <c r="I73" s="23">
        <f>Table1[[#This Row],[High]]-Table1[[#This Row],[Low]]</f>
        <v>71.25</v>
      </c>
      <c r="J73" s="26">
        <f>Table1[[#This Row],[Volatility]]/Table1[[#This Row],[Open]]</f>
        <v>8.9594467148695373E-2</v>
      </c>
      <c r="K73" s="26"/>
      <c r="Y73" s="6">
        <v>810</v>
      </c>
      <c r="Z73" s="6">
        <v>738.75</v>
      </c>
      <c r="AA73" s="10">
        <v>767.7</v>
      </c>
    </row>
    <row r="74" spans="1:27" ht="15.6" thickBot="1" x14ac:dyDescent="0.35">
      <c r="A74" s="3" t="s">
        <v>78</v>
      </c>
      <c r="B74" s="10">
        <v>771.55</v>
      </c>
      <c r="C74" s="6">
        <v>794.6</v>
      </c>
      <c r="D74" s="6">
        <v>838.75</v>
      </c>
      <c r="E74" s="6">
        <v>765</v>
      </c>
      <c r="F74" s="6" t="s">
        <v>343</v>
      </c>
      <c r="G74" s="9">
        <v>-0.12609999999999999</v>
      </c>
      <c r="H74" s="18">
        <f>ABS(Table1[[#This Row],[Chg%]])</f>
        <v>0.12609999999999999</v>
      </c>
      <c r="I74" s="23">
        <f>Table1[[#This Row],[High]]-Table1[[#This Row],[Low]]</f>
        <v>73.75</v>
      </c>
      <c r="J74" s="26">
        <f>Table1[[#This Row],[Volatility]]/Table1[[#This Row],[Open]]</f>
        <v>9.2813994462622701E-2</v>
      </c>
      <c r="K74" s="26"/>
      <c r="Y74" s="6">
        <v>838.75</v>
      </c>
      <c r="Z74" s="6">
        <v>765</v>
      </c>
      <c r="AA74" s="10">
        <v>771.55</v>
      </c>
    </row>
    <row r="75" spans="1:27" ht="15.6" thickBot="1" x14ac:dyDescent="0.35">
      <c r="A75" s="3" t="s">
        <v>79</v>
      </c>
      <c r="B75" s="10">
        <v>882.85</v>
      </c>
      <c r="C75" s="6">
        <v>875</v>
      </c>
      <c r="D75" s="6">
        <v>914.6</v>
      </c>
      <c r="E75" s="6">
        <v>824.55</v>
      </c>
      <c r="F75" s="6" t="s">
        <v>344</v>
      </c>
      <c r="G75" s="9">
        <v>-1.4200000000000001E-2</v>
      </c>
      <c r="H75" s="18">
        <f>ABS(Table1[[#This Row],[Chg%]])</f>
        <v>1.4200000000000001E-2</v>
      </c>
      <c r="I75" s="23">
        <f>Table1[[#This Row],[High]]-Table1[[#This Row],[Low]]</f>
        <v>90.050000000000068</v>
      </c>
      <c r="J75" s="26">
        <f>Table1[[#This Row],[Volatility]]/Table1[[#This Row],[Open]]</f>
        <v>0.10291428571428579</v>
      </c>
      <c r="K75" s="26"/>
      <c r="Y75" s="6">
        <v>914.6</v>
      </c>
      <c r="Z75" s="6">
        <v>824.55</v>
      </c>
      <c r="AA75" s="10">
        <v>882.85</v>
      </c>
    </row>
    <row r="76" spans="1:27" ht="15.6" thickBot="1" x14ac:dyDescent="0.35">
      <c r="A76" s="3" t="s">
        <v>80</v>
      </c>
      <c r="B76" s="11">
        <v>895.55</v>
      </c>
      <c r="C76" s="6">
        <v>847</v>
      </c>
      <c r="D76" s="6">
        <v>919.95</v>
      </c>
      <c r="E76" s="6">
        <v>795</v>
      </c>
      <c r="F76" s="6" t="s">
        <v>345</v>
      </c>
      <c r="G76" s="7">
        <v>2.1299999999999999E-2</v>
      </c>
      <c r="H76" s="18">
        <f>ABS(Table1[[#This Row],[Chg%]])</f>
        <v>2.1299999999999999E-2</v>
      </c>
      <c r="I76" s="23">
        <f>Table1[[#This Row],[High]]-Table1[[#This Row],[Low]]</f>
        <v>124.95000000000005</v>
      </c>
      <c r="J76" s="26">
        <f>Table1[[#This Row],[Volatility]]/Table1[[#This Row],[Open]]</f>
        <v>0.14752066115702483</v>
      </c>
      <c r="K76" s="26"/>
      <c r="Y76" s="6">
        <v>919.95</v>
      </c>
      <c r="Z76" s="6">
        <v>795</v>
      </c>
      <c r="AA76" s="11">
        <v>895.55</v>
      </c>
    </row>
    <row r="77" spans="1:27" ht="15.6" thickBot="1" x14ac:dyDescent="0.35">
      <c r="A77" s="3" t="s">
        <v>81</v>
      </c>
      <c r="B77" s="10">
        <v>876.9</v>
      </c>
      <c r="C77" s="6">
        <v>985</v>
      </c>
      <c r="D77" s="6">
        <v>993</v>
      </c>
      <c r="E77" s="6">
        <v>865</v>
      </c>
      <c r="F77" s="6" t="s">
        <v>346</v>
      </c>
      <c r="G77" s="9">
        <v>-0.1007</v>
      </c>
      <c r="H77" s="18">
        <f>ABS(Table1[[#This Row],[Chg%]])</f>
        <v>0.1007</v>
      </c>
      <c r="I77" s="23">
        <f>Table1[[#This Row],[High]]-Table1[[#This Row],[Low]]</f>
        <v>128</v>
      </c>
      <c r="J77" s="26">
        <f>Table1[[#This Row],[Volatility]]/Table1[[#This Row],[Open]]</f>
        <v>0.12994923857868021</v>
      </c>
      <c r="K77" s="26"/>
      <c r="Y77" s="6">
        <v>993</v>
      </c>
      <c r="Z77" s="6">
        <v>865</v>
      </c>
      <c r="AA77" s="10">
        <v>876.9</v>
      </c>
    </row>
    <row r="78" spans="1:27" ht="15.6" thickBot="1" x14ac:dyDescent="0.35">
      <c r="A78" s="3" t="s">
        <v>82</v>
      </c>
      <c r="B78" s="10">
        <v>975.1</v>
      </c>
      <c r="C78" s="5">
        <v>1008</v>
      </c>
      <c r="D78" s="5">
        <v>1010</v>
      </c>
      <c r="E78" s="6">
        <v>954.7</v>
      </c>
      <c r="F78" s="6" t="s">
        <v>347</v>
      </c>
      <c r="G78" s="9">
        <v>-2.4400000000000002E-2</v>
      </c>
      <c r="H78" s="18">
        <f>ABS(Table1[[#This Row],[Chg%]])</f>
        <v>2.4400000000000002E-2</v>
      </c>
      <c r="I78" s="23">
        <f>Table1[[#This Row],[High]]-Table1[[#This Row],[Low]]</f>
        <v>55.299999999999955</v>
      </c>
      <c r="J78" s="26">
        <f>Table1[[#This Row],[Volatility]]/Table1[[#This Row],[Open]]</f>
        <v>5.4861111111111069E-2</v>
      </c>
      <c r="K78" s="26"/>
      <c r="Y78" s="5">
        <v>1010</v>
      </c>
      <c r="Z78" s="6">
        <v>954.7</v>
      </c>
      <c r="AA78" s="10">
        <v>975.1</v>
      </c>
    </row>
    <row r="79" spans="1:27" ht="15.6" thickBot="1" x14ac:dyDescent="0.35">
      <c r="A79" s="3" t="s">
        <v>83</v>
      </c>
      <c r="B79" s="10">
        <v>999.5</v>
      </c>
      <c r="C79" s="5">
        <v>1035</v>
      </c>
      <c r="D79" s="5">
        <v>1037</v>
      </c>
      <c r="E79" s="6">
        <v>995</v>
      </c>
      <c r="F79" s="6" t="s">
        <v>348</v>
      </c>
      <c r="G79" s="9">
        <v>-6.5699999999999995E-2</v>
      </c>
      <c r="H79" s="18">
        <f>ABS(Table1[[#This Row],[Chg%]])</f>
        <v>6.5699999999999995E-2</v>
      </c>
      <c r="I79" s="23">
        <f>Table1[[#This Row],[High]]-Table1[[#This Row],[Low]]</f>
        <v>42</v>
      </c>
      <c r="J79" s="26">
        <f>Table1[[#This Row],[Volatility]]/Table1[[#This Row],[Open]]</f>
        <v>4.0579710144927533E-2</v>
      </c>
      <c r="K79" s="26"/>
      <c r="Y79" s="5">
        <v>1037</v>
      </c>
      <c r="Z79" s="6">
        <v>995</v>
      </c>
      <c r="AA79" s="10">
        <v>999.5</v>
      </c>
    </row>
    <row r="80" spans="1:27" ht="15.6" thickBot="1" x14ac:dyDescent="0.35">
      <c r="A80" s="3" t="s">
        <v>84</v>
      </c>
      <c r="B80" s="4">
        <v>1069.8</v>
      </c>
      <c r="C80" s="6">
        <v>980.05</v>
      </c>
      <c r="D80" s="5">
        <v>1081.45</v>
      </c>
      <c r="E80" s="6">
        <v>919.2</v>
      </c>
      <c r="F80" s="6" t="s">
        <v>349</v>
      </c>
      <c r="G80" s="7">
        <v>4.7500000000000001E-2</v>
      </c>
      <c r="H80" s="18">
        <f>ABS(Table1[[#This Row],[Chg%]])</f>
        <v>4.7500000000000001E-2</v>
      </c>
      <c r="I80" s="23">
        <f>Table1[[#This Row],[High]]-Table1[[#This Row],[Low]]</f>
        <v>162.25</v>
      </c>
      <c r="J80" s="26">
        <f>Table1[[#This Row],[Volatility]]/Table1[[#This Row],[Open]]</f>
        <v>0.16555277791949391</v>
      </c>
      <c r="K80" s="26"/>
      <c r="Y80" s="5">
        <v>1081.45</v>
      </c>
      <c r="Z80" s="6">
        <v>919.2</v>
      </c>
      <c r="AA80" s="4">
        <v>1069.8</v>
      </c>
    </row>
    <row r="81" spans="1:27" ht="15.6" thickBot="1" x14ac:dyDescent="0.35">
      <c r="A81" s="3" t="s">
        <v>85</v>
      </c>
      <c r="B81" s="8">
        <v>1021.3</v>
      </c>
      <c r="C81" s="5">
        <v>1075</v>
      </c>
      <c r="D81" s="5">
        <v>1080</v>
      </c>
      <c r="E81" s="5">
        <v>1003.45</v>
      </c>
      <c r="F81" s="6" t="s">
        <v>350</v>
      </c>
      <c r="G81" s="9">
        <v>-8.3000000000000004E-2</v>
      </c>
      <c r="H81" s="18">
        <f>ABS(Table1[[#This Row],[Chg%]])</f>
        <v>8.3000000000000004E-2</v>
      </c>
      <c r="I81" s="23">
        <f>Table1[[#This Row],[High]]-Table1[[#This Row],[Low]]</f>
        <v>76.549999999999955</v>
      </c>
      <c r="J81" s="26">
        <f>Table1[[#This Row],[Volatility]]/Table1[[#This Row],[Open]]</f>
        <v>7.1209302325581356E-2</v>
      </c>
      <c r="K81" s="26"/>
      <c r="Y81" s="5">
        <v>1080</v>
      </c>
      <c r="Z81" s="5">
        <v>1003.45</v>
      </c>
      <c r="AA81" s="8">
        <v>1021.3</v>
      </c>
    </row>
    <row r="82" spans="1:27" ht="15.6" thickBot="1" x14ac:dyDescent="0.35">
      <c r="A82" s="3" t="s">
        <v>86</v>
      </c>
      <c r="B82" s="4">
        <v>1113.8</v>
      </c>
      <c r="C82" s="5">
        <v>1105</v>
      </c>
      <c r="D82" s="5">
        <v>1120</v>
      </c>
      <c r="E82" s="5">
        <v>1092</v>
      </c>
      <c r="F82" s="6" t="s">
        <v>351</v>
      </c>
      <c r="G82" s="7">
        <v>5.8999999999999999E-3</v>
      </c>
      <c r="H82" s="18">
        <f>ABS(Table1[[#This Row],[Chg%]])</f>
        <v>5.8999999999999999E-3</v>
      </c>
      <c r="I82" s="23">
        <f>Table1[[#This Row],[High]]-Table1[[#This Row],[Low]]</f>
        <v>28</v>
      </c>
      <c r="J82" s="26">
        <f>Table1[[#This Row],[Volatility]]/Table1[[#This Row],[Open]]</f>
        <v>2.5339366515837104E-2</v>
      </c>
      <c r="K82" s="26"/>
      <c r="Y82" s="5">
        <v>1120</v>
      </c>
      <c r="Z82" s="5">
        <v>1092</v>
      </c>
      <c r="AA82" s="4">
        <v>1113.8</v>
      </c>
    </row>
    <row r="83" spans="1:27" ht="15.6" thickBot="1" x14ac:dyDescent="0.35">
      <c r="A83" s="3" t="s">
        <v>87</v>
      </c>
      <c r="B83" s="8">
        <v>1107.3</v>
      </c>
      <c r="C83" s="5">
        <v>1110</v>
      </c>
      <c r="D83" s="5">
        <v>1118.4000000000001</v>
      </c>
      <c r="E83" s="5">
        <v>1065</v>
      </c>
      <c r="F83" s="6" t="s">
        <v>352</v>
      </c>
      <c r="G83" s="9">
        <v>-2.4299999999999999E-2</v>
      </c>
      <c r="H83" s="18">
        <f>ABS(Table1[[#This Row],[Chg%]])</f>
        <v>2.4299999999999999E-2</v>
      </c>
      <c r="I83" s="23">
        <f>Table1[[#This Row],[High]]-Table1[[#This Row],[Low]]</f>
        <v>53.400000000000091</v>
      </c>
      <c r="J83" s="26">
        <f>Table1[[#This Row],[Volatility]]/Table1[[#This Row],[Open]]</f>
        <v>4.8108108108108193E-2</v>
      </c>
      <c r="K83" s="26"/>
      <c r="Y83" s="5">
        <v>1118.4000000000001</v>
      </c>
      <c r="Z83" s="5">
        <v>1065</v>
      </c>
      <c r="AA83" s="8">
        <v>1107.3</v>
      </c>
    </row>
    <row r="84" spans="1:27" ht="15.6" thickBot="1" x14ac:dyDescent="0.35">
      <c r="A84" s="3" t="s">
        <v>88</v>
      </c>
      <c r="B84" s="8">
        <v>1134.9000000000001</v>
      </c>
      <c r="C84" s="5">
        <v>1125</v>
      </c>
      <c r="D84" s="5">
        <v>1140.9000000000001</v>
      </c>
      <c r="E84" s="5">
        <v>1101</v>
      </c>
      <c r="F84" s="6" t="s">
        <v>353</v>
      </c>
      <c r="G84" s="9">
        <v>-1.43E-2</v>
      </c>
      <c r="H84" s="18">
        <f>ABS(Table1[[#This Row],[Chg%]])</f>
        <v>1.43E-2</v>
      </c>
      <c r="I84" s="23">
        <f>Table1[[#This Row],[High]]-Table1[[#This Row],[Low]]</f>
        <v>39.900000000000091</v>
      </c>
      <c r="J84" s="26">
        <f>Table1[[#This Row],[Volatility]]/Table1[[#This Row],[Open]]</f>
        <v>3.546666666666675E-2</v>
      </c>
      <c r="K84" s="26"/>
      <c r="Y84" s="5">
        <v>1140.9000000000001</v>
      </c>
      <c r="Z84" s="5">
        <v>1101</v>
      </c>
      <c r="AA84" s="8">
        <v>1134.9000000000001</v>
      </c>
    </row>
    <row r="85" spans="1:27" ht="15.6" thickBot="1" x14ac:dyDescent="0.35">
      <c r="A85" s="3" t="s">
        <v>89</v>
      </c>
      <c r="B85" s="4">
        <v>1151.3499999999999</v>
      </c>
      <c r="C85" s="5">
        <v>1153</v>
      </c>
      <c r="D85" s="5">
        <v>1165</v>
      </c>
      <c r="E85" s="5">
        <v>1142.75</v>
      </c>
      <c r="F85" s="6" t="s">
        <v>354</v>
      </c>
      <c r="G85" s="7">
        <v>2.2000000000000001E-3</v>
      </c>
      <c r="H85" s="18">
        <f>ABS(Table1[[#This Row],[Chg%]])</f>
        <v>2.2000000000000001E-3</v>
      </c>
      <c r="I85" s="23">
        <f>Table1[[#This Row],[High]]-Table1[[#This Row],[Low]]</f>
        <v>22.25</v>
      </c>
      <c r="J85" s="26">
        <f>Table1[[#This Row],[Volatility]]/Table1[[#This Row],[Open]]</f>
        <v>1.9297484822202948E-2</v>
      </c>
      <c r="K85" s="26"/>
      <c r="Y85" s="5">
        <v>1165</v>
      </c>
      <c r="Z85" s="5">
        <v>1142.75</v>
      </c>
      <c r="AA85" s="4">
        <v>1151.3499999999999</v>
      </c>
    </row>
    <row r="86" spans="1:27" ht="15.6" thickBot="1" x14ac:dyDescent="0.35">
      <c r="A86" s="3" t="s">
        <v>90</v>
      </c>
      <c r="B86" s="8">
        <v>1148.8499999999999</v>
      </c>
      <c r="C86" s="5">
        <v>1178.3499999999999</v>
      </c>
      <c r="D86" s="5">
        <v>1180</v>
      </c>
      <c r="E86" s="5">
        <v>1133.0999999999999</v>
      </c>
      <c r="F86" s="6" t="s">
        <v>355</v>
      </c>
      <c r="G86" s="9">
        <v>-2.7900000000000001E-2</v>
      </c>
      <c r="H86" s="18">
        <f>ABS(Table1[[#This Row],[Chg%]])</f>
        <v>2.7900000000000001E-2</v>
      </c>
      <c r="I86" s="23">
        <f>Table1[[#This Row],[High]]-Table1[[#This Row],[Low]]</f>
        <v>46.900000000000091</v>
      </c>
      <c r="J86" s="26">
        <f>Table1[[#This Row],[Volatility]]/Table1[[#This Row],[Open]]</f>
        <v>3.9801417235965628E-2</v>
      </c>
      <c r="K86" s="26"/>
      <c r="Y86" s="5">
        <v>1180</v>
      </c>
      <c r="Z86" s="5">
        <v>1133.0999999999999</v>
      </c>
      <c r="AA86" s="8">
        <v>1148.8499999999999</v>
      </c>
    </row>
    <row r="87" spans="1:27" ht="15.6" thickBot="1" x14ac:dyDescent="0.35">
      <c r="A87" s="3" t="s">
        <v>91</v>
      </c>
      <c r="B87" s="4">
        <v>1181.8</v>
      </c>
      <c r="C87" s="5">
        <v>1175</v>
      </c>
      <c r="D87" s="5">
        <v>1185.3499999999999</v>
      </c>
      <c r="E87" s="5">
        <v>1168</v>
      </c>
      <c r="F87" s="6" t="s">
        <v>356</v>
      </c>
      <c r="G87" s="7">
        <v>1.9E-3</v>
      </c>
      <c r="H87" s="18">
        <f>ABS(Table1[[#This Row],[Chg%]])</f>
        <v>1.9E-3</v>
      </c>
      <c r="I87" s="23">
        <f>Table1[[#This Row],[High]]-Table1[[#This Row],[Low]]</f>
        <v>17.349999999999909</v>
      </c>
      <c r="J87" s="26">
        <f>Table1[[#This Row],[Volatility]]/Table1[[#This Row],[Open]]</f>
        <v>1.4765957446808434E-2</v>
      </c>
      <c r="K87" s="26"/>
      <c r="Y87" s="5">
        <v>1185.3499999999999</v>
      </c>
      <c r="Z87" s="5">
        <v>1168</v>
      </c>
      <c r="AA87" s="4">
        <v>1181.8</v>
      </c>
    </row>
    <row r="88" spans="1:27" ht="15.6" thickBot="1" x14ac:dyDescent="0.35">
      <c r="A88" s="3" t="s">
        <v>92</v>
      </c>
      <c r="B88" s="4">
        <v>1179.5999999999999</v>
      </c>
      <c r="C88" s="5">
        <v>1200.2</v>
      </c>
      <c r="D88" s="5">
        <v>1201.1500000000001</v>
      </c>
      <c r="E88" s="5">
        <v>1166.1500000000001</v>
      </c>
      <c r="F88" s="6" t="s">
        <v>357</v>
      </c>
      <c r="G88" s="7">
        <v>1.6999999999999999E-3</v>
      </c>
      <c r="H88" s="18">
        <f>ABS(Table1[[#This Row],[Chg%]])</f>
        <v>1.6999999999999999E-3</v>
      </c>
      <c r="I88" s="23">
        <f>Table1[[#This Row],[High]]-Table1[[#This Row],[Low]]</f>
        <v>35</v>
      </c>
      <c r="J88" s="26">
        <f>Table1[[#This Row],[Volatility]]/Table1[[#This Row],[Open]]</f>
        <v>2.9161806365605732E-2</v>
      </c>
      <c r="K88" s="26"/>
      <c r="Y88" s="5">
        <v>1201.1500000000001</v>
      </c>
      <c r="Z88" s="5">
        <v>1166.1500000000001</v>
      </c>
      <c r="AA88" s="4">
        <v>1179.5999999999999</v>
      </c>
    </row>
    <row r="89" spans="1:27" ht="15.6" thickBot="1" x14ac:dyDescent="0.35">
      <c r="A89" s="3" t="s">
        <v>93</v>
      </c>
      <c r="B89" s="8">
        <v>1177.6500000000001</v>
      </c>
      <c r="C89" s="5">
        <v>1175.5</v>
      </c>
      <c r="D89" s="5">
        <v>1185</v>
      </c>
      <c r="E89" s="5">
        <v>1170.0999999999999</v>
      </c>
      <c r="F89" s="6" t="s">
        <v>358</v>
      </c>
      <c r="G89" s="9">
        <v>-1.8200000000000001E-2</v>
      </c>
      <c r="H89" s="18">
        <f>ABS(Table1[[#This Row],[Chg%]])</f>
        <v>1.8200000000000001E-2</v>
      </c>
      <c r="I89" s="23">
        <f>Table1[[#This Row],[High]]-Table1[[#This Row],[Low]]</f>
        <v>14.900000000000091</v>
      </c>
      <c r="J89" s="26">
        <f>Table1[[#This Row],[Volatility]]/Table1[[#This Row],[Open]]</f>
        <v>1.2675457252233169E-2</v>
      </c>
      <c r="K89" s="26"/>
      <c r="Y89" s="5">
        <v>1185</v>
      </c>
      <c r="Z89" s="5">
        <v>1170.0999999999999</v>
      </c>
      <c r="AA89" s="8">
        <v>1177.6500000000001</v>
      </c>
    </row>
    <row r="90" spans="1:27" ht="15.6" thickBot="1" x14ac:dyDescent="0.35">
      <c r="A90" s="3" t="s">
        <v>94</v>
      </c>
      <c r="B90" s="4">
        <v>1199.45</v>
      </c>
      <c r="C90" s="5">
        <v>1195</v>
      </c>
      <c r="D90" s="5">
        <v>1202.5</v>
      </c>
      <c r="E90" s="5">
        <v>1181</v>
      </c>
      <c r="F90" s="6" t="s">
        <v>359</v>
      </c>
      <c r="G90" s="7">
        <v>2.0000000000000001E-4</v>
      </c>
      <c r="H90" s="18">
        <f>ABS(Table1[[#This Row],[Chg%]])</f>
        <v>2.0000000000000001E-4</v>
      </c>
      <c r="I90" s="23">
        <f>Table1[[#This Row],[High]]-Table1[[#This Row],[Low]]</f>
        <v>21.5</v>
      </c>
      <c r="J90" s="26">
        <f>Table1[[#This Row],[Volatility]]/Table1[[#This Row],[Open]]</f>
        <v>1.7991631799163181E-2</v>
      </c>
      <c r="K90" s="26"/>
      <c r="Y90" s="5">
        <v>1202.5</v>
      </c>
      <c r="Z90" s="5">
        <v>1181</v>
      </c>
      <c r="AA90" s="4">
        <v>1199.45</v>
      </c>
    </row>
    <row r="91" spans="1:27" ht="15.6" thickBot="1" x14ac:dyDescent="0.35">
      <c r="A91" s="3" t="s">
        <v>95</v>
      </c>
      <c r="B91" s="8">
        <v>1199.25</v>
      </c>
      <c r="C91" s="5">
        <v>1197.5</v>
      </c>
      <c r="D91" s="5">
        <v>1204.7</v>
      </c>
      <c r="E91" s="5">
        <v>1185.6500000000001</v>
      </c>
      <c r="F91" s="6" t="s">
        <v>360</v>
      </c>
      <c r="G91" s="9">
        <v>-8.9999999999999998E-4</v>
      </c>
      <c r="H91" s="18">
        <f>ABS(Table1[[#This Row],[Chg%]])</f>
        <v>8.9999999999999998E-4</v>
      </c>
      <c r="I91" s="23">
        <f>Table1[[#This Row],[High]]-Table1[[#This Row],[Low]]</f>
        <v>19.049999999999955</v>
      </c>
      <c r="J91" s="26">
        <f>Table1[[#This Row],[Volatility]]/Table1[[#This Row],[Open]]</f>
        <v>1.5908141962421674E-2</v>
      </c>
      <c r="K91" s="26"/>
      <c r="Y91" s="5">
        <v>1204.7</v>
      </c>
      <c r="Z91" s="5">
        <v>1185.6500000000001</v>
      </c>
      <c r="AA91" s="8">
        <v>1199.25</v>
      </c>
    </row>
    <row r="92" spans="1:27" ht="15.6" thickBot="1" x14ac:dyDescent="0.35">
      <c r="A92" s="3" t="s">
        <v>96</v>
      </c>
      <c r="B92" s="8">
        <v>1200.3</v>
      </c>
      <c r="C92" s="5">
        <v>1204</v>
      </c>
      <c r="D92" s="5">
        <v>1209</v>
      </c>
      <c r="E92" s="5">
        <v>1198</v>
      </c>
      <c r="F92" s="6" t="s">
        <v>361</v>
      </c>
      <c r="G92" s="9">
        <v>-8.0000000000000002E-3</v>
      </c>
      <c r="H92" s="18">
        <f>ABS(Table1[[#This Row],[Chg%]])</f>
        <v>8.0000000000000002E-3</v>
      </c>
      <c r="I92" s="23">
        <f>Table1[[#This Row],[High]]-Table1[[#This Row],[Low]]</f>
        <v>11</v>
      </c>
      <c r="J92" s="26">
        <f>Table1[[#This Row],[Volatility]]/Table1[[#This Row],[Open]]</f>
        <v>9.1362126245847185E-3</v>
      </c>
      <c r="K92" s="26"/>
      <c r="Y92" s="5">
        <v>1209</v>
      </c>
      <c r="Z92" s="5">
        <v>1198</v>
      </c>
      <c r="AA92" s="8">
        <v>1200.3</v>
      </c>
    </row>
    <row r="93" spans="1:27" ht="15.6" thickBot="1" x14ac:dyDescent="0.35">
      <c r="A93" s="3" t="s">
        <v>97</v>
      </c>
      <c r="B93" s="8">
        <v>1209.95</v>
      </c>
      <c r="C93" s="5">
        <v>1208.95</v>
      </c>
      <c r="D93" s="5">
        <v>1214.75</v>
      </c>
      <c r="E93" s="5">
        <v>1200</v>
      </c>
      <c r="F93" s="6" t="s">
        <v>362</v>
      </c>
      <c r="G93" s="9">
        <v>-5.8999999999999999E-3</v>
      </c>
      <c r="H93" s="18">
        <f>ABS(Table1[[#This Row],[Chg%]])</f>
        <v>5.8999999999999999E-3</v>
      </c>
      <c r="I93" s="23">
        <f>Table1[[#This Row],[High]]-Table1[[#This Row],[Low]]</f>
        <v>14.75</v>
      </c>
      <c r="J93" s="26">
        <f>Table1[[#This Row],[Volatility]]/Table1[[#This Row],[Open]]</f>
        <v>1.2200670002895073E-2</v>
      </c>
      <c r="K93" s="26"/>
      <c r="Y93" s="5">
        <v>1214.75</v>
      </c>
      <c r="Z93" s="5">
        <v>1200</v>
      </c>
      <c r="AA93" s="8">
        <v>1209.95</v>
      </c>
    </row>
    <row r="94" spans="1:27" ht="15.6" thickBot="1" x14ac:dyDescent="0.35">
      <c r="A94" s="3" t="s">
        <v>98</v>
      </c>
      <c r="B94" s="8">
        <v>1217.0999999999999</v>
      </c>
      <c r="C94" s="5">
        <v>1230</v>
      </c>
      <c r="D94" s="5">
        <v>1230</v>
      </c>
      <c r="E94" s="5">
        <v>1214.0999999999999</v>
      </c>
      <c r="F94" s="6" t="s">
        <v>363</v>
      </c>
      <c r="G94" s="9">
        <v>-8.2000000000000007E-3</v>
      </c>
      <c r="H94" s="18">
        <f>ABS(Table1[[#This Row],[Chg%]])</f>
        <v>8.2000000000000007E-3</v>
      </c>
      <c r="I94" s="23">
        <f>Table1[[#This Row],[High]]-Table1[[#This Row],[Low]]</f>
        <v>15.900000000000091</v>
      </c>
      <c r="J94" s="26">
        <f>Table1[[#This Row],[Volatility]]/Table1[[#This Row],[Open]]</f>
        <v>1.2926829268292757E-2</v>
      </c>
      <c r="K94" s="26"/>
      <c r="Y94" s="5">
        <v>1230</v>
      </c>
      <c r="Z94" s="5">
        <v>1214.0999999999999</v>
      </c>
      <c r="AA94" s="8">
        <v>1217.0999999999999</v>
      </c>
    </row>
    <row r="95" spans="1:27" ht="15.6" thickBot="1" x14ac:dyDescent="0.35">
      <c r="A95" s="3" t="s">
        <v>99</v>
      </c>
      <c r="B95" s="4">
        <v>1227.2</v>
      </c>
      <c r="C95" s="5">
        <v>1222.5</v>
      </c>
      <c r="D95" s="5">
        <v>1230</v>
      </c>
      <c r="E95" s="5">
        <v>1213.9000000000001</v>
      </c>
      <c r="F95" s="6" t="s">
        <v>364</v>
      </c>
      <c r="G95" s="7">
        <v>1.15E-2</v>
      </c>
      <c r="H95" s="18">
        <f>ABS(Table1[[#This Row],[Chg%]])</f>
        <v>1.15E-2</v>
      </c>
      <c r="I95" s="23">
        <f>Table1[[#This Row],[High]]-Table1[[#This Row],[Low]]</f>
        <v>16.099999999999909</v>
      </c>
      <c r="J95" s="26">
        <f>Table1[[#This Row],[Volatility]]/Table1[[#This Row],[Open]]</f>
        <v>1.3169734151329169E-2</v>
      </c>
      <c r="K95" s="26"/>
      <c r="Y95" s="5">
        <v>1230</v>
      </c>
      <c r="Z95" s="5">
        <v>1213.9000000000001</v>
      </c>
      <c r="AA95" s="4">
        <v>1227.2</v>
      </c>
    </row>
    <row r="96" spans="1:27" ht="15.6" thickBot="1" x14ac:dyDescent="0.35">
      <c r="A96" s="3" t="s">
        <v>100</v>
      </c>
      <c r="B96" s="8">
        <v>1213.25</v>
      </c>
      <c r="C96" s="5">
        <v>1216.9000000000001</v>
      </c>
      <c r="D96" s="5">
        <v>1218.5</v>
      </c>
      <c r="E96" s="5">
        <v>1203.5</v>
      </c>
      <c r="F96" s="6" t="s">
        <v>365</v>
      </c>
      <c r="G96" s="9">
        <v>-3.2000000000000002E-3</v>
      </c>
      <c r="H96" s="18">
        <f>ABS(Table1[[#This Row],[Chg%]])</f>
        <v>3.2000000000000002E-3</v>
      </c>
      <c r="I96" s="23">
        <f>Table1[[#This Row],[High]]-Table1[[#This Row],[Low]]</f>
        <v>15</v>
      </c>
      <c r="J96" s="26">
        <f>Table1[[#This Row],[Volatility]]/Table1[[#This Row],[Open]]</f>
        <v>1.2326403155559208E-2</v>
      </c>
      <c r="K96" s="26"/>
      <c r="Y96" s="5">
        <v>1218.5</v>
      </c>
      <c r="Z96" s="5">
        <v>1203.5</v>
      </c>
      <c r="AA96" s="8">
        <v>1213.25</v>
      </c>
    </row>
    <row r="97" spans="1:27" ht="15.6" thickBot="1" x14ac:dyDescent="0.35">
      <c r="A97" s="3" t="s">
        <v>101</v>
      </c>
      <c r="B97" s="8">
        <v>1217.1500000000001</v>
      </c>
      <c r="C97" s="5">
        <v>1225</v>
      </c>
      <c r="D97" s="5">
        <v>1233</v>
      </c>
      <c r="E97" s="5">
        <v>1214.45</v>
      </c>
      <c r="F97" s="6" t="s">
        <v>366</v>
      </c>
      <c r="G97" s="9">
        <v>-1.8E-3</v>
      </c>
      <c r="H97" s="18">
        <f>ABS(Table1[[#This Row],[Chg%]])</f>
        <v>1.8E-3</v>
      </c>
      <c r="I97" s="23">
        <f>Table1[[#This Row],[High]]-Table1[[#This Row],[Low]]</f>
        <v>18.549999999999955</v>
      </c>
      <c r="J97" s="26">
        <f>Table1[[#This Row],[Volatility]]/Table1[[#This Row],[Open]]</f>
        <v>1.5142857142857106E-2</v>
      </c>
      <c r="K97" s="26"/>
      <c r="Y97" s="5">
        <v>1233</v>
      </c>
      <c r="Z97" s="5">
        <v>1214.45</v>
      </c>
      <c r="AA97" s="8">
        <v>1217.1500000000001</v>
      </c>
    </row>
    <row r="98" spans="1:27" ht="15.6" thickBot="1" x14ac:dyDescent="0.35">
      <c r="A98" s="3" t="s">
        <v>102</v>
      </c>
      <c r="B98" s="8">
        <v>1219.3499999999999</v>
      </c>
      <c r="C98" s="5">
        <v>1243.2</v>
      </c>
      <c r="D98" s="5">
        <v>1248.4000000000001</v>
      </c>
      <c r="E98" s="5">
        <v>1215</v>
      </c>
      <c r="F98" s="6" t="s">
        <v>367</v>
      </c>
      <c r="G98" s="9">
        <v>-1.78E-2</v>
      </c>
      <c r="H98" s="18">
        <f>ABS(Table1[[#This Row],[Chg%]])</f>
        <v>1.78E-2</v>
      </c>
      <c r="I98" s="23">
        <f>Table1[[#This Row],[High]]-Table1[[#This Row],[Low]]</f>
        <v>33.400000000000091</v>
      </c>
      <c r="J98" s="26">
        <f>Table1[[#This Row],[Volatility]]/Table1[[#This Row],[Open]]</f>
        <v>2.686615186615194E-2</v>
      </c>
      <c r="K98" s="26"/>
      <c r="Y98" s="5">
        <v>1248.4000000000001</v>
      </c>
      <c r="Z98" s="5">
        <v>1215</v>
      </c>
      <c r="AA98" s="8">
        <v>1219.3499999999999</v>
      </c>
    </row>
    <row r="99" spans="1:27" ht="15.6" thickBot="1" x14ac:dyDescent="0.35">
      <c r="A99" s="3" t="s">
        <v>103</v>
      </c>
      <c r="B99" s="8">
        <v>1241.4000000000001</v>
      </c>
      <c r="C99" s="5">
        <v>1259.9000000000001</v>
      </c>
      <c r="D99" s="5">
        <v>1259.9000000000001</v>
      </c>
      <c r="E99" s="5">
        <v>1233.5999999999999</v>
      </c>
      <c r="F99" s="6" t="s">
        <v>368</v>
      </c>
      <c r="G99" s="9">
        <v>-6.1000000000000004E-3</v>
      </c>
      <c r="H99" s="18">
        <f>ABS(Table1[[#This Row],[Chg%]])</f>
        <v>6.1000000000000004E-3</v>
      </c>
      <c r="I99" s="23">
        <f>Table1[[#This Row],[High]]-Table1[[#This Row],[Low]]</f>
        <v>26.300000000000182</v>
      </c>
      <c r="J99" s="26">
        <f>Table1[[#This Row],[Volatility]]/Table1[[#This Row],[Open]]</f>
        <v>2.0874672593063085E-2</v>
      </c>
      <c r="K99" s="26"/>
      <c r="Y99" s="5">
        <v>1259.9000000000001</v>
      </c>
      <c r="Z99" s="5">
        <v>1233.5999999999999</v>
      </c>
      <c r="AA99" s="8">
        <v>1241.4000000000001</v>
      </c>
    </row>
    <row r="100" spans="1:27" ht="15.6" thickBot="1" x14ac:dyDescent="0.35">
      <c r="A100" s="3" t="s">
        <v>104</v>
      </c>
      <c r="B100" s="4">
        <v>1249</v>
      </c>
      <c r="C100" s="5">
        <v>1245.2</v>
      </c>
      <c r="D100" s="5">
        <v>1252.9000000000001</v>
      </c>
      <c r="E100" s="5">
        <v>1244.05</v>
      </c>
      <c r="F100" s="6" t="s">
        <v>369</v>
      </c>
      <c r="G100" s="7">
        <v>6.7999999999999996E-3</v>
      </c>
      <c r="H100" s="18">
        <f>ABS(Table1[[#This Row],[Chg%]])</f>
        <v>6.7999999999999996E-3</v>
      </c>
      <c r="I100" s="23">
        <f>Table1[[#This Row],[High]]-Table1[[#This Row],[Low]]</f>
        <v>8.8500000000001364</v>
      </c>
      <c r="J100" s="26">
        <f>Table1[[#This Row],[Volatility]]/Table1[[#This Row],[Open]]</f>
        <v>7.1072920012850435E-3</v>
      </c>
      <c r="K100" s="26"/>
      <c r="Y100" s="5">
        <v>1252.9000000000001</v>
      </c>
      <c r="Z100" s="5">
        <v>1244.05</v>
      </c>
      <c r="AA100" s="4">
        <v>1249</v>
      </c>
    </row>
    <row r="101" spans="1:27" ht="15.6" thickBot="1" x14ac:dyDescent="0.35">
      <c r="A101" s="3" t="s">
        <v>105</v>
      </c>
      <c r="B101" s="4">
        <v>1240.5999999999999</v>
      </c>
      <c r="C101" s="5">
        <v>1243.3</v>
      </c>
      <c r="D101" s="5">
        <v>1255</v>
      </c>
      <c r="E101" s="5">
        <v>1238.05</v>
      </c>
      <c r="F101" s="6" t="s">
        <v>370</v>
      </c>
      <c r="G101" s="7">
        <v>2.0000000000000001E-4</v>
      </c>
      <c r="H101" s="18">
        <f>ABS(Table1[[#This Row],[Chg%]])</f>
        <v>2.0000000000000001E-4</v>
      </c>
      <c r="I101" s="23">
        <f>Table1[[#This Row],[High]]-Table1[[#This Row],[Low]]</f>
        <v>16.950000000000045</v>
      </c>
      <c r="J101" s="26">
        <f>Table1[[#This Row],[Volatility]]/Table1[[#This Row],[Open]]</f>
        <v>1.3633073272741934E-2</v>
      </c>
      <c r="K101" s="26"/>
      <c r="Y101" s="5">
        <v>1255</v>
      </c>
      <c r="Z101" s="5">
        <v>1238.05</v>
      </c>
      <c r="AA101" s="4">
        <v>1240.5999999999999</v>
      </c>
    </row>
    <row r="102" spans="1:27" ht="15.6" thickBot="1" x14ac:dyDescent="0.35">
      <c r="A102" s="3" t="s">
        <v>106</v>
      </c>
      <c r="B102" s="8">
        <v>1240.3</v>
      </c>
      <c r="C102" s="5">
        <v>1242.95</v>
      </c>
      <c r="D102" s="5">
        <v>1242.95</v>
      </c>
      <c r="E102" s="5">
        <v>1226.05</v>
      </c>
      <c r="F102" s="6" t="s">
        <v>371</v>
      </c>
      <c r="G102" s="9">
        <v>-1.5E-3</v>
      </c>
      <c r="H102" s="18">
        <f>ABS(Table1[[#This Row],[Chg%]])</f>
        <v>1.5E-3</v>
      </c>
      <c r="I102" s="23">
        <f>Table1[[#This Row],[High]]-Table1[[#This Row],[Low]]</f>
        <v>16.900000000000091</v>
      </c>
      <c r="J102" s="26">
        <f>Table1[[#This Row],[Volatility]]/Table1[[#This Row],[Open]]</f>
        <v>1.3596685305120955E-2</v>
      </c>
      <c r="K102" s="26"/>
      <c r="Y102" s="5">
        <v>1242.95</v>
      </c>
      <c r="Z102" s="5">
        <v>1226.05</v>
      </c>
      <c r="AA102" s="8">
        <v>1240.3</v>
      </c>
    </row>
    <row r="103" spans="1:27" ht="15.6" thickBot="1" x14ac:dyDescent="0.35">
      <c r="A103" s="3" t="s">
        <v>107</v>
      </c>
      <c r="B103" s="4">
        <v>1242.2</v>
      </c>
      <c r="C103" s="5">
        <v>1246</v>
      </c>
      <c r="D103" s="5">
        <v>1247</v>
      </c>
      <c r="E103" s="5">
        <v>1231.5999999999999</v>
      </c>
      <c r="F103" s="6" t="s">
        <v>372</v>
      </c>
      <c r="G103" s="7">
        <v>1.9E-3</v>
      </c>
      <c r="H103" s="18">
        <f>ABS(Table1[[#This Row],[Chg%]])</f>
        <v>1.9E-3</v>
      </c>
      <c r="I103" s="23">
        <f>Table1[[#This Row],[High]]-Table1[[#This Row],[Low]]</f>
        <v>15.400000000000091</v>
      </c>
      <c r="J103" s="26">
        <f>Table1[[#This Row],[Volatility]]/Table1[[#This Row],[Open]]</f>
        <v>1.2359550561797826E-2</v>
      </c>
      <c r="K103" s="26"/>
      <c r="Y103" s="5">
        <v>1247</v>
      </c>
      <c r="Z103" s="5">
        <v>1231.5999999999999</v>
      </c>
      <c r="AA103" s="4">
        <v>1242.2</v>
      </c>
    </row>
    <row r="104" spans="1:27" ht="15.6" thickBot="1" x14ac:dyDescent="0.35">
      <c r="A104" s="3" t="s">
        <v>108</v>
      </c>
      <c r="B104" s="8">
        <v>1239.8</v>
      </c>
      <c r="C104" s="5">
        <v>1244.6500000000001</v>
      </c>
      <c r="D104" s="5">
        <v>1248.7</v>
      </c>
      <c r="E104" s="5">
        <v>1237.2</v>
      </c>
      <c r="F104" s="6" t="s">
        <v>373</v>
      </c>
      <c r="G104" s="9">
        <v>-3.8999999999999998E-3</v>
      </c>
      <c r="H104" s="18">
        <f>ABS(Table1[[#This Row],[Chg%]])</f>
        <v>3.8999999999999998E-3</v>
      </c>
      <c r="I104" s="23">
        <f>Table1[[#This Row],[High]]-Table1[[#This Row],[Low]]</f>
        <v>11.5</v>
      </c>
      <c r="J104" s="26">
        <f>Table1[[#This Row],[Volatility]]/Table1[[#This Row],[Open]]</f>
        <v>9.2395452536857738E-3</v>
      </c>
      <c r="K104" s="26"/>
      <c r="Y104" s="5">
        <v>1248.7</v>
      </c>
      <c r="Z104" s="5">
        <v>1237.2</v>
      </c>
      <c r="AA104" s="8">
        <v>1239.8</v>
      </c>
    </row>
    <row r="105" spans="1:27" ht="15.6" thickBot="1" x14ac:dyDescent="0.35">
      <c r="A105" s="3" t="s">
        <v>109</v>
      </c>
      <c r="B105" s="4">
        <v>1244.6500000000001</v>
      </c>
      <c r="C105" s="5">
        <v>1234.9000000000001</v>
      </c>
      <c r="D105" s="5">
        <v>1248</v>
      </c>
      <c r="E105" s="5">
        <v>1227.3</v>
      </c>
      <c r="F105" s="6" t="s">
        <v>374</v>
      </c>
      <c r="G105" s="7">
        <v>1.21E-2</v>
      </c>
      <c r="H105" s="18">
        <f>ABS(Table1[[#This Row],[Chg%]])</f>
        <v>1.21E-2</v>
      </c>
      <c r="I105" s="23">
        <f>Table1[[#This Row],[High]]-Table1[[#This Row],[Low]]</f>
        <v>20.700000000000045</v>
      </c>
      <c r="J105" s="26">
        <f>Table1[[#This Row],[Volatility]]/Table1[[#This Row],[Open]]</f>
        <v>1.6762490889950639E-2</v>
      </c>
      <c r="K105" s="26"/>
      <c r="Y105" s="5">
        <v>1248</v>
      </c>
      <c r="Z105" s="5">
        <v>1227.3</v>
      </c>
      <c r="AA105" s="4">
        <v>1244.6500000000001</v>
      </c>
    </row>
    <row r="106" spans="1:27" ht="15.6" thickBot="1" x14ac:dyDescent="0.35">
      <c r="A106" s="3" t="s">
        <v>110</v>
      </c>
      <c r="B106" s="4">
        <v>1229.8</v>
      </c>
      <c r="C106" s="5">
        <v>1198</v>
      </c>
      <c r="D106" s="5">
        <v>1234</v>
      </c>
      <c r="E106" s="5">
        <v>1198</v>
      </c>
      <c r="F106" s="6" t="s">
        <v>375</v>
      </c>
      <c r="G106" s="7">
        <v>3.1E-2</v>
      </c>
      <c r="H106" s="18">
        <f>ABS(Table1[[#This Row],[Chg%]])</f>
        <v>3.1E-2</v>
      </c>
      <c r="I106" s="23">
        <f>Table1[[#This Row],[High]]-Table1[[#This Row],[Low]]</f>
        <v>36</v>
      </c>
      <c r="J106" s="26">
        <f>Table1[[#This Row],[Volatility]]/Table1[[#This Row],[Open]]</f>
        <v>3.0050083472454091E-2</v>
      </c>
      <c r="K106" s="26"/>
      <c r="Y106" s="5">
        <v>1234</v>
      </c>
      <c r="Z106" s="5">
        <v>1198</v>
      </c>
      <c r="AA106" s="4">
        <v>1229.8</v>
      </c>
    </row>
    <row r="107" spans="1:27" ht="15.6" thickBot="1" x14ac:dyDescent="0.35">
      <c r="A107" s="3" t="s">
        <v>111</v>
      </c>
      <c r="B107" s="8">
        <v>1192.8</v>
      </c>
      <c r="C107" s="5">
        <v>1197</v>
      </c>
      <c r="D107" s="5">
        <v>1197.95</v>
      </c>
      <c r="E107" s="5">
        <v>1177.7</v>
      </c>
      <c r="F107" s="6" t="s">
        <v>376</v>
      </c>
      <c r="G107" s="9">
        <v>-4.8999999999999998E-3</v>
      </c>
      <c r="H107" s="18">
        <f>ABS(Table1[[#This Row],[Chg%]])</f>
        <v>4.8999999999999998E-3</v>
      </c>
      <c r="I107" s="23">
        <f>Table1[[#This Row],[High]]-Table1[[#This Row],[Low]]</f>
        <v>20.25</v>
      </c>
      <c r="J107" s="26">
        <f>Table1[[#This Row],[Volatility]]/Table1[[#This Row],[Open]]</f>
        <v>1.6917293233082706E-2</v>
      </c>
      <c r="K107" s="26"/>
      <c r="Y107" s="5">
        <v>1197.95</v>
      </c>
      <c r="Z107" s="5">
        <v>1177.7</v>
      </c>
      <c r="AA107" s="8">
        <v>1192.8</v>
      </c>
    </row>
    <row r="108" spans="1:27" ht="15.6" thickBot="1" x14ac:dyDescent="0.35">
      <c r="A108" s="3" t="s">
        <v>112</v>
      </c>
      <c r="B108" s="8">
        <v>1198.7</v>
      </c>
      <c r="C108" s="5">
        <v>1220.25</v>
      </c>
      <c r="D108" s="5">
        <v>1227.5999999999999</v>
      </c>
      <c r="E108" s="5">
        <v>1191.45</v>
      </c>
      <c r="F108" s="6" t="s">
        <v>377</v>
      </c>
      <c r="G108" s="9">
        <v>-2.2499999999999999E-2</v>
      </c>
      <c r="H108" s="18">
        <f>ABS(Table1[[#This Row],[Chg%]])</f>
        <v>2.2499999999999999E-2</v>
      </c>
      <c r="I108" s="23">
        <f>Table1[[#This Row],[High]]-Table1[[#This Row],[Low]]</f>
        <v>36.149999999999864</v>
      </c>
      <c r="J108" s="26">
        <f>Table1[[#This Row],[Volatility]]/Table1[[#This Row],[Open]]</f>
        <v>2.9625076828518636E-2</v>
      </c>
      <c r="K108" s="26"/>
      <c r="Y108" s="5">
        <v>1227.5999999999999</v>
      </c>
      <c r="Z108" s="5">
        <v>1191.45</v>
      </c>
      <c r="AA108" s="8">
        <v>1198.7</v>
      </c>
    </row>
    <row r="109" spans="1:27" ht="15.6" thickBot="1" x14ac:dyDescent="0.35">
      <c r="A109" s="3" t="s">
        <v>113</v>
      </c>
      <c r="B109" s="4">
        <v>1226.3</v>
      </c>
      <c r="C109" s="5">
        <v>1231.45</v>
      </c>
      <c r="D109" s="5">
        <v>1237.8</v>
      </c>
      <c r="E109" s="5">
        <v>1220.25</v>
      </c>
      <c r="F109" s="6" t="s">
        <v>378</v>
      </c>
      <c r="G109" s="7">
        <v>2.0000000000000001E-4</v>
      </c>
      <c r="H109" s="18">
        <f>ABS(Table1[[#This Row],[Chg%]])</f>
        <v>2.0000000000000001E-4</v>
      </c>
      <c r="I109" s="23">
        <f>Table1[[#This Row],[High]]-Table1[[#This Row],[Low]]</f>
        <v>17.549999999999955</v>
      </c>
      <c r="J109" s="26">
        <f>Table1[[#This Row],[Volatility]]/Table1[[#This Row],[Open]]</f>
        <v>1.4251492143408141E-2</v>
      </c>
      <c r="K109" s="26"/>
      <c r="Y109" s="5">
        <v>1237.8</v>
      </c>
      <c r="Z109" s="5">
        <v>1220.25</v>
      </c>
      <c r="AA109" s="4">
        <v>1226.3</v>
      </c>
    </row>
    <row r="110" spans="1:27" ht="15.6" thickBot="1" x14ac:dyDescent="0.35">
      <c r="A110" s="3" t="s">
        <v>114</v>
      </c>
      <c r="B110" s="8">
        <v>1226.05</v>
      </c>
      <c r="C110" s="5">
        <v>1238.95</v>
      </c>
      <c r="D110" s="5">
        <v>1238.95</v>
      </c>
      <c r="E110" s="5">
        <v>1217.2</v>
      </c>
      <c r="F110" s="6" t="s">
        <v>379</v>
      </c>
      <c r="G110" s="9">
        <v>-7.9000000000000008E-3</v>
      </c>
      <c r="H110" s="18">
        <f>ABS(Table1[[#This Row],[Chg%]])</f>
        <v>7.9000000000000008E-3</v>
      </c>
      <c r="I110" s="23">
        <f>Table1[[#This Row],[High]]-Table1[[#This Row],[Low]]</f>
        <v>21.75</v>
      </c>
      <c r="J110" s="26">
        <f>Table1[[#This Row],[Volatility]]/Table1[[#This Row],[Open]]</f>
        <v>1.7555187860688486E-2</v>
      </c>
      <c r="K110" s="26"/>
      <c r="Y110" s="5">
        <v>1238.95</v>
      </c>
      <c r="Z110" s="5">
        <v>1217.2</v>
      </c>
      <c r="AA110" s="8">
        <v>1226.05</v>
      </c>
    </row>
    <row r="111" spans="1:27" ht="15.6" thickBot="1" x14ac:dyDescent="0.35">
      <c r="A111" s="3" t="s">
        <v>115</v>
      </c>
      <c r="B111" s="4">
        <v>1235.8499999999999</v>
      </c>
      <c r="C111" s="5">
        <v>1225.3</v>
      </c>
      <c r="D111" s="5">
        <v>1242</v>
      </c>
      <c r="E111" s="5">
        <v>1222.25</v>
      </c>
      <c r="F111" s="6" t="s">
        <v>380</v>
      </c>
      <c r="G111" s="7">
        <v>1.03E-2</v>
      </c>
      <c r="H111" s="18">
        <f>ABS(Table1[[#This Row],[Chg%]])</f>
        <v>1.03E-2</v>
      </c>
      <c r="I111" s="23">
        <f>Table1[[#This Row],[High]]-Table1[[#This Row],[Low]]</f>
        <v>19.75</v>
      </c>
      <c r="J111" s="26">
        <f>Table1[[#This Row],[Volatility]]/Table1[[#This Row],[Open]]</f>
        <v>1.6118501591446992E-2</v>
      </c>
      <c r="K111" s="26"/>
      <c r="Y111" s="5">
        <v>1242</v>
      </c>
      <c r="Z111" s="5">
        <v>1222.25</v>
      </c>
      <c r="AA111" s="4">
        <v>1235.8499999999999</v>
      </c>
    </row>
    <row r="112" spans="1:27" ht="15.6" thickBot="1" x14ac:dyDescent="0.35">
      <c r="A112" s="3" t="s">
        <v>116</v>
      </c>
      <c r="B112" s="4">
        <v>1223.2</v>
      </c>
      <c r="C112" s="5">
        <v>1218.8</v>
      </c>
      <c r="D112" s="5">
        <v>1227.8</v>
      </c>
      <c r="E112" s="5">
        <v>1213.25</v>
      </c>
      <c r="F112" s="6" t="s">
        <v>381</v>
      </c>
      <c r="G112" s="7">
        <v>8.2000000000000007E-3</v>
      </c>
      <c r="H112" s="18">
        <f>ABS(Table1[[#This Row],[Chg%]])</f>
        <v>8.2000000000000007E-3</v>
      </c>
      <c r="I112" s="23">
        <f>Table1[[#This Row],[High]]-Table1[[#This Row],[Low]]</f>
        <v>14.549999999999955</v>
      </c>
      <c r="J112" s="26">
        <f>Table1[[#This Row],[Volatility]]/Table1[[#This Row],[Open]]</f>
        <v>1.1937971775516865E-2</v>
      </c>
      <c r="K112" s="26"/>
      <c r="Y112" s="5">
        <v>1227.8</v>
      </c>
      <c r="Z112" s="5">
        <v>1213.25</v>
      </c>
      <c r="AA112" s="4">
        <v>1223.2</v>
      </c>
    </row>
    <row r="113" spans="1:27" ht="15.6" thickBot="1" x14ac:dyDescent="0.35">
      <c r="A113" s="3" t="s">
        <v>269</v>
      </c>
      <c r="B113" s="8">
        <v>1213.2</v>
      </c>
      <c r="C113" s="5">
        <v>1235</v>
      </c>
      <c r="D113" s="5">
        <v>1235</v>
      </c>
      <c r="E113" s="5">
        <v>1211.75</v>
      </c>
      <c r="F113" s="6" t="s">
        <v>382</v>
      </c>
      <c r="G113" s="9">
        <v>-2.52E-2</v>
      </c>
      <c r="H113" s="18">
        <f>ABS(Table1[[#This Row],[Chg%]])</f>
        <v>2.52E-2</v>
      </c>
      <c r="I113" s="23">
        <f>Table1[[#This Row],[High]]-Table1[[#This Row],[Low]]</f>
        <v>23.25</v>
      </c>
      <c r="J113" s="26">
        <f>Table1[[#This Row],[Volatility]]/Table1[[#This Row],[Open]]</f>
        <v>1.882591093117409E-2</v>
      </c>
      <c r="K113" s="26"/>
      <c r="Y113" s="5">
        <v>1235</v>
      </c>
      <c r="Z113" s="5">
        <v>1211.75</v>
      </c>
      <c r="AA113" s="8">
        <v>1213.2</v>
      </c>
    </row>
    <row r="114" spans="1:27" ht="15.6" thickBot="1" x14ac:dyDescent="0.35">
      <c r="A114" s="3" t="s">
        <v>117</v>
      </c>
      <c r="B114" s="8">
        <v>1244.55</v>
      </c>
      <c r="C114" s="5">
        <v>1246</v>
      </c>
      <c r="D114" s="5">
        <v>1254</v>
      </c>
      <c r="E114" s="5">
        <v>1239.0999999999999</v>
      </c>
      <c r="F114" s="6" t="s">
        <v>383</v>
      </c>
      <c r="G114" s="9">
        <v>-2.0000000000000001E-4</v>
      </c>
      <c r="H114" s="18">
        <f>ABS(Table1[[#This Row],[Chg%]])</f>
        <v>2.0000000000000001E-4</v>
      </c>
      <c r="I114" s="23">
        <f>Table1[[#This Row],[High]]-Table1[[#This Row],[Low]]</f>
        <v>14.900000000000091</v>
      </c>
      <c r="J114" s="26">
        <f>Table1[[#This Row],[Volatility]]/Table1[[#This Row],[Open]]</f>
        <v>1.1958266452648547E-2</v>
      </c>
      <c r="K114" s="26"/>
      <c r="Y114" s="5">
        <v>1254</v>
      </c>
      <c r="Z114" s="5">
        <v>1239.0999999999999</v>
      </c>
      <c r="AA114" s="8">
        <v>1244.55</v>
      </c>
    </row>
    <row r="115" spans="1:27" ht="15.6" thickBot="1" x14ac:dyDescent="0.35">
      <c r="A115" s="3" t="s">
        <v>118</v>
      </c>
      <c r="B115" s="4">
        <v>1244.8499999999999</v>
      </c>
      <c r="C115" s="5">
        <v>1240</v>
      </c>
      <c r="D115" s="5">
        <v>1246.8499999999999</v>
      </c>
      <c r="E115" s="5">
        <v>1231</v>
      </c>
      <c r="F115" s="6" t="s">
        <v>384</v>
      </c>
      <c r="G115" s="7">
        <v>3.2000000000000002E-3</v>
      </c>
      <c r="H115" s="18">
        <f>ABS(Table1[[#This Row],[Chg%]])</f>
        <v>3.2000000000000002E-3</v>
      </c>
      <c r="I115" s="23">
        <f>Table1[[#This Row],[High]]-Table1[[#This Row],[Low]]</f>
        <v>15.849999999999909</v>
      </c>
      <c r="J115" s="26">
        <f>Table1[[#This Row],[Volatility]]/Table1[[#This Row],[Open]]</f>
        <v>1.2782258064516055E-2</v>
      </c>
      <c r="K115" s="26"/>
      <c r="Y115" s="5">
        <v>1246.8499999999999</v>
      </c>
      <c r="Z115" s="5">
        <v>1231</v>
      </c>
      <c r="AA115" s="4">
        <v>1244.8499999999999</v>
      </c>
    </row>
    <row r="116" spans="1:27" ht="15.6" thickBot="1" x14ac:dyDescent="0.35">
      <c r="A116" s="3" t="s">
        <v>119</v>
      </c>
      <c r="B116" s="8">
        <v>1240.8499999999999</v>
      </c>
      <c r="C116" s="5">
        <v>1248.05</v>
      </c>
      <c r="D116" s="5">
        <v>1255</v>
      </c>
      <c r="E116" s="5">
        <v>1234.4000000000001</v>
      </c>
      <c r="F116" s="6" t="s">
        <v>385</v>
      </c>
      <c r="G116" s="9">
        <v>-2.8E-3</v>
      </c>
      <c r="H116" s="18">
        <f>ABS(Table1[[#This Row],[Chg%]])</f>
        <v>2.8E-3</v>
      </c>
      <c r="I116" s="23">
        <f>Table1[[#This Row],[High]]-Table1[[#This Row],[Low]]</f>
        <v>20.599999999999909</v>
      </c>
      <c r="J116" s="26">
        <f>Table1[[#This Row],[Volatility]]/Table1[[#This Row],[Open]]</f>
        <v>1.6505748968390618E-2</v>
      </c>
      <c r="K116" s="26"/>
      <c r="Y116" s="5">
        <v>1255</v>
      </c>
      <c r="Z116" s="5">
        <v>1234.4000000000001</v>
      </c>
      <c r="AA116" s="8">
        <v>1240.8499999999999</v>
      </c>
    </row>
    <row r="117" spans="1:27" ht="15.6" thickBot="1" x14ac:dyDescent="0.35">
      <c r="A117" s="3" t="s">
        <v>120</v>
      </c>
      <c r="B117" s="8">
        <v>1244.3499999999999</v>
      </c>
      <c r="C117" s="5">
        <v>1250</v>
      </c>
      <c r="D117" s="5">
        <v>1250</v>
      </c>
      <c r="E117" s="5">
        <v>1238.4000000000001</v>
      </c>
      <c r="F117" s="6" t="s">
        <v>386</v>
      </c>
      <c r="G117" s="9">
        <v>-8.3999999999999995E-3</v>
      </c>
      <c r="H117" s="18">
        <f>ABS(Table1[[#This Row],[Chg%]])</f>
        <v>8.3999999999999995E-3</v>
      </c>
      <c r="I117" s="23">
        <f>Table1[[#This Row],[High]]-Table1[[#This Row],[Low]]</f>
        <v>11.599999999999909</v>
      </c>
      <c r="J117" s="26">
        <f>Table1[[#This Row],[Volatility]]/Table1[[#This Row],[Open]]</f>
        <v>9.2799999999999272E-3</v>
      </c>
      <c r="K117" s="26"/>
      <c r="Y117" s="5">
        <v>1250</v>
      </c>
      <c r="Z117" s="5">
        <v>1238.4000000000001</v>
      </c>
      <c r="AA117" s="8">
        <v>1244.3499999999999</v>
      </c>
    </row>
    <row r="118" spans="1:27" ht="15.6" thickBot="1" x14ac:dyDescent="0.35">
      <c r="A118" s="3" t="s">
        <v>121</v>
      </c>
      <c r="B118" s="8">
        <v>1254.9000000000001</v>
      </c>
      <c r="C118" s="5">
        <v>1304.8499999999999</v>
      </c>
      <c r="D118" s="5">
        <v>1304.8499999999999</v>
      </c>
      <c r="E118" s="5">
        <v>1252.5</v>
      </c>
      <c r="F118" s="6" t="s">
        <v>387</v>
      </c>
      <c r="G118" s="9">
        <v>-1.8200000000000001E-2</v>
      </c>
      <c r="H118" s="18">
        <f>ABS(Table1[[#This Row],[Chg%]])</f>
        <v>1.8200000000000001E-2</v>
      </c>
      <c r="I118" s="23">
        <f>Table1[[#This Row],[High]]-Table1[[#This Row],[Low]]</f>
        <v>52.349999999999909</v>
      </c>
      <c r="J118" s="26">
        <f>Table1[[#This Row],[Volatility]]/Table1[[#This Row],[Open]]</f>
        <v>4.0119553971720817E-2</v>
      </c>
      <c r="K118" s="26"/>
      <c r="Y118" s="5">
        <v>1304.8499999999999</v>
      </c>
      <c r="Z118" s="5">
        <v>1252.5</v>
      </c>
      <c r="AA118" s="8">
        <v>1254.9000000000001</v>
      </c>
    </row>
    <row r="119" spans="1:27" ht="15.6" thickBot="1" x14ac:dyDescent="0.35">
      <c r="A119" s="3" t="s">
        <v>122</v>
      </c>
      <c r="B119" s="8">
        <v>1278.1500000000001</v>
      </c>
      <c r="C119" s="5">
        <v>1281.75</v>
      </c>
      <c r="D119" s="5">
        <v>1284.9000000000001</v>
      </c>
      <c r="E119" s="5">
        <v>1271.9000000000001</v>
      </c>
      <c r="F119" s="6" t="s">
        <v>388</v>
      </c>
      <c r="G119" s="9">
        <v>-7.4000000000000003E-3</v>
      </c>
      <c r="H119" s="18">
        <f>ABS(Table1[[#This Row],[Chg%]])</f>
        <v>7.4000000000000003E-3</v>
      </c>
      <c r="I119" s="23">
        <f>Table1[[#This Row],[High]]-Table1[[#This Row],[Low]]</f>
        <v>13</v>
      </c>
      <c r="J119" s="26">
        <f>Table1[[#This Row],[Volatility]]/Table1[[#This Row],[Open]]</f>
        <v>1.0142383460113126E-2</v>
      </c>
      <c r="K119" s="26"/>
      <c r="Y119" s="5">
        <v>1284.9000000000001</v>
      </c>
      <c r="Z119" s="5">
        <v>1271.9000000000001</v>
      </c>
      <c r="AA119" s="8">
        <v>1278.1500000000001</v>
      </c>
    </row>
    <row r="120" spans="1:27" ht="15.6" thickBot="1" x14ac:dyDescent="0.35">
      <c r="A120" s="3" t="s">
        <v>123</v>
      </c>
      <c r="B120" s="4">
        <v>1287.6500000000001</v>
      </c>
      <c r="C120" s="5">
        <v>1282.05</v>
      </c>
      <c r="D120" s="5">
        <v>1291</v>
      </c>
      <c r="E120" s="5">
        <v>1279.3499999999999</v>
      </c>
      <c r="F120" s="6" t="s">
        <v>389</v>
      </c>
      <c r="G120" s="7">
        <v>2.5999999999999999E-3</v>
      </c>
      <c r="H120" s="18">
        <f>ABS(Table1[[#This Row],[Chg%]])</f>
        <v>2.5999999999999999E-3</v>
      </c>
      <c r="I120" s="23">
        <f>Table1[[#This Row],[High]]-Table1[[#This Row],[Low]]</f>
        <v>11.650000000000091</v>
      </c>
      <c r="J120" s="26">
        <f>Table1[[#This Row],[Volatility]]/Table1[[#This Row],[Open]]</f>
        <v>9.0870090870091586E-3</v>
      </c>
      <c r="K120" s="26"/>
      <c r="Y120" s="5">
        <v>1291</v>
      </c>
      <c r="Z120" s="5">
        <v>1279.3499999999999</v>
      </c>
      <c r="AA120" s="4">
        <v>1287.6500000000001</v>
      </c>
    </row>
    <row r="121" spans="1:27" ht="15.6" thickBot="1" x14ac:dyDescent="0.35">
      <c r="A121" s="3" t="s">
        <v>124</v>
      </c>
      <c r="B121" s="8">
        <v>1284.25</v>
      </c>
      <c r="C121" s="5">
        <v>1286.4000000000001</v>
      </c>
      <c r="D121" s="5">
        <v>1287.95</v>
      </c>
      <c r="E121" s="5">
        <v>1274.0999999999999</v>
      </c>
      <c r="F121" s="6" t="s">
        <v>390</v>
      </c>
      <c r="G121" s="9">
        <v>-4.1000000000000003E-3</v>
      </c>
      <c r="H121" s="18">
        <f>ABS(Table1[[#This Row],[Chg%]])</f>
        <v>4.1000000000000003E-3</v>
      </c>
      <c r="I121" s="23">
        <f>Table1[[#This Row],[High]]-Table1[[#This Row],[Low]]</f>
        <v>13.850000000000136</v>
      </c>
      <c r="J121" s="26">
        <f>Table1[[#This Row],[Volatility]]/Table1[[#This Row],[Open]]</f>
        <v>1.0766480099502592E-2</v>
      </c>
      <c r="K121" s="26"/>
      <c r="Y121" s="5">
        <v>1287.95</v>
      </c>
      <c r="Z121" s="5">
        <v>1274.0999999999999</v>
      </c>
      <c r="AA121" s="8">
        <v>1284.25</v>
      </c>
    </row>
    <row r="122" spans="1:27" ht="15.6" thickBot="1" x14ac:dyDescent="0.35">
      <c r="A122" s="3" t="s">
        <v>125</v>
      </c>
      <c r="B122" s="4">
        <v>1289.5</v>
      </c>
      <c r="C122" s="5">
        <v>1289</v>
      </c>
      <c r="D122" s="5">
        <v>1292.55</v>
      </c>
      <c r="E122" s="5">
        <v>1277.5</v>
      </c>
      <c r="F122" s="6" t="s">
        <v>391</v>
      </c>
      <c r="G122" s="7">
        <v>2.7000000000000001E-3</v>
      </c>
      <c r="H122" s="18">
        <f>ABS(Table1[[#This Row],[Chg%]])</f>
        <v>2.7000000000000001E-3</v>
      </c>
      <c r="I122" s="23">
        <f>Table1[[#This Row],[High]]-Table1[[#This Row],[Low]]</f>
        <v>15.049999999999955</v>
      </c>
      <c r="J122" s="26">
        <f>Table1[[#This Row],[Volatility]]/Table1[[#This Row],[Open]]</f>
        <v>1.1675717610550779E-2</v>
      </c>
      <c r="K122" s="26"/>
      <c r="Y122" s="5">
        <v>1292.55</v>
      </c>
      <c r="Z122" s="5">
        <v>1277.5</v>
      </c>
      <c r="AA122" s="4">
        <v>1289.5</v>
      </c>
    </row>
    <row r="123" spans="1:27" ht="15.6" thickBot="1" x14ac:dyDescent="0.35">
      <c r="A123" s="3" t="s">
        <v>126</v>
      </c>
      <c r="B123" s="4">
        <v>1286</v>
      </c>
      <c r="C123" s="5">
        <v>1282.7</v>
      </c>
      <c r="D123" s="5">
        <v>1296.5</v>
      </c>
      <c r="E123" s="5">
        <v>1276</v>
      </c>
      <c r="F123" s="6" t="s">
        <v>392</v>
      </c>
      <c r="G123" s="7">
        <v>2.5999999999999999E-3</v>
      </c>
      <c r="H123" s="18">
        <f>ABS(Table1[[#This Row],[Chg%]])</f>
        <v>2.5999999999999999E-3</v>
      </c>
      <c r="I123" s="23">
        <f>Table1[[#This Row],[High]]-Table1[[#This Row],[Low]]</f>
        <v>20.5</v>
      </c>
      <c r="J123" s="26">
        <f>Table1[[#This Row],[Volatility]]/Table1[[#This Row],[Open]]</f>
        <v>1.5981913151945117E-2</v>
      </c>
      <c r="K123" s="26"/>
      <c r="Y123" s="5">
        <v>1296.5</v>
      </c>
      <c r="Z123" s="5">
        <v>1276</v>
      </c>
      <c r="AA123" s="4">
        <v>1286</v>
      </c>
    </row>
    <row r="124" spans="1:27" ht="15.6" thickBot="1" x14ac:dyDescent="0.35">
      <c r="A124" s="3" t="s">
        <v>127</v>
      </c>
      <c r="B124" s="4">
        <v>1282.7</v>
      </c>
      <c r="C124" s="5">
        <v>1284.0999999999999</v>
      </c>
      <c r="D124" s="5">
        <v>1286.9000000000001</v>
      </c>
      <c r="E124" s="5">
        <v>1275.0999999999999</v>
      </c>
      <c r="F124" s="6" t="s">
        <v>371</v>
      </c>
      <c r="G124" s="7">
        <v>8.8999999999999999E-3</v>
      </c>
      <c r="H124" s="18">
        <f>ABS(Table1[[#This Row],[Chg%]])</f>
        <v>8.8999999999999999E-3</v>
      </c>
      <c r="I124" s="23">
        <f>Table1[[#This Row],[High]]-Table1[[#This Row],[Low]]</f>
        <v>11.800000000000182</v>
      </c>
      <c r="J124" s="26">
        <f>Table1[[#This Row],[Volatility]]/Table1[[#This Row],[Open]]</f>
        <v>9.189315473872894E-3</v>
      </c>
      <c r="K124" s="26"/>
      <c r="Y124" s="5">
        <v>1286.9000000000001</v>
      </c>
      <c r="Z124" s="5">
        <v>1275.0999999999999</v>
      </c>
      <c r="AA124" s="4">
        <v>1282.7</v>
      </c>
    </row>
    <row r="125" spans="1:27" ht="15.6" thickBot="1" x14ac:dyDescent="0.35">
      <c r="A125" s="3" t="s">
        <v>128</v>
      </c>
      <c r="B125" s="4">
        <v>1271.4000000000001</v>
      </c>
      <c r="C125" s="5">
        <v>1265</v>
      </c>
      <c r="D125" s="5">
        <v>1275.8</v>
      </c>
      <c r="E125" s="5">
        <v>1263.0999999999999</v>
      </c>
      <c r="F125" s="6" t="s">
        <v>393</v>
      </c>
      <c r="G125" s="7">
        <v>1.12E-2</v>
      </c>
      <c r="H125" s="18">
        <f>ABS(Table1[[#This Row],[Chg%]])</f>
        <v>1.12E-2</v>
      </c>
      <c r="I125" s="23">
        <f>Table1[[#This Row],[High]]-Table1[[#This Row],[Low]]</f>
        <v>12.700000000000045</v>
      </c>
      <c r="J125" s="26">
        <f>Table1[[#This Row],[Volatility]]/Table1[[#This Row],[Open]]</f>
        <v>1.0039525691699641E-2</v>
      </c>
      <c r="K125" s="26"/>
      <c r="Y125" s="5">
        <v>1275.8</v>
      </c>
      <c r="Z125" s="5">
        <v>1263.0999999999999</v>
      </c>
      <c r="AA125" s="4">
        <v>1271.4000000000001</v>
      </c>
    </row>
    <row r="126" spans="1:27" ht="15.6" thickBot="1" x14ac:dyDescent="0.35">
      <c r="A126" s="3" t="s">
        <v>129</v>
      </c>
      <c r="B126" s="8">
        <v>1257.3</v>
      </c>
      <c r="C126" s="5">
        <v>1246.95</v>
      </c>
      <c r="D126" s="5">
        <v>1262.1500000000001</v>
      </c>
      <c r="E126" s="5">
        <v>1240.05</v>
      </c>
      <c r="F126" s="6" t="s">
        <v>394</v>
      </c>
      <c r="G126" s="9">
        <v>-2.5999999999999999E-3</v>
      </c>
      <c r="H126" s="18">
        <f>ABS(Table1[[#This Row],[Chg%]])</f>
        <v>2.5999999999999999E-3</v>
      </c>
      <c r="I126" s="23">
        <f>Table1[[#This Row],[High]]-Table1[[#This Row],[Low]]</f>
        <v>22.100000000000136</v>
      </c>
      <c r="J126" s="26">
        <f>Table1[[#This Row],[Volatility]]/Table1[[#This Row],[Open]]</f>
        <v>1.7723244717109857E-2</v>
      </c>
      <c r="K126" s="26"/>
      <c r="Y126" s="5">
        <v>1262.1500000000001</v>
      </c>
      <c r="Z126" s="5">
        <v>1240.05</v>
      </c>
      <c r="AA126" s="8">
        <v>1257.3</v>
      </c>
    </row>
    <row r="127" spans="1:27" ht="15.6" thickBot="1" x14ac:dyDescent="0.35">
      <c r="A127" s="3" t="s">
        <v>130</v>
      </c>
      <c r="B127" s="4">
        <v>1260.5999999999999</v>
      </c>
      <c r="C127" s="5">
        <v>1258.9000000000001</v>
      </c>
      <c r="D127" s="5">
        <v>1271.45</v>
      </c>
      <c r="E127" s="5">
        <v>1252.25</v>
      </c>
      <c r="F127" s="6" t="s">
        <v>395</v>
      </c>
      <c r="G127" s="7">
        <v>1.5800000000000002E-2</v>
      </c>
      <c r="H127" s="18">
        <f>ABS(Table1[[#This Row],[Chg%]])</f>
        <v>1.5800000000000002E-2</v>
      </c>
      <c r="I127" s="23">
        <f>Table1[[#This Row],[High]]-Table1[[#This Row],[Low]]</f>
        <v>19.200000000000045</v>
      </c>
      <c r="J127" s="26">
        <f>Table1[[#This Row],[Volatility]]/Table1[[#This Row],[Open]]</f>
        <v>1.5251409961077166E-2</v>
      </c>
      <c r="K127" s="26"/>
      <c r="Y127" s="5">
        <v>1271.45</v>
      </c>
      <c r="Z127" s="5">
        <v>1252.25</v>
      </c>
      <c r="AA127" s="4">
        <v>1260.5999999999999</v>
      </c>
    </row>
    <row r="128" spans="1:27" ht="15.6" thickBot="1" x14ac:dyDescent="0.35">
      <c r="A128" s="3" t="s">
        <v>131</v>
      </c>
      <c r="B128" s="8">
        <v>1240.95</v>
      </c>
      <c r="C128" s="5">
        <v>1260</v>
      </c>
      <c r="D128" s="5">
        <v>1261.8</v>
      </c>
      <c r="E128" s="5">
        <v>1236</v>
      </c>
      <c r="F128" s="6" t="s">
        <v>396</v>
      </c>
      <c r="G128" s="9">
        <v>-2.1600000000000001E-2</v>
      </c>
      <c r="H128" s="18">
        <f>ABS(Table1[[#This Row],[Chg%]])</f>
        <v>2.1600000000000001E-2</v>
      </c>
      <c r="I128" s="23">
        <f>Table1[[#This Row],[High]]-Table1[[#This Row],[Low]]</f>
        <v>25.799999999999955</v>
      </c>
      <c r="J128" s="26">
        <f>Table1[[#This Row],[Volatility]]/Table1[[#This Row],[Open]]</f>
        <v>2.047619047619044E-2</v>
      </c>
      <c r="K128" s="26"/>
      <c r="Y128" s="5">
        <v>1261.8</v>
      </c>
      <c r="Z128" s="5">
        <v>1236</v>
      </c>
      <c r="AA128" s="8">
        <v>1240.95</v>
      </c>
    </row>
    <row r="129" spans="1:27" ht="15.6" thickBot="1" x14ac:dyDescent="0.35">
      <c r="A129" s="3" t="s">
        <v>132</v>
      </c>
      <c r="B129" s="8">
        <v>1268.4000000000001</v>
      </c>
      <c r="C129" s="5">
        <v>1282.2</v>
      </c>
      <c r="D129" s="5">
        <v>1285</v>
      </c>
      <c r="E129" s="5">
        <v>1263.5999999999999</v>
      </c>
      <c r="F129" s="6" t="s">
        <v>397</v>
      </c>
      <c r="G129" s="9">
        <v>-1.43E-2</v>
      </c>
      <c r="H129" s="18">
        <f>ABS(Table1[[#This Row],[Chg%]])</f>
        <v>1.43E-2</v>
      </c>
      <c r="I129" s="23">
        <f>Table1[[#This Row],[High]]-Table1[[#This Row],[Low]]</f>
        <v>21.400000000000091</v>
      </c>
      <c r="J129" s="26">
        <f>Table1[[#This Row],[Volatility]]/Table1[[#This Row],[Open]]</f>
        <v>1.6690063952581571E-2</v>
      </c>
      <c r="K129" s="26"/>
      <c r="Y129" s="5">
        <v>1285</v>
      </c>
      <c r="Z129" s="5">
        <v>1263.5999999999999</v>
      </c>
      <c r="AA129" s="8">
        <v>1268.4000000000001</v>
      </c>
    </row>
    <row r="130" spans="1:27" ht="15.6" thickBot="1" x14ac:dyDescent="0.35">
      <c r="A130" s="3" t="s">
        <v>133</v>
      </c>
      <c r="B130" s="4">
        <v>1286.75</v>
      </c>
      <c r="C130" s="5">
        <v>1279</v>
      </c>
      <c r="D130" s="5">
        <v>1288</v>
      </c>
      <c r="E130" s="5">
        <v>1279</v>
      </c>
      <c r="F130" s="6" t="s">
        <v>398</v>
      </c>
      <c r="G130" s="7">
        <v>6.4000000000000003E-3</v>
      </c>
      <c r="H130" s="18">
        <f>ABS(Table1[[#This Row],[Chg%]])</f>
        <v>6.4000000000000003E-3</v>
      </c>
      <c r="I130" s="23">
        <f>Table1[[#This Row],[High]]-Table1[[#This Row],[Low]]</f>
        <v>9</v>
      </c>
      <c r="J130" s="26">
        <f>Table1[[#This Row],[Volatility]]/Table1[[#This Row],[Open]]</f>
        <v>7.0367474589523062E-3</v>
      </c>
      <c r="K130" s="26"/>
      <c r="Y130" s="5">
        <v>1288</v>
      </c>
      <c r="Z130" s="5">
        <v>1279</v>
      </c>
      <c r="AA130" s="4">
        <v>1286.75</v>
      </c>
    </row>
    <row r="131" spans="1:27" ht="15.6" thickBot="1" x14ac:dyDescent="0.35">
      <c r="A131" s="3" t="s">
        <v>134</v>
      </c>
      <c r="B131" s="4">
        <v>1278.5999999999999</v>
      </c>
      <c r="C131" s="5">
        <v>1276.0999999999999</v>
      </c>
      <c r="D131" s="5">
        <v>1280</v>
      </c>
      <c r="E131" s="5">
        <v>1270.5999999999999</v>
      </c>
      <c r="F131" s="6" t="s">
        <v>399</v>
      </c>
      <c r="G131" s="7">
        <v>5.1000000000000004E-3</v>
      </c>
      <c r="H131" s="18">
        <f>ABS(Table1[[#This Row],[Chg%]])</f>
        <v>5.1000000000000004E-3</v>
      </c>
      <c r="I131" s="23">
        <f>Table1[[#This Row],[High]]-Table1[[#This Row],[Low]]</f>
        <v>9.4000000000000909</v>
      </c>
      <c r="J131" s="26">
        <f>Table1[[#This Row],[Volatility]]/Table1[[#This Row],[Open]]</f>
        <v>7.3661938719536803E-3</v>
      </c>
      <c r="K131" s="26"/>
      <c r="Y131" s="5">
        <v>1280</v>
      </c>
      <c r="Z131" s="5">
        <v>1270.5999999999999</v>
      </c>
      <c r="AA131" s="4">
        <v>1278.5999999999999</v>
      </c>
    </row>
    <row r="132" spans="1:27" ht="15.6" thickBot="1" x14ac:dyDescent="0.35">
      <c r="A132" s="3" t="s">
        <v>135</v>
      </c>
      <c r="B132" s="8">
        <v>1272.0999999999999</v>
      </c>
      <c r="C132" s="5">
        <v>1281.95</v>
      </c>
      <c r="D132" s="5">
        <v>1281.95</v>
      </c>
      <c r="E132" s="5">
        <v>1268.6500000000001</v>
      </c>
      <c r="F132" s="6" t="s">
        <v>400</v>
      </c>
      <c r="G132" s="9">
        <v>-7.7999999999999996E-3</v>
      </c>
      <c r="H132" s="18">
        <f>ABS(Table1[[#This Row],[Chg%]])</f>
        <v>7.7999999999999996E-3</v>
      </c>
      <c r="I132" s="23">
        <f>Table1[[#This Row],[High]]-Table1[[#This Row],[Low]]</f>
        <v>13.299999999999955</v>
      </c>
      <c r="J132" s="26">
        <f>Table1[[#This Row],[Volatility]]/Table1[[#This Row],[Open]]</f>
        <v>1.0374819610749214E-2</v>
      </c>
      <c r="K132" s="26"/>
      <c r="Y132" s="5">
        <v>1281.95</v>
      </c>
      <c r="Z132" s="5">
        <v>1268.6500000000001</v>
      </c>
      <c r="AA132" s="8">
        <v>1272.0999999999999</v>
      </c>
    </row>
    <row r="133" spans="1:27" ht="15.6" thickBot="1" x14ac:dyDescent="0.35">
      <c r="A133" s="3" t="s">
        <v>136</v>
      </c>
      <c r="B133" s="4">
        <v>1282.1500000000001</v>
      </c>
      <c r="C133" s="5">
        <v>1282</v>
      </c>
      <c r="D133" s="5">
        <v>1288.75</v>
      </c>
      <c r="E133" s="5">
        <v>1274.05</v>
      </c>
      <c r="F133" s="6" t="s">
        <v>401</v>
      </c>
      <c r="G133" s="7">
        <v>5.5999999999999999E-3</v>
      </c>
      <c r="H133" s="18">
        <f>ABS(Table1[[#This Row],[Chg%]])</f>
        <v>5.5999999999999999E-3</v>
      </c>
      <c r="I133" s="23">
        <f>Table1[[#This Row],[High]]-Table1[[#This Row],[Low]]</f>
        <v>14.700000000000045</v>
      </c>
      <c r="J133" s="26">
        <f>Table1[[#This Row],[Volatility]]/Table1[[#This Row],[Open]]</f>
        <v>1.1466458658346369E-2</v>
      </c>
      <c r="K133" s="26"/>
      <c r="Y133" s="5">
        <v>1288.75</v>
      </c>
      <c r="Z133" s="5">
        <v>1274.05</v>
      </c>
      <c r="AA133" s="4">
        <v>1282.1500000000001</v>
      </c>
    </row>
    <row r="134" spans="1:27" ht="15.6" thickBot="1" x14ac:dyDescent="0.35">
      <c r="A134" s="3" t="s">
        <v>137</v>
      </c>
      <c r="B134" s="4">
        <v>1275</v>
      </c>
      <c r="C134" s="5">
        <v>1272</v>
      </c>
      <c r="D134" s="5">
        <v>1279</v>
      </c>
      <c r="E134" s="5">
        <v>1270</v>
      </c>
      <c r="F134" s="6" t="s">
        <v>402</v>
      </c>
      <c r="G134" s="7">
        <v>3.5999999999999999E-3</v>
      </c>
      <c r="H134" s="18">
        <f>ABS(Table1[[#This Row],[Chg%]])</f>
        <v>3.5999999999999999E-3</v>
      </c>
      <c r="I134" s="23">
        <f>Table1[[#This Row],[High]]-Table1[[#This Row],[Low]]</f>
        <v>9</v>
      </c>
      <c r="J134" s="26">
        <f>Table1[[#This Row],[Volatility]]/Table1[[#This Row],[Open]]</f>
        <v>7.0754716981132077E-3</v>
      </c>
      <c r="K134" s="26"/>
      <c r="Y134" s="5">
        <v>1279</v>
      </c>
      <c r="Z134" s="5">
        <v>1270</v>
      </c>
      <c r="AA134" s="4">
        <v>1275</v>
      </c>
    </row>
    <row r="135" spans="1:27" ht="15.6" thickBot="1" x14ac:dyDescent="0.35">
      <c r="A135" s="3" t="s">
        <v>138</v>
      </c>
      <c r="B135" s="8">
        <v>1270.45</v>
      </c>
      <c r="C135" s="5">
        <v>1289.7</v>
      </c>
      <c r="D135" s="5">
        <v>1291.8499999999999</v>
      </c>
      <c r="E135" s="5">
        <v>1264.6500000000001</v>
      </c>
      <c r="F135" s="6" t="s">
        <v>403</v>
      </c>
      <c r="G135" s="9">
        <v>-1.4500000000000001E-2</v>
      </c>
      <c r="H135" s="18">
        <f>ABS(Table1[[#This Row],[Chg%]])</f>
        <v>1.4500000000000001E-2</v>
      </c>
      <c r="I135" s="23">
        <f>Table1[[#This Row],[High]]-Table1[[#This Row],[Low]]</f>
        <v>27.199999999999818</v>
      </c>
      <c r="J135" s="26">
        <f>Table1[[#This Row],[Volatility]]/Table1[[#This Row],[Open]]</f>
        <v>2.1090176009924647E-2</v>
      </c>
      <c r="K135" s="26"/>
      <c r="Y135" s="5">
        <v>1291.8499999999999</v>
      </c>
      <c r="Z135" s="5">
        <v>1264.6500000000001</v>
      </c>
      <c r="AA135" s="8">
        <v>1270.45</v>
      </c>
    </row>
    <row r="136" spans="1:27" ht="15.6" thickBot="1" x14ac:dyDescent="0.35">
      <c r="A136" s="3" t="s">
        <v>139</v>
      </c>
      <c r="B136" s="8">
        <v>1289.1500000000001</v>
      </c>
      <c r="C136" s="5">
        <v>1298.5999999999999</v>
      </c>
      <c r="D136" s="5">
        <v>1301.0999999999999</v>
      </c>
      <c r="E136" s="5">
        <v>1286.95</v>
      </c>
      <c r="F136" s="6" t="s">
        <v>404</v>
      </c>
      <c r="G136" s="9">
        <v>-1.0200000000000001E-2</v>
      </c>
      <c r="H136" s="18">
        <f>ABS(Table1[[#This Row],[Chg%]])</f>
        <v>1.0200000000000001E-2</v>
      </c>
      <c r="I136" s="23">
        <f>Table1[[#This Row],[High]]-Table1[[#This Row],[Low]]</f>
        <v>14.149999999999864</v>
      </c>
      <c r="J136" s="26">
        <f>Table1[[#This Row],[Volatility]]/Table1[[#This Row],[Open]]</f>
        <v>1.0896349915293289E-2</v>
      </c>
      <c r="K136" s="26"/>
      <c r="Y136" s="5">
        <v>1301.0999999999999</v>
      </c>
      <c r="Z136" s="5">
        <v>1286.95</v>
      </c>
      <c r="AA136" s="8">
        <v>1289.1500000000001</v>
      </c>
    </row>
    <row r="137" spans="1:27" ht="15.6" thickBot="1" x14ac:dyDescent="0.35">
      <c r="A137" s="3" t="s">
        <v>140</v>
      </c>
      <c r="B137" s="4">
        <v>1302.4000000000001</v>
      </c>
      <c r="C137" s="5">
        <v>1299</v>
      </c>
      <c r="D137" s="5">
        <v>1304</v>
      </c>
      <c r="E137" s="5">
        <v>1288.8</v>
      </c>
      <c r="F137" s="6" t="s">
        <v>405</v>
      </c>
      <c r="G137" s="7">
        <v>4.4000000000000003E-3</v>
      </c>
      <c r="H137" s="18">
        <f>ABS(Table1[[#This Row],[Chg%]])</f>
        <v>4.4000000000000003E-3</v>
      </c>
      <c r="I137" s="23">
        <f>Table1[[#This Row],[High]]-Table1[[#This Row],[Low]]</f>
        <v>15.200000000000045</v>
      </c>
      <c r="J137" s="26">
        <f>Table1[[#This Row],[Volatility]]/Table1[[#This Row],[Open]]</f>
        <v>1.1701308698999265E-2</v>
      </c>
      <c r="K137" s="26"/>
      <c r="Y137" s="5">
        <v>1304</v>
      </c>
      <c r="Z137" s="5">
        <v>1288.8</v>
      </c>
      <c r="AA137" s="4">
        <v>1302.4000000000001</v>
      </c>
    </row>
    <row r="138" spans="1:27" ht="15.6" thickBot="1" x14ac:dyDescent="0.35">
      <c r="A138" s="3" t="s">
        <v>141</v>
      </c>
      <c r="B138" s="4">
        <v>1296.7</v>
      </c>
      <c r="C138" s="5">
        <v>1288.75</v>
      </c>
      <c r="D138" s="5">
        <v>1299.5999999999999</v>
      </c>
      <c r="E138" s="5">
        <v>1280.05</v>
      </c>
      <c r="F138" s="6" t="s">
        <v>406</v>
      </c>
      <c r="G138" s="7">
        <v>6.1000000000000004E-3</v>
      </c>
      <c r="H138" s="18">
        <f>ABS(Table1[[#This Row],[Chg%]])</f>
        <v>6.1000000000000004E-3</v>
      </c>
      <c r="I138" s="23">
        <f>Table1[[#This Row],[High]]-Table1[[#This Row],[Low]]</f>
        <v>19.549999999999955</v>
      </c>
      <c r="J138" s="26">
        <f>Table1[[#This Row],[Volatility]]/Table1[[#This Row],[Open]]</f>
        <v>1.5169738118331682E-2</v>
      </c>
      <c r="K138" s="26"/>
      <c r="Y138" s="5">
        <v>1299.5999999999999</v>
      </c>
      <c r="Z138" s="5">
        <v>1280.05</v>
      </c>
      <c r="AA138" s="4">
        <v>1296.7</v>
      </c>
    </row>
    <row r="139" spans="1:27" ht="15.6" thickBot="1" x14ac:dyDescent="0.35">
      <c r="A139" s="3" t="s">
        <v>142</v>
      </c>
      <c r="B139" s="8">
        <v>1288.8</v>
      </c>
      <c r="C139" s="5">
        <v>1305</v>
      </c>
      <c r="D139" s="5">
        <v>1305.5</v>
      </c>
      <c r="E139" s="5">
        <v>1286.0999999999999</v>
      </c>
      <c r="F139" s="6" t="s">
        <v>407</v>
      </c>
      <c r="G139" s="9">
        <v>-2.7000000000000001E-3</v>
      </c>
      <c r="H139" s="18">
        <f>ABS(Table1[[#This Row],[Chg%]])</f>
        <v>2.7000000000000001E-3</v>
      </c>
      <c r="I139" s="23">
        <f>Table1[[#This Row],[High]]-Table1[[#This Row],[Low]]</f>
        <v>19.400000000000091</v>
      </c>
      <c r="J139" s="26">
        <f>Table1[[#This Row],[Volatility]]/Table1[[#This Row],[Open]]</f>
        <v>1.4865900383141832E-2</v>
      </c>
      <c r="K139" s="26"/>
      <c r="Y139" s="5">
        <v>1305.5</v>
      </c>
      <c r="Z139" s="5">
        <v>1286.0999999999999</v>
      </c>
      <c r="AA139" s="8">
        <v>1288.8</v>
      </c>
    </row>
    <row r="140" spans="1:27" ht="15.6" thickBot="1" x14ac:dyDescent="0.35">
      <c r="A140" s="3" t="s">
        <v>143</v>
      </c>
      <c r="B140" s="4">
        <v>1292.3499999999999</v>
      </c>
      <c r="C140" s="5">
        <v>1283</v>
      </c>
      <c r="D140" s="5">
        <v>1299</v>
      </c>
      <c r="E140" s="5">
        <v>1273.6500000000001</v>
      </c>
      <c r="F140" s="6" t="s">
        <v>408</v>
      </c>
      <c r="G140" s="7">
        <v>1.67E-2</v>
      </c>
      <c r="H140" s="18">
        <f>ABS(Table1[[#This Row],[Chg%]])</f>
        <v>1.67E-2</v>
      </c>
      <c r="I140" s="23">
        <f>Table1[[#This Row],[High]]-Table1[[#This Row],[Low]]</f>
        <v>25.349999999999909</v>
      </c>
      <c r="J140" s="26">
        <f>Table1[[#This Row],[Volatility]]/Table1[[#This Row],[Open]]</f>
        <v>1.9758378799688159E-2</v>
      </c>
      <c r="K140" s="26"/>
      <c r="Y140" s="5">
        <v>1299</v>
      </c>
      <c r="Z140" s="5">
        <v>1273.6500000000001</v>
      </c>
      <c r="AA140" s="4">
        <v>1292.3499999999999</v>
      </c>
    </row>
    <row r="141" spans="1:27" ht="15.6" thickBot="1" x14ac:dyDescent="0.35">
      <c r="A141" s="3" t="s">
        <v>144</v>
      </c>
      <c r="B141" s="4">
        <v>1271.0999999999999</v>
      </c>
      <c r="C141" s="5">
        <v>1260</v>
      </c>
      <c r="D141" s="5">
        <v>1274.8</v>
      </c>
      <c r="E141" s="5">
        <v>1255.3499999999999</v>
      </c>
      <c r="F141" s="6" t="s">
        <v>409</v>
      </c>
      <c r="G141" s="7">
        <v>1.09E-2</v>
      </c>
      <c r="H141" s="18">
        <f>ABS(Table1[[#This Row],[Chg%]])</f>
        <v>1.09E-2</v>
      </c>
      <c r="I141" s="23">
        <f>Table1[[#This Row],[High]]-Table1[[#This Row],[Low]]</f>
        <v>19.450000000000045</v>
      </c>
      <c r="J141" s="26">
        <f>Table1[[#This Row],[Volatility]]/Table1[[#This Row],[Open]]</f>
        <v>1.5436507936507972E-2</v>
      </c>
      <c r="K141" s="26"/>
      <c r="Y141" s="5">
        <v>1274.8</v>
      </c>
      <c r="Z141" s="5">
        <v>1255.3499999999999</v>
      </c>
      <c r="AA141" s="4">
        <v>1271.0999999999999</v>
      </c>
    </row>
    <row r="142" spans="1:27" ht="15.6" thickBot="1" x14ac:dyDescent="0.35">
      <c r="A142" s="3" t="s">
        <v>145</v>
      </c>
      <c r="B142" s="8">
        <v>1257.3499999999999</v>
      </c>
      <c r="C142" s="5">
        <v>1269.25</v>
      </c>
      <c r="D142" s="5">
        <v>1270</v>
      </c>
      <c r="E142" s="5">
        <v>1248.2</v>
      </c>
      <c r="F142" s="6" t="s">
        <v>410</v>
      </c>
      <c r="G142" s="9">
        <v>-5.1000000000000004E-3</v>
      </c>
      <c r="H142" s="18">
        <f>ABS(Table1[[#This Row],[Chg%]])</f>
        <v>5.1000000000000004E-3</v>
      </c>
      <c r="I142" s="23">
        <f>Table1[[#This Row],[High]]-Table1[[#This Row],[Low]]</f>
        <v>21.799999999999955</v>
      </c>
      <c r="J142" s="26">
        <f>Table1[[#This Row],[Volatility]]/Table1[[#This Row],[Open]]</f>
        <v>1.7175497340949343E-2</v>
      </c>
      <c r="K142" s="26"/>
      <c r="Y142" s="5">
        <v>1270</v>
      </c>
      <c r="Z142" s="5">
        <v>1248.2</v>
      </c>
      <c r="AA142" s="8">
        <v>1257.3499999999999</v>
      </c>
    </row>
    <row r="143" spans="1:27" ht="15.6" thickBot="1" x14ac:dyDescent="0.35">
      <c r="A143" s="3" t="s">
        <v>146</v>
      </c>
      <c r="B143" s="4">
        <v>1263.8499999999999</v>
      </c>
      <c r="C143" s="5">
        <v>1265</v>
      </c>
      <c r="D143" s="5">
        <v>1272.3499999999999</v>
      </c>
      <c r="E143" s="5">
        <v>1259.25</v>
      </c>
      <c r="F143" s="6" t="s">
        <v>390</v>
      </c>
      <c r="G143" s="7">
        <v>2.0000000000000001E-4</v>
      </c>
      <c r="H143" s="18">
        <f>ABS(Table1[[#This Row],[Chg%]])</f>
        <v>2.0000000000000001E-4</v>
      </c>
      <c r="I143" s="23">
        <f>Table1[[#This Row],[High]]-Table1[[#This Row],[Low]]</f>
        <v>13.099999999999909</v>
      </c>
      <c r="J143" s="26">
        <f>Table1[[#This Row],[Volatility]]/Table1[[#This Row],[Open]]</f>
        <v>1.035573122529637E-2</v>
      </c>
      <c r="K143" s="26"/>
      <c r="Y143" s="5">
        <v>1272.3499999999999</v>
      </c>
      <c r="Z143" s="5">
        <v>1259.25</v>
      </c>
      <c r="AA143" s="4">
        <v>1263.8499999999999</v>
      </c>
    </row>
    <row r="144" spans="1:27" ht="15.6" thickBot="1" x14ac:dyDescent="0.35">
      <c r="A144" s="3" t="s">
        <v>147</v>
      </c>
      <c r="B144" s="4">
        <v>1263.5999999999999</v>
      </c>
      <c r="C144" s="5">
        <v>1253</v>
      </c>
      <c r="D144" s="5">
        <v>1269.45</v>
      </c>
      <c r="E144" s="5">
        <v>1253</v>
      </c>
      <c r="F144" s="6" t="s">
        <v>411</v>
      </c>
      <c r="G144" s="7">
        <v>1.1900000000000001E-2</v>
      </c>
      <c r="H144" s="18">
        <f>ABS(Table1[[#This Row],[Chg%]])</f>
        <v>1.1900000000000001E-2</v>
      </c>
      <c r="I144" s="23">
        <f>Table1[[#This Row],[High]]-Table1[[#This Row],[Low]]</f>
        <v>16.450000000000045</v>
      </c>
      <c r="J144" s="26">
        <f>Table1[[#This Row],[Volatility]]/Table1[[#This Row],[Open]]</f>
        <v>1.3128491620111768E-2</v>
      </c>
      <c r="K144" s="26"/>
      <c r="Y144" s="5">
        <v>1269.45</v>
      </c>
      <c r="Z144" s="5">
        <v>1253</v>
      </c>
      <c r="AA144" s="4">
        <v>1263.5999999999999</v>
      </c>
    </row>
    <row r="145" spans="1:27" ht="15.6" thickBot="1" x14ac:dyDescent="0.35">
      <c r="A145" s="3" t="s">
        <v>148</v>
      </c>
      <c r="B145" s="8">
        <v>1248.75</v>
      </c>
      <c r="C145" s="5">
        <v>1250.0999999999999</v>
      </c>
      <c r="D145" s="5">
        <v>1254</v>
      </c>
      <c r="E145" s="5">
        <v>1242.5</v>
      </c>
      <c r="F145" s="6" t="s">
        <v>412</v>
      </c>
      <c r="G145" s="9">
        <v>-5.9999999999999995E-4</v>
      </c>
      <c r="H145" s="18">
        <f>ABS(Table1[[#This Row],[Chg%]])</f>
        <v>5.9999999999999995E-4</v>
      </c>
      <c r="I145" s="23">
        <f>Table1[[#This Row],[High]]-Table1[[#This Row],[Low]]</f>
        <v>11.5</v>
      </c>
      <c r="J145" s="26">
        <f>Table1[[#This Row],[Volatility]]/Table1[[#This Row],[Open]]</f>
        <v>9.1992640588752905E-3</v>
      </c>
      <c r="K145" s="26"/>
      <c r="Y145" s="5">
        <v>1254</v>
      </c>
      <c r="Z145" s="5">
        <v>1242.5</v>
      </c>
      <c r="AA145" s="8">
        <v>1248.75</v>
      </c>
    </row>
    <row r="146" spans="1:27" ht="15.6" thickBot="1" x14ac:dyDescent="0.35">
      <c r="A146" s="3" t="s">
        <v>149</v>
      </c>
      <c r="B146" s="4">
        <v>1249.5</v>
      </c>
      <c r="C146" s="5">
        <v>1251</v>
      </c>
      <c r="D146" s="5">
        <v>1253.6500000000001</v>
      </c>
      <c r="E146" s="5">
        <v>1245.0999999999999</v>
      </c>
      <c r="F146" s="6" t="s">
        <v>413</v>
      </c>
      <c r="G146" s="7">
        <v>5.3E-3</v>
      </c>
      <c r="H146" s="18">
        <f>ABS(Table1[[#This Row],[Chg%]])</f>
        <v>5.3E-3</v>
      </c>
      <c r="I146" s="23">
        <f>Table1[[#This Row],[High]]-Table1[[#This Row],[Low]]</f>
        <v>8.5500000000001819</v>
      </c>
      <c r="J146" s="26">
        <f>Table1[[#This Row],[Volatility]]/Table1[[#This Row],[Open]]</f>
        <v>6.8345323741008648E-3</v>
      </c>
      <c r="K146" s="26"/>
      <c r="Y146" s="5">
        <v>1253.6500000000001</v>
      </c>
      <c r="Z146" s="5">
        <v>1245.0999999999999</v>
      </c>
      <c r="AA146" s="4">
        <v>1249.5</v>
      </c>
    </row>
    <row r="147" spans="1:27" ht="15.6" thickBot="1" x14ac:dyDescent="0.35">
      <c r="A147" s="3" t="s">
        <v>150</v>
      </c>
      <c r="B147" s="8">
        <v>1242.95</v>
      </c>
      <c r="C147" s="5">
        <v>1249.5</v>
      </c>
      <c r="D147" s="5">
        <v>1249.8499999999999</v>
      </c>
      <c r="E147" s="5">
        <v>1237.55</v>
      </c>
      <c r="F147" s="6" t="s">
        <v>414</v>
      </c>
      <c r="G147" s="9">
        <v>-2.5000000000000001E-3</v>
      </c>
      <c r="H147" s="18">
        <f>ABS(Table1[[#This Row],[Chg%]])</f>
        <v>2.5000000000000001E-3</v>
      </c>
      <c r="I147" s="23">
        <f>Table1[[#This Row],[High]]-Table1[[#This Row],[Low]]</f>
        <v>12.299999999999955</v>
      </c>
      <c r="J147" s="26">
        <f>Table1[[#This Row],[Volatility]]/Table1[[#This Row],[Open]]</f>
        <v>9.8439375750299755E-3</v>
      </c>
      <c r="K147" s="26"/>
      <c r="Y147" s="5">
        <v>1249.8499999999999</v>
      </c>
      <c r="Z147" s="5">
        <v>1237.55</v>
      </c>
      <c r="AA147" s="8">
        <v>1242.95</v>
      </c>
    </row>
    <row r="148" spans="1:27" ht="15.6" thickBot="1" x14ac:dyDescent="0.35">
      <c r="A148" s="3" t="s">
        <v>151</v>
      </c>
      <c r="B148" s="4">
        <v>1246.05</v>
      </c>
      <c r="C148" s="5">
        <v>1248.95</v>
      </c>
      <c r="D148" s="5">
        <v>1260</v>
      </c>
      <c r="E148" s="5">
        <v>1238.2</v>
      </c>
      <c r="F148" s="6" t="s">
        <v>380</v>
      </c>
      <c r="G148" s="7">
        <v>4.0000000000000002E-4</v>
      </c>
      <c r="H148" s="18">
        <f>ABS(Table1[[#This Row],[Chg%]])</f>
        <v>4.0000000000000002E-4</v>
      </c>
      <c r="I148" s="23">
        <f>Table1[[#This Row],[High]]-Table1[[#This Row],[Low]]</f>
        <v>21.799999999999955</v>
      </c>
      <c r="J148" s="26">
        <f>Table1[[#This Row],[Volatility]]/Table1[[#This Row],[Open]]</f>
        <v>1.745466191600941E-2</v>
      </c>
      <c r="K148" s="26"/>
      <c r="Y148" s="5">
        <v>1260</v>
      </c>
      <c r="Z148" s="5">
        <v>1238.2</v>
      </c>
      <c r="AA148" s="4">
        <v>1246.05</v>
      </c>
    </row>
    <row r="149" spans="1:27" ht="15.6" thickBot="1" x14ac:dyDescent="0.35">
      <c r="A149" s="3" t="s">
        <v>152</v>
      </c>
      <c r="B149" s="8">
        <v>1245.5999999999999</v>
      </c>
      <c r="C149" s="5">
        <v>1255.5999999999999</v>
      </c>
      <c r="D149" s="5">
        <v>1258.75</v>
      </c>
      <c r="E149" s="5">
        <v>1240.75</v>
      </c>
      <c r="F149" s="6" t="s">
        <v>415</v>
      </c>
      <c r="G149" s="9">
        <v>-4.7999999999999996E-3</v>
      </c>
      <c r="H149" s="18">
        <f>ABS(Table1[[#This Row],[Chg%]])</f>
        <v>4.7999999999999996E-3</v>
      </c>
      <c r="I149" s="23">
        <f>Table1[[#This Row],[High]]-Table1[[#This Row],[Low]]</f>
        <v>18</v>
      </c>
      <c r="J149" s="26">
        <f>Table1[[#This Row],[Volatility]]/Table1[[#This Row],[Open]]</f>
        <v>1.4335775724753107E-2</v>
      </c>
      <c r="K149" s="26"/>
      <c r="Y149" s="5">
        <v>1258.75</v>
      </c>
      <c r="Z149" s="5">
        <v>1240.75</v>
      </c>
      <c r="AA149" s="8">
        <v>1245.5999999999999</v>
      </c>
    </row>
    <row r="150" spans="1:27" ht="15.6" thickBot="1" x14ac:dyDescent="0.35">
      <c r="A150" s="3" t="s">
        <v>153</v>
      </c>
      <c r="B150" s="8">
        <v>1251.6500000000001</v>
      </c>
      <c r="C150" s="5">
        <v>1252.5</v>
      </c>
      <c r="D150" s="5">
        <v>1256.9000000000001</v>
      </c>
      <c r="E150" s="5">
        <v>1234.2</v>
      </c>
      <c r="F150" s="6" t="s">
        <v>416</v>
      </c>
      <c r="G150" s="9">
        <v>-3.0000000000000001E-3</v>
      </c>
      <c r="H150" s="18">
        <f>ABS(Table1[[#This Row],[Chg%]])</f>
        <v>3.0000000000000001E-3</v>
      </c>
      <c r="I150" s="23">
        <f>Table1[[#This Row],[High]]-Table1[[#This Row],[Low]]</f>
        <v>22.700000000000045</v>
      </c>
      <c r="J150" s="26">
        <f>Table1[[#This Row],[Volatility]]/Table1[[#This Row],[Open]]</f>
        <v>1.8123752495010016E-2</v>
      </c>
      <c r="K150" s="26"/>
      <c r="Y150" s="5">
        <v>1256.9000000000001</v>
      </c>
      <c r="Z150" s="5">
        <v>1234.2</v>
      </c>
      <c r="AA150" s="8">
        <v>1251.6500000000001</v>
      </c>
    </row>
    <row r="151" spans="1:27" ht="15.6" thickBot="1" x14ac:dyDescent="0.35">
      <c r="A151" s="3" t="s">
        <v>154</v>
      </c>
      <c r="B151" s="8">
        <v>1255.4000000000001</v>
      </c>
      <c r="C151" s="5">
        <v>1268.2</v>
      </c>
      <c r="D151" s="5">
        <v>1269</v>
      </c>
      <c r="E151" s="5">
        <v>1253.8</v>
      </c>
      <c r="F151" s="6" t="s">
        <v>417</v>
      </c>
      <c r="G151" s="9">
        <v>-8.2000000000000007E-3</v>
      </c>
      <c r="H151" s="18">
        <f>ABS(Table1[[#This Row],[Chg%]])</f>
        <v>8.2000000000000007E-3</v>
      </c>
      <c r="I151" s="23">
        <f>Table1[[#This Row],[High]]-Table1[[#This Row],[Low]]</f>
        <v>15.200000000000045</v>
      </c>
      <c r="J151" s="26">
        <f>Table1[[#This Row],[Volatility]]/Table1[[#This Row],[Open]]</f>
        <v>1.1985491247437348E-2</v>
      </c>
      <c r="K151" s="26"/>
      <c r="Y151" s="5">
        <v>1269</v>
      </c>
      <c r="Z151" s="5">
        <v>1253.8</v>
      </c>
      <c r="AA151" s="8">
        <v>1255.4000000000001</v>
      </c>
    </row>
    <row r="152" spans="1:27" ht="15.6" thickBot="1" x14ac:dyDescent="0.35">
      <c r="A152" s="3" t="s">
        <v>155</v>
      </c>
      <c r="B152" s="8">
        <v>1265.75</v>
      </c>
      <c r="C152" s="5">
        <v>1273.95</v>
      </c>
      <c r="D152" s="5">
        <v>1273.95</v>
      </c>
      <c r="E152" s="5">
        <v>1258.5999999999999</v>
      </c>
      <c r="F152" s="6" t="s">
        <v>418</v>
      </c>
      <c r="G152" s="9">
        <v>-7.1999999999999998E-3</v>
      </c>
      <c r="H152" s="18">
        <f>ABS(Table1[[#This Row],[Chg%]])</f>
        <v>7.1999999999999998E-3</v>
      </c>
      <c r="I152" s="23">
        <f>Table1[[#This Row],[High]]-Table1[[#This Row],[Low]]</f>
        <v>15.350000000000136</v>
      </c>
      <c r="J152" s="26">
        <f>Table1[[#This Row],[Volatility]]/Table1[[#This Row],[Open]]</f>
        <v>1.2049138506220917E-2</v>
      </c>
      <c r="K152" s="26"/>
      <c r="Y152" s="5">
        <v>1273.95</v>
      </c>
      <c r="Z152" s="5">
        <v>1258.5999999999999</v>
      </c>
      <c r="AA152" s="8">
        <v>1265.75</v>
      </c>
    </row>
    <row r="153" spans="1:27" ht="15.6" thickBot="1" x14ac:dyDescent="0.35">
      <c r="A153" s="3" t="s">
        <v>156</v>
      </c>
      <c r="B153" s="4">
        <v>1274.95</v>
      </c>
      <c r="C153" s="5">
        <v>1267.7</v>
      </c>
      <c r="D153" s="5">
        <v>1279.9000000000001</v>
      </c>
      <c r="E153" s="5">
        <v>1252</v>
      </c>
      <c r="F153" s="6" t="s">
        <v>419</v>
      </c>
      <c r="G153" s="7">
        <v>7.6E-3</v>
      </c>
      <c r="H153" s="18">
        <f>ABS(Table1[[#This Row],[Chg%]])</f>
        <v>7.6E-3</v>
      </c>
      <c r="I153" s="23">
        <f>Table1[[#This Row],[High]]-Table1[[#This Row],[Low]]</f>
        <v>27.900000000000091</v>
      </c>
      <c r="J153" s="26">
        <f>Table1[[#This Row],[Volatility]]/Table1[[#This Row],[Open]]</f>
        <v>2.2008361599747644E-2</v>
      </c>
      <c r="K153" s="26"/>
      <c r="Y153" s="5">
        <v>1279.9000000000001</v>
      </c>
      <c r="Z153" s="5">
        <v>1252</v>
      </c>
      <c r="AA153" s="4">
        <v>1274.95</v>
      </c>
    </row>
    <row r="154" spans="1:27" ht="15.6" thickBot="1" x14ac:dyDescent="0.35">
      <c r="A154" s="3" t="s">
        <v>157</v>
      </c>
      <c r="B154" s="8">
        <v>1265.3</v>
      </c>
      <c r="C154" s="5">
        <v>1280.2</v>
      </c>
      <c r="D154" s="5">
        <v>1283.05</v>
      </c>
      <c r="E154" s="5">
        <v>1262</v>
      </c>
      <c r="F154" s="6" t="s">
        <v>420</v>
      </c>
      <c r="G154" s="9">
        <v>-1.0200000000000001E-2</v>
      </c>
      <c r="H154" s="18">
        <f>ABS(Table1[[#This Row],[Chg%]])</f>
        <v>1.0200000000000001E-2</v>
      </c>
      <c r="I154" s="23">
        <f>Table1[[#This Row],[High]]-Table1[[#This Row],[Low]]</f>
        <v>21.049999999999955</v>
      </c>
      <c r="J154" s="26">
        <f>Table1[[#This Row],[Volatility]]/Table1[[#This Row],[Open]]</f>
        <v>1.6442743321356004E-2</v>
      </c>
      <c r="K154" s="26"/>
      <c r="Y154" s="5">
        <v>1283.05</v>
      </c>
      <c r="Z154" s="5">
        <v>1262</v>
      </c>
      <c r="AA154" s="8">
        <v>1265.3</v>
      </c>
    </row>
    <row r="155" spans="1:27" ht="15.6" thickBot="1" x14ac:dyDescent="0.35">
      <c r="A155" s="3" t="s">
        <v>158</v>
      </c>
      <c r="B155" s="4">
        <v>1278.4000000000001</v>
      </c>
      <c r="C155" s="5">
        <v>1276</v>
      </c>
      <c r="D155" s="5">
        <v>1285.75</v>
      </c>
      <c r="E155" s="5">
        <v>1271.2</v>
      </c>
      <c r="F155" s="6" t="s">
        <v>421</v>
      </c>
      <c r="G155" s="7">
        <v>2.5999999999999999E-3</v>
      </c>
      <c r="H155" s="18">
        <f>ABS(Table1[[#This Row],[Chg%]])</f>
        <v>2.5999999999999999E-3</v>
      </c>
      <c r="I155" s="23">
        <f>Table1[[#This Row],[High]]-Table1[[#This Row],[Low]]</f>
        <v>14.549999999999955</v>
      </c>
      <c r="J155" s="26">
        <f>Table1[[#This Row],[Volatility]]/Table1[[#This Row],[Open]]</f>
        <v>1.1402821316614385E-2</v>
      </c>
      <c r="K155" s="26"/>
      <c r="Y155" s="5">
        <v>1285.75</v>
      </c>
      <c r="Z155" s="5">
        <v>1271.2</v>
      </c>
      <c r="AA155" s="4">
        <v>1278.4000000000001</v>
      </c>
    </row>
    <row r="156" spans="1:27" ht="15.6" thickBot="1" x14ac:dyDescent="0.35">
      <c r="A156" s="3" t="s">
        <v>159</v>
      </c>
      <c r="B156" s="4">
        <v>1275.05</v>
      </c>
      <c r="C156" s="5">
        <v>1278.45</v>
      </c>
      <c r="D156" s="5">
        <v>1279.75</v>
      </c>
      <c r="E156" s="5">
        <v>1266.95</v>
      </c>
      <c r="F156" s="6" t="s">
        <v>422</v>
      </c>
      <c r="G156" s="7">
        <v>3.0999999999999999E-3</v>
      </c>
      <c r="H156" s="18">
        <f>ABS(Table1[[#This Row],[Chg%]])</f>
        <v>3.0999999999999999E-3</v>
      </c>
      <c r="I156" s="23">
        <f>Table1[[#This Row],[High]]-Table1[[#This Row],[Low]]</f>
        <v>12.799999999999955</v>
      </c>
      <c r="J156" s="26">
        <f>Table1[[#This Row],[Volatility]]/Table1[[#This Row],[Open]]</f>
        <v>1.0012124056474602E-2</v>
      </c>
      <c r="K156" s="26"/>
      <c r="Y156" s="5">
        <v>1279.75</v>
      </c>
      <c r="Z156" s="5">
        <v>1266.95</v>
      </c>
      <c r="AA156" s="4">
        <v>1275.05</v>
      </c>
    </row>
    <row r="157" spans="1:27" ht="15.6" thickBot="1" x14ac:dyDescent="0.35">
      <c r="A157" s="3" t="s">
        <v>160</v>
      </c>
      <c r="B157" s="4">
        <v>1271.0999999999999</v>
      </c>
      <c r="C157" s="5">
        <v>1264.1500000000001</v>
      </c>
      <c r="D157" s="5">
        <v>1279.5</v>
      </c>
      <c r="E157" s="5">
        <v>1264.1500000000001</v>
      </c>
      <c r="F157" s="6" t="s">
        <v>423</v>
      </c>
      <c r="G157" s="7">
        <v>5.0000000000000001E-3</v>
      </c>
      <c r="H157" s="18">
        <f>ABS(Table1[[#This Row],[Chg%]])</f>
        <v>5.0000000000000001E-3</v>
      </c>
      <c r="I157" s="23">
        <f>Table1[[#This Row],[High]]-Table1[[#This Row],[Low]]</f>
        <v>15.349999999999909</v>
      </c>
      <c r="J157" s="26">
        <f>Table1[[#This Row],[Volatility]]/Table1[[#This Row],[Open]]</f>
        <v>1.2142546375034535E-2</v>
      </c>
      <c r="K157" s="26"/>
      <c r="Y157" s="5">
        <v>1279.5</v>
      </c>
      <c r="Z157" s="5">
        <v>1264.1500000000001</v>
      </c>
      <c r="AA157" s="4">
        <v>1271.0999999999999</v>
      </c>
    </row>
    <row r="158" spans="1:27" ht="15.6" thickBot="1" x14ac:dyDescent="0.35">
      <c r="A158" s="3" t="s">
        <v>161</v>
      </c>
      <c r="B158" s="8">
        <v>1264.75</v>
      </c>
      <c r="C158" s="5">
        <v>1283.6500000000001</v>
      </c>
      <c r="D158" s="5">
        <v>1283.6500000000001</v>
      </c>
      <c r="E158" s="5">
        <v>1262</v>
      </c>
      <c r="F158" s="6" t="s">
        <v>424</v>
      </c>
      <c r="G158" s="9">
        <v>-1.4500000000000001E-2</v>
      </c>
      <c r="H158" s="18">
        <f>ABS(Table1[[#This Row],[Chg%]])</f>
        <v>1.4500000000000001E-2</v>
      </c>
      <c r="I158" s="23">
        <f>Table1[[#This Row],[High]]-Table1[[#This Row],[Low]]</f>
        <v>21.650000000000091</v>
      </c>
      <c r="J158" s="26">
        <f>Table1[[#This Row],[Volatility]]/Table1[[#This Row],[Open]]</f>
        <v>1.6865968137732317E-2</v>
      </c>
      <c r="K158" s="26"/>
      <c r="Y158" s="5">
        <v>1283.6500000000001</v>
      </c>
      <c r="Z158" s="5">
        <v>1262</v>
      </c>
      <c r="AA158" s="8">
        <v>1264.75</v>
      </c>
    </row>
    <row r="159" spans="1:27" ht="15.6" thickBot="1" x14ac:dyDescent="0.35">
      <c r="A159" s="3" t="s">
        <v>162</v>
      </c>
      <c r="B159" s="4">
        <v>1283.3499999999999</v>
      </c>
      <c r="C159" s="5">
        <v>1270.25</v>
      </c>
      <c r="D159" s="5">
        <v>1287</v>
      </c>
      <c r="E159" s="5">
        <v>1268.3499999999999</v>
      </c>
      <c r="F159" s="6" t="s">
        <v>425</v>
      </c>
      <c r="G159" s="7">
        <v>7.9000000000000008E-3</v>
      </c>
      <c r="H159" s="18">
        <f>ABS(Table1[[#This Row],[Chg%]])</f>
        <v>7.9000000000000008E-3</v>
      </c>
      <c r="I159" s="23">
        <f>Table1[[#This Row],[High]]-Table1[[#This Row],[Low]]</f>
        <v>18.650000000000091</v>
      </c>
      <c r="J159" s="26">
        <f>Table1[[#This Row],[Volatility]]/Table1[[#This Row],[Open]]</f>
        <v>1.4682149183231718E-2</v>
      </c>
      <c r="K159" s="26"/>
      <c r="Y159" s="5">
        <v>1287</v>
      </c>
      <c r="Z159" s="5">
        <v>1268.3499999999999</v>
      </c>
      <c r="AA159" s="4">
        <v>1283.3499999999999</v>
      </c>
    </row>
    <row r="160" spans="1:27" ht="15.6" thickBot="1" x14ac:dyDescent="0.35">
      <c r="A160" s="3" t="s">
        <v>163</v>
      </c>
      <c r="B160" s="4">
        <v>1273.3499999999999</v>
      </c>
      <c r="C160" s="5">
        <v>1273</v>
      </c>
      <c r="D160" s="5">
        <v>1282.95</v>
      </c>
      <c r="E160" s="5">
        <v>1267</v>
      </c>
      <c r="F160" s="6" t="s">
        <v>412</v>
      </c>
      <c r="G160" s="7">
        <v>1.1000000000000001E-3</v>
      </c>
      <c r="H160" s="18">
        <f>ABS(Table1[[#This Row],[Chg%]])</f>
        <v>1.1000000000000001E-3</v>
      </c>
      <c r="I160" s="23">
        <f>Table1[[#This Row],[High]]-Table1[[#This Row],[Low]]</f>
        <v>15.950000000000045</v>
      </c>
      <c r="J160" s="26">
        <f>Table1[[#This Row],[Volatility]]/Table1[[#This Row],[Open]]</f>
        <v>1.2529457973291473E-2</v>
      </c>
      <c r="K160" s="26"/>
      <c r="Y160" s="5">
        <v>1282.95</v>
      </c>
      <c r="Z160" s="5">
        <v>1267</v>
      </c>
      <c r="AA160" s="4">
        <v>1273.3499999999999</v>
      </c>
    </row>
    <row r="161" spans="1:27" ht="15.6" thickBot="1" x14ac:dyDescent="0.35">
      <c r="A161" s="3" t="s">
        <v>164</v>
      </c>
      <c r="B161" s="4">
        <v>1271.9000000000001</v>
      </c>
      <c r="C161" s="5">
        <v>1265.3</v>
      </c>
      <c r="D161" s="5">
        <v>1275</v>
      </c>
      <c r="E161" s="5">
        <v>1261.0999999999999</v>
      </c>
      <c r="F161" s="6" t="s">
        <v>426</v>
      </c>
      <c r="G161" s="7">
        <v>7.7999999999999996E-3</v>
      </c>
      <c r="H161" s="18">
        <f>ABS(Table1[[#This Row],[Chg%]])</f>
        <v>7.7999999999999996E-3</v>
      </c>
      <c r="I161" s="23">
        <f>Table1[[#This Row],[High]]-Table1[[#This Row],[Low]]</f>
        <v>13.900000000000091</v>
      </c>
      <c r="J161" s="26">
        <f>Table1[[#This Row],[Volatility]]/Table1[[#This Row],[Open]]</f>
        <v>1.0985537026792138E-2</v>
      </c>
      <c r="K161" s="26"/>
      <c r="Y161" s="5">
        <v>1275</v>
      </c>
      <c r="Z161" s="5">
        <v>1261.0999999999999</v>
      </c>
      <c r="AA161" s="4">
        <v>1271.9000000000001</v>
      </c>
    </row>
    <row r="162" spans="1:27" ht="15.6" thickBot="1" x14ac:dyDescent="0.35">
      <c r="A162" s="3" t="s">
        <v>165</v>
      </c>
      <c r="B162" s="8">
        <v>1262.05</v>
      </c>
      <c r="C162" s="5">
        <v>1277</v>
      </c>
      <c r="D162" s="5">
        <v>1279.45</v>
      </c>
      <c r="E162" s="5">
        <v>1258.7</v>
      </c>
      <c r="F162" s="6" t="s">
        <v>427</v>
      </c>
      <c r="G162" s="9">
        <v>-1.24E-2</v>
      </c>
      <c r="H162" s="18">
        <f>ABS(Table1[[#This Row],[Chg%]])</f>
        <v>1.24E-2</v>
      </c>
      <c r="I162" s="23">
        <f>Table1[[#This Row],[High]]-Table1[[#This Row],[Low]]</f>
        <v>20.75</v>
      </c>
      <c r="J162" s="26">
        <f>Table1[[#This Row],[Volatility]]/Table1[[#This Row],[Open]]</f>
        <v>1.6249021143304621E-2</v>
      </c>
      <c r="K162" s="26"/>
      <c r="Y162" s="5">
        <v>1279.45</v>
      </c>
      <c r="Z162" s="5">
        <v>1258.7</v>
      </c>
      <c r="AA162" s="8">
        <v>1262.05</v>
      </c>
    </row>
    <row r="163" spans="1:27" ht="15.6" thickBot="1" x14ac:dyDescent="0.35">
      <c r="A163" s="3" t="s">
        <v>166</v>
      </c>
      <c r="B163" s="4">
        <v>1277.9000000000001</v>
      </c>
      <c r="C163" s="5">
        <v>1283.8499999999999</v>
      </c>
      <c r="D163" s="5">
        <v>1285</v>
      </c>
      <c r="E163" s="5">
        <v>1271.0999999999999</v>
      </c>
      <c r="F163" s="6" t="s">
        <v>428</v>
      </c>
      <c r="G163" s="7">
        <v>3.0999999999999999E-3</v>
      </c>
      <c r="H163" s="18">
        <f>ABS(Table1[[#This Row],[Chg%]])</f>
        <v>3.0999999999999999E-3</v>
      </c>
      <c r="I163" s="23">
        <f>Table1[[#This Row],[High]]-Table1[[#This Row],[Low]]</f>
        <v>13.900000000000091</v>
      </c>
      <c r="J163" s="26">
        <f>Table1[[#This Row],[Volatility]]/Table1[[#This Row],[Open]]</f>
        <v>1.0826809985590288E-2</v>
      </c>
      <c r="K163" s="26"/>
      <c r="Y163" s="5">
        <v>1285</v>
      </c>
      <c r="Z163" s="5">
        <v>1271.0999999999999</v>
      </c>
      <c r="AA163" s="4">
        <v>1277.9000000000001</v>
      </c>
    </row>
    <row r="164" spans="1:27" ht="15.6" thickBot="1" x14ac:dyDescent="0.35">
      <c r="A164" s="3" t="s">
        <v>167</v>
      </c>
      <c r="B164" s="4">
        <v>1273.9000000000001</v>
      </c>
      <c r="C164" s="5">
        <v>1263.8</v>
      </c>
      <c r="D164" s="5">
        <v>1277</v>
      </c>
      <c r="E164" s="5">
        <v>1257.2</v>
      </c>
      <c r="F164" s="6" t="s">
        <v>412</v>
      </c>
      <c r="G164" s="7">
        <v>1.2999999999999999E-2</v>
      </c>
      <c r="H164" s="18">
        <f>ABS(Table1[[#This Row],[Chg%]])</f>
        <v>1.2999999999999999E-2</v>
      </c>
      <c r="I164" s="23">
        <f>Table1[[#This Row],[High]]-Table1[[#This Row],[Low]]</f>
        <v>19.799999999999955</v>
      </c>
      <c r="J164" s="26">
        <f>Table1[[#This Row],[Volatility]]/Table1[[#This Row],[Open]]</f>
        <v>1.5667035923405567E-2</v>
      </c>
      <c r="K164" s="26"/>
      <c r="Y164" s="5">
        <v>1277</v>
      </c>
      <c r="Z164" s="5">
        <v>1257.2</v>
      </c>
      <c r="AA164" s="4">
        <v>1273.9000000000001</v>
      </c>
    </row>
    <row r="165" spans="1:27" ht="15.6" thickBot="1" x14ac:dyDescent="0.35">
      <c r="A165" s="3" t="s">
        <v>168</v>
      </c>
      <c r="B165" s="8">
        <v>1257.55</v>
      </c>
      <c r="C165" s="5">
        <v>1261.95</v>
      </c>
      <c r="D165" s="5">
        <v>1270</v>
      </c>
      <c r="E165" s="5">
        <v>1253.5999999999999</v>
      </c>
      <c r="F165" s="6" t="s">
        <v>429</v>
      </c>
      <c r="G165" s="9">
        <v>-5.7000000000000002E-3</v>
      </c>
      <c r="H165" s="18">
        <f>ABS(Table1[[#This Row],[Chg%]])</f>
        <v>5.7000000000000002E-3</v>
      </c>
      <c r="I165" s="23">
        <f>Table1[[#This Row],[High]]-Table1[[#This Row],[Low]]</f>
        <v>16.400000000000091</v>
      </c>
      <c r="J165" s="26">
        <f>Table1[[#This Row],[Volatility]]/Table1[[#This Row],[Open]]</f>
        <v>1.2995760529339586E-2</v>
      </c>
      <c r="K165" s="26"/>
      <c r="Y165" s="5">
        <v>1270</v>
      </c>
      <c r="Z165" s="5">
        <v>1253.5999999999999</v>
      </c>
      <c r="AA165" s="8">
        <v>1257.55</v>
      </c>
    </row>
    <row r="166" spans="1:27" ht="15.6" thickBot="1" x14ac:dyDescent="0.35">
      <c r="A166" s="3" t="s">
        <v>169</v>
      </c>
      <c r="B166" s="4">
        <v>1264.75</v>
      </c>
      <c r="C166" s="5">
        <v>1252.55</v>
      </c>
      <c r="D166" s="5">
        <v>1268.5</v>
      </c>
      <c r="E166" s="5">
        <v>1250.5</v>
      </c>
      <c r="F166" s="6" t="s">
        <v>430</v>
      </c>
      <c r="G166" s="7">
        <v>7.3000000000000001E-3</v>
      </c>
      <c r="H166" s="18">
        <f>ABS(Table1[[#This Row],[Chg%]])</f>
        <v>7.3000000000000001E-3</v>
      </c>
      <c r="I166" s="23">
        <f>Table1[[#This Row],[High]]-Table1[[#This Row],[Low]]</f>
        <v>18</v>
      </c>
      <c r="J166" s="26">
        <f>Table1[[#This Row],[Volatility]]/Table1[[#This Row],[Open]]</f>
        <v>1.4370683805037724E-2</v>
      </c>
      <c r="K166" s="26"/>
      <c r="Y166" s="5">
        <v>1268.5</v>
      </c>
      <c r="Z166" s="5">
        <v>1250.5</v>
      </c>
      <c r="AA166" s="4">
        <v>1264.75</v>
      </c>
    </row>
    <row r="167" spans="1:27" ht="15.6" thickBot="1" x14ac:dyDescent="0.35">
      <c r="A167" s="3" t="s">
        <v>170</v>
      </c>
      <c r="B167" s="8">
        <v>1255.5999999999999</v>
      </c>
      <c r="C167" s="5">
        <v>1259</v>
      </c>
      <c r="D167" s="5">
        <v>1267</v>
      </c>
      <c r="E167" s="5">
        <v>1251.45</v>
      </c>
      <c r="F167" s="6" t="s">
        <v>431</v>
      </c>
      <c r="G167" s="9">
        <v>-6.4000000000000003E-3</v>
      </c>
      <c r="H167" s="18">
        <f>ABS(Table1[[#This Row],[Chg%]])</f>
        <v>6.4000000000000003E-3</v>
      </c>
      <c r="I167" s="23">
        <f>Table1[[#This Row],[High]]-Table1[[#This Row],[Low]]</f>
        <v>15.549999999999955</v>
      </c>
      <c r="J167" s="26">
        <f>Table1[[#This Row],[Volatility]]/Table1[[#This Row],[Open]]</f>
        <v>1.2351072279586938E-2</v>
      </c>
      <c r="K167" s="26"/>
      <c r="Y167" s="5">
        <v>1267</v>
      </c>
      <c r="Z167" s="5">
        <v>1251.45</v>
      </c>
      <c r="AA167" s="8">
        <v>1255.5999999999999</v>
      </c>
    </row>
    <row r="168" spans="1:27" ht="15.6" thickBot="1" x14ac:dyDescent="0.35">
      <c r="A168" s="3" t="s">
        <v>171</v>
      </c>
      <c r="B168" s="4">
        <v>1263.7</v>
      </c>
      <c r="C168" s="5">
        <v>1261</v>
      </c>
      <c r="D168" s="5">
        <v>1269.7</v>
      </c>
      <c r="E168" s="5">
        <v>1250</v>
      </c>
      <c r="F168" s="6" t="s">
        <v>432</v>
      </c>
      <c r="G168" s="7">
        <v>5.5999999999999999E-3</v>
      </c>
      <c r="H168" s="18">
        <f>ABS(Table1[[#This Row],[Chg%]])</f>
        <v>5.5999999999999999E-3</v>
      </c>
      <c r="I168" s="23">
        <f>Table1[[#This Row],[High]]-Table1[[#This Row],[Low]]</f>
        <v>19.700000000000045</v>
      </c>
      <c r="J168" s="26">
        <f>Table1[[#This Row],[Volatility]]/Table1[[#This Row],[Open]]</f>
        <v>1.5622521808088855E-2</v>
      </c>
      <c r="K168" s="26"/>
      <c r="Y168" s="5">
        <v>1269.7</v>
      </c>
      <c r="Z168" s="5">
        <v>1250</v>
      </c>
      <c r="AA168" s="4">
        <v>1263.7</v>
      </c>
    </row>
    <row r="169" spans="1:27" ht="15.6" thickBot="1" x14ac:dyDescent="0.35">
      <c r="A169" s="3" t="s">
        <v>172</v>
      </c>
      <c r="B169" s="4">
        <v>1256.6500000000001</v>
      </c>
      <c r="C169" s="5">
        <v>1242.45</v>
      </c>
      <c r="D169" s="5">
        <v>1259</v>
      </c>
      <c r="E169" s="5">
        <v>1228.05</v>
      </c>
      <c r="F169" s="6" t="s">
        <v>433</v>
      </c>
      <c r="G169" s="7">
        <v>1.38E-2</v>
      </c>
      <c r="H169" s="18">
        <f>ABS(Table1[[#This Row],[Chg%]])</f>
        <v>1.38E-2</v>
      </c>
      <c r="I169" s="23">
        <f>Table1[[#This Row],[High]]-Table1[[#This Row],[Low]]</f>
        <v>30.950000000000045</v>
      </c>
      <c r="J169" s="26">
        <f>Table1[[#This Row],[Volatility]]/Table1[[#This Row],[Open]]</f>
        <v>2.4910459173407416E-2</v>
      </c>
      <c r="K169" s="26"/>
      <c r="Y169" s="5">
        <v>1259</v>
      </c>
      <c r="Z169" s="5">
        <v>1228.05</v>
      </c>
      <c r="AA169" s="4">
        <v>1256.6500000000001</v>
      </c>
    </row>
    <row r="170" spans="1:27" ht="15.6" thickBot="1" x14ac:dyDescent="0.35">
      <c r="A170" s="3" t="s">
        <v>173</v>
      </c>
      <c r="B170" s="4">
        <v>1239.5</v>
      </c>
      <c r="C170" s="5">
        <v>1241</v>
      </c>
      <c r="D170" s="5">
        <v>1244.8</v>
      </c>
      <c r="E170" s="5">
        <v>1229.05</v>
      </c>
      <c r="F170" s="6" t="s">
        <v>420</v>
      </c>
      <c r="G170" s="7">
        <v>2.0999999999999999E-3</v>
      </c>
      <c r="H170" s="18">
        <f>ABS(Table1[[#This Row],[Chg%]])</f>
        <v>2.0999999999999999E-3</v>
      </c>
      <c r="I170" s="23">
        <f>Table1[[#This Row],[High]]-Table1[[#This Row],[Low]]</f>
        <v>15.75</v>
      </c>
      <c r="J170" s="26">
        <f>Table1[[#This Row],[Volatility]]/Table1[[#This Row],[Open]]</f>
        <v>1.2691377921031427E-2</v>
      </c>
      <c r="K170" s="26"/>
      <c r="Y170" s="5">
        <v>1244.8</v>
      </c>
      <c r="Z170" s="5">
        <v>1229.05</v>
      </c>
      <c r="AA170" s="4">
        <v>1239.5</v>
      </c>
    </row>
    <row r="171" spans="1:27" ht="15.6" thickBot="1" x14ac:dyDescent="0.35">
      <c r="A171" s="3" t="s">
        <v>174</v>
      </c>
      <c r="B171" s="8">
        <v>1236.8499999999999</v>
      </c>
      <c r="C171" s="5">
        <v>1246.45</v>
      </c>
      <c r="D171" s="5">
        <v>1250</v>
      </c>
      <c r="E171" s="5">
        <v>1229.05</v>
      </c>
      <c r="F171" s="6" t="s">
        <v>434</v>
      </c>
      <c r="G171" s="9">
        <v>-2.5999999999999999E-3</v>
      </c>
      <c r="H171" s="18">
        <f>ABS(Table1[[#This Row],[Chg%]])</f>
        <v>2.5999999999999999E-3</v>
      </c>
      <c r="I171" s="23">
        <f>Table1[[#This Row],[High]]-Table1[[#This Row],[Low]]</f>
        <v>20.950000000000045</v>
      </c>
      <c r="J171" s="26">
        <f>Table1[[#This Row],[Volatility]]/Table1[[#This Row],[Open]]</f>
        <v>1.6807733964459101E-2</v>
      </c>
      <c r="K171" s="26"/>
      <c r="Y171" s="5">
        <v>1250</v>
      </c>
      <c r="Z171" s="5">
        <v>1229.05</v>
      </c>
      <c r="AA171" s="8">
        <v>1236.8499999999999</v>
      </c>
    </row>
    <row r="172" spans="1:27" ht="15.6" thickBot="1" x14ac:dyDescent="0.35">
      <c r="A172" s="3" t="s">
        <v>270</v>
      </c>
      <c r="B172" s="4">
        <v>1240.05</v>
      </c>
      <c r="C172" s="5">
        <v>1239</v>
      </c>
      <c r="D172" s="5">
        <v>1243.75</v>
      </c>
      <c r="E172" s="5">
        <v>1227.5999999999999</v>
      </c>
      <c r="F172" s="6" t="s">
        <v>435</v>
      </c>
      <c r="G172" s="7">
        <v>7.9000000000000008E-3</v>
      </c>
      <c r="H172" s="18">
        <f>ABS(Table1[[#This Row],[Chg%]])</f>
        <v>7.9000000000000008E-3</v>
      </c>
      <c r="I172" s="23">
        <f>Table1[[#This Row],[High]]-Table1[[#This Row],[Low]]</f>
        <v>16.150000000000091</v>
      </c>
      <c r="J172" s="26">
        <f>Table1[[#This Row],[Volatility]]/Table1[[#This Row],[Open]]</f>
        <v>1.3034705407586836E-2</v>
      </c>
      <c r="K172" s="26"/>
      <c r="Y172" s="5">
        <v>1243.75</v>
      </c>
      <c r="Z172" s="5">
        <v>1227.5999999999999</v>
      </c>
      <c r="AA172" s="4">
        <v>1240.05</v>
      </c>
    </row>
    <row r="173" spans="1:27" ht="15.6" thickBot="1" x14ac:dyDescent="0.35">
      <c r="A173" s="3" t="s">
        <v>175</v>
      </c>
      <c r="B173" s="8">
        <v>1230.3499999999999</v>
      </c>
      <c r="C173" s="5">
        <v>1257.7</v>
      </c>
      <c r="D173" s="5">
        <v>1263.9000000000001</v>
      </c>
      <c r="E173" s="5">
        <v>1227.0999999999999</v>
      </c>
      <c r="F173" s="6" t="s">
        <v>436</v>
      </c>
      <c r="G173" s="9">
        <v>-1.44E-2</v>
      </c>
      <c r="H173" s="18">
        <f>ABS(Table1[[#This Row],[Chg%]])</f>
        <v>1.44E-2</v>
      </c>
      <c r="I173" s="23">
        <f>Table1[[#This Row],[High]]-Table1[[#This Row],[Low]]</f>
        <v>36.800000000000182</v>
      </c>
      <c r="J173" s="26">
        <f>Table1[[#This Row],[Volatility]]/Table1[[#This Row],[Open]]</f>
        <v>2.9259759879144615E-2</v>
      </c>
      <c r="K173" s="26"/>
      <c r="Y173" s="5">
        <v>1263.9000000000001</v>
      </c>
      <c r="Z173" s="5">
        <v>1227.0999999999999</v>
      </c>
      <c r="AA173" s="8">
        <v>1230.3499999999999</v>
      </c>
    </row>
    <row r="174" spans="1:27" ht="15.6" thickBot="1" x14ac:dyDescent="0.35">
      <c r="A174" s="3" t="s">
        <v>176</v>
      </c>
      <c r="B174" s="4">
        <v>1248.3499999999999</v>
      </c>
      <c r="C174" s="5">
        <v>1246.9000000000001</v>
      </c>
      <c r="D174" s="5">
        <v>1262.7</v>
      </c>
      <c r="E174" s="5">
        <v>1243</v>
      </c>
      <c r="F174" s="6" t="s">
        <v>425</v>
      </c>
      <c r="G174" s="7">
        <v>4.7000000000000002E-3</v>
      </c>
      <c r="H174" s="18">
        <f>ABS(Table1[[#This Row],[Chg%]])</f>
        <v>4.7000000000000002E-3</v>
      </c>
      <c r="I174" s="23">
        <f>Table1[[#This Row],[High]]-Table1[[#This Row],[Low]]</f>
        <v>19.700000000000045</v>
      </c>
      <c r="J174" s="26">
        <f>Table1[[#This Row],[Volatility]]/Table1[[#This Row],[Open]]</f>
        <v>1.5799181971288833E-2</v>
      </c>
      <c r="K174" s="26"/>
      <c r="Y174" s="5">
        <v>1262.7</v>
      </c>
      <c r="Z174" s="5">
        <v>1243</v>
      </c>
      <c r="AA174" s="4">
        <v>1248.3499999999999</v>
      </c>
    </row>
    <row r="175" spans="1:27" ht="15.6" thickBot="1" x14ac:dyDescent="0.35">
      <c r="A175" s="3" t="s">
        <v>177</v>
      </c>
      <c r="B175" s="4">
        <v>1242.5</v>
      </c>
      <c r="C175" s="5">
        <v>1238</v>
      </c>
      <c r="D175" s="5">
        <v>1257.3499999999999</v>
      </c>
      <c r="E175" s="5">
        <v>1237.7</v>
      </c>
      <c r="F175" s="6" t="s">
        <v>437</v>
      </c>
      <c r="G175" s="7">
        <v>3.8999999999999998E-3</v>
      </c>
      <c r="H175" s="18">
        <f>ABS(Table1[[#This Row],[Chg%]])</f>
        <v>3.8999999999999998E-3</v>
      </c>
      <c r="I175" s="23">
        <f>Table1[[#This Row],[High]]-Table1[[#This Row],[Low]]</f>
        <v>19.649999999999864</v>
      </c>
      <c r="J175" s="26">
        <f>Table1[[#This Row],[Volatility]]/Table1[[#This Row],[Open]]</f>
        <v>1.5872374798061278E-2</v>
      </c>
      <c r="K175" s="26"/>
      <c r="Y175" s="5">
        <v>1257.3499999999999</v>
      </c>
      <c r="Z175" s="5">
        <v>1237.7</v>
      </c>
      <c r="AA175" s="4">
        <v>1242.5</v>
      </c>
    </row>
    <row r="176" spans="1:27" ht="15.6" thickBot="1" x14ac:dyDescent="0.35">
      <c r="A176" s="3" t="s">
        <v>178</v>
      </c>
      <c r="B176" s="4">
        <v>1237.7</v>
      </c>
      <c r="C176" s="5">
        <v>1239.95</v>
      </c>
      <c r="D176" s="5">
        <v>1241.9000000000001</v>
      </c>
      <c r="E176" s="5">
        <v>1235</v>
      </c>
      <c r="F176" s="6" t="s">
        <v>438</v>
      </c>
      <c r="G176" s="7">
        <v>7.1000000000000004E-3</v>
      </c>
      <c r="H176" s="18">
        <f>ABS(Table1[[#This Row],[Chg%]])</f>
        <v>7.1000000000000004E-3</v>
      </c>
      <c r="I176" s="23">
        <f>Table1[[#This Row],[High]]-Table1[[#This Row],[Low]]</f>
        <v>6.9000000000000909</v>
      </c>
      <c r="J176" s="26">
        <f>Table1[[#This Row],[Volatility]]/Table1[[#This Row],[Open]]</f>
        <v>5.5647405137304656E-3</v>
      </c>
      <c r="K176" s="26"/>
      <c r="Y176" s="5">
        <v>1241.9000000000001</v>
      </c>
      <c r="Z176" s="5">
        <v>1235</v>
      </c>
      <c r="AA176" s="4">
        <v>1237.7</v>
      </c>
    </row>
    <row r="177" spans="1:27" ht="15.6" thickBot="1" x14ac:dyDescent="0.35">
      <c r="A177" s="3" t="s">
        <v>179</v>
      </c>
      <c r="B177" s="8">
        <v>1229</v>
      </c>
      <c r="C177" s="5">
        <v>1240</v>
      </c>
      <c r="D177" s="5">
        <v>1246.8499999999999</v>
      </c>
      <c r="E177" s="5">
        <v>1220</v>
      </c>
      <c r="F177" s="6" t="s">
        <v>439</v>
      </c>
      <c r="G177" s="9">
        <v>-5.7000000000000002E-3</v>
      </c>
      <c r="H177" s="18">
        <f>ABS(Table1[[#This Row],[Chg%]])</f>
        <v>5.7000000000000002E-3</v>
      </c>
      <c r="I177" s="23">
        <f>Table1[[#This Row],[High]]-Table1[[#This Row],[Low]]</f>
        <v>26.849999999999909</v>
      </c>
      <c r="J177" s="26">
        <f>Table1[[#This Row],[Volatility]]/Table1[[#This Row],[Open]]</f>
        <v>2.1653225806451539E-2</v>
      </c>
      <c r="K177" s="26"/>
      <c r="Y177" s="5">
        <v>1246.8499999999999</v>
      </c>
      <c r="Z177" s="5">
        <v>1220</v>
      </c>
      <c r="AA177" s="8">
        <v>1229</v>
      </c>
    </row>
    <row r="178" spans="1:27" ht="15.6" thickBot="1" x14ac:dyDescent="0.35">
      <c r="A178" s="3" t="s">
        <v>180</v>
      </c>
      <c r="B178" s="8">
        <v>1236.0999999999999</v>
      </c>
      <c r="C178" s="5">
        <v>1248</v>
      </c>
      <c r="D178" s="5">
        <v>1254.1500000000001</v>
      </c>
      <c r="E178" s="5">
        <v>1226.3499999999999</v>
      </c>
      <c r="F178" s="6" t="s">
        <v>440</v>
      </c>
      <c r="G178" s="9">
        <v>-4.4000000000000003E-3</v>
      </c>
      <c r="H178" s="18">
        <f>ABS(Table1[[#This Row],[Chg%]])</f>
        <v>4.4000000000000003E-3</v>
      </c>
      <c r="I178" s="23">
        <f>Table1[[#This Row],[High]]-Table1[[#This Row],[Low]]</f>
        <v>27.800000000000182</v>
      </c>
      <c r="J178" s="26">
        <f>Table1[[#This Row],[Volatility]]/Table1[[#This Row],[Open]]</f>
        <v>2.2275641025641172E-2</v>
      </c>
      <c r="K178" s="26"/>
      <c r="Y178" s="5">
        <v>1254.1500000000001</v>
      </c>
      <c r="Z178" s="5">
        <v>1226.3499999999999</v>
      </c>
      <c r="AA178" s="8">
        <v>1236.0999999999999</v>
      </c>
    </row>
    <row r="179" spans="1:27" ht="15.6" thickBot="1" x14ac:dyDescent="0.35">
      <c r="A179" s="3" t="s">
        <v>181</v>
      </c>
      <c r="B179" s="4">
        <v>1241.5999999999999</v>
      </c>
      <c r="C179" s="5">
        <v>1246.8499999999999</v>
      </c>
      <c r="D179" s="5">
        <v>1249.75</v>
      </c>
      <c r="E179" s="5">
        <v>1233</v>
      </c>
      <c r="F179" s="6" t="s">
        <v>405</v>
      </c>
      <c r="G179" s="7">
        <v>1.9E-3</v>
      </c>
      <c r="H179" s="18">
        <f>ABS(Table1[[#This Row],[Chg%]])</f>
        <v>1.9E-3</v>
      </c>
      <c r="I179" s="23">
        <f>Table1[[#This Row],[High]]-Table1[[#This Row],[Low]]</f>
        <v>16.75</v>
      </c>
      <c r="J179" s="26">
        <f>Table1[[#This Row],[Volatility]]/Table1[[#This Row],[Open]]</f>
        <v>1.3433853310342064E-2</v>
      </c>
      <c r="K179" s="26"/>
      <c r="Y179" s="5">
        <v>1249.75</v>
      </c>
      <c r="Z179" s="5">
        <v>1233</v>
      </c>
      <c r="AA179" s="4">
        <v>1241.5999999999999</v>
      </c>
    </row>
    <row r="180" spans="1:27" ht="15.6" thickBot="1" x14ac:dyDescent="0.35">
      <c r="A180" s="3" t="s">
        <v>182</v>
      </c>
      <c r="B180" s="4">
        <v>1239.3</v>
      </c>
      <c r="C180" s="5">
        <v>1257</v>
      </c>
      <c r="D180" s="5">
        <v>1257</v>
      </c>
      <c r="E180" s="5">
        <v>1232.5999999999999</v>
      </c>
      <c r="F180" s="6" t="s">
        <v>441</v>
      </c>
      <c r="G180" s="7">
        <v>8.3999999999999995E-3</v>
      </c>
      <c r="H180" s="18">
        <f>ABS(Table1[[#This Row],[Chg%]])</f>
        <v>8.3999999999999995E-3</v>
      </c>
      <c r="I180" s="23">
        <f>Table1[[#This Row],[High]]-Table1[[#This Row],[Low]]</f>
        <v>24.400000000000091</v>
      </c>
      <c r="J180" s="26">
        <f>Table1[[#This Row],[Volatility]]/Table1[[#This Row],[Open]]</f>
        <v>1.9411296738265783E-2</v>
      </c>
      <c r="K180" s="26"/>
      <c r="Y180" s="5">
        <v>1257</v>
      </c>
      <c r="Z180" s="5">
        <v>1232.5999999999999</v>
      </c>
      <c r="AA180" s="4">
        <v>1239.3</v>
      </c>
    </row>
    <row r="181" spans="1:27" ht="15.6" thickBot="1" x14ac:dyDescent="0.35">
      <c r="A181" s="3" t="s">
        <v>183</v>
      </c>
      <c r="B181" s="4">
        <v>1229</v>
      </c>
      <c r="C181" s="5">
        <v>1225.45</v>
      </c>
      <c r="D181" s="5">
        <v>1233.8499999999999</v>
      </c>
      <c r="E181" s="5">
        <v>1220.3499999999999</v>
      </c>
      <c r="F181" s="6" t="s">
        <v>442</v>
      </c>
      <c r="G181" s="7">
        <v>7.4000000000000003E-3</v>
      </c>
      <c r="H181" s="18">
        <f>ABS(Table1[[#This Row],[Chg%]])</f>
        <v>7.4000000000000003E-3</v>
      </c>
      <c r="I181" s="23">
        <f>Table1[[#This Row],[High]]-Table1[[#This Row],[Low]]</f>
        <v>13.5</v>
      </c>
      <c r="J181" s="26">
        <f>Table1[[#This Row],[Volatility]]/Table1[[#This Row],[Open]]</f>
        <v>1.1016361336651842E-2</v>
      </c>
      <c r="K181" s="26"/>
      <c r="Y181" s="5">
        <v>1233.8499999999999</v>
      </c>
      <c r="Z181" s="5">
        <v>1220.3499999999999</v>
      </c>
      <c r="AA181" s="4">
        <v>1229</v>
      </c>
    </row>
    <row r="182" spans="1:27" ht="15.6" thickBot="1" x14ac:dyDescent="0.35">
      <c r="A182" s="3" t="s">
        <v>184</v>
      </c>
      <c r="B182" s="8">
        <v>1220</v>
      </c>
      <c r="C182" s="5">
        <v>1227.5</v>
      </c>
      <c r="D182" s="5">
        <v>1229.8499999999999</v>
      </c>
      <c r="E182" s="5">
        <v>1213.0999999999999</v>
      </c>
      <c r="F182" s="6" t="s">
        <v>443</v>
      </c>
      <c r="G182" s="9">
        <v>-8.9999999999999998E-4</v>
      </c>
      <c r="H182" s="18">
        <f>ABS(Table1[[#This Row],[Chg%]])</f>
        <v>8.9999999999999998E-4</v>
      </c>
      <c r="I182" s="23">
        <f>Table1[[#This Row],[High]]-Table1[[#This Row],[Low]]</f>
        <v>16.75</v>
      </c>
      <c r="J182" s="26">
        <f>Table1[[#This Row],[Volatility]]/Table1[[#This Row],[Open]]</f>
        <v>1.3645621181262729E-2</v>
      </c>
      <c r="K182" s="26"/>
      <c r="Y182" s="5">
        <v>1229.8499999999999</v>
      </c>
      <c r="Z182" s="5">
        <v>1213.0999999999999</v>
      </c>
      <c r="AA182" s="8">
        <v>1220</v>
      </c>
    </row>
    <row r="183" spans="1:27" ht="15.6" thickBot="1" x14ac:dyDescent="0.35">
      <c r="A183" s="3" t="s">
        <v>185</v>
      </c>
      <c r="B183" s="8">
        <v>1221.0999999999999</v>
      </c>
      <c r="C183" s="5">
        <v>1231.6500000000001</v>
      </c>
      <c r="D183" s="5">
        <v>1235</v>
      </c>
      <c r="E183" s="5">
        <v>1210.0999999999999</v>
      </c>
      <c r="F183" s="6" t="s">
        <v>426</v>
      </c>
      <c r="G183" s="9">
        <v>-1.6000000000000001E-3</v>
      </c>
      <c r="H183" s="18">
        <f>ABS(Table1[[#This Row],[Chg%]])</f>
        <v>1.6000000000000001E-3</v>
      </c>
      <c r="I183" s="23">
        <f>Table1[[#This Row],[High]]-Table1[[#This Row],[Low]]</f>
        <v>24.900000000000091</v>
      </c>
      <c r="J183" s="26">
        <f>Table1[[#This Row],[Volatility]]/Table1[[#This Row],[Open]]</f>
        <v>2.0216782365120034E-2</v>
      </c>
      <c r="K183" s="26"/>
      <c r="Y183" s="5">
        <v>1235</v>
      </c>
      <c r="Z183" s="5">
        <v>1210.0999999999999</v>
      </c>
      <c r="AA183" s="8">
        <v>1221.0999999999999</v>
      </c>
    </row>
    <row r="184" spans="1:27" ht="15.6" thickBot="1" x14ac:dyDescent="0.35">
      <c r="A184" s="3" t="s">
        <v>186</v>
      </c>
      <c r="B184" s="4">
        <v>1223.05</v>
      </c>
      <c r="C184" s="5">
        <v>1207</v>
      </c>
      <c r="D184" s="5">
        <v>1225</v>
      </c>
      <c r="E184" s="5">
        <v>1206.8499999999999</v>
      </c>
      <c r="F184" s="6" t="s">
        <v>444</v>
      </c>
      <c r="G184" s="7">
        <v>1.55E-2</v>
      </c>
      <c r="H184" s="18">
        <f>ABS(Table1[[#This Row],[Chg%]])</f>
        <v>1.55E-2</v>
      </c>
      <c r="I184" s="23">
        <f>Table1[[#This Row],[High]]-Table1[[#This Row],[Low]]</f>
        <v>18.150000000000091</v>
      </c>
      <c r="J184" s="26">
        <f>Table1[[#This Row],[Volatility]]/Table1[[#This Row],[Open]]</f>
        <v>1.5037282518641336E-2</v>
      </c>
      <c r="K184" s="26"/>
      <c r="Y184" s="5">
        <v>1225</v>
      </c>
      <c r="Z184" s="5">
        <v>1206.8499999999999</v>
      </c>
      <c r="AA184" s="4">
        <v>1223.05</v>
      </c>
    </row>
    <row r="185" spans="1:27" ht="15.6" thickBot="1" x14ac:dyDescent="0.35">
      <c r="A185" s="3" t="s">
        <v>187</v>
      </c>
      <c r="B185" s="4">
        <v>1204.4000000000001</v>
      </c>
      <c r="C185" s="5">
        <v>1209</v>
      </c>
      <c r="D185" s="5">
        <v>1219.9000000000001</v>
      </c>
      <c r="E185" s="5">
        <v>1197.4000000000001</v>
      </c>
      <c r="F185" s="6" t="s">
        <v>445</v>
      </c>
      <c r="G185" s="7">
        <v>4.7000000000000002E-3</v>
      </c>
      <c r="H185" s="18">
        <f>ABS(Table1[[#This Row],[Chg%]])</f>
        <v>4.7000000000000002E-3</v>
      </c>
      <c r="I185" s="23">
        <f>Table1[[#This Row],[High]]-Table1[[#This Row],[Low]]</f>
        <v>22.5</v>
      </c>
      <c r="J185" s="26">
        <f>Table1[[#This Row],[Volatility]]/Table1[[#This Row],[Open]]</f>
        <v>1.8610421836228287E-2</v>
      </c>
      <c r="K185" s="26"/>
      <c r="Y185" s="5">
        <v>1219.9000000000001</v>
      </c>
      <c r="Z185" s="5">
        <v>1197.4000000000001</v>
      </c>
      <c r="AA185" s="4">
        <v>1204.4000000000001</v>
      </c>
    </row>
    <row r="186" spans="1:27" ht="15.6" thickBot="1" x14ac:dyDescent="0.35">
      <c r="A186" s="3" t="s">
        <v>188</v>
      </c>
      <c r="B186" s="8">
        <v>1198.8</v>
      </c>
      <c r="C186" s="5">
        <v>1213.4000000000001</v>
      </c>
      <c r="D186" s="5">
        <v>1224</v>
      </c>
      <c r="E186" s="5">
        <v>1188.95</v>
      </c>
      <c r="F186" s="6" t="s">
        <v>446</v>
      </c>
      <c r="G186" s="9">
        <v>-1.5E-3</v>
      </c>
      <c r="H186" s="18">
        <f>ABS(Table1[[#This Row],[Chg%]])</f>
        <v>1.5E-3</v>
      </c>
      <c r="I186" s="23">
        <f>Table1[[#This Row],[High]]-Table1[[#This Row],[Low]]</f>
        <v>35.049999999999955</v>
      </c>
      <c r="J186" s="26">
        <f>Table1[[#This Row],[Volatility]]/Table1[[#This Row],[Open]]</f>
        <v>2.8885775506840242E-2</v>
      </c>
      <c r="K186" s="26"/>
      <c r="Y186" s="5">
        <v>1224</v>
      </c>
      <c r="Z186" s="5">
        <v>1188.95</v>
      </c>
      <c r="AA186" s="8">
        <v>1198.8</v>
      </c>
    </row>
    <row r="187" spans="1:27" ht="15.6" thickBot="1" x14ac:dyDescent="0.35">
      <c r="A187" s="3" t="s">
        <v>189</v>
      </c>
      <c r="B187" s="8">
        <v>1200.55</v>
      </c>
      <c r="C187" s="5">
        <v>1221.8</v>
      </c>
      <c r="D187" s="5">
        <v>1225.95</v>
      </c>
      <c r="E187" s="5">
        <v>1197.2</v>
      </c>
      <c r="F187" s="6" t="s">
        <v>447</v>
      </c>
      <c r="G187" s="9">
        <v>-2.2499999999999999E-2</v>
      </c>
      <c r="H187" s="18">
        <f>ABS(Table1[[#This Row],[Chg%]])</f>
        <v>2.2499999999999999E-2</v>
      </c>
      <c r="I187" s="23">
        <f>Table1[[#This Row],[High]]-Table1[[#This Row],[Low]]</f>
        <v>28.75</v>
      </c>
      <c r="J187" s="26">
        <f>Table1[[#This Row],[Volatility]]/Table1[[#This Row],[Open]]</f>
        <v>2.3530856113930267E-2</v>
      </c>
      <c r="K187" s="26"/>
      <c r="Y187" s="5">
        <v>1225.95</v>
      </c>
      <c r="Z187" s="5">
        <v>1197.2</v>
      </c>
      <c r="AA187" s="8">
        <v>1200.55</v>
      </c>
    </row>
    <row r="188" spans="1:27" ht="15.6" thickBot="1" x14ac:dyDescent="0.35">
      <c r="A188" s="3" t="s">
        <v>190</v>
      </c>
      <c r="B188" s="4">
        <v>1228.1500000000001</v>
      </c>
      <c r="C188" s="5">
        <v>1197.0999999999999</v>
      </c>
      <c r="D188" s="5">
        <v>1229.9000000000001</v>
      </c>
      <c r="E188" s="5">
        <v>1190</v>
      </c>
      <c r="F188" s="6" t="s">
        <v>448</v>
      </c>
      <c r="G188" s="7">
        <v>3.4799999999999998E-2</v>
      </c>
      <c r="H188" s="18">
        <f>ABS(Table1[[#This Row],[Chg%]])</f>
        <v>3.4799999999999998E-2</v>
      </c>
      <c r="I188" s="23">
        <f>Table1[[#This Row],[High]]-Table1[[#This Row],[Low]]</f>
        <v>39.900000000000091</v>
      </c>
      <c r="J188" s="26">
        <f>Table1[[#This Row],[Volatility]]/Table1[[#This Row],[Open]]</f>
        <v>3.3330548826330374E-2</v>
      </c>
      <c r="K188" s="26"/>
      <c r="Y188" s="5">
        <v>1229.9000000000001</v>
      </c>
      <c r="Z188" s="5">
        <v>1190</v>
      </c>
      <c r="AA188" s="4">
        <v>1228.1500000000001</v>
      </c>
    </row>
    <row r="189" spans="1:27" ht="15.6" thickBot="1" x14ac:dyDescent="0.35">
      <c r="A189" s="3" t="s">
        <v>191</v>
      </c>
      <c r="B189" s="8">
        <v>1186.9000000000001</v>
      </c>
      <c r="C189" s="5">
        <v>1201.2</v>
      </c>
      <c r="D189" s="5">
        <v>1219.8499999999999</v>
      </c>
      <c r="E189" s="5">
        <v>1181.1500000000001</v>
      </c>
      <c r="F189" s="6" t="s">
        <v>449</v>
      </c>
      <c r="G189" s="9">
        <v>-2.3999999999999998E-3</v>
      </c>
      <c r="H189" s="18">
        <f>ABS(Table1[[#This Row],[Chg%]])</f>
        <v>2.3999999999999998E-3</v>
      </c>
      <c r="I189" s="23">
        <f>Table1[[#This Row],[High]]-Table1[[#This Row],[Low]]</f>
        <v>38.699999999999818</v>
      </c>
      <c r="J189" s="26">
        <f>Table1[[#This Row],[Volatility]]/Table1[[#This Row],[Open]]</f>
        <v>3.2217782217782064E-2</v>
      </c>
      <c r="K189" s="26"/>
      <c r="Y189" s="5">
        <v>1219.8499999999999</v>
      </c>
      <c r="Z189" s="5">
        <v>1181.1500000000001</v>
      </c>
      <c r="AA189" s="8">
        <v>1186.9000000000001</v>
      </c>
    </row>
    <row r="190" spans="1:27" ht="15.6" thickBot="1" x14ac:dyDescent="0.35">
      <c r="A190" s="3" t="s">
        <v>192</v>
      </c>
      <c r="B190" s="8">
        <v>1189.7</v>
      </c>
      <c r="C190" s="5">
        <v>1236.6500000000001</v>
      </c>
      <c r="D190" s="5">
        <v>1239.5999999999999</v>
      </c>
      <c r="E190" s="5">
        <v>1185.3</v>
      </c>
      <c r="F190" s="6" t="s">
        <v>450</v>
      </c>
      <c r="G190" s="9">
        <v>-2.7699999999999999E-2</v>
      </c>
      <c r="H190" s="18">
        <f>ABS(Table1[[#This Row],[Chg%]])</f>
        <v>2.7699999999999999E-2</v>
      </c>
      <c r="I190" s="23">
        <f>Table1[[#This Row],[High]]-Table1[[#This Row],[Low]]</f>
        <v>54.299999999999955</v>
      </c>
      <c r="J190" s="26">
        <f>Table1[[#This Row],[Volatility]]/Table1[[#This Row],[Open]]</f>
        <v>4.3908947559940119E-2</v>
      </c>
      <c r="K190" s="26"/>
      <c r="Y190" s="5">
        <v>1239.5999999999999</v>
      </c>
      <c r="Z190" s="5">
        <v>1185.3</v>
      </c>
      <c r="AA190" s="8">
        <v>1189.7</v>
      </c>
    </row>
    <row r="191" spans="1:27" ht="15.6" thickBot="1" x14ac:dyDescent="0.35">
      <c r="A191" s="3" t="s">
        <v>193</v>
      </c>
      <c r="B191" s="8">
        <v>1223.55</v>
      </c>
      <c r="C191" s="5">
        <v>1239.95</v>
      </c>
      <c r="D191" s="5">
        <v>1243.8</v>
      </c>
      <c r="E191" s="5">
        <v>1216.3499999999999</v>
      </c>
      <c r="F191" s="6" t="s">
        <v>451</v>
      </c>
      <c r="G191" s="9">
        <v>-2.0199999999999999E-2</v>
      </c>
      <c r="H191" s="18">
        <f>ABS(Table1[[#This Row],[Chg%]])</f>
        <v>2.0199999999999999E-2</v>
      </c>
      <c r="I191" s="23">
        <f>Table1[[#This Row],[High]]-Table1[[#This Row],[Low]]</f>
        <v>27.450000000000045</v>
      </c>
      <c r="J191" s="26">
        <f>Table1[[#This Row],[Volatility]]/Table1[[#This Row],[Open]]</f>
        <v>2.21379894350579E-2</v>
      </c>
      <c r="K191" s="26"/>
      <c r="Y191" s="5">
        <v>1243.8</v>
      </c>
      <c r="Z191" s="5">
        <v>1216.3499999999999</v>
      </c>
      <c r="AA191" s="8">
        <v>1223.55</v>
      </c>
    </row>
    <row r="192" spans="1:27" ht="15.6" thickBot="1" x14ac:dyDescent="0.35">
      <c r="A192" s="3" t="s">
        <v>194</v>
      </c>
      <c r="B192" s="4">
        <v>1248.8</v>
      </c>
      <c r="C192" s="5">
        <v>1231.5</v>
      </c>
      <c r="D192" s="5">
        <v>1255</v>
      </c>
      <c r="E192" s="5">
        <v>1221.0999999999999</v>
      </c>
      <c r="F192" s="6" t="s">
        <v>452</v>
      </c>
      <c r="G192" s="7">
        <v>1.7399999999999999E-2</v>
      </c>
      <c r="H192" s="18">
        <f>ABS(Table1[[#This Row],[Chg%]])</f>
        <v>1.7399999999999999E-2</v>
      </c>
      <c r="I192" s="23">
        <f>Table1[[#This Row],[High]]-Table1[[#This Row],[Low]]</f>
        <v>33.900000000000091</v>
      </c>
      <c r="J192" s="26">
        <f>Table1[[#This Row],[Volatility]]/Table1[[#This Row],[Open]]</f>
        <v>2.7527405602923338E-2</v>
      </c>
      <c r="K192" s="26"/>
      <c r="Y192" s="5">
        <v>1255</v>
      </c>
      <c r="Z192" s="5">
        <v>1221.0999999999999</v>
      </c>
      <c r="AA192" s="4">
        <v>1248.8</v>
      </c>
    </row>
    <row r="193" spans="1:27" ht="15.6" thickBot="1" x14ac:dyDescent="0.35">
      <c r="A193" s="3" t="s">
        <v>195</v>
      </c>
      <c r="B193" s="8">
        <v>1227.45</v>
      </c>
      <c r="C193" s="5">
        <v>1228.8</v>
      </c>
      <c r="D193" s="5">
        <v>1240</v>
      </c>
      <c r="E193" s="5">
        <v>1216.5</v>
      </c>
      <c r="F193" s="6" t="s">
        <v>453</v>
      </c>
      <c r="G193" s="9">
        <v>-1.35E-2</v>
      </c>
      <c r="H193" s="18">
        <f>ABS(Table1[[#This Row],[Chg%]])</f>
        <v>1.35E-2</v>
      </c>
      <c r="I193" s="23">
        <f>Table1[[#This Row],[High]]-Table1[[#This Row],[Low]]</f>
        <v>23.5</v>
      </c>
      <c r="J193" s="26">
        <f>Table1[[#This Row],[Volatility]]/Table1[[#This Row],[Open]]</f>
        <v>1.9124348958333336E-2</v>
      </c>
      <c r="K193" s="26"/>
      <c r="Y193" s="5">
        <v>1240</v>
      </c>
      <c r="Z193" s="5">
        <v>1216.5</v>
      </c>
      <c r="AA193" s="8">
        <v>1227.45</v>
      </c>
    </row>
    <row r="194" spans="1:27" ht="15.6" thickBot="1" x14ac:dyDescent="0.35">
      <c r="A194" s="3" t="s">
        <v>196</v>
      </c>
      <c r="B194" s="4">
        <v>1244.2</v>
      </c>
      <c r="C194" s="5">
        <v>1248.25</v>
      </c>
      <c r="D194" s="5">
        <v>1253.5</v>
      </c>
      <c r="E194" s="5">
        <v>1237.5999999999999</v>
      </c>
      <c r="F194" s="6" t="s">
        <v>454</v>
      </c>
      <c r="G194" s="7">
        <v>1.4E-3</v>
      </c>
      <c r="H194" s="18">
        <f>ABS(Table1[[#This Row],[Chg%]])</f>
        <v>1.4E-3</v>
      </c>
      <c r="I194" s="23">
        <f>Table1[[#This Row],[High]]-Table1[[#This Row],[Low]]</f>
        <v>15.900000000000091</v>
      </c>
      <c r="J194" s="26">
        <f>Table1[[#This Row],[Volatility]]/Table1[[#This Row],[Open]]</f>
        <v>1.2737832966152687E-2</v>
      </c>
      <c r="K194" s="26"/>
      <c r="Y194" s="5">
        <v>1253.5</v>
      </c>
      <c r="Z194" s="5">
        <v>1237.5999999999999</v>
      </c>
      <c r="AA194" s="4">
        <v>1244.2</v>
      </c>
    </row>
    <row r="195" spans="1:27" ht="15.6" thickBot="1" x14ac:dyDescent="0.35">
      <c r="A195" s="3" t="s">
        <v>197</v>
      </c>
      <c r="B195" s="4">
        <v>1242.5</v>
      </c>
      <c r="C195" s="5">
        <v>1239.8</v>
      </c>
      <c r="D195" s="5">
        <v>1275</v>
      </c>
      <c r="E195" s="5">
        <v>1236.3499999999999</v>
      </c>
      <c r="F195" s="6" t="s">
        <v>455</v>
      </c>
      <c r="G195" s="7">
        <v>2.3E-3</v>
      </c>
      <c r="H195" s="18">
        <f>ABS(Table1[[#This Row],[Chg%]])</f>
        <v>2.3E-3</v>
      </c>
      <c r="I195" s="23">
        <f>Table1[[#This Row],[High]]-Table1[[#This Row],[Low]]</f>
        <v>38.650000000000091</v>
      </c>
      <c r="J195" s="26">
        <f>Table1[[#This Row],[Volatility]]/Table1[[#This Row],[Open]]</f>
        <v>3.1174382964994429E-2</v>
      </c>
      <c r="K195" s="26"/>
      <c r="Y195" s="5">
        <v>1275</v>
      </c>
      <c r="Z195" s="5">
        <v>1236.3499999999999</v>
      </c>
      <c r="AA195" s="4">
        <v>1242.5</v>
      </c>
    </row>
    <row r="196" spans="1:27" ht="15.6" thickBot="1" x14ac:dyDescent="0.35">
      <c r="A196" s="3" t="s">
        <v>198</v>
      </c>
      <c r="B196" s="8">
        <v>1239.7</v>
      </c>
      <c r="C196" s="5">
        <v>1249.9000000000001</v>
      </c>
      <c r="D196" s="5">
        <v>1249.9000000000001</v>
      </c>
      <c r="E196" s="5">
        <v>1230.0999999999999</v>
      </c>
      <c r="F196" s="6" t="s">
        <v>456</v>
      </c>
      <c r="G196" s="9">
        <v>-1.12E-2</v>
      </c>
      <c r="H196" s="18">
        <f>ABS(Table1[[#This Row],[Chg%]])</f>
        <v>1.12E-2</v>
      </c>
      <c r="I196" s="23">
        <f>Table1[[#This Row],[High]]-Table1[[#This Row],[Low]]</f>
        <v>19.800000000000182</v>
      </c>
      <c r="J196" s="26">
        <f>Table1[[#This Row],[Volatility]]/Table1[[#This Row],[Open]]</f>
        <v>1.5841267301384254E-2</v>
      </c>
      <c r="K196" s="26"/>
      <c r="Y196" s="5">
        <v>1249.9000000000001</v>
      </c>
      <c r="Z196" s="5">
        <v>1230.0999999999999</v>
      </c>
      <c r="AA196" s="8">
        <v>1239.7</v>
      </c>
    </row>
    <row r="197" spans="1:27" ht="15.6" thickBot="1" x14ac:dyDescent="0.35">
      <c r="A197" s="3" t="s">
        <v>199</v>
      </c>
      <c r="B197" s="8">
        <v>1253.8</v>
      </c>
      <c r="C197" s="5">
        <v>1250</v>
      </c>
      <c r="D197" s="5">
        <v>1261.95</v>
      </c>
      <c r="E197" s="5">
        <v>1227.55</v>
      </c>
      <c r="F197" s="6" t="s">
        <v>457</v>
      </c>
      <c r="G197" s="9">
        <v>-2.7000000000000001E-3</v>
      </c>
      <c r="H197" s="18">
        <f>ABS(Table1[[#This Row],[Chg%]])</f>
        <v>2.7000000000000001E-3</v>
      </c>
      <c r="I197" s="23">
        <f>Table1[[#This Row],[High]]-Table1[[#This Row],[Low]]</f>
        <v>34.400000000000091</v>
      </c>
      <c r="J197" s="26">
        <f>Table1[[#This Row],[Volatility]]/Table1[[#This Row],[Open]]</f>
        <v>2.7520000000000072E-2</v>
      </c>
      <c r="K197" s="26"/>
      <c r="Y197" s="5">
        <v>1261.95</v>
      </c>
      <c r="Z197" s="5">
        <v>1227.55</v>
      </c>
      <c r="AA197" s="8">
        <v>1253.8</v>
      </c>
    </row>
    <row r="198" spans="1:27" ht="15.6" thickBot="1" x14ac:dyDescent="0.35">
      <c r="A198" s="3" t="s">
        <v>200</v>
      </c>
      <c r="B198" s="4">
        <v>1257.25</v>
      </c>
      <c r="C198" s="5">
        <v>1259.55</v>
      </c>
      <c r="D198" s="5">
        <v>1282.7</v>
      </c>
      <c r="E198" s="5">
        <v>1229</v>
      </c>
      <c r="F198" s="6" t="s">
        <v>458</v>
      </c>
      <c r="G198" s="7">
        <v>4.8099999999999997E-2</v>
      </c>
      <c r="H198" s="18">
        <f>ABS(Table1[[#This Row],[Chg%]])</f>
        <v>4.8099999999999997E-2</v>
      </c>
      <c r="I198" s="23">
        <f>Table1[[#This Row],[High]]-Table1[[#This Row],[Low]]</f>
        <v>53.700000000000045</v>
      </c>
      <c r="J198" s="26">
        <f>Table1[[#This Row],[Volatility]]/Table1[[#This Row],[Open]]</f>
        <v>4.26342741455282E-2</v>
      </c>
      <c r="K198" s="26"/>
      <c r="Y198" s="5">
        <v>1282.7</v>
      </c>
      <c r="Z198" s="5">
        <v>1229</v>
      </c>
      <c r="AA198" s="4">
        <v>1257.25</v>
      </c>
    </row>
    <row r="199" spans="1:27" ht="15.6" thickBot="1" x14ac:dyDescent="0.35">
      <c r="A199" s="3" t="s">
        <v>201</v>
      </c>
      <c r="B199" s="4">
        <v>1199.5999999999999</v>
      </c>
      <c r="C199" s="5">
        <v>1108</v>
      </c>
      <c r="D199" s="5">
        <v>1209.9000000000001</v>
      </c>
      <c r="E199" s="5">
        <v>1105.4000000000001</v>
      </c>
      <c r="F199" s="6" t="s">
        <v>459</v>
      </c>
      <c r="G199" s="7">
        <v>8.9499999999999996E-2</v>
      </c>
      <c r="H199" s="18">
        <f>ABS(Table1[[#This Row],[Chg%]])</f>
        <v>8.9499999999999996E-2</v>
      </c>
      <c r="I199" s="23">
        <f>Table1[[#This Row],[High]]-Table1[[#This Row],[Low]]</f>
        <v>104.5</v>
      </c>
      <c r="J199" s="26">
        <f>Table1[[#This Row],[Volatility]]/Table1[[#This Row],[Open]]</f>
        <v>9.4314079422382666E-2</v>
      </c>
      <c r="K199" s="26"/>
      <c r="Y199" s="5">
        <v>1209.9000000000001</v>
      </c>
      <c r="Z199" s="5">
        <v>1105.4000000000001</v>
      </c>
      <c r="AA199" s="4">
        <v>1199.5999999999999</v>
      </c>
    </row>
    <row r="200" spans="1:27" ht="15.6" thickBot="1" x14ac:dyDescent="0.35">
      <c r="A200" s="3" t="s">
        <v>460</v>
      </c>
      <c r="B200" s="4">
        <v>1101.05</v>
      </c>
      <c r="C200" s="5">
        <v>1099.9000000000001</v>
      </c>
      <c r="D200" s="5">
        <v>1107.05</v>
      </c>
      <c r="E200" s="5">
        <v>1084</v>
      </c>
      <c r="F200" s="6" t="s">
        <v>461</v>
      </c>
      <c r="G200" s="7">
        <v>6.6E-3</v>
      </c>
      <c r="H200" s="18">
        <f>ABS(Table1[[#This Row],[Chg%]])</f>
        <v>6.6E-3</v>
      </c>
      <c r="I200" s="23">
        <f>Table1[[#This Row],[High]]-Table1[[#This Row],[Low]]</f>
        <v>23.049999999999955</v>
      </c>
      <c r="J200" s="26">
        <f>Table1[[#This Row],[Volatility]]/Table1[[#This Row],[Open]]</f>
        <v>2.0956450586416903E-2</v>
      </c>
      <c r="K200" s="26"/>
      <c r="Y200" s="5">
        <v>1107.05</v>
      </c>
      <c r="Z200" s="5">
        <v>1084</v>
      </c>
      <c r="AA200" s="4">
        <v>1101.05</v>
      </c>
    </row>
    <row r="201" spans="1:27" ht="15.6" thickBot="1" x14ac:dyDescent="0.35">
      <c r="A201" s="3" t="s">
        <v>202</v>
      </c>
      <c r="B201" s="8">
        <v>1093.8800000000001</v>
      </c>
      <c r="C201" s="5">
        <v>1108.6500000000001</v>
      </c>
      <c r="D201" s="5">
        <v>1112.08</v>
      </c>
      <c r="E201" s="5">
        <v>1090</v>
      </c>
      <c r="F201" s="6" t="s">
        <v>462</v>
      </c>
      <c r="G201" s="9">
        <v>-1.0699999999999999E-2</v>
      </c>
      <c r="H201" s="18">
        <f>ABS(Table1[[#This Row],[Chg%]])</f>
        <v>1.0699999999999999E-2</v>
      </c>
      <c r="I201" s="23">
        <f>Table1[[#This Row],[High]]-Table1[[#This Row],[Low]]</f>
        <v>22.079999999999927</v>
      </c>
      <c r="J201" s="26">
        <f>Table1[[#This Row],[Volatility]]/Table1[[#This Row],[Open]]</f>
        <v>1.991611419293729E-2</v>
      </c>
      <c r="K201" s="26"/>
      <c r="Y201" s="5">
        <v>1112.08</v>
      </c>
      <c r="Z201" s="5">
        <v>1090</v>
      </c>
      <c r="AA201" s="8">
        <v>1093.8800000000001</v>
      </c>
    </row>
    <row r="202" spans="1:27" ht="15.6" thickBot="1" x14ac:dyDescent="0.35">
      <c r="A202" s="3" t="s">
        <v>203</v>
      </c>
      <c r="B202" s="8">
        <v>1105.67</v>
      </c>
      <c r="C202" s="5">
        <v>1123.95</v>
      </c>
      <c r="D202" s="5">
        <v>1124.25</v>
      </c>
      <c r="E202" s="5">
        <v>1099.05</v>
      </c>
      <c r="F202" s="6" t="s">
        <v>463</v>
      </c>
      <c r="G202" s="9">
        <v>-1.46E-2</v>
      </c>
      <c r="H202" s="18">
        <f>ABS(Table1[[#This Row],[Chg%]])</f>
        <v>1.46E-2</v>
      </c>
      <c r="I202" s="23">
        <f>Table1[[#This Row],[High]]-Table1[[#This Row],[Low]]</f>
        <v>25.200000000000045</v>
      </c>
      <c r="J202" s="26">
        <f>Table1[[#This Row],[Volatility]]/Table1[[#This Row],[Open]]</f>
        <v>2.242092619778464E-2</v>
      </c>
      <c r="K202" s="26"/>
      <c r="Y202" s="5">
        <v>1124.25</v>
      </c>
      <c r="Z202" s="5">
        <v>1099.05</v>
      </c>
      <c r="AA202" s="8">
        <v>1105.67</v>
      </c>
    </row>
    <row r="203" spans="1:27" ht="15.6" thickBot="1" x14ac:dyDescent="0.35">
      <c r="A203" s="3" t="s">
        <v>204</v>
      </c>
      <c r="B203" s="8">
        <v>1122.08</v>
      </c>
      <c r="C203" s="5">
        <v>1125.95</v>
      </c>
      <c r="D203" s="5">
        <v>1131.33</v>
      </c>
      <c r="E203" s="5">
        <v>1120.5</v>
      </c>
      <c r="F203" s="6" t="s">
        <v>464</v>
      </c>
      <c r="G203" s="9">
        <v>-5.8999999999999999E-3</v>
      </c>
      <c r="H203" s="18">
        <f>ABS(Table1[[#This Row],[Chg%]])</f>
        <v>5.8999999999999999E-3</v>
      </c>
      <c r="I203" s="23">
        <f>Table1[[#This Row],[High]]-Table1[[#This Row],[Low]]</f>
        <v>10.829999999999927</v>
      </c>
      <c r="J203" s="26">
        <f>Table1[[#This Row],[Volatility]]/Table1[[#This Row],[Open]]</f>
        <v>9.6185443403347635E-3</v>
      </c>
      <c r="K203" s="26"/>
      <c r="Y203" s="5">
        <v>1131.33</v>
      </c>
      <c r="Z203" s="5">
        <v>1120.5</v>
      </c>
      <c r="AA203" s="8">
        <v>1122.08</v>
      </c>
    </row>
    <row r="204" spans="1:27" ht="15.6" thickBot="1" x14ac:dyDescent="0.35">
      <c r="A204" s="3" t="s">
        <v>205</v>
      </c>
      <c r="B204" s="8">
        <v>1128.72</v>
      </c>
      <c r="C204" s="5">
        <v>1125.5</v>
      </c>
      <c r="D204" s="5">
        <v>1133.72</v>
      </c>
      <c r="E204" s="5">
        <v>1119</v>
      </c>
      <c r="F204" s="6" t="s">
        <v>465</v>
      </c>
      <c r="G204" s="9">
        <v>-5.8999999999999999E-3</v>
      </c>
      <c r="H204" s="18">
        <f>ABS(Table1[[#This Row],[Chg%]])</f>
        <v>5.8999999999999999E-3</v>
      </c>
      <c r="I204" s="23">
        <f>Table1[[#This Row],[High]]-Table1[[#This Row],[Low]]</f>
        <v>14.720000000000027</v>
      </c>
      <c r="J204" s="26">
        <f>Table1[[#This Row],[Volatility]]/Table1[[#This Row],[Open]]</f>
        <v>1.3078631719235919E-2</v>
      </c>
      <c r="K204" s="26"/>
      <c r="Y204" s="5">
        <v>1133.72</v>
      </c>
      <c r="Z204" s="5">
        <v>1119</v>
      </c>
      <c r="AA204" s="8">
        <v>1128.72</v>
      </c>
    </row>
    <row r="205" spans="1:27" ht="15.6" thickBot="1" x14ac:dyDescent="0.35">
      <c r="A205" s="3" t="s">
        <v>206</v>
      </c>
      <c r="B205" s="4">
        <v>1135.42</v>
      </c>
      <c r="C205" s="5">
        <v>1125.3499999999999</v>
      </c>
      <c r="D205" s="5">
        <v>1144.4000000000001</v>
      </c>
      <c r="E205" s="5">
        <v>1124.08</v>
      </c>
      <c r="F205" s="6" t="s">
        <v>466</v>
      </c>
      <c r="G205" s="7">
        <v>8.6999999999999994E-3</v>
      </c>
      <c r="H205" s="18">
        <f>ABS(Table1[[#This Row],[Chg%]])</f>
        <v>8.6999999999999994E-3</v>
      </c>
      <c r="I205" s="23">
        <f>Table1[[#This Row],[High]]-Table1[[#This Row],[Low]]</f>
        <v>20.320000000000164</v>
      </c>
      <c r="J205" s="26">
        <f>Table1[[#This Row],[Volatility]]/Table1[[#This Row],[Open]]</f>
        <v>1.8056604611898668E-2</v>
      </c>
      <c r="K205" s="26"/>
      <c r="Y205" s="5">
        <v>1144.4000000000001</v>
      </c>
      <c r="Z205" s="5">
        <v>1124.08</v>
      </c>
      <c r="AA205" s="4">
        <v>1135.42</v>
      </c>
    </row>
    <row r="206" spans="1:27" ht="15.6" thickBot="1" x14ac:dyDescent="0.35">
      <c r="A206" s="3" t="s">
        <v>207</v>
      </c>
      <c r="B206" s="4">
        <v>1125.6500000000001</v>
      </c>
      <c r="C206" s="5">
        <v>1137</v>
      </c>
      <c r="D206" s="5">
        <v>1137</v>
      </c>
      <c r="E206" s="5">
        <v>1120.58</v>
      </c>
      <c r="F206" s="6" t="s">
        <v>467</v>
      </c>
      <c r="G206" s="7">
        <v>8.0000000000000004E-4</v>
      </c>
      <c r="H206" s="18">
        <f>ABS(Table1[[#This Row],[Chg%]])</f>
        <v>8.0000000000000004E-4</v>
      </c>
      <c r="I206" s="23">
        <f>Table1[[#This Row],[High]]-Table1[[#This Row],[Low]]</f>
        <v>16.420000000000073</v>
      </c>
      <c r="J206" s="26">
        <f>Table1[[#This Row],[Volatility]]/Table1[[#This Row],[Open]]</f>
        <v>1.4441512752858463E-2</v>
      </c>
      <c r="K206" s="26"/>
      <c r="Y206" s="5">
        <v>1137</v>
      </c>
      <c r="Z206" s="5">
        <v>1120.58</v>
      </c>
      <c r="AA206" s="4">
        <v>1125.6500000000001</v>
      </c>
    </row>
    <row r="207" spans="1:27" ht="15.6" thickBot="1" x14ac:dyDescent="0.35">
      <c r="A207" s="3" t="s">
        <v>208</v>
      </c>
      <c r="B207" s="4">
        <v>1124.8</v>
      </c>
      <c r="C207" s="5">
        <v>1123</v>
      </c>
      <c r="D207" s="5">
        <v>1130.45</v>
      </c>
      <c r="E207" s="5">
        <v>1108.05</v>
      </c>
      <c r="F207" s="6" t="s">
        <v>468</v>
      </c>
      <c r="G207" s="7">
        <v>1.6000000000000001E-3</v>
      </c>
      <c r="H207" s="18">
        <f>ABS(Table1[[#This Row],[Chg%]])</f>
        <v>1.6000000000000001E-3</v>
      </c>
      <c r="I207" s="23">
        <f>Table1[[#This Row],[High]]-Table1[[#This Row],[Low]]</f>
        <v>22.400000000000091</v>
      </c>
      <c r="J207" s="26">
        <f>Table1[[#This Row],[Volatility]]/Table1[[#This Row],[Open]]</f>
        <v>1.9946571682992065E-2</v>
      </c>
      <c r="K207" s="26"/>
      <c r="Y207" s="5">
        <v>1130.45</v>
      </c>
      <c r="Z207" s="5">
        <v>1108.05</v>
      </c>
      <c r="AA207" s="4">
        <v>1124.8</v>
      </c>
    </row>
    <row r="208" spans="1:27" ht="15.6" thickBot="1" x14ac:dyDescent="0.35">
      <c r="A208" s="3" t="s">
        <v>209</v>
      </c>
      <c r="B208" s="4">
        <v>1122.95</v>
      </c>
      <c r="C208" s="5">
        <v>1114</v>
      </c>
      <c r="D208" s="5">
        <v>1128.3</v>
      </c>
      <c r="E208" s="5">
        <v>1110.6500000000001</v>
      </c>
      <c r="F208" s="6" t="s">
        <v>469</v>
      </c>
      <c r="G208" s="7">
        <v>4.7999999999999996E-3</v>
      </c>
      <c r="H208" s="18">
        <f>ABS(Table1[[#This Row],[Chg%]])</f>
        <v>4.7999999999999996E-3</v>
      </c>
      <c r="I208" s="23">
        <f>Table1[[#This Row],[High]]-Table1[[#This Row],[Low]]</f>
        <v>17.649999999999864</v>
      </c>
      <c r="J208" s="26">
        <f>Table1[[#This Row],[Volatility]]/Table1[[#This Row],[Open]]</f>
        <v>1.5843806104129141E-2</v>
      </c>
      <c r="K208" s="26"/>
      <c r="Y208" s="5">
        <v>1128.3</v>
      </c>
      <c r="Z208" s="5">
        <v>1110.6500000000001</v>
      </c>
      <c r="AA208" s="4">
        <v>1122.95</v>
      </c>
    </row>
    <row r="209" spans="1:27" ht="15.6" thickBot="1" x14ac:dyDescent="0.35">
      <c r="A209" s="3" t="s">
        <v>210</v>
      </c>
      <c r="B209" s="8">
        <v>1117.58</v>
      </c>
      <c r="C209" s="5">
        <v>1124.5</v>
      </c>
      <c r="D209" s="5">
        <v>1136.2</v>
      </c>
      <c r="E209" s="5">
        <v>1112.5</v>
      </c>
      <c r="F209" s="6" t="s">
        <v>470</v>
      </c>
      <c r="G209" s="9">
        <v>-5.5999999999999999E-3</v>
      </c>
      <c r="H209" s="18">
        <f>ABS(Table1[[#This Row],[Chg%]])</f>
        <v>5.5999999999999999E-3</v>
      </c>
      <c r="I209" s="23">
        <f>Table1[[#This Row],[High]]-Table1[[#This Row],[Low]]</f>
        <v>23.700000000000045</v>
      </c>
      <c r="J209" s="26">
        <f>Table1[[#This Row],[Volatility]]/Table1[[#This Row],[Open]]</f>
        <v>2.107603379279684E-2</v>
      </c>
      <c r="K209" s="26"/>
      <c r="Y209" s="5">
        <v>1136.2</v>
      </c>
      <c r="Z209" s="5">
        <v>1112.5</v>
      </c>
      <c r="AA209" s="8">
        <v>1117.58</v>
      </c>
    </row>
    <row r="210" spans="1:27" ht="15.6" thickBot="1" x14ac:dyDescent="0.35">
      <c r="A210" s="3" t="s">
        <v>211</v>
      </c>
      <c r="B210" s="4">
        <v>1123.8800000000001</v>
      </c>
      <c r="C210" s="5">
        <v>1103.5</v>
      </c>
      <c r="D210" s="5">
        <v>1137</v>
      </c>
      <c r="E210" s="5">
        <v>1099.5</v>
      </c>
      <c r="F210" s="6" t="s">
        <v>471</v>
      </c>
      <c r="G210" s="7">
        <v>1.67E-2</v>
      </c>
      <c r="H210" s="18">
        <f>ABS(Table1[[#This Row],[Chg%]])</f>
        <v>1.67E-2</v>
      </c>
      <c r="I210" s="23">
        <f>Table1[[#This Row],[High]]-Table1[[#This Row],[Low]]</f>
        <v>37.5</v>
      </c>
      <c r="J210" s="26">
        <f>Table1[[#This Row],[Volatility]]/Table1[[#This Row],[Open]]</f>
        <v>3.3982782057091071E-2</v>
      </c>
      <c r="K210" s="26"/>
      <c r="Y210" s="5">
        <v>1137</v>
      </c>
      <c r="Z210" s="5">
        <v>1099.5</v>
      </c>
      <c r="AA210" s="4">
        <v>1123.8800000000001</v>
      </c>
    </row>
    <row r="211" spans="1:27" ht="15.6" thickBot="1" x14ac:dyDescent="0.35">
      <c r="A211" s="3" t="s">
        <v>212</v>
      </c>
      <c r="B211" s="8">
        <v>1105.47</v>
      </c>
      <c r="C211" s="5">
        <v>1110</v>
      </c>
      <c r="D211" s="5">
        <v>1110.5</v>
      </c>
      <c r="E211" s="5">
        <v>1098.08</v>
      </c>
      <c r="F211" s="6" t="s">
        <v>472</v>
      </c>
      <c r="G211" s="9">
        <v>-7.6E-3</v>
      </c>
      <c r="H211" s="18">
        <f>ABS(Table1[[#This Row],[Chg%]])</f>
        <v>7.6E-3</v>
      </c>
      <c r="I211" s="23">
        <f>Table1[[#This Row],[High]]-Table1[[#This Row],[Low]]</f>
        <v>12.420000000000073</v>
      </c>
      <c r="J211" s="26">
        <f>Table1[[#This Row],[Volatility]]/Table1[[#This Row],[Open]]</f>
        <v>1.1189189189189255E-2</v>
      </c>
      <c r="K211" s="26"/>
      <c r="Y211" s="5">
        <v>1110.5</v>
      </c>
      <c r="Z211" s="5">
        <v>1098.08</v>
      </c>
      <c r="AA211" s="8">
        <v>1105.47</v>
      </c>
    </row>
    <row r="212" spans="1:27" ht="15.6" thickBot="1" x14ac:dyDescent="0.35">
      <c r="A212" s="3" t="s">
        <v>213</v>
      </c>
      <c r="B212" s="4">
        <v>1113.97</v>
      </c>
      <c r="C212" s="5">
        <v>1116.75</v>
      </c>
      <c r="D212" s="5">
        <v>1130</v>
      </c>
      <c r="E212" s="5">
        <v>1111</v>
      </c>
      <c r="F212" s="6" t="s">
        <v>473</v>
      </c>
      <c r="G212" s="7">
        <v>4.0000000000000002E-4</v>
      </c>
      <c r="H212" s="18">
        <f>ABS(Table1[[#This Row],[Chg%]])</f>
        <v>4.0000000000000002E-4</v>
      </c>
      <c r="I212" s="23">
        <f>Table1[[#This Row],[High]]-Table1[[#This Row],[Low]]</f>
        <v>19</v>
      </c>
      <c r="J212" s="26">
        <f>Table1[[#This Row],[Volatility]]/Table1[[#This Row],[Open]]</f>
        <v>1.7013655697336021E-2</v>
      </c>
      <c r="K212" s="26"/>
      <c r="Y212" s="5">
        <v>1130</v>
      </c>
      <c r="Z212" s="5">
        <v>1111</v>
      </c>
      <c r="AA212" s="4">
        <v>1113.97</v>
      </c>
    </row>
    <row r="213" spans="1:27" ht="15.6" thickBot="1" x14ac:dyDescent="0.35">
      <c r="A213" s="3" t="s">
        <v>214</v>
      </c>
      <c r="B213" s="8">
        <v>1113.47</v>
      </c>
      <c r="C213" s="5">
        <v>1123</v>
      </c>
      <c r="D213" s="5">
        <v>1126.8499999999999</v>
      </c>
      <c r="E213" s="5">
        <v>1110.1500000000001</v>
      </c>
      <c r="F213" s="6" t="s">
        <v>474</v>
      </c>
      <c r="G213" s="9">
        <v>-9.1000000000000004E-3</v>
      </c>
      <c r="H213" s="18">
        <f>ABS(Table1[[#This Row],[Chg%]])</f>
        <v>9.1000000000000004E-3</v>
      </c>
      <c r="I213" s="23">
        <f>Table1[[#This Row],[High]]-Table1[[#This Row],[Low]]</f>
        <v>16.699999999999818</v>
      </c>
      <c r="J213" s="26">
        <f>Table1[[#This Row],[Volatility]]/Table1[[#This Row],[Open]]</f>
        <v>1.487088156723047E-2</v>
      </c>
      <c r="K213" s="26"/>
      <c r="Y213" s="5">
        <v>1126.8499999999999</v>
      </c>
      <c r="Z213" s="5">
        <v>1110.1500000000001</v>
      </c>
      <c r="AA213" s="8">
        <v>1113.47</v>
      </c>
    </row>
    <row r="214" spans="1:27" ht="15.6" thickBot="1" x14ac:dyDescent="0.35">
      <c r="A214" s="3" t="s">
        <v>215</v>
      </c>
      <c r="B214" s="8">
        <v>1123.75</v>
      </c>
      <c r="C214" s="5">
        <v>1125</v>
      </c>
      <c r="D214" s="5">
        <v>1128.67</v>
      </c>
      <c r="E214" s="5">
        <v>1113.17</v>
      </c>
      <c r="F214" s="6" t="s">
        <v>475</v>
      </c>
      <c r="G214" s="9">
        <v>-5.4999999999999997E-3</v>
      </c>
      <c r="H214" s="18">
        <f>ABS(Table1[[#This Row],[Chg%]])</f>
        <v>5.4999999999999997E-3</v>
      </c>
      <c r="I214" s="23">
        <f>Table1[[#This Row],[High]]-Table1[[#This Row],[Low]]</f>
        <v>15.5</v>
      </c>
      <c r="J214" s="26">
        <f>Table1[[#This Row],[Volatility]]/Table1[[#This Row],[Open]]</f>
        <v>1.3777777777777778E-2</v>
      </c>
      <c r="K214" s="26"/>
      <c r="Y214" s="5">
        <v>1128.67</v>
      </c>
      <c r="Z214" s="5">
        <v>1113.17</v>
      </c>
      <c r="AA214" s="8">
        <v>1123.75</v>
      </c>
    </row>
    <row r="215" spans="1:27" ht="15.6" thickBot="1" x14ac:dyDescent="0.35">
      <c r="A215" s="3" t="s">
        <v>216</v>
      </c>
      <c r="B215" s="4">
        <v>1129.97</v>
      </c>
      <c r="C215" s="5">
        <v>1128</v>
      </c>
      <c r="D215" s="5">
        <v>1136.45</v>
      </c>
      <c r="E215" s="5">
        <v>1120.05</v>
      </c>
      <c r="F215" s="6" t="s">
        <v>359</v>
      </c>
      <c r="G215" s="7">
        <v>1.6999999999999999E-3</v>
      </c>
      <c r="H215" s="18">
        <f>ABS(Table1[[#This Row],[Chg%]])</f>
        <v>1.6999999999999999E-3</v>
      </c>
      <c r="I215" s="23">
        <f>Table1[[#This Row],[High]]-Table1[[#This Row],[Low]]</f>
        <v>16.400000000000091</v>
      </c>
      <c r="J215" s="26">
        <f>Table1[[#This Row],[Volatility]]/Table1[[#This Row],[Open]]</f>
        <v>1.4539007092198662E-2</v>
      </c>
      <c r="K215" s="26"/>
      <c r="Y215" s="5">
        <v>1136.45</v>
      </c>
      <c r="Z215" s="5">
        <v>1120.05</v>
      </c>
      <c r="AA215" s="4">
        <v>1129.97</v>
      </c>
    </row>
    <row r="216" spans="1:27" ht="15.6" thickBot="1" x14ac:dyDescent="0.35">
      <c r="A216" s="3" t="s">
        <v>217</v>
      </c>
      <c r="B216" s="4">
        <v>1128.08</v>
      </c>
      <c r="C216" s="5">
        <v>1097.45</v>
      </c>
      <c r="D216" s="5">
        <v>1133.08</v>
      </c>
      <c r="E216" s="5">
        <v>1083.5</v>
      </c>
      <c r="F216" s="6" t="s">
        <v>476</v>
      </c>
      <c r="G216" s="7">
        <v>4.3200000000000002E-2</v>
      </c>
      <c r="H216" s="18">
        <f>ABS(Table1[[#This Row],[Chg%]])</f>
        <v>4.3200000000000002E-2</v>
      </c>
      <c r="I216" s="23">
        <f>Table1[[#This Row],[High]]-Table1[[#This Row],[Low]]</f>
        <v>49.579999999999927</v>
      </c>
      <c r="J216" s="26">
        <f>Table1[[#This Row],[Volatility]]/Table1[[#This Row],[Open]]</f>
        <v>4.5177456831746253E-2</v>
      </c>
      <c r="K216" s="26"/>
      <c r="Y216" s="5">
        <v>1133.08</v>
      </c>
      <c r="Z216" s="5">
        <v>1083.5</v>
      </c>
      <c r="AA216" s="4">
        <v>1128.08</v>
      </c>
    </row>
    <row r="217" spans="1:27" ht="15.6" thickBot="1" x14ac:dyDescent="0.35">
      <c r="A217" s="3" t="s">
        <v>218</v>
      </c>
      <c r="B217" s="8">
        <v>1081.3499999999999</v>
      </c>
      <c r="C217" s="5">
        <v>1080.5</v>
      </c>
      <c r="D217" s="5">
        <v>1088.5</v>
      </c>
      <c r="E217" s="5">
        <v>1069.8</v>
      </c>
      <c r="F217" s="6" t="s">
        <v>477</v>
      </c>
      <c r="G217" s="9">
        <v>-5.1999999999999998E-3</v>
      </c>
      <c r="H217" s="18">
        <f>ABS(Table1[[#This Row],[Chg%]])</f>
        <v>5.1999999999999998E-3</v>
      </c>
      <c r="I217" s="23">
        <f>Table1[[#This Row],[High]]-Table1[[#This Row],[Low]]</f>
        <v>18.700000000000045</v>
      </c>
      <c r="J217" s="26">
        <f>Table1[[#This Row],[Volatility]]/Table1[[#This Row],[Open]]</f>
        <v>1.7306802406293426E-2</v>
      </c>
      <c r="K217" s="26"/>
      <c r="Y217" s="5">
        <v>1088.5</v>
      </c>
      <c r="Z217" s="5">
        <v>1069.8</v>
      </c>
      <c r="AA217" s="8">
        <v>1081.3499999999999</v>
      </c>
    </row>
    <row r="218" spans="1:27" ht="15.6" thickBot="1" x14ac:dyDescent="0.35">
      <c r="A218" s="3" t="s">
        <v>219</v>
      </c>
      <c r="B218" s="8">
        <v>1087.05</v>
      </c>
      <c r="C218" s="5">
        <v>1110.42</v>
      </c>
      <c r="D218" s="5">
        <v>1110.42</v>
      </c>
      <c r="E218" s="5">
        <v>1083.53</v>
      </c>
      <c r="F218" s="6" t="s">
        <v>478</v>
      </c>
      <c r="G218" s="9">
        <v>-2.3199999999999998E-2</v>
      </c>
      <c r="H218" s="18">
        <f>ABS(Table1[[#This Row],[Chg%]])</f>
        <v>2.3199999999999998E-2</v>
      </c>
      <c r="I218" s="23">
        <f>Table1[[#This Row],[High]]-Table1[[#This Row],[Low]]</f>
        <v>26.8900000000001</v>
      </c>
      <c r="J218" s="26">
        <f>Table1[[#This Row],[Volatility]]/Table1[[#This Row],[Open]]</f>
        <v>2.4216062390807171E-2</v>
      </c>
      <c r="K218" s="26"/>
      <c r="Y218" s="5">
        <v>1110.42</v>
      </c>
      <c r="Z218" s="5">
        <v>1083.53</v>
      </c>
      <c r="AA218" s="8">
        <v>1087.05</v>
      </c>
    </row>
    <row r="219" spans="1:27" ht="15.6" thickBot="1" x14ac:dyDescent="0.35">
      <c r="A219" s="3" t="s">
        <v>220</v>
      </c>
      <c r="B219" s="4">
        <v>1112.92</v>
      </c>
      <c r="C219" s="5">
        <v>1112.45</v>
      </c>
      <c r="D219" s="5">
        <v>1120.5999999999999</v>
      </c>
      <c r="E219" s="5">
        <v>1107.0999999999999</v>
      </c>
      <c r="F219" s="6" t="s">
        <v>479</v>
      </c>
      <c r="G219" s="7">
        <v>2.3999999999999998E-3</v>
      </c>
      <c r="H219" s="18">
        <f>ABS(Table1[[#This Row],[Chg%]])</f>
        <v>2.3999999999999998E-3</v>
      </c>
      <c r="I219" s="23">
        <f>Table1[[#This Row],[High]]-Table1[[#This Row],[Low]]</f>
        <v>13.5</v>
      </c>
      <c r="J219" s="26">
        <f>Table1[[#This Row],[Volatility]]/Table1[[#This Row],[Open]]</f>
        <v>1.2135376870870601E-2</v>
      </c>
      <c r="K219" s="26"/>
      <c r="Y219" s="5">
        <v>1120.5999999999999</v>
      </c>
      <c r="Z219" s="5">
        <v>1107.0999999999999</v>
      </c>
      <c r="AA219" s="4">
        <v>1112.92</v>
      </c>
    </row>
    <row r="220" spans="1:27" ht="15.6" thickBot="1" x14ac:dyDescent="0.35">
      <c r="A220" s="3" t="s">
        <v>221</v>
      </c>
      <c r="B220" s="4">
        <v>1110.3</v>
      </c>
      <c r="C220" s="5">
        <v>1104.6199999999999</v>
      </c>
      <c r="D220" s="5">
        <v>1113.9000000000001</v>
      </c>
      <c r="E220" s="5">
        <v>1103.42</v>
      </c>
      <c r="F220" s="6" t="s">
        <v>480</v>
      </c>
      <c r="G220" s="7">
        <v>6.1999999999999998E-3</v>
      </c>
      <c r="H220" s="18">
        <f>ABS(Table1[[#This Row],[Chg%]])</f>
        <v>6.1999999999999998E-3</v>
      </c>
      <c r="I220" s="23">
        <f>Table1[[#This Row],[High]]-Table1[[#This Row],[Low]]</f>
        <v>10.480000000000018</v>
      </c>
      <c r="J220" s="26">
        <f>Table1[[#This Row],[Volatility]]/Table1[[#This Row],[Open]]</f>
        <v>9.4874255400047257E-3</v>
      </c>
      <c r="K220" s="26"/>
      <c r="Y220" s="5">
        <v>1113.9000000000001</v>
      </c>
      <c r="Z220" s="5">
        <v>1103.42</v>
      </c>
      <c r="AA220" s="4">
        <v>1110.3</v>
      </c>
    </row>
    <row r="221" spans="1:27" ht="15.6" thickBot="1" x14ac:dyDescent="0.35">
      <c r="A221" s="3" t="s">
        <v>222</v>
      </c>
      <c r="B221" s="8">
        <v>1103.42</v>
      </c>
      <c r="C221" s="5">
        <v>1119.25</v>
      </c>
      <c r="D221" s="5">
        <v>1121</v>
      </c>
      <c r="E221" s="5">
        <v>1100.8499999999999</v>
      </c>
      <c r="F221" s="6" t="s">
        <v>481</v>
      </c>
      <c r="G221" s="9">
        <v>-9.4000000000000004E-3</v>
      </c>
      <c r="H221" s="18">
        <f>ABS(Table1[[#This Row],[Chg%]])</f>
        <v>9.4000000000000004E-3</v>
      </c>
      <c r="I221" s="23">
        <f>Table1[[#This Row],[High]]-Table1[[#This Row],[Low]]</f>
        <v>20.150000000000091</v>
      </c>
      <c r="J221" s="26">
        <f>Table1[[#This Row],[Volatility]]/Table1[[#This Row],[Open]]</f>
        <v>1.8003127094036266E-2</v>
      </c>
      <c r="K221" s="26"/>
      <c r="Y221" s="5">
        <v>1121</v>
      </c>
      <c r="Z221" s="5">
        <v>1100.8499999999999</v>
      </c>
      <c r="AA221" s="8">
        <v>1103.42</v>
      </c>
    </row>
    <row r="222" spans="1:27" ht="15.6" thickBot="1" x14ac:dyDescent="0.35">
      <c r="A222" s="3" t="s">
        <v>223</v>
      </c>
      <c r="B222" s="8">
        <v>1113.8499999999999</v>
      </c>
      <c r="C222" s="5">
        <v>1107</v>
      </c>
      <c r="D222" s="5">
        <v>1116.5</v>
      </c>
      <c r="E222" s="5">
        <v>1102.05</v>
      </c>
      <c r="F222" s="6" t="s">
        <v>482</v>
      </c>
      <c r="G222" s="9">
        <v>-8.0000000000000004E-4</v>
      </c>
      <c r="H222" s="18">
        <f>ABS(Table1[[#This Row],[Chg%]])</f>
        <v>8.0000000000000004E-4</v>
      </c>
      <c r="I222" s="23">
        <f>Table1[[#This Row],[High]]-Table1[[#This Row],[Low]]</f>
        <v>14.450000000000045</v>
      </c>
      <c r="J222" s="26">
        <f>Table1[[#This Row],[Volatility]]/Table1[[#This Row],[Open]]</f>
        <v>1.3053297199638703E-2</v>
      </c>
      <c r="K222" s="26"/>
      <c r="Y222" s="5">
        <v>1116.5</v>
      </c>
      <c r="Z222" s="5">
        <v>1102.05</v>
      </c>
      <c r="AA222" s="8">
        <v>1113.8499999999999</v>
      </c>
    </row>
    <row r="223" spans="1:27" ht="15.6" thickBot="1" x14ac:dyDescent="0.35">
      <c r="A223" s="3" t="s">
        <v>224</v>
      </c>
      <c r="B223" s="4">
        <v>1114.72</v>
      </c>
      <c r="C223" s="5">
        <v>1117.7</v>
      </c>
      <c r="D223" s="5">
        <v>1117.7</v>
      </c>
      <c r="E223" s="5">
        <v>1101.53</v>
      </c>
      <c r="F223" s="6" t="s">
        <v>483</v>
      </c>
      <c r="G223" s="7">
        <v>4.1000000000000003E-3</v>
      </c>
      <c r="H223" s="18">
        <f>ABS(Table1[[#This Row],[Chg%]])</f>
        <v>4.1000000000000003E-3</v>
      </c>
      <c r="I223" s="23">
        <f>Table1[[#This Row],[High]]-Table1[[#This Row],[Low]]</f>
        <v>16.170000000000073</v>
      </c>
      <c r="J223" s="26">
        <f>Table1[[#This Row],[Volatility]]/Table1[[#This Row],[Open]]</f>
        <v>1.4467209447973582E-2</v>
      </c>
      <c r="K223" s="26"/>
      <c r="Y223" s="5">
        <v>1117.7</v>
      </c>
      <c r="Z223" s="5">
        <v>1101.53</v>
      </c>
      <c r="AA223" s="4">
        <v>1114.72</v>
      </c>
    </row>
    <row r="224" spans="1:27" ht="15.6" thickBot="1" x14ac:dyDescent="0.35">
      <c r="A224" s="3" t="s">
        <v>225</v>
      </c>
      <c r="B224" s="8">
        <v>1110.17</v>
      </c>
      <c r="C224" s="5">
        <v>1136.6500000000001</v>
      </c>
      <c r="D224" s="5">
        <v>1136.6500000000001</v>
      </c>
      <c r="E224" s="5">
        <v>1101.3</v>
      </c>
      <c r="F224" s="6" t="s">
        <v>484</v>
      </c>
      <c r="G224" s="9">
        <v>-2.7E-2</v>
      </c>
      <c r="H224" s="18">
        <f>ABS(Table1[[#This Row],[Chg%]])</f>
        <v>2.7E-2</v>
      </c>
      <c r="I224" s="23">
        <f>Table1[[#This Row],[High]]-Table1[[#This Row],[Low]]</f>
        <v>35.350000000000136</v>
      </c>
      <c r="J224" s="26">
        <f>Table1[[#This Row],[Volatility]]/Table1[[#This Row],[Open]]</f>
        <v>3.1100162758984855E-2</v>
      </c>
      <c r="K224" s="26"/>
      <c r="Y224" s="5">
        <v>1136.6500000000001</v>
      </c>
      <c r="Z224" s="5">
        <v>1101.3</v>
      </c>
      <c r="AA224" s="8">
        <v>1110.17</v>
      </c>
    </row>
    <row r="225" spans="1:27" ht="15.6" thickBot="1" x14ac:dyDescent="0.35">
      <c r="A225" s="3" t="s">
        <v>226</v>
      </c>
      <c r="B225" s="4">
        <v>1141</v>
      </c>
      <c r="C225" s="5">
        <v>1123.5</v>
      </c>
      <c r="D225" s="5">
        <v>1144.5</v>
      </c>
      <c r="E225" s="5">
        <v>1119.9000000000001</v>
      </c>
      <c r="F225" s="6" t="s">
        <v>485</v>
      </c>
      <c r="G225" s="7">
        <v>2.1899999999999999E-2</v>
      </c>
      <c r="H225" s="18">
        <f>ABS(Table1[[#This Row],[Chg%]])</f>
        <v>2.1899999999999999E-2</v>
      </c>
      <c r="I225" s="23">
        <f>Table1[[#This Row],[High]]-Table1[[#This Row],[Low]]</f>
        <v>24.599999999999909</v>
      </c>
      <c r="J225" s="26">
        <f>Table1[[#This Row],[Volatility]]/Table1[[#This Row],[Open]]</f>
        <v>2.1895861148197516E-2</v>
      </c>
      <c r="K225" s="26"/>
      <c r="Y225" s="5">
        <v>1144.5</v>
      </c>
      <c r="Z225" s="5">
        <v>1119.9000000000001</v>
      </c>
      <c r="AA225" s="4">
        <v>1141</v>
      </c>
    </row>
    <row r="226" spans="1:27" ht="15.6" thickBot="1" x14ac:dyDescent="0.35">
      <c r="A226" s="3" t="s">
        <v>227</v>
      </c>
      <c r="B226" s="4">
        <v>1116.58</v>
      </c>
      <c r="C226" s="5">
        <v>1099</v>
      </c>
      <c r="D226" s="5">
        <v>1121.5</v>
      </c>
      <c r="E226" s="5">
        <v>1091.5</v>
      </c>
      <c r="F226" s="6" t="s">
        <v>486</v>
      </c>
      <c r="G226" s="7">
        <v>2.2499999999999999E-2</v>
      </c>
      <c r="H226" s="18">
        <f>ABS(Table1[[#This Row],[Chg%]])</f>
        <v>2.2499999999999999E-2</v>
      </c>
      <c r="I226" s="23">
        <f>Table1[[#This Row],[High]]-Table1[[#This Row],[Low]]</f>
        <v>30</v>
      </c>
      <c r="J226" s="26">
        <f>Table1[[#This Row],[Volatility]]/Table1[[#This Row],[Open]]</f>
        <v>2.7297543221110099E-2</v>
      </c>
      <c r="K226" s="26"/>
      <c r="Y226" s="5">
        <v>1121.5</v>
      </c>
      <c r="Z226" s="5">
        <v>1091.5</v>
      </c>
      <c r="AA226" s="4">
        <v>1116.58</v>
      </c>
    </row>
    <row r="227" spans="1:27" ht="15.6" thickBot="1" x14ac:dyDescent="0.35">
      <c r="A227" s="3" t="s">
        <v>228</v>
      </c>
      <c r="B227" s="8">
        <v>1092</v>
      </c>
      <c r="C227" s="5">
        <v>1095</v>
      </c>
      <c r="D227" s="5">
        <v>1101</v>
      </c>
      <c r="E227" s="5">
        <v>1082.5</v>
      </c>
      <c r="F227" s="6" t="s">
        <v>452</v>
      </c>
      <c r="G227" s="9">
        <v>-2.3E-3</v>
      </c>
      <c r="H227" s="18">
        <f>ABS(Table1[[#This Row],[Chg%]])</f>
        <v>2.3E-3</v>
      </c>
      <c r="I227" s="23">
        <f>Table1[[#This Row],[High]]-Table1[[#This Row],[Low]]</f>
        <v>18.5</v>
      </c>
      <c r="J227" s="26">
        <f>Table1[[#This Row],[Volatility]]/Table1[[#This Row],[Open]]</f>
        <v>1.6894977168949773E-2</v>
      </c>
      <c r="K227" s="26"/>
      <c r="Y227" s="5">
        <v>1101</v>
      </c>
      <c r="Z227" s="5">
        <v>1082.5</v>
      </c>
      <c r="AA227" s="8">
        <v>1092</v>
      </c>
    </row>
    <row r="228" spans="1:27" ht="15.6" thickBot="1" x14ac:dyDescent="0.35">
      <c r="A228" s="3" t="s">
        <v>229</v>
      </c>
      <c r="B228" s="4">
        <v>1094.55</v>
      </c>
      <c r="C228" s="5">
        <v>1083.5</v>
      </c>
      <c r="D228" s="5">
        <v>1105.1199999999999</v>
      </c>
      <c r="E228" s="5">
        <v>1083.5</v>
      </c>
      <c r="F228" s="6" t="s">
        <v>487</v>
      </c>
      <c r="G228" s="7">
        <v>4.4999999999999997E-3</v>
      </c>
      <c r="H228" s="18">
        <f>ABS(Table1[[#This Row],[Chg%]])</f>
        <v>4.4999999999999997E-3</v>
      </c>
      <c r="I228" s="23">
        <f>Table1[[#This Row],[High]]-Table1[[#This Row],[Low]]</f>
        <v>21.619999999999891</v>
      </c>
      <c r="J228" s="26">
        <f>Table1[[#This Row],[Volatility]]/Table1[[#This Row],[Open]]</f>
        <v>1.995385325334554E-2</v>
      </c>
      <c r="K228" s="26"/>
      <c r="Y228" s="5">
        <v>1105.1199999999999</v>
      </c>
      <c r="Z228" s="5">
        <v>1083.5</v>
      </c>
      <c r="AA228" s="4">
        <v>1094.55</v>
      </c>
    </row>
    <row r="229" spans="1:27" ht="15.6" thickBot="1" x14ac:dyDescent="0.35">
      <c r="A229" s="3" t="s">
        <v>230</v>
      </c>
      <c r="B229" s="8">
        <v>1089.6199999999999</v>
      </c>
      <c r="C229" s="5">
        <v>1098.53</v>
      </c>
      <c r="D229" s="5">
        <v>1100</v>
      </c>
      <c r="E229" s="5">
        <v>1081.25</v>
      </c>
      <c r="F229" s="6" t="s">
        <v>488</v>
      </c>
      <c r="G229" s="9">
        <v>-1.5900000000000001E-2</v>
      </c>
      <c r="H229" s="18">
        <f>ABS(Table1[[#This Row],[Chg%]])</f>
        <v>1.5900000000000001E-2</v>
      </c>
      <c r="I229" s="23">
        <f>Table1[[#This Row],[High]]-Table1[[#This Row],[Low]]</f>
        <v>18.75</v>
      </c>
      <c r="J229" s="26">
        <f>Table1[[#This Row],[Volatility]]/Table1[[#This Row],[Open]]</f>
        <v>1.7068263952736841E-2</v>
      </c>
      <c r="K229" s="26"/>
      <c r="Y229" s="5">
        <v>1100</v>
      </c>
      <c r="Z229" s="5">
        <v>1081.25</v>
      </c>
      <c r="AA229" s="8">
        <v>1089.6199999999999</v>
      </c>
    </row>
    <row r="230" spans="1:27" ht="15.6" thickBot="1" x14ac:dyDescent="0.35">
      <c r="A230" s="3" t="s">
        <v>231</v>
      </c>
      <c r="B230" s="8">
        <v>1107.17</v>
      </c>
      <c r="C230" s="5">
        <v>1105.5</v>
      </c>
      <c r="D230" s="5">
        <v>1112</v>
      </c>
      <c r="E230" s="5">
        <v>1091</v>
      </c>
      <c r="F230" s="6" t="s">
        <v>489</v>
      </c>
      <c r="G230" s="9">
        <v>-3.3999999999999998E-3</v>
      </c>
      <c r="H230" s="18">
        <f>ABS(Table1[[#This Row],[Chg%]])</f>
        <v>3.3999999999999998E-3</v>
      </c>
      <c r="I230" s="23">
        <f>Table1[[#This Row],[High]]-Table1[[#This Row],[Low]]</f>
        <v>21</v>
      </c>
      <c r="J230" s="26">
        <f>Table1[[#This Row],[Volatility]]/Table1[[#This Row],[Open]]</f>
        <v>1.8995929443690638E-2</v>
      </c>
      <c r="K230" s="26"/>
      <c r="Y230" s="5">
        <v>1112</v>
      </c>
      <c r="Z230" s="5">
        <v>1091</v>
      </c>
      <c r="AA230" s="8">
        <v>1107.17</v>
      </c>
    </row>
    <row r="231" spans="1:27" ht="15.6" thickBot="1" x14ac:dyDescent="0.35">
      <c r="A231" s="3" t="s">
        <v>232</v>
      </c>
      <c r="B231" s="8">
        <v>1110.9000000000001</v>
      </c>
      <c r="C231" s="5">
        <v>1114.55</v>
      </c>
      <c r="D231" s="5">
        <v>1120</v>
      </c>
      <c r="E231" s="5">
        <v>1098.5</v>
      </c>
      <c r="F231" s="6" t="s">
        <v>490</v>
      </c>
      <c r="G231" s="9">
        <v>-1.11E-2</v>
      </c>
      <c r="H231" s="18">
        <f>ABS(Table1[[#This Row],[Chg%]])</f>
        <v>1.11E-2</v>
      </c>
      <c r="I231" s="23">
        <f>Table1[[#This Row],[High]]-Table1[[#This Row],[Low]]</f>
        <v>21.5</v>
      </c>
      <c r="J231" s="26">
        <f>Table1[[#This Row],[Volatility]]/Table1[[#This Row],[Open]]</f>
        <v>1.9290296532232739E-2</v>
      </c>
      <c r="K231" s="26"/>
      <c r="Y231" s="5">
        <v>1120</v>
      </c>
      <c r="Z231" s="5">
        <v>1098.5</v>
      </c>
      <c r="AA231" s="8">
        <v>1110.9000000000001</v>
      </c>
    </row>
    <row r="232" spans="1:27" ht="15.6" thickBot="1" x14ac:dyDescent="0.35">
      <c r="A232" s="3" t="s">
        <v>233</v>
      </c>
      <c r="B232" s="8">
        <v>1123.32</v>
      </c>
      <c r="C232" s="5">
        <v>1117.51</v>
      </c>
      <c r="D232" s="5">
        <v>1130.98</v>
      </c>
      <c r="E232" s="5">
        <v>1114.6400000000001</v>
      </c>
      <c r="F232" s="6" t="s">
        <v>491</v>
      </c>
      <c r="G232" s="9">
        <v>-2.9999999999999997E-4</v>
      </c>
      <c r="H232" s="18">
        <f>ABS(Table1[[#This Row],[Chg%]])</f>
        <v>2.9999999999999997E-4</v>
      </c>
      <c r="I232" s="23">
        <f>Table1[[#This Row],[High]]-Table1[[#This Row],[Low]]</f>
        <v>16.339999999999918</v>
      </c>
      <c r="J232" s="26">
        <f>Table1[[#This Row],[Volatility]]/Table1[[#This Row],[Open]]</f>
        <v>1.4621793093574033E-2</v>
      </c>
      <c r="K232" s="26"/>
      <c r="Y232" s="5">
        <v>1130.98</v>
      </c>
      <c r="Z232" s="5">
        <v>1114.6400000000001</v>
      </c>
      <c r="AA232" s="8">
        <v>1123.32</v>
      </c>
    </row>
    <row r="233" spans="1:27" ht="15.6" thickBot="1" x14ac:dyDescent="0.35">
      <c r="A233" s="3" t="s">
        <v>234</v>
      </c>
      <c r="B233" s="4">
        <v>1123.6199999999999</v>
      </c>
      <c r="C233" s="5">
        <v>1125</v>
      </c>
      <c r="D233" s="5">
        <v>1133.08</v>
      </c>
      <c r="E233" s="5">
        <v>1117.46</v>
      </c>
      <c r="F233" s="6" t="s">
        <v>492</v>
      </c>
      <c r="G233" s="7">
        <v>3.5000000000000001E-3</v>
      </c>
      <c r="H233" s="18">
        <f>ABS(Table1[[#This Row],[Chg%]])</f>
        <v>3.5000000000000001E-3</v>
      </c>
      <c r="I233" s="23">
        <f>Table1[[#This Row],[High]]-Table1[[#This Row],[Low]]</f>
        <v>15.619999999999891</v>
      </c>
      <c r="J233" s="26">
        <f>Table1[[#This Row],[Volatility]]/Table1[[#This Row],[Open]]</f>
        <v>1.3884444444444347E-2</v>
      </c>
      <c r="K233" s="26"/>
      <c r="Y233" s="5">
        <v>1133.08</v>
      </c>
      <c r="Z233" s="5">
        <v>1117.46</v>
      </c>
      <c r="AA233" s="4">
        <v>1123.6199999999999</v>
      </c>
    </row>
    <row r="234" spans="1:27" ht="15.6" thickBot="1" x14ac:dyDescent="0.35">
      <c r="A234" s="3" t="s">
        <v>271</v>
      </c>
      <c r="B234" s="8">
        <v>1119.6600000000001</v>
      </c>
      <c r="C234" s="5">
        <v>1134.25</v>
      </c>
      <c r="D234" s="5">
        <v>1134.25</v>
      </c>
      <c r="E234" s="5">
        <v>1109.06</v>
      </c>
      <c r="F234" s="6" t="s">
        <v>493</v>
      </c>
      <c r="G234" s="9">
        <v>-1.4500000000000001E-2</v>
      </c>
      <c r="H234" s="18">
        <f>ABS(Table1[[#This Row],[Chg%]])</f>
        <v>1.4500000000000001E-2</v>
      </c>
      <c r="I234" s="23">
        <f>Table1[[#This Row],[High]]-Table1[[#This Row],[Low]]</f>
        <v>25.190000000000055</v>
      </c>
      <c r="J234" s="26">
        <f>Table1[[#This Row],[Volatility]]/Table1[[#This Row],[Open]]</f>
        <v>2.2208507824553719E-2</v>
      </c>
      <c r="K234" s="26"/>
      <c r="Y234" s="5">
        <v>1134.25</v>
      </c>
      <c r="Z234" s="5">
        <v>1109.06</v>
      </c>
      <c r="AA234" s="8">
        <v>1119.6600000000001</v>
      </c>
    </row>
    <row r="235" spans="1:27" ht="15.6" thickBot="1" x14ac:dyDescent="0.35">
      <c r="A235" s="3" t="s">
        <v>235</v>
      </c>
      <c r="B235" s="8">
        <v>1136.1199999999999</v>
      </c>
      <c r="C235" s="5">
        <v>1136.57</v>
      </c>
      <c r="D235" s="5">
        <v>1144.28</v>
      </c>
      <c r="E235" s="5">
        <v>1133.9000000000001</v>
      </c>
      <c r="F235" s="6" t="s">
        <v>494</v>
      </c>
      <c r="G235" s="9">
        <v>-3.8E-3</v>
      </c>
      <c r="H235" s="18">
        <f>ABS(Table1[[#This Row],[Chg%]])</f>
        <v>3.8E-3</v>
      </c>
      <c r="I235" s="23">
        <f>Table1[[#This Row],[High]]-Table1[[#This Row],[Low]]</f>
        <v>10.379999999999882</v>
      </c>
      <c r="J235" s="26">
        <f>Table1[[#This Row],[Volatility]]/Table1[[#This Row],[Open]]</f>
        <v>9.1327414941445601E-3</v>
      </c>
      <c r="K235" s="26"/>
      <c r="Y235" s="5">
        <v>1144.28</v>
      </c>
      <c r="Z235" s="5">
        <v>1133.9000000000001</v>
      </c>
      <c r="AA235" s="8">
        <v>1136.1199999999999</v>
      </c>
    </row>
    <row r="236" spans="1:27" ht="15.6" thickBot="1" x14ac:dyDescent="0.35">
      <c r="A236" s="3" t="s">
        <v>236</v>
      </c>
      <c r="B236" s="4">
        <v>1140.49</v>
      </c>
      <c r="C236" s="5">
        <v>1139.96</v>
      </c>
      <c r="D236" s="5">
        <v>1155.1500000000001</v>
      </c>
      <c r="E236" s="5">
        <v>1137.5899999999999</v>
      </c>
      <c r="F236" s="6" t="s">
        <v>495</v>
      </c>
      <c r="G236" s="7">
        <v>2.3E-3</v>
      </c>
      <c r="H236" s="18">
        <f>ABS(Table1[[#This Row],[Chg%]])</f>
        <v>2.3E-3</v>
      </c>
      <c r="I236" s="23">
        <f>Table1[[#This Row],[High]]-Table1[[#This Row],[Low]]</f>
        <v>17.560000000000173</v>
      </c>
      <c r="J236" s="26">
        <f>Table1[[#This Row],[Volatility]]/Table1[[#This Row],[Open]]</f>
        <v>1.5404049264886638E-2</v>
      </c>
      <c r="K236" s="26"/>
      <c r="Y236" s="5">
        <v>1155.1500000000001</v>
      </c>
      <c r="Z236" s="5">
        <v>1137.5899999999999</v>
      </c>
      <c r="AA236" s="4">
        <v>1140.49</v>
      </c>
    </row>
    <row r="237" spans="1:27" ht="15.6" thickBot="1" x14ac:dyDescent="0.35">
      <c r="A237" s="3" t="s">
        <v>237</v>
      </c>
      <c r="B237" s="4">
        <v>1137.92</v>
      </c>
      <c r="C237" s="5">
        <v>1125.8699999999999</v>
      </c>
      <c r="D237" s="5">
        <v>1143.95</v>
      </c>
      <c r="E237" s="5">
        <v>1123</v>
      </c>
      <c r="F237" s="6" t="s">
        <v>496</v>
      </c>
      <c r="G237" s="7">
        <v>7.7000000000000002E-3</v>
      </c>
      <c r="H237" s="18">
        <f>ABS(Table1[[#This Row],[Chg%]])</f>
        <v>7.7000000000000002E-3</v>
      </c>
      <c r="I237" s="23">
        <f>Table1[[#This Row],[High]]-Table1[[#This Row],[Low]]</f>
        <v>20.950000000000045</v>
      </c>
      <c r="J237" s="26">
        <f>Table1[[#This Row],[Volatility]]/Table1[[#This Row],[Open]]</f>
        <v>1.860783216534773E-2</v>
      </c>
      <c r="K237" s="26"/>
      <c r="Y237" s="5">
        <v>1143.95</v>
      </c>
      <c r="Z237" s="5">
        <v>1123</v>
      </c>
      <c r="AA237" s="4">
        <v>1137.92</v>
      </c>
    </row>
    <row r="238" spans="1:27" ht="15.6" thickBot="1" x14ac:dyDescent="0.35">
      <c r="A238" s="3" t="s">
        <v>238</v>
      </c>
      <c r="B238" s="8">
        <v>1129.24</v>
      </c>
      <c r="C238" s="5">
        <v>1144.7</v>
      </c>
      <c r="D238" s="5">
        <v>1144.7</v>
      </c>
      <c r="E238" s="5">
        <v>1118.54</v>
      </c>
      <c r="F238" s="6" t="s">
        <v>497</v>
      </c>
      <c r="G238" s="9">
        <v>-1.47E-2</v>
      </c>
      <c r="H238" s="18">
        <f>ABS(Table1[[#This Row],[Chg%]])</f>
        <v>1.47E-2</v>
      </c>
      <c r="I238" s="23">
        <f>Table1[[#This Row],[High]]-Table1[[#This Row],[Low]]</f>
        <v>26.160000000000082</v>
      </c>
      <c r="J238" s="26">
        <f>Table1[[#This Row],[Volatility]]/Table1[[#This Row],[Open]]</f>
        <v>2.2853149296759048E-2</v>
      </c>
      <c r="K238" s="26"/>
      <c r="Y238" s="5">
        <v>1144.7</v>
      </c>
      <c r="Z238" s="5">
        <v>1118.54</v>
      </c>
      <c r="AA238" s="8">
        <v>1129.24</v>
      </c>
    </row>
    <row r="239" spans="1:27" ht="15.6" thickBot="1" x14ac:dyDescent="0.35">
      <c r="A239" s="3" t="s">
        <v>239</v>
      </c>
      <c r="B239" s="8">
        <v>1146.07</v>
      </c>
      <c r="C239" s="5">
        <v>1169.9000000000001</v>
      </c>
      <c r="D239" s="5">
        <v>1172.32</v>
      </c>
      <c r="E239" s="5">
        <v>1138.0899999999999</v>
      </c>
      <c r="F239" s="6" t="s">
        <v>387</v>
      </c>
      <c r="G239" s="9">
        <v>-3.3000000000000002E-2</v>
      </c>
      <c r="H239" s="18">
        <f>ABS(Table1[[#This Row],[Chg%]])</f>
        <v>3.3000000000000002E-2</v>
      </c>
      <c r="I239" s="23">
        <f>Table1[[#This Row],[High]]-Table1[[#This Row],[Low]]</f>
        <v>34.230000000000018</v>
      </c>
      <c r="J239" s="26">
        <f>Table1[[#This Row],[Volatility]]/Table1[[#This Row],[Open]]</f>
        <v>2.9258911018035742E-2</v>
      </c>
      <c r="K239" s="26"/>
      <c r="Y239" s="5">
        <v>1172.32</v>
      </c>
      <c r="Z239" s="5">
        <v>1138.0899999999999</v>
      </c>
      <c r="AA239" s="8">
        <v>1146.07</v>
      </c>
    </row>
    <row r="240" spans="1:27" ht="15.6" thickBot="1" x14ac:dyDescent="0.35">
      <c r="A240" s="3" t="s">
        <v>240</v>
      </c>
      <c r="B240" s="8">
        <v>1185.19</v>
      </c>
      <c r="C240" s="5">
        <v>1204.82</v>
      </c>
      <c r="D240" s="5">
        <v>1207.6600000000001</v>
      </c>
      <c r="E240" s="5">
        <v>1180.8699999999999</v>
      </c>
      <c r="F240" s="6" t="s">
        <v>418</v>
      </c>
      <c r="G240" s="9">
        <v>-1.4999999999999999E-2</v>
      </c>
      <c r="H240" s="18">
        <f>ABS(Table1[[#This Row],[Chg%]])</f>
        <v>1.4999999999999999E-2</v>
      </c>
      <c r="I240" s="23">
        <f>Table1[[#This Row],[High]]-Table1[[#This Row],[Low]]</f>
        <v>26.790000000000191</v>
      </c>
      <c r="J240" s="26">
        <f>Table1[[#This Row],[Volatility]]/Table1[[#This Row],[Open]]</f>
        <v>2.2235686658588164E-2</v>
      </c>
      <c r="K240" s="26"/>
      <c r="Y240" s="5">
        <v>1207.6600000000001</v>
      </c>
      <c r="Z240" s="5">
        <v>1180.8699999999999</v>
      </c>
      <c r="AA240" s="8">
        <v>1185.19</v>
      </c>
    </row>
    <row r="241" spans="1:27" ht="15.6" thickBot="1" x14ac:dyDescent="0.35">
      <c r="A241" s="3" t="s">
        <v>241</v>
      </c>
      <c r="B241" s="4">
        <v>1203.27</v>
      </c>
      <c r="C241" s="5">
        <v>1198.83</v>
      </c>
      <c r="D241" s="5">
        <v>1211.8</v>
      </c>
      <c r="E241" s="5">
        <v>1198.28</v>
      </c>
      <c r="F241" s="6" t="s">
        <v>498</v>
      </c>
      <c r="G241" s="7">
        <v>6.0000000000000001E-3</v>
      </c>
      <c r="H241" s="18">
        <f>ABS(Table1[[#This Row],[Chg%]])</f>
        <v>6.0000000000000001E-3</v>
      </c>
      <c r="I241" s="23">
        <f>Table1[[#This Row],[High]]-Table1[[#This Row],[Low]]</f>
        <v>13.519999999999982</v>
      </c>
      <c r="J241" s="26">
        <f>Table1[[#This Row],[Volatility]]/Table1[[#This Row],[Open]]</f>
        <v>1.1277662387494459E-2</v>
      </c>
      <c r="K241" s="26"/>
      <c r="Y241" s="5">
        <v>1211.8</v>
      </c>
      <c r="Z241" s="5">
        <v>1198.28</v>
      </c>
      <c r="AA241" s="4">
        <v>1203.27</v>
      </c>
    </row>
    <row r="242" spans="1:27" ht="15.6" thickBot="1" x14ac:dyDescent="0.35">
      <c r="A242" s="3" t="s">
        <v>242</v>
      </c>
      <c r="B242" s="4">
        <v>1196.06</v>
      </c>
      <c r="C242" s="5">
        <v>1193.82</v>
      </c>
      <c r="D242" s="5">
        <v>1203.1199999999999</v>
      </c>
      <c r="E242" s="5">
        <v>1192.99</v>
      </c>
      <c r="F242" s="6" t="s">
        <v>499</v>
      </c>
      <c r="G242" s="7">
        <v>2.5999999999999999E-3</v>
      </c>
      <c r="H242" s="18">
        <f>ABS(Table1[[#This Row],[Chg%]])</f>
        <v>2.5999999999999999E-3</v>
      </c>
      <c r="I242" s="23">
        <f>Table1[[#This Row],[High]]-Table1[[#This Row],[Low]]</f>
        <v>10.129999999999882</v>
      </c>
      <c r="J242" s="26">
        <f>Table1[[#This Row],[Volatility]]/Table1[[#This Row],[Open]]</f>
        <v>8.4853663031276769E-3</v>
      </c>
      <c r="K242" s="26"/>
      <c r="Y242" s="5">
        <v>1203.1199999999999</v>
      </c>
      <c r="Z242" s="5">
        <v>1192.99</v>
      </c>
      <c r="AA242" s="4">
        <v>1196.06</v>
      </c>
    </row>
    <row r="243" spans="1:27" ht="15.6" thickBot="1" x14ac:dyDescent="0.35">
      <c r="A243" s="3" t="s">
        <v>243</v>
      </c>
      <c r="B243" s="8">
        <v>1192.94</v>
      </c>
      <c r="C243" s="5">
        <v>1206.31</v>
      </c>
      <c r="D243" s="5">
        <v>1206.31</v>
      </c>
      <c r="E243" s="5">
        <v>1188.3499999999999</v>
      </c>
      <c r="F243" s="6" t="s">
        <v>415</v>
      </c>
      <c r="G243" s="9">
        <v>-1.5E-3</v>
      </c>
      <c r="H243" s="18">
        <f>ABS(Table1[[#This Row],[Chg%]])</f>
        <v>1.5E-3</v>
      </c>
      <c r="I243" s="23">
        <f>Table1[[#This Row],[High]]-Table1[[#This Row],[Low]]</f>
        <v>17.960000000000036</v>
      </c>
      <c r="J243" s="26">
        <f>Table1[[#This Row],[Volatility]]/Table1[[#This Row],[Open]]</f>
        <v>1.4888378609146933E-2</v>
      </c>
      <c r="K243" s="26"/>
      <c r="Y243" s="5">
        <v>1206.31</v>
      </c>
      <c r="Z243" s="5">
        <v>1188.3499999999999</v>
      </c>
      <c r="AA243" s="8">
        <v>1192.94</v>
      </c>
    </row>
    <row r="244" spans="1:27" ht="15.6" thickBot="1" x14ac:dyDescent="0.35">
      <c r="A244" s="3" t="s">
        <v>272</v>
      </c>
      <c r="B244" s="4">
        <v>1194.72</v>
      </c>
      <c r="C244" s="5">
        <v>1195.3399999999999</v>
      </c>
      <c r="D244" s="5">
        <v>1198.83</v>
      </c>
      <c r="E244" s="5">
        <v>1186.03</v>
      </c>
      <c r="F244" s="6" t="s">
        <v>500</v>
      </c>
      <c r="G244" s="7">
        <v>4.0000000000000002E-4</v>
      </c>
      <c r="H244" s="18">
        <f>ABS(Table1[[#This Row],[Chg%]])</f>
        <v>4.0000000000000002E-4</v>
      </c>
      <c r="I244" s="23">
        <f>Table1[[#This Row],[High]]-Table1[[#This Row],[Low]]</f>
        <v>12.799999999999955</v>
      </c>
      <c r="J244" s="26">
        <f>Table1[[#This Row],[Volatility]]/Table1[[#This Row],[Open]]</f>
        <v>1.0708250372278979E-2</v>
      </c>
      <c r="K244" s="26"/>
      <c r="Y244" s="5">
        <v>1198.83</v>
      </c>
      <c r="Z244" s="5">
        <v>1186.03</v>
      </c>
      <c r="AA244" s="4">
        <v>1194.72</v>
      </c>
    </row>
    <row r="245" spans="1:27" ht="15.6" thickBot="1" x14ac:dyDescent="0.35">
      <c r="A245" s="3" t="s">
        <v>244</v>
      </c>
      <c r="B245" s="8">
        <v>1194.29</v>
      </c>
      <c r="C245" s="5">
        <v>1206.31</v>
      </c>
      <c r="D245" s="5">
        <v>1206.31</v>
      </c>
      <c r="E245" s="5">
        <v>1189.8800000000001</v>
      </c>
      <c r="F245" s="6" t="s">
        <v>501</v>
      </c>
      <c r="G245" s="9">
        <v>-5.4999999999999997E-3</v>
      </c>
      <c r="H245" s="18">
        <f>ABS(Table1[[#This Row],[Chg%]])</f>
        <v>5.4999999999999997E-3</v>
      </c>
      <c r="I245" s="23">
        <f>Table1[[#This Row],[High]]-Table1[[#This Row],[Low]]</f>
        <v>16.429999999999836</v>
      </c>
      <c r="J245" s="26">
        <f>Table1[[#This Row],[Volatility]]/Table1[[#This Row],[Open]]</f>
        <v>1.3620047914714987E-2</v>
      </c>
      <c r="K245" s="26"/>
      <c r="Y245" s="5">
        <v>1206.31</v>
      </c>
      <c r="Z245" s="5">
        <v>1189.8800000000001</v>
      </c>
      <c r="AA245" s="8">
        <v>1194.29</v>
      </c>
    </row>
    <row r="246" spans="1:27" ht="15.6" thickBot="1" x14ac:dyDescent="0.35">
      <c r="A246" s="3" t="s">
        <v>245</v>
      </c>
      <c r="B246" s="4">
        <v>1200.9000000000001</v>
      </c>
      <c r="C246" s="5">
        <v>1198.83</v>
      </c>
      <c r="D246" s="5">
        <v>1204.32</v>
      </c>
      <c r="E246" s="5">
        <v>1195.1600000000001</v>
      </c>
      <c r="F246" s="6" t="s">
        <v>502</v>
      </c>
      <c r="G246" s="7">
        <v>7.7000000000000002E-3</v>
      </c>
      <c r="H246" s="18">
        <f>ABS(Table1[[#This Row],[Chg%]])</f>
        <v>7.7000000000000002E-3</v>
      </c>
      <c r="I246" s="23">
        <f>Table1[[#This Row],[High]]-Table1[[#This Row],[Low]]</f>
        <v>9.1599999999998545</v>
      </c>
      <c r="J246" s="26">
        <f>Table1[[#This Row],[Volatility]]/Table1[[#This Row],[Open]]</f>
        <v>7.6407830968526439E-3</v>
      </c>
      <c r="K246" s="26"/>
      <c r="Y246" s="5">
        <v>1204.32</v>
      </c>
      <c r="Z246" s="5">
        <v>1195.1600000000001</v>
      </c>
      <c r="AA246" s="4">
        <v>1200.9000000000001</v>
      </c>
    </row>
    <row r="247" spans="1:27" ht="15.6" thickBot="1" x14ac:dyDescent="0.35">
      <c r="A247" s="3" t="s">
        <v>246</v>
      </c>
      <c r="B247" s="4">
        <v>1191.72</v>
      </c>
      <c r="C247" s="5">
        <v>1186.73</v>
      </c>
      <c r="D247" s="5">
        <v>1196.3399999999999</v>
      </c>
      <c r="E247" s="5">
        <v>1180.5</v>
      </c>
      <c r="F247" s="6" t="s">
        <v>447</v>
      </c>
      <c r="G247" s="7">
        <v>4.0000000000000001E-3</v>
      </c>
      <c r="H247" s="18">
        <f>ABS(Table1[[#This Row],[Chg%]])</f>
        <v>4.0000000000000001E-3</v>
      </c>
      <c r="I247" s="23">
        <f>Table1[[#This Row],[High]]-Table1[[#This Row],[Low]]</f>
        <v>15.839999999999918</v>
      </c>
      <c r="J247" s="26">
        <f>Table1[[#This Row],[Volatility]]/Table1[[#This Row],[Open]]</f>
        <v>1.3347602234712123E-2</v>
      </c>
      <c r="K247" s="26"/>
      <c r="Y247" s="5">
        <v>1196.3399999999999</v>
      </c>
      <c r="Z247" s="5">
        <v>1180.5</v>
      </c>
      <c r="AA247" s="4">
        <v>1191.72</v>
      </c>
    </row>
    <row r="248" spans="1:27" ht="15.6" thickBot="1" x14ac:dyDescent="0.35">
      <c r="A248" s="3" t="s">
        <v>247</v>
      </c>
      <c r="B248" s="8">
        <v>1186.93</v>
      </c>
      <c r="C248" s="5">
        <v>1199.26</v>
      </c>
      <c r="D248" s="5">
        <v>1202.72</v>
      </c>
      <c r="E248" s="5">
        <v>1183.8599999999999</v>
      </c>
      <c r="F248" s="6" t="s">
        <v>503</v>
      </c>
      <c r="G248" s="9">
        <v>-1.26E-2</v>
      </c>
      <c r="H248" s="18">
        <f>ABS(Table1[[#This Row],[Chg%]])</f>
        <v>1.26E-2</v>
      </c>
      <c r="I248" s="23">
        <f>Table1[[#This Row],[High]]-Table1[[#This Row],[Low]]</f>
        <v>18.860000000000127</v>
      </c>
      <c r="J248" s="26">
        <f>Table1[[#This Row],[Volatility]]/Table1[[#This Row],[Open]]</f>
        <v>1.5726364591498197E-2</v>
      </c>
      <c r="K248" s="26"/>
      <c r="Y248" s="5">
        <v>1202.72</v>
      </c>
      <c r="Z248" s="5">
        <v>1183.8599999999999</v>
      </c>
      <c r="AA248" s="8">
        <v>1186.93</v>
      </c>
    </row>
    <row r="249" spans="1:27" ht="15.6" thickBot="1" x14ac:dyDescent="0.35">
      <c r="A249" s="3" t="s">
        <v>248</v>
      </c>
      <c r="B249" s="8">
        <v>1202.1199999999999</v>
      </c>
      <c r="C249" s="5">
        <v>1234.53</v>
      </c>
      <c r="D249" s="5">
        <v>1234.55</v>
      </c>
      <c r="E249" s="5">
        <v>1195.8599999999999</v>
      </c>
      <c r="F249" s="6" t="s">
        <v>504</v>
      </c>
      <c r="G249" s="9">
        <v>-2.5399999999999999E-2</v>
      </c>
      <c r="H249" s="18">
        <f>ABS(Table1[[#This Row],[Chg%]])</f>
        <v>2.5399999999999999E-2</v>
      </c>
      <c r="I249" s="23">
        <f>Table1[[#This Row],[High]]-Table1[[#This Row],[Low]]</f>
        <v>38.690000000000055</v>
      </c>
      <c r="J249" s="26">
        <f>Table1[[#This Row],[Volatility]]/Table1[[#This Row],[Open]]</f>
        <v>3.1339862133767549E-2</v>
      </c>
      <c r="K249" s="26"/>
      <c r="Y249" s="5">
        <v>1234.55</v>
      </c>
      <c r="Z249" s="5">
        <v>1195.8599999999999</v>
      </c>
      <c r="AA249" s="8">
        <v>1202.1199999999999</v>
      </c>
    </row>
    <row r="250" spans="1:27" ht="15.6" thickBot="1" x14ac:dyDescent="0.35">
      <c r="A250" s="3" t="s">
        <v>249</v>
      </c>
      <c r="B250" s="8">
        <v>1233.45</v>
      </c>
      <c r="C250" s="5">
        <v>1239.79</v>
      </c>
      <c r="D250" s="5">
        <v>1244.7</v>
      </c>
      <c r="E250" s="5">
        <v>1227.27</v>
      </c>
      <c r="F250" s="6" t="s">
        <v>505</v>
      </c>
      <c r="G250" s="9">
        <v>-4.5999999999999999E-3</v>
      </c>
      <c r="H250" s="18">
        <f>ABS(Table1[[#This Row],[Chg%]])</f>
        <v>4.5999999999999999E-3</v>
      </c>
      <c r="I250" s="23">
        <f>Table1[[#This Row],[High]]-Table1[[#This Row],[Low]]</f>
        <v>17.430000000000064</v>
      </c>
      <c r="J250" s="26">
        <f>Table1[[#This Row],[Volatility]]/Table1[[#This Row],[Open]]</f>
        <v>1.405883254422125E-2</v>
      </c>
      <c r="K250" s="26"/>
      <c r="Y250" s="5">
        <v>1244.7</v>
      </c>
      <c r="Z250" s="5">
        <v>1227.27</v>
      </c>
      <c r="AA250" s="8">
        <v>1233.45</v>
      </c>
    </row>
    <row r="251" spans="1:27" ht="15.6" thickBot="1" x14ac:dyDescent="0.35">
      <c r="A251" s="3" t="s">
        <v>250</v>
      </c>
      <c r="B251" s="8">
        <v>1239.1400000000001</v>
      </c>
      <c r="C251" s="5">
        <v>1244.6300000000001</v>
      </c>
      <c r="D251" s="5">
        <v>1246.18</v>
      </c>
      <c r="E251" s="5">
        <v>1233.25</v>
      </c>
      <c r="F251" s="6" t="s">
        <v>506</v>
      </c>
      <c r="G251" s="9">
        <v>-2.3999999999999998E-3</v>
      </c>
      <c r="H251" s="18">
        <f>ABS(Table1[[#This Row],[Chg%]])</f>
        <v>2.3999999999999998E-3</v>
      </c>
      <c r="I251" s="23">
        <f>Table1[[#This Row],[High]]-Table1[[#This Row],[Low]]</f>
        <v>12.930000000000064</v>
      </c>
      <c r="J251" s="26">
        <f>Table1[[#This Row],[Volatility]]/Table1[[#This Row],[Open]]</f>
        <v>1.0388629552557838E-2</v>
      </c>
      <c r="K251" s="26"/>
      <c r="Y251" s="5">
        <v>1246.18</v>
      </c>
      <c r="Z251" s="5">
        <v>1233.25</v>
      </c>
      <c r="AA251" s="8">
        <v>1239.1400000000001</v>
      </c>
    </row>
    <row r="252" spans="1:27" ht="15.6" thickBot="1" x14ac:dyDescent="0.35">
      <c r="A252" s="3" t="s">
        <v>251</v>
      </c>
      <c r="B252" s="8">
        <v>1242.06</v>
      </c>
      <c r="C252" s="5">
        <v>1246.72</v>
      </c>
      <c r="D252" s="5">
        <v>1248.8699999999999</v>
      </c>
      <c r="E252" s="5">
        <v>1238.74</v>
      </c>
      <c r="F252" s="6" t="s">
        <v>392</v>
      </c>
      <c r="G252" s="9">
        <v>-2.0999999999999999E-3</v>
      </c>
      <c r="H252" s="18">
        <f>ABS(Table1[[#This Row],[Chg%]])</f>
        <v>2.0999999999999999E-3</v>
      </c>
      <c r="I252" s="23">
        <f>Table1[[#This Row],[High]]-Table1[[#This Row],[Low]]</f>
        <v>10.129999999999882</v>
      </c>
      <c r="J252" s="26">
        <f>Table1[[#This Row],[Volatility]]/Table1[[#This Row],[Open]]</f>
        <v>8.1253208418890221E-3</v>
      </c>
      <c r="K252" s="26"/>
      <c r="Y252" s="5">
        <v>1248.8699999999999</v>
      </c>
      <c r="Z252" s="5">
        <v>1238.74</v>
      </c>
      <c r="AA252" s="8">
        <v>1242.06</v>
      </c>
    </row>
    <row r="253" spans="1:27" ht="15.6" thickBot="1" x14ac:dyDescent="0.35">
      <c r="A253" s="3" t="s">
        <v>252</v>
      </c>
      <c r="B253" s="4">
        <v>1244.73</v>
      </c>
      <c r="C253" s="5">
        <v>1241.24</v>
      </c>
      <c r="D253" s="5">
        <v>1245.98</v>
      </c>
      <c r="E253" s="5">
        <v>1230.8599999999999</v>
      </c>
      <c r="F253" s="6" t="s">
        <v>507</v>
      </c>
      <c r="G253" s="7">
        <v>3.8E-3</v>
      </c>
      <c r="H253" s="18">
        <f>ABS(Table1[[#This Row],[Chg%]])</f>
        <v>3.8E-3</v>
      </c>
      <c r="I253" s="23">
        <f>Table1[[#This Row],[High]]-Table1[[#This Row],[Low]]</f>
        <v>15.120000000000118</v>
      </c>
      <c r="J253" s="26">
        <f>Table1[[#This Row],[Volatility]]/Table1[[#This Row],[Open]]</f>
        <v>1.2181367020076793E-2</v>
      </c>
      <c r="K253" s="26"/>
      <c r="Y253" s="5">
        <v>1245.98</v>
      </c>
      <c r="Z253" s="5">
        <v>1230.8599999999999</v>
      </c>
      <c r="AA253" s="4">
        <v>1244.73</v>
      </c>
    </row>
    <row r="254" spans="1:27" ht="15.6" thickBot="1" x14ac:dyDescent="0.35">
      <c r="A254" s="3" t="s">
        <v>253</v>
      </c>
      <c r="B254" s="4">
        <v>1240.01</v>
      </c>
      <c r="C254" s="5">
        <v>1225.27</v>
      </c>
      <c r="D254" s="5">
        <v>1241.74</v>
      </c>
      <c r="E254" s="5">
        <v>1222.3</v>
      </c>
      <c r="F254" s="6" t="s">
        <v>508</v>
      </c>
      <c r="G254" s="7">
        <v>1.7100000000000001E-2</v>
      </c>
      <c r="H254" s="18">
        <f>ABS(Table1[[#This Row],[Chg%]])</f>
        <v>1.7100000000000001E-2</v>
      </c>
      <c r="I254" s="23">
        <f>Table1[[#This Row],[High]]-Table1[[#This Row],[Low]]</f>
        <v>19.440000000000055</v>
      </c>
      <c r="J254" s="26">
        <f>Table1[[#This Row],[Volatility]]/Table1[[#This Row],[Open]]</f>
        <v>1.5865890783255981E-2</v>
      </c>
      <c r="K254" s="26"/>
      <c r="Y254" s="5">
        <v>1241.74</v>
      </c>
      <c r="Z254" s="5">
        <v>1222.3</v>
      </c>
      <c r="AA254" s="4">
        <v>1240.01</v>
      </c>
    </row>
    <row r="255" spans="1:27" ht="15.6" thickBot="1" x14ac:dyDescent="0.35">
      <c r="A255" s="3" t="s">
        <v>254</v>
      </c>
      <c r="B255" s="8">
        <v>1219.1600000000001</v>
      </c>
      <c r="C255" s="5">
        <v>1229.26</v>
      </c>
      <c r="D255" s="5">
        <v>1234.75</v>
      </c>
      <c r="E255" s="5">
        <v>1215.82</v>
      </c>
      <c r="F255" s="6" t="s">
        <v>509</v>
      </c>
      <c r="G255" s="9">
        <v>-7.4999999999999997E-3</v>
      </c>
      <c r="H255" s="18">
        <f>ABS(Table1[[#This Row],[Chg%]])</f>
        <v>7.4999999999999997E-3</v>
      </c>
      <c r="I255" s="23">
        <f>Table1[[#This Row],[High]]-Table1[[#This Row],[Low]]</f>
        <v>18.930000000000064</v>
      </c>
      <c r="J255" s="26">
        <f>Table1[[#This Row],[Volatility]]/Table1[[#This Row],[Open]]</f>
        <v>1.5399508647479023E-2</v>
      </c>
      <c r="K255" s="26"/>
      <c r="Y255" s="5">
        <v>1234.75</v>
      </c>
      <c r="Z255" s="5">
        <v>1215.82</v>
      </c>
      <c r="AA255" s="8">
        <v>1219.1600000000001</v>
      </c>
    </row>
    <row r="256" spans="1:27" ht="15.6" thickBot="1" x14ac:dyDescent="0.35">
      <c r="A256" s="3" t="s">
        <v>255</v>
      </c>
      <c r="B256" s="8">
        <v>1228.42</v>
      </c>
      <c r="C256" s="5">
        <v>1231.6300000000001</v>
      </c>
      <c r="D256" s="5">
        <v>1244.48</v>
      </c>
      <c r="E256" s="5">
        <v>1225.3499999999999</v>
      </c>
      <c r="F256" s="6" t="s">
        <v>510</v>
      </c>
      <c r="G256" s="9">
        <v>-2.3E-3</v>
      </c>
      <c r="H256" s="18">
        <f>ABS(Table1[[#This Row],[Chg%]])</f>
        <v>2.3E-3</v>
      </c>
      <c r="I256" s="23">
        <f>Table1[[#This Row],[High]]-Table1[[#This Row],[Low]]</f>
        <v>19.130000000000109</v>
      </c>
      <c r="J256" s="26">
        <f>Table1[[#This Row],[Volatility]]/Table1[[#This Row],[Open]]</f>
        <v>1.5532262124176991E-2</v>
      </c>
      <c r="K256" s="26"/>
      <c r="Y256" s="5">
        <v>1244.48</v>
      </c>
      <c r="Z256" s="5">
        <v>1225.3499999999999</v>
      </c>
      <c r="AA256" s="8">
        <v>1228.42</v>
      </c>
    </row>
    <row r="257" spans="1:27" ht="15.6" thickBot="1" x14ac:dyDescent="0.35">
      <c r="A257" s="3" t="s">
        <v>256</v>
      </c>
      <c r="B257" s="4">
        <v>1231.21</v>
      </c>
      <c r="C257" s="5">
        <v>1209.6600000000001</v>
      </c>
      <c r="D257" s="5">
        <v>1232.26</v>
      </c>
      <c r="E257" s="5">
        <v>1208.31</v>
      </c>
      <c r="F257" s="6" t="s">
        <v>511</v>
      </c>
      <c r="G257" s="7">
        <v>1.61E-2</v>
      </c>
      <c r="H257" s="18">
        <f>ABS(Table1[[#This Row],[Chg%]])</f>
        <v>1.61E-2</v>
      </c>
      <c r="I257" s="23">
        <f>Table1[[#This Row],[High]]-Table1[[#This Row],[Low]]</f>
        <v>23.950000000000045</v>
      </c>
      <c r="J257" s="26">
        <f>Table1[[#This Row],[Volatility]]/Table1[[#This Row],[Open]]</f>
        <v>1.9798951771572215E-2</v>
      </c>
      <c r="K257" s="26"/>
      <c r="Y257" s="5">
        <v>1232.26</v>
      </c>
      <c r="Z257" s="5">
        <v>1208.31</v>
      </c>
      <c r="AA257" s="4">
        <v>1231.21</v>
      </c>
    </row>
    <row r="258" spans="1:27" ht="15.6" thickBot="1" x14ac:dyDescent="0.35">
      <c r="A258" s="3" t="s">
        <v>257</v>
      </c>
      <c r="B258" s="4">
        <v>1211.6500000000001</v>
      </c>
      <c r="C258" s="5">
        <v>1207.24</v>
      </c>
      <c r="D258" s="5">
        <v>1218.04</v>
      </c>
      <c r="E258" s="5">
        <v>1198.83</v>
      </c>
      <c r="F258" s="6" t="s">
        <v>512</v>
      </c>
      <c r="G258" s="7">
        <v>4.4000000000000003E-3</v>
      </c>
      <c r="H258" s="18">
        <f>ABS(Table1[[#This Row],[Chg%]])</f>
        <v>4.4000000000000003E-3</v>
      </c>
      <c r="I258" s="23">
        <f>Table1[[#This Row],[High]]-Table1[[#This Row],[Low]]</f>
        <v>19.210000000000036</v>
      </c>
      <c r="J258" s="26">
        <f>Table1[[#This Row],[Volatility]]/Table1[[#This Row],[Open]]</f>
        <v>1.5912328948676349E-2</v>
      </c>
      <c r="K258" s="26"/>
      <c r="Y258" s="5">
        <v>1218.04</v>
      </c>
      <c r="Z258" s="5">
        <v>1198.83</v>
      </c>
      <c r="AA258" s="4">
        <v>1211.6500000000001</v>
      </c>
    </row>
    <row r="259" spans="1:27" ht="15.6" thickBot="1" x14ac:dyDescent="0.35">
      <c r="A259" s="3" t="s">
        <v>258</v>
      </c>
      <c r="B259" s="4">
        <v>1206.29</v>
      </c>
      <c r="C259" s="5">
        <v>1203.3</v>
      </c>
      <c r="D259" s="5">
        <v>1212.5999999999999</v>
      </c>
      <c r="E259" s="5">
        <v>1202.32</v>
      </c>
      <c r="F259" s="6" t="s">
        <v>513</v>
      </c>
      <c r="G259" s="7">
        <v>1.6000000000000001E-3</v>
      </c>
      <c r="H259" s="18">
        <f>ABS(Table1[[#This Row],[Chg%]])</f>
        <v>1.6000000000000001E-3</v>
      </c>
      <c r="I259" s="23">
        <f>Table1[[#This Row],[High]]-Table1[[#This Row],[Low]]</f>
        <v>10.279999999999973</v>
      </c>
      <c r="J259" s="26">
        <f>Table1[[#This Row],[Volatility]]/Table1[[#This Row],[Open]]</f>
        <v>8.5431729410786784E-3</v>
      </c>
      <c r="K259" s="26"/>
      <c r="Y259" s="5">
        <v>1212.5999999999999</v>
      </c>
      <c r="Z259" s="5">
        <v>1202.32</v>
      </c>
      <c r="AA259" s="4">
        <v>1206.29</v>
      </c>
    </row>
    <row r="260" spans="1:27" ht="15.6" thickBot="1" x14ac:dyDescent="0.35">
      <c r="A260" s="3" t="s">
        <v>259</v>
      </c>
      <c r="B260" s="8">
        <v>1204.42</v>
      </c>
      <c r="C260" s="5">
        <v>1210.31</v>
      </c>
      <c r="D260" s="5">
        <v>1212.1500000000001</v>
      </c>
      <c r="E260" s="5">
        <v>1200.1500000000001</v>
      </c>
      <c r="F260" s="6" t="s">
        <v>431</v>
      </c>
      <c r="G260" s="9">
        <v>-5.0000000000000001E-3</v>
      </c>
      <c r="H260" s="18">
        <f>ABS(Table1[[#This Row],[Chg%]])</f>
        <v>5.0000000000000001E-3</v>
      </c>
      <c r="I260" s="23">
        <f>Table1[[#This Row],[High]]-Table1[[#This Row],[Low]]</f>
        <v>12</v>
      </c>
      <c r="J260" s="26">
        <f>Table1[[#This Row],[Volatility]]/Table1[[#This Row],[Open]]</f>
        <v>9.9148152126314754E-3</v>
      </c>
      <c r="K260" s="26"/>
      <c r="Y260" s="5">
        <v>1212.1500000000001</v>
      </c>
      <c r="Z260" s="5">
        <v>1200.1500000000001</v>
      </c>
      <c r="AA260" s="8">
        <v>1204.42</v>
      </c>
    </row>
    <row r="261" spans="1:27" ht="15.6" thickBot="1" x14ac:dyDescent="0.35">
      <c r="A261" s="3" t="s">
        <v>514</v>
      </c>
      <c r="B261" s="8">
        <v>1210.48</v>
      </c>
      <c r="C261" s="5">
        <v>1211.48</v>
      </c>
      <c r="D261" s="5">
        <v>1215.79</v>
      </c>
      <c r="E261" s="5">
        <v>1204.6199999999999</v>
      </c>
      <c r="F261" s="6" t="s">
        <v>378</v>
      </c>
      <c r="G261" s="9">
        <v>-8.0000000000000004E-4</v>
      </c>
      <c r="H261" s="18">
        <f>ABS(Table1[[#This Row],[Chg%]])</f>
        <v>8.0000000000000004E-4</v>
      </c>
      <c r="I261" s="23">
        <f>Table1[[#This Row],[High]]-Table1[[#This Row],[Low]]</f>
        <v>11.170000000000073</v>
      </c>
      <c r="J261" s="26">
        <f>Table1[[#This Row],[Volatility]]/Table1[[#This Row],[Open]]</f>
        <v>9.2201274474197452E-3</v>
      </c>
      <c r="K261" s="26"/>
      <c r="Y261" s="5">
        <v>1215.79</v>
      </c>
      <c r="Z261" s="5">
        <v>1204.6199999999999</v>
      </c>
      <c r="AA261" s="8">
        <v>1210.48</v>
      </c>
    </row>
    <row r="262" spans="1:27" ht="15.6" thickBot="1" x14ac:dyDescent="0.35">
      <c r="A262" s="3" t="s">
        <v>260</v>
      </c>
      <c r="B262" s="4">
        <v>1211.48</v>
      </c>
      <c r="C262" s="5">
        <v>1210.8</v>
      </c>
      <c r="D262" s="5">
        <v>1219.73</v>
      </c>
      <c r="E262" s="5">
        <v>1205.67</v>
      </c>
      <c r="F262" s="6" t="s">
        <v>515</v>
      </c>
      <c r="G262" s="7">
        <v>4.5999999999999999E-3</v>
      </c>
      <c r="H262" s="18">
        <f>ABS(Table1[[#This Row],[Chg%]])</f>
        <v>4.5999999999999999E-3</v>
      </c>
      <c r="I262" s="23">
        <f>Table1[[#This Row],[High]]-Table1[[#This Row],[Low]]</f>
        <v>14.059999999999945</v>
      </c>
      <c r="J262" s="26">
        <f>Table1[[#This Row],[Volatility]]/Table1[[#This Row],[Open]]</f>
        <v>1.1612157251403986E-2</v>
      </c>
      <c r="K262" s="26"/>
      <c r="Y262" s="5">
        <v>1219.73</v>
      </c>
      <c r="Z262" s="5">
        <v>1205.67</v>
      </c>
      <c r="AA262" s="4">
        <v>1211.48</v>
      </c>
    </row>
    <row r="263" spans="1:27" ht="15.6" thickBot="1" x14ac:dyDescent="0.35">
      <c r="A263" s="3" t="s">
        <v>261</v>
      </c>
      <c r="B263" s="8">
        <v>1205.94</v>
      </c>
      <c r="C263" s="5">
        <v>1206.31</v>
      </c>
      <c r="D263" s="5">
        <v>1213.3</v>
      </c>
      <c r="E263" s="5">
        <v>1199.33</v>
      </c>
      <c r="F263" s="6" t="s">
        <v>409</v>
      </c>
      <c r="G263" s="9">
        <v>-2E-3</v>
      </c>
      <c r="H263" s="18">
        <f>ABS(Table1[[#This Row],[Chg%]])</f>
        <v>2E-3</v>
      </c>
      <c r="I263" s="23">
        <f>Table1[[#This Row],[High]]-Table1[[#This Row],[Low]]</f>
        <v>13.970000000000027</v>
      </c>
      <c r="J263" s="26">
        <f>Table1[[#This Row],[Volatility]]/Table1[[#This Row],[Open]]</f>
        <v>1.1580771111903265E-2</v>
      </c>
      <c r="K263" s="26"/>
      <c r="Y263" s="5">
        <v>1213.3</v>
      </c>
      <c r="Z263" s="5">
        <v>1199.33</v>
      </c>
      <c r="AA263" s="8">
        <v>1205.94</v>
      </c>
    </row>
    <row r="264" spans="1:27" ht="15.6" thickBot="1" x14ac:dyDescent="0.35">
      <c r="A264" s="3" t="s">
        <v>262</v>
      </c>
      <c r="B264" s="8">
        <v>1208.31</v>
      </c>
      <c r="C264" s="5">
        <v>1214.8</v>
      </c>
      <c r="D264" s="5">
        <v>1217.24</v>
      </c>
      <c r="E264" s="5">
        <v>1205.97</v>
      </c>
      <c r="F264" s="6" t="s">
        <v>494</v>
      </c>
      <c r="G264" s="9">
        <v>-5.4000000000000003E-3</v>
      </c>
      <c r="H264" s="18">
        <f>ABS(Table1[[#This Row],[Chg%]])</f>
        <v>5.4000000000000003E-3</v>
      </c>
      <c r="I264" s="23">
        <f>Table1[[#This Row],[High]]-Table1[[#This Row],[Low]]</f>
        <v>11.269999999999982</v>
      </c>
      <c r="J264" s="26">
        <f>Table1[[#This Row],[Volatility]]/Table1[[#This Row],[Open]]</f>
        <v>9.2772472835034436E-3</v>
      </c>
      <c r="K264" s="26"/>
      <c r="Y264" s="5">
        <v>1217.24</v>
      </c>
      <c r="Z264" s="5">
        <v>1205.97</v>
      </c>
      <c r="AA264" s="8">
        <v>1208.31</v>
      </c>
    </row>
    <row r="265" spans="1:27" ht="15.6" thickBot="1" x14ac:dyDescent="0.35">
      <c r="A265" s="3" t="s">
        <v>263</v>
      </c>
      <c r="B265" s="8">
        <v>1214.8499999999999</v>
      </c>
      <c r="C265" s="5">
        <v>1218.76</v>
      </c>
      <c r="D265" s="5">
        <v>1226.74</v>
      </c>
      <c r="E265" s="5">
        <v>1209.81</v>
      </c>
      <c r="F265" s="6" t="s">
        <v>516</v>
      </c>
      <c r="G265" s="9">
        <v>-3.8999999999999998E-3</v>
      </c>
      <c r="H265" s="18">
        <f>ABS(Table1[[#This Row],[Chg%]])</f>
        <v>3.8999999999999998E-3</v>
      </c>
      <c r="I265" s="23">
        <f>Table1[[#This Row],[High]]-Table1[[#This Row],[Low]]</f>
        <v>16.930000000000064</v>
      </c>
      <c r="J265" s="26">
        <f>Table1[[#This Row],[Volatility]]/Table1[[#This Row],[Open]]</f>
        <v>1.3891168072467149E-2</v>
      </c>
      <c r="K265" s="26"/>
      <c r="Y265" s="5">
        <v>1226.74</v>
      </c>
      <c r="Z265" s="5">
        <v>1209.81</v>
      </c>
      <c r="AA265" s="8">
        <v>1214.8499999999999</v>
      </c>
    </row>
    <row r="266" spans="1:27" ht="15.6" thickBot="1" x14ac:dyDescent="0.35">
      <c r="A266" s="3" t="s">
        <v>264</v>
      </c>
      <c r="B266" s="4">
        <v>1219.6400000000001</v>
      </c>
      <c r="C266" s="5">
        <v>1215.27</v>
      </c>
      <c r="D266" s="5">
        <v>1223.28</v>
      </c>
      <c r="E266" s="5">
        <v>1205.29</v>
      </c>
      <c r="F266" s="6" t="s">
        <v>517</v>
      </c>
      <c r="G266" s="7">
        <v>7.3000000000000001E-3</v>
      </c>
      <c r="H266" s="18">
        <f>ABS(Table1[[#This Row],[Chg%]])</f>
        <v>7.3000000000000001E-3</v>
      </c>
      <c r="I266" s="23">
        <f>Table1[[#This Row],[High]]-Table1[[#This Row],[Low]]</f>
        <v>17.990000000000009</v>
      </c>
      <c r="J266" s="26">
        <f>Table1[[#This Row],[Volatility]]/Table1[[#This Row],[Open]]</f>
        <v>1.480329474108635E-2</v>
      </c>
      <c r="K266" s="26"/>
      <c r="Y266" s="5">
        <v>1223.28</v>
      </c>
      <c r="Z266" s="5">
        <v>1205.29</v>
      </c>
      <c r="AA266" s="4">
        <v>1219.6400000000001</v>
      </c>
    </row>
    <row r="267" spans="1:27" ht="15.6" thickBot="1" x14ac:dyDescent="0.35">
      <c r="A267" s="3" t="s">
        <v>265</v>
      </c>
      <c r="B267" s="8">
        <v>1210.83</v>
      </c>
      <c r="C267" s="5">
        <v>1219.78</v>
      </c>
      <c r="D267" s="5">
        <v>1221.48</v>
      </c>
      <c r="E267" s="5">
        <v>1209.1300000000001</v>
      </c>
      <c r="F267" s="6" t="s">
        <v>518</v>
      </c>
      <c r="G267" s="9">
        <v>-8.6999999999999994E-3</v>
      </c>
      <c r="H267" s="18">
        <f>ABS(Table1[[#This Row],[Chg%]])</f>
        <v>8.6999999999999994E-3</v>
      </c>
      <c r="I267" s="23">
        <f>Table1[[#This Row],[High]]-Table1[[#This Row],[Low]]</f>
        <v>12.349999999999909</v>
      </c>
      <c r="J267" s="26">
        <f>Table1[[#This Row],[Volatility]]/Table1[[#This Row],[Open]]</f>
        <v>1.0124776599058772E-2</v>
      </c>
      <c r="K267" s="26"/>
      <c r="Y267" s="5">
        <v>1221.48</v>
      </c>
      <c r="Z267" s="5">
        <v>1209.1300000000001</v>
      </c>
      <c r="AA267" s="8">
        <v>1210.83</v>
      </c>
    </row>
    <row r="268" spans="1:27" ht="15.6" thickBot="1" x14ac:dyDescent="0.35">
      <c r="A268" s="3" t="s">
        <v>266</v>
      </c>
      <c r="B268" s="4">
        <v>1221.48</v>
      </c>
      <c r="C268" s="5">
        <v>1223.03</v>
      </c>
      <c r="D268" s="5">
        <v>1227.22</v>
      </c>
      <c r="E268" s="5">
        <v>1217.46</v>
      </c>
      <c r="F268" s="6" t="s">
        <v>402</v>
      </c>
      <c r="G268" s="7">
        <v>3.3999999999999998E-3</v>
      </c>
      <c r="H268" s="18">
        <f>ABS(Table1[[#This Row],[Chg%]])</f>
        <v>3.3999999999999998E-3</v>
      </c>
      <c r="I268" s="23">
        <f>Table1[[#This Row],[High]]-Table1[[#This Row],[Low]]</f>
        <v>9.7599999999999909</v>
      </c>
      <c r="J268" s="26">
        <f>Table1[[#This Row],[Volatility]]/Table1[[#This Row],[Open]]</f>
        <v>7.9801803716997872E-3</v>
      </c>
      <c r="K268" s="26"/>
      <c r="Y268" s="5">
        <v>1227.22</v>
      </c>
      <c r="Z268" s="5">
        <v>1217.46</v>
      </c>
      <c r="AA268" s="4">
        <v>1221.48</v>
      </c>
    </row>
    <row r="269" spans="1:27" ht="15" x14ac:dyDescent="0.3">
      <c r="A269" s="12" t="s">
        <v>267</v>
      </c>
      <c r="B269" s="13">
        <v>1217.3900000000001</v>
      </c>
      <c r="C269" s="14">
        <v>1232.23</v>
      </c>
      <c r="D269" s="14">
        <v>1232.23</v>
      </c>
      <c r="E269" s="14">
        <v>1213.3499999999999</v>
      </c>
      <c r="F269" s="15" t="s">
        <v>519</v>
      </c>
      <c r="G269" s="16">
        <v>-3.0000000000000001E-3</v>
      </c>
      <c r="H269" s="18">
        <f>ABS(Table1[[#This Row],[Chg%]])</f>
        <v>3.0000000000000001E-3</v>
      </c>
      <c r="I269" s="23">
        <f>Table1[[#This Row],[High]]-Table1[[#This Row],[Low]]</f>
        <v>18.880000000000109</v>
      </c>
      <c r="J269" s="26">
        <f>Table1[[#This Row],[Volatility]]/Table1[[#This Row],[Open]]</f>
        <v>1.5321814920915826E-2</v>
      </c>
      <c r="K269" s="26"/>
      <c r="Y269" s="14">
        <v>1232.23</v>
      </c>
      <c r="Z269" s="14">
        <v>1213.3499999999999</v>
      </c>
      <c r="AA269" s="13">
        <v>1217.3900000000001</v>
      </c>
    </row>
  </sheetData>
  <mergeCells count="1">
    <mergeCell ref="L33:X3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</dc:creator>
  <cp:lastModifiedBy>Vaibh</cp:lastModifiedBy>
  <dcterms:created xsi:type="dcterms:W3CDTF">2020-07-10T11:21:14Z</dcterms:created>
  <dcterms:modified xsi:type="dcterms:W3CDTF">2020-07-10T19:57:15Z</dcterms:modified>
</cp:coreProperties>
</file>