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rabharathi VR\Downloads\Data_Science\"/>
    </mc:Choice>
  </mc:AlternateContent>
  <xr:revisionPtr revIDLastSave="0" documentId="13_ncr:1_{45CF85E8-1D67-4DF2-A913-920B429DFFFD}" xr6:coauthVersionLast="47" xr6:coauthVersionMax="47" xr10:uidLastSave="{00000000-0000-0000-0000-000000000000}"/>
  <bookViews>
    <workbookView xWindow="-110" yWindow="-110" windowWidth="19420" windowHeight="11020" activeTab="3" xr2:uid="{D8C3CC86-D73C-4EC4-9A5F-14A77C5FD4A3}"/>
  </bookViews>
  <sheets>
    <sheet name="Sheet1" sheetId="1" r:id="rId1"/>
    <sheet name="Sheet3" sheetId="3" r:id="rId2"/>
    <sheet name="Sheet4" sheetId="4" r:id="rId3"/>
    <sheet name="Sheet5" sheetId="5" r:id="rId4"/>
  </sheets>
  <definedNames>
    <definedName name="_xlnm._FilterDatabase" localSheetId="1" hidden="1">Sheet3!$A$1:$G$25</definedName>
    <definedName name="_xlnm._FilterDatabase" localSheetId="2" hidden="1">Sheet4!$A$1:$E$227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Q26" i="5"/>
  <c r="Q27" i="5"/>
  <c r="Q28" i="5"/>
  <c r="Q29" i="5"/>
  <c r="Q30" i="5"/>
  <c r="Q31" i="5"/>
  <c r="Q32" i="5"/>
  <c r="Q33" i="5"/>
  <c r="Q34" i="5"/>
  <c r="Q35" i="5"/>
  <c r="Q36" i="5"/>
  <c r="Q24" i="5"/>
  <c r="H24" i="5"/>
  <c r="H25" i="5"/>
  <c r="H26" i="5"/>
  <c r="H27" i="5"/>
  <c r="H28" i="5"/>
  <c r="H29" i="5"/>
  <c r="H30" i="5"/>
  <c r="H31" i="5"/>
  <c r="H32" i="5"/>
  <c r="H33" i="5"/>
  <c r="H34" i="5"/>
  <c r="H35" i="5"/>
  <c r="H23" i="5"/>
  <c r="M11" i="5"/>
  <c r="D14" i="5"/>
  <c r="F232" i="4"/>
  <c r="F233" i="4"/>
  <c r="F234" i="4"/>
  <c r="F235" i="4"/>
  <c r="D233" i="4"/>
  <c r="D234" i="4"/>
  <c r="D235" i="4"/>
  <c r="D232" i="4"/>
  <c r="C233" i="4"/>
  <c r="C234" i="4"/>
  <c r="C235" i="4"/>
  <c r="C232" i="4"/>
  <c r="B233" i="4"/>
  <c r="B234" i="4"/>
  <c r="B235" i="4"/>
  <c r="B232" i="4"/>
  <c r="H41" i="3"/>
  <c r="H40" i="3"/>
  <c r="H39" i="3"/>
  <c r="H38" i="3"/>
  <c r="H37" i="3"/>
  <c r="H33" i="3"/>
  <c r="H32" i="3"/>
  <c r="H31" i="3"/>
  <c r="H30" i="3"/>
  <c r="G12" i="1"/>
  <c r="F12" i="1"/>
  <c r="F21" i="1"/>
  <c r="J18" i="1"/>
  <c r="J17" i="1"/>
  <c r="J16" i="1"/>
  <c r="H14" i="1"/>
  <c r="B14" i="5"/>
  <c r="I30" i="3" l="1"/>
</calcChain>
</file>

<file path=xl/sharedStrings.xml><?xml version="1.0" encoding="utf-8"?>
<sst xmlns="http://schemas.openxmlformats.org/spreadsheetml/2006/main" count="997" uniqueCount="158">
  <si>
    <t>TransactionID</t>
  </si>
  <si>
    <t>ProductID</t>
  </si>
  <si>
    <t>Date</t>
  </si>
  <si>
    <t>Quantity</t>
  </si>
  <si>
    <t>UnitPrice</t>
  </si>
  <si>
    <t>TotalSales</t>
  </si>
  <si>
    <t>ProductName</t>
  </si>
  <si>
    <t>Category</t>
  </si>
  <si>
    <t>Region</t>
  </si>
  <si>
    <t>CustomerName</t>
  </si>
  <si>
    <t>Widget A</t>
  </si>
  <si>
    <t>Electronics</t>
  </si>
  <si>
    <t>North</t>
  </si>
  <si>
    <t>John Doe</t>
  </si>
  <si>
    <t>Widget B</t>
  </si>
  <si>
    <t>South</t>
  </si>
  <si>
    <t>Jane Smith</t>
  </si>
  <si>
    <t>Widget C</t>
  </si>
  <si>
    <t>Household</t>
  </si>
  <si>
    <t>Widget D</t>
  </si>
  <si>
    <t>West</t>
  </si>
  <si>
    <t>Mary Johnson</t>
  </si>
  <si>
    <t>East</t>
  </si>
  <si>
    <t>James Brown</t>
  </si>
  <si>
    <t>Widget E</t>
  </si>
  <si>
    <t>Outdoor</t>
  </si>
  <si>
    <t>Patricia Davis</t>
  </si>
  <si>
    <t>Robert Wilson</t>
  </si>
  <si>
    <t>Linda Martinez</t>
  </si>
  <si>
    <t>Michael Taylor</t>
  </si>
  <si>
    <t>Anne Hathaway</t>
  </si>
  <si>
    <t xml:space="preserve">   CustomerID</t>
  </si>
  <si>
    <t>TRIM(A2)</t>
  </si>
  <si>
    <r>
      <t xml:space="preserve">Clean extra spaces in </t>
    </r>
    <r>
      <rPr>
        <sz val="10"/>
        <color theme="1"/>
        <rFont val="Arial Unicode MS"/>
      </rPr>
      <t>CustomerName</t>
    </r>
    <r>
      <rPr>
        <sz val="11"/>
        <color theme="1"/>
        <rFont val="Calibri"/>
        <family val="2"/>
        <scheme val="minor"/>
      </rPr>
      <t xml:space="preserve"> column.</t>
    </r>
  </si>
  <si>
    <t>upper</t>
  </si>
  <si>
    <t>lower</t>
  </si>
  <si>
    <t>proper</t>
  </si>
  <si>
    <t>Convert the words into Upper case</t>
  </si>
  <si>
    <t>Convert the words into Proper format</t>
  </si>
  <si>
    <t>Convert the words into lower case</t>
  </si>
  <si>
    <t>concatenate</t>
  </si>
  <si>
    <t>add two string</t>
  </si>
  <si>
    <t>Order no.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</si>
  <si>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</si>
  <si>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</si>
  <si>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</si>
  <si>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</si>
  <si>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</si>
  <si>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</si>
  <si>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</si>
  <si>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</si>
  <si>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</si>
  <si>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</si>
  <si>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</si>
  <si>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</si>
  <si>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</si>
  <si>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</si>
  <si>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</si>
  <si>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</si>
  <si>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</si>
  <si>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</si>
  <si>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</si>
  <si>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</si>
  <si>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</si>
  <si>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</si>
  <si>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</si>
  <si>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</si>
  <si>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</si>
  <si>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</si>
  <si>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</si>
  <si>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</si>
  <si>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</si>
  <si>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</si>
  <si>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</si>
  <si>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cash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</si>
  <si>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</si>
  <si>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</si>
  <si>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</si>
  <si>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</si>
  <si>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</si>
  <si>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</si>
  <si>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Jane</t>
  </si>
  <si>
    <t>Martha</t>
  </si>
  <si>
    <t>Alex</t>
  </si>
  <si>
    <t>Payment</t>
  </si>
  <si>
    <t>Price</t>
  </si>
  <si>
    <t>credit card</t>
  </si>
  <si>
    <t>Lucy</t>
  </si>
  <si>
    <t>All service</t>
  </si>
  <si>
    <t>Rachel</t>
  </si>
  <si>
    <t>Ashley</t>
  </si>
  <si>
    <t>Sandy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</si>
  <si>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</si>
  <si>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</si>
  <si>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</si>
  <si>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</si>
  <si>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</si>
  <si>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</si>
  <si>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</si>
  <si>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</si>
  <si>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</si>
  <si>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Kids</t>
  </si>
  <si>
    <t>Product ID</t>
  </si>
  <si>
    <t>Available Stock</t>
  </si>
  <si>
    <t>You've been asked to come up with a way to check the price of a product when a product ID is typed into a given cell</t>
  </si>
  <si>
    <t>Product</t>
  </si>
  <si>
    <t>Price formula</t>
  </si>
  <si>
    <t>VLOOKUP(B14, A5:C9, 3,0)</t>
  </si>
  <si>
    <t>Employee ID</t>
  </si>
  <si>
    <t>Last Name</t>
  </si>
  <si>
    <t>First Name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</si>
  <si>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</si>
  <si>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</si>
  <si>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</si>
  <si>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</si>
  <si>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</si>
  <si>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</si>
  <si>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</si>
  <si>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</si>
  <si>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</si>
  <si>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</si>
  <si>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</si>
  <si>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</si>
  <si>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</si>
  <si>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</si>
  <si>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</si>
  <si>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</si>
  <si>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</si>
  <si>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</si>
  <si>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</si>
  <si>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</si>
  <si>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</si>
  <si>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</si>
  <si>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</si>
  <si>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Pay</t>
  </si>
  <si>
    <t>Pay Min</t>
  </si>
  <si>
    <t>Pay Band</t>
  </si>
  <si>
    <t>Level A</t>
  </si>
  <si>
    <t>Level B</t>
  </si>
  <si>
    <t>Level C</t>
  </si>
  <si>
    <t>Level D</t>
  </si>
  <si>
    <t>Level E</t>
  </si>
  <si>
    <t xml:space="preserve"> </t>
  </si>
  <si>
    <t xml:space="preserve">    Transaction    </t>
  </si>
  <si>
    <t>Transaction</t>
  </si>
  <si>
    <t xml:space="preserve">   TraNsaCtion  </t>
  </si>
  <si>
    <t>Name</t>
  </si>
  <si>
    <t xml:space="preserve"> Age</t>
  </si>
  <si>
    <t xml:space="preserve"> Place</t>
  </si>
  <si>
    <t>Joe</t>
  </si>
  <si>
    <t xml:space="preserve"> Chennai</t>
  </si>
  <si>
    <t xml:space="preserve"> Trichy</t>
  </si>
  <si>
    <t>Vaira</t>
  </si>
  <si>
    <t xml:space="preserve"> Thanjavur</t>
  </si>
  <si>
    <t>Nancy</t>
  </si>
  <si>
    <t xml:space="preserve"> Coimbatore</t>
  </si>
  <si>
    <t>sum of TV delivered</t>
  </si>
  <si>
    <t>Total price by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</si>
</sst>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$&quot;#,##0_);\(&quot;$&quot;#,##0\);&quot;$&quot;0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FFFF"/>
      <name val="Calibri"/>
      <family val="2"/>
      <scheme val="minor"/>
    </font>
    <font>
      <sz val="7"/>
      <color rgb="FF202124"/>
      <name val="Robot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0" borderId="1" xfId="2" applyFont="1" applyBorder="1"/>
    <xf numFmtId="0" fontId="5" fillId="0" borderId="1" xfId="3" applyFont="1" applyBorder="1"/>
    <xf numFmtId="14" fontId="5" fillId="0" borderId="1" xfId="2" applyNumberFormat="1" applyFont="1" applyBorder="1" applyAlignment="1">
      <alignment horizontal="left"/>
    </xf>
    <xf numFmtId="44" fontId="0" fillId="0" borderId="1" xfId="1" applyFont="1" applyBorder="1"/>
    <xf numFmtId="0" fontId="6" fillId="0" borderId="0" xfId="0" applyFont="1" applyAlignment="1">
      <alignment horizontal="left"/>
    </xf>
    <xf numFmtId="0" fontId="7" fillId="0" borderId="0" xfId="0" applyFont="1"/>
    <xf numFmtId="0" fontId="0" fillId="0" borderId="1" xfId="3" applyFont="1" applyBorder="1"/>
    <xf numFmtId="0" fontId="0" fillId="0" borderId="1" xfId="2" applyFont="1" applyBorder="1"/>
    <xf numFmtId="0" fontId="0" fillId="4" borderId="1" xfId="0" applyFill="1" applyBorder="1"/>
    <xf numFmtId="0" fontId="0" fillId="0" borderId="1" xfId="0" quotePrefix="1" applyBorder="1"/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64" fontId="0" fillId="0" borderId="0" xfId="0" applyNumberFormat="1"/>
    <xf numFmtId="0" fontId="8" fillId="6" borderId="5" xfId="0" applyFont="1" applyFill="1" applyBorder="1" applyAlignment="1">
      <alignment horizontal="center"/>
    </xf>
    <xf numFmtId="0" fontId="9" fillId="0" borderId="0" xfId="0" applyFont="1"/>
  </cellXfs>
  <cellStyles count="4">
    <cellStyle name="Currency" xfId="1" builtinId="4"/>
    <cellStyle name="Normal" xfId="0" builtinId="0"/>
    <cellStyle name="normální_List1" xfId="3" xr:uid="{624FA31C-A4A2-4A02-950D-4B1D657A5AB3}"/>
    <cellStyle name="normální_List2" xfId="2" xr:uid="{7196D5F6-596B-4933-AB29-227739159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474B-D5A9-47EA-916C-732A8D25320B}">
  <dimension ref="A1:K44"/>
  <sheetViews>
    <sheetView workbookViewId="0">
      <selection activeCell="G13" sqref="G13"/>
    </sheetView>
  </sheetViews>
  <sheetFormatPr defaultRowHeight="14.5"/>
  <cols>
    <col min="1" max="1" width="14.6328125" customWidth="1"/>
    <col min="2" max="2" width="13.90625" customWidth="1"/>
    <col min="3" max="3" width="13.26953125" customWidth="1"/>
    <col min="4" max="4" width="14.6328125" customWidth="1"/>
    <col min="5" max="5" width="12.7265625" customWidth="1"/>
    <col min="6" max="6" width="13.36328125" customWidth="1"/>
    <col min="7" max="7" width="13.453125" customWidth="1"/>
    <col min="8" max="8" width="13.08984375" customWidth="1"/>
    <col min="9" max="9" width="12.36328125" customWidth="1"/>
    <col min="10" max="10" width="14.54296875" customWidth="1"/>
    <col min="11" max="11" width="15.453125" customWidth="1"/>
  </cols>
  <sheetData>
    <row r="1" spans="1:11">
      <c r="A1" s="1" t="s">
        <v>0</v>
      </c>
      <c r="B1" s="1" t="s">
        <v>31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>
        <v>1</v>
      </c>
      <c r="B2" s="2">
        <v>101</v>
      </c>
      <c r="C2" s="2">
        <v>2001</v>
      </c>
      <c r="D2" s="3">
        <v>45292</v>
      </c>
      <c r="E2" s="2">
        <v>2</v>
      </c>
      <c r="F2" s="2">
        <v>50</v>
      </c>
      <c r="G2" s="2">
        <v>100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11">
      <c r="A3" s="2">
        <v>2</v>
      </c>
      <c r="B3" s="2">
        <v>102</v>
      </c>
      <c r="C3" s="2">
        <v>2002</v>
      </c>
      <c r="D3" s="3">
        <v>45293</v>
      </c>
      <c r="E3" s="2">
        <v>1</v>
      </c>
      <c r="F3" s="2">
        <v>150</v>
      </c>
      <c r="G3" s="2">
        <v>150</v>
      </c>
      <c r="H3" s="2" t="s">
        <v>14</v>
      </c>
      <c r="I3" s="2" t="s">
        <v>11</v>
      </c>
      <c r="J3" s="2" t="s">
        <v>15</v>
      </c>
      <c r="K3" s="2" t="s">
        <v>16</v>
      </c>
    </row>
    <row r="4" spans="1:11">
      <c r="A4" s="2">
        <v>3</v>
      </c>
      <c r="B4" s="2">
        <v>101</v>
      </c>
      <c r="C4" s="2">
        <v>2003</v>
      </c>
      <c r="D4" s="3">
        <v>45294</v>
      </c>
      <c r="E4" s="2">
        <v>3</v>
      </c>
      <c r="F4" s="2">
        <v>20</v>
      </c>
      <c r="G4" s="2">
        <v>60</v>
      </c>
      <c r="H4" s="2" t="s">
        <v>17</v>
      </c>
      <c r="I4" s="2" t="s">
        <v>18</v>
      </c>
      <c r="J4" s="2" t="s">
        <v>12</v>
      </c>
      <c r="K4" s="2" t="s">
        <v>13</v>
      </c>
    </row>
    <row r="5" spans="1:11">
      <c r="A5" s="2">
        <v>4</v>
      </c>
      <c r="B5" s="2">
        <v>103</v>
      </c>
      <c r="C5" s="2">
        <v>2004</v>
      </c>
      <c r="D5" s="3">
        <v>45295</v>
      </c>
      <c r="E5" s="2">
        <v>5</v>
      </c>
      <c r="F5" s="2">
        <v>10</v>
      </c>
      <c r="G5" s="2">
        <v>50</v>
      </c>
      <c r="H5" s="2" t="s">
        <v>19</v>
      </c>
      <c r="I5" s="2" t="s">
        <v>18</v>
      </c>
      <c r="J5" s="2" t="s">
        <v>20</v>
      </c>
      <c r="K5" s="2" t="s">
        <v>21</v>
      </c>
    </row>
    <row r="6" spans="1:11">
      <c r="A6" s="2">
        <v>5</v>
      </c>
      <c r="B6" s="2">
        <v>104</v>
      </c>
      <c r="C6" s="2">
        <v>2001</v>
      </c>
      <c r="D6" s="3">
        <v>45296</v>
      </c>
      <c r="E6" s="2">
        <v>1</v>
      </c>
      <c r="F6" s="2">
        <v>50</v>
      </c>
      <c r="G6" s="2">
        <v>50</v>
      </c>
      <c r="H6" s="2" t="s">
        <v>10</v>
      </c>
      <c r="I6" s="2" t="s">
        <v>11</v>
      </c>
      <c r="J6" s="2" t="s">
        <v>22</v>
      </c>
      <c r="K6" s="2" t="s">
        <v>23</v>
      </c>
    </row>
    <row r="7" spans="1:11">
      <c r="A7" s="2">
        <v>6</v>
      </c>
      <c r="B7" s="2">
        <v>105</v>
      </c>
      <c r="C7" s="2">
        <v>2005</v>
      </c>
      <c r="D7" s="3">
        <v>45297</v>
      </c>
      <c r="E7" s="2">
        <v>2</v>
      </c>
      <c r="F7" s="2">
        <v>200</v>
      </c>
      <c r="G7" s="2">
        <v>400</v>
      </c>
      <c r="H7" s="2" t="s">
        <v>24</v>
      </c>
      <c r="I7" s="2" t="s">
        <v>25</v>
      </c>
      <c r="J7" s="2" t="s">
        <v>12</v>
      </c>
      <c r="K7" s="2" t="s">
        <v>26</v>
      </c>
    </row>
    <row r="8" spans="1:11">
      <c r="A8" s="2">
        <v>7</v>
      </c>
      <c r="B8" s="2">
        <v>106</v>
      </c>
      <c r="C8" s="2">
        <v>2002</v>
      </c>
      <c r="D8" s="3">
        <v>45298</v>
      </c>
      <c r="E8" s="2">
        <v>4</v>
      </c>
      <c r="F8" s="2">
        <v>150</v>
      </c>
      <c r="G8" s="2">
        <v>600</v>
      </c>
      <c r="H8" s="2" t="s">
        <v>14</v>
      </c>
      <c r="I8" s="2" t="s">
        <v>11</v>
      </c>
      <c r="J8" s="2" t="s">
        <v>15</v>
      </c>
      <c r="K8" s="2" t="s">
        <v>27</v>
      </c>
    </row>
    <row r="9" spans="1:11">
      <c r="A9" s="2">
        <v>8</v>
      </c>
      <c r="B9" s="2">
        <v>107</v>
      </c>
      <c r="C9" s="2">
        <v>2003</v>
      </c>
      <c r="D9" s="3">
        <v>45299</v>
      </c>
      <c r="E9" s="2">
        <v>2</v>
      </c>
      <c r="F9" s="2">
        <v>20</v>
      </c>
      <c r="G9" s="2">
        <v>40</v>
      </c>
      <c r="H9" s="2" t="s">
        <v>17</v>
      </c>
      <c r="I9" s="2" t="s">
        <v>18</v>
      </c>
      <c r="J9" s="2" t="s">
        <v>20</v>
      </c>
      <c r="K9" s="2" t="s">
        <v>28</v>
      </c>
    </row>
    <row r="10" spans="1:11">
      <c r="A10" s="2">
        <v>9</v>
      </c>
      <c r="B10" s="2">
        <v>108</v>
      </c>
      <c r="C10" s="2">
        <v>2004</v>
      </c>
      <c r="D10" s="3">
        <v>45300</v>
      </c>
      <c r="E10" s="2">
        <v>6</v>
      </c>
      <c r="F10" s="2">
        <v>10</v>
      </c>
      <c r="G10" s="2">
        <v>60</v>
      </c>
      <c r="H10" s="2" t="s">
        <v>19</v>
      </c>
      <c r="I10" s="2" t="s">
        <v>18</v>
      </c>
      <c r="J10" s="2" t="s">
        <v>22</v>
      </c>
      <c r="K10" s="2" t="s">
        <v>29</v>
      </c>
    </row>
    <row r="11" spans="1:11">
      <c r="A11" s="2">
        <v>10</v>
      </c>
      <c r="B11" s="2">
        <v>109</v>
      </c>
      <c r="C11" s="2">
        <v>2005</v>
      </c>
      <c r="D11" s="3">
        <v>45301</v>
      </c>
      <c r="E11" s="2">
        <v>3</v>
      </c>
      <c r="F11" s="2">
        <v>200</v>
      </c>
      <c r="G11" s="2">
        <v>600</v>
      </c>
      <c r="H11" s="2" t="s">
        <v>24</v>
      </c>
      <c r="I11" s="2" t="s">
        <v>25</v>
      </c>
      <c r="J11" s="2" t="s">
        <v>20</v>
      </c>
      <c r="K11" s="2" t="s">
        <v>30</v>
      </c>
    </row>
    <row r="12" spans="1:11">
      <c r="F12">
        <f>SUM(F2:F11)</f>
        <v>860</v>
      </c>
      <c r="G12">
        <f>COUNT(G2:G11)</f>
        <v>10</v>
      </c>
    </row>
    <row r="14" spans="1:11">
      <c r="C14" t="s">
        <v>32</v>
      </c>
      <c r="D14" t="s">
        <v>33</v>
      </c>
      <c r="F14" t="s">
        <v>142</v>
      </c>
      <c r="G14" t="s">
        <v>143</v>
      </c>
      <c r="H14" t="str">
        <f>TRIM(G14)</f>
        <v>Transaction</v>
      </c>
    </row>
    <row r="15" spans="1:11">
      <c r="C15" t="s">
        <v>34</v>
      </c>
      <c r="D15" t="s">
        <v>37</v>
      </c>
    </row>
    <row r="16" spans="1:11">
      <c r="C16" t="s">
        <v>35</v>
      </c>
      <c r="D16" t="s">
        <v>39</v>
      </c>
      <c r="I16" t="s">
        <v>144</v>
      </c>
      <c r="J16" t="str">
        <f>UPPER(I16)</f>
        <v>TRANSACTION</v>
      </c>
    </row>
    <row r="17" spans="1:10">
      <c r="C17" t="s">
        <v>36</v>
      </c>
      <c r="D17" t="s">
        <v>38</v>
      </c>
      <c r="I17" t="s">
        <v>144</v>
      </c>
      <c r="J17" t="str">
        <f>LOWER(I17)</f>
        <v>transaction</v>
      </c>
    </row>
    <row r="18" spans="1:10">
      <c r="I18" t="s">
        <v>144</v>
      </c>
      <c r="J18" t="str">
        <f>PROPER(I18)</f>
        <v>Transaction</v>
      </c>
    </row>
    <row r="19" spans="1:10">
      <c r="C19" t="s">
        <v>40</v>
      </c>
      <c r="D19" t="s">
        <v>41</v>
      </c>
      <c r="H19" s="1" t="s">
        <v>0</v>
      </c>
    </row>
    <row r="20" spans="1:10">
      <c r="H20" s="1" t="s">
        <v>31</v>
      </c>
    </row>
    <row r="21" spans="1:10">
      <c r="E21" t="s">
        <v>145</v>
      </c>
      <c r="F21" t="str">
        <f>TRIM(PROPER(E21))</f>
        <v>Transaction</v>
      </c>
      <c r="H21" s="1" t="s">
        <v>1</v>
      </c>
    </row>
    <row r="22" spans="1:10">
      <c r="H22" s="1" t="s">
        <v>2</v>
      </c>
    </row>
    <row r="23" spans="1:10">
      <c r="H23" s="1" t="s">
        <v>3</v>
      </c>
    </row>
    <row r="24" spans="1:10">
      <c r="H24" s="1" t="s">
        <v>4</v>
      </c>
    </row>
    <row r="25" spans="1:10">
      <c r="H25" s="1" t="s">
        <v>5</v>
      </c>
    </row>
    <row r="26" spans="1:10" ht="15.5">
      <c r="A26" s="16" t="s">
        <v>92</v>
      </c>
      <c r="B26" t="s">
        <v>51</v>
      </c>
      <c r="H26" s="1" t="s">
        <v>6</v>
      </c>
    </row>
    <row r="27" spans="1:10" ht="15.5">
      <c r="A27" s="16" t="s">
        <v>93</v>
      </c>
      <c r="B27" t="s">
        <v>65</v>
      </c>
      <c r="H27" s="1" t="s">
        <v>7</v>
      </c>
    </row>
    <row r="28" spans="1:10" ht="15.5">
      <c r="A28" s="16" t="s">
        <v>94</v>
      </c>
      <c r="B28" t="s">
        <v>54</v>
      </c>
      <c r="H28" s="1" t="s">
        <v>8</v>
      </c>
    </row>
    <row r="29" spans="1:10" ht="29">
      <c r="A29" s="16" t="s">
        <v>95</v>
      </c>
      <c r="B29" t="s">
        <v>52</v>
      </c>
      <c r="H29" s="1" t="s">
        <v>9</v>
      </c>
    </row>
    <row r="30" spans="1:10" ht="15.5">
      <c r="A30" s="16" t="s">
        <v>96</v>
      </c>
      <c r="B30">
        <v>20</v>
      </c>
    </row>
    <row r="31" spans="1:10" ht="15.5">
      <c r="A31" s="16"/>
    </row>
    <row r="32" spans="1:10" ht="15.5">
      <c r="A32" s="16"/>
      <c r="B32" s="17"/>
    </row>
    <row r="33" spans="1:3" ht="15.5">
      <c r="A33" s="16" t="s">
        <v>97</v>
      </c>
      <c r="B33" t="s">
        <v>59</v>
      </c>
    </row>
    <row r="34" spans="1:3" ht="15.5">
      <c r="A34" s="16" t="s">
        <v>98</v>
      </c>
      <c r="B34" t="s">
        <v>53</v>
      </c>
    </row>
    <row r="35" spans="1:3" ht="15.5">
      <c r="A35" s="16" t="s">
        <v>99</v>
      </c>
      <c r="B35" t="s">
        <v>50</v>
      </c>
    </row>
    <row r="36" spans="1:3" ht="15.5">
      <c r="A36" s="16" t="s">
        <v>100</v>
      </c>
      <c r="B36" t="s">
        <v>66</v>
      </c>
    </row>
    <row r="40" spans="1:3">
      <c r="A40" t="s">
        <v>146</v>
      </c>
      <c r="B40" t="s">
        <v>147</v>
      </c>
      <c r="C40" t="s">
        <v>148</v>
      </c>
    </row>
    <row r="41" spans="1:3">
      <c r="A41" t="s">
        <v>149</v>
      </c>
      <c r="B41">
        <v>45</v>
      </c>
      <c r="C41" t="s">
        <v>150</v>
      </c>
    </row>
    <row r="42" spans="1:3">
      <c r="A42" t="s">
        <v>112</v>
      </c>
      <c r="B42">
        <v>34</v>
      </c>
      <c r="C42" t="s">
        <v>151</v>
      </c>
    </row>
    <row r="43" spans="1:3">
      <c r="A43" t="s">
        <v>152</v>
      </c>
      <c r="B43">
        <v>24</v>
      </c>
      <c r="C43" t="s">
        <v>153</v>
      </c>
    </row>
    <row r="44" spans="1:3">
      <c r="A44" t="s">
        <v>154</v>
      </c>
      <c r="B44">
        <v>23</v>
      </c>
      <c r="C44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32C3-EC32-4863-A555-36E2A51FA724}">
  <dimension ref="A1:I41"/>
  <sheetViews>
    <sheetView topLeftCell="A20" workbookViewId="0">
      <selection activeCell="H41" sqref="H41"/>
    </sheetView>
  </sheetViews>
  <sheetFormatPr defaultRowHeight="14.5"/>
  <cols>
    <col min="1" max="1" width="11.26953125" customWidth="1"/>
    <col min="2" max="2" width="13.1796875" customWidth="1"/>
    <col min="3" max="3" width="12.54296875" customWidth="1"/>
    <col min="4" max="4" width="12.81640625" customWidth="1"/>
    <col min="5" max="5" width="13.54296875" customWidth="1"/>
    <col min="6" max="6" width="26.90625" customWidth="1"/>
    <col min="7" max="7" width="21.36328125" customWidth="1"/>
  </cols>
  <sheetData>
    <row r="1" spans="1:7" ht="29">
      <c r="A1" s="4" t="s">
        <v>42</v>
      </c>
      <c r="B1" s="5" t="s">
        <v>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</row>
    <row r="2" spans="1:7">
      <c r="A2" s="6">
        <v>100001</v>
      </c>
      <c r="B2" s="7">
        <v>41306</v>
      </c>
      <c r="C2" s="6" t="s">
        <v>48</v>
      </c>
      <c r="D2" s="6" t="s">
        <v>49</v>
      </c>
      <c r="E2" s="8">
        <v>25</v>
      </c>
      <c r="F2" s="6" t="s">
        <v>50</v>
      </c>
      <c r="G2" s="6" t="s">
        <v>51</v>
      </c>
    </row>
    <row r="3" spans="1:7">
      <c r="A3" s="6">
        <v>100002</v>
      </c>
      <c r="B3" s="7">
        <v>41306</v>
      </c>
      <c r="C3" s="6" t="s">
        <v>52</v>
      </c>
      <c r="D3" s="6" t="s">
        <v>53</v>
      </c>
      <c r="E3" s="8">
        <v>30</v>
      </c>
      <c r="F3" s="6" t="s">
        <v>54</v>
      </c>
      <c r="G3" s="6" t="s">
        <v>55</v>
      </c>
    </row>
    <row r="4" spans="1:7">
      <c r="A4" s="6">
        <v>100003</v>
      </c>
      <c r="B4" s="7">
        <v>41307</v>
      </c>
      <c r="C4" s="6" t="s">
        <v>56</v>
      </c>
      <c r="D4" s="6" t="s">
        <v>53</v>
      </c>
      <c r="E4" s="8">
        <v>15</v>
      </c>
      <c r="F4" s="6" t="s">
        <v>54</v>
      </c>
      <c r="G4" s="6" t="s">
        <v>57</v>
      </c>
    </row>
    <row r="5" spans="1:7">
      <c r="A5" s="6">
        <v>100004</v>
      </c>
      <c r="B5" s="7">
        <v>41308</v>
      </c>
      <c r="C5" s="6" t="s">
        <v>52</v>
      </c>
      <c r="D5" s="6" t="s">
        <v>49</v>
      </c>
      <c r="E5" s="8">
        <v>32</v>
      </c>
      <c r="F5" s="6" t="s">
        <v>50</v>
      </c>
      <c r="G5" s="6" t="s">
        <v>55</v>
      </c>
    </row>
    <row r="6" spans="1:7">
      <c r="A6" s="6">
        <v>100005</v>
      </c>
      <c r="B6" s="7">
        <v>41308</v>
      </c>
      <c r="C6" s="6" t="s">
        <v>58</v>
      </c>
      <c r="D6" s="6" t="s">
        <v>59</v>
      </c>
      <c r="E6" s="8">
        <v>25</v>
      </c>
      <c r="F6" s="6" t="s">
        <v>54</v>
      </c>
      <c r="G6" s="6" t="s">
        <v>51</v>
      </c>
    </row>
    <row r="7" spans="1:7">
      <c r="A7" s="6">
        <v>100006</v>
      </c>
      <c r="B7" s="7">
        <v>41308</v>
      </c>
      <c r="C7" s="6" t="s">
        <v>56</v>
      </c>
      <c r="D7" s="6" t="s">
        <v>53</v>
      </c>
      <c r="E7" s="8">
        <v>18</v>
      </c>
      <c r="F7" s="6" t="s">
        <v>60</v>
      </c>
      <c r="G7" s="6" t="s">
        <v>61</v>
      </c>
    </row>
    <row r="8" spans="1:7">
      <c r="A8" s="6">
        <v>100007</v>
      </c>
      <c r="B8" s="7">
        <v>41308</v>
      </c>
      <c r="C8" s="6" t="s">
        <v>48</v>
      </c>
      <c r="D8" s="6" t="s">
        <v>59</v>
      </c>
      <c r="E8" s="8">
        <v>15</v>
      </c>
      <c r="F8" s="6" t="s">
        <v>62</v>
      </c>
      <c r="G8" s="6" t="s">
        <v>57</v>
      </c>
    </row>
    <row r="9" spans="1:7">
      <c r="A9" s="6">
        <v>100008</v>
      </c>
      <c r="B9" s="7">
        <v>41309</v>
      </c>
      <c r="C9" s="6" t="s">
        <v>56</v>
      </c>
      <c r="D9" s="6" t="s">
        <v>59</v>
      </c>
      <c r="E9" s="8">
        <v>25</v>
      </c>
      <c r="F9" s="6" t="s">
        <v>54</v>
      </c>
      <c r="G9" s="6" t="s">
        <v>61</v>
      </c>
    </row>
    <row r="10" spans="1:7">
      <c r="A10" s="6">
        <v>100009</v>
      </c>
      <c r="B10" s="7">
        <v>41309</v>
      </c>
      <c r="C10" s="6" t="s">
        <v>52</v>
      </c>
      <c r="D10" s="6" t="s">
        <v>49</v>
      </c>
      <c r="E10" s="8">
        <v>30</v>
      </c>
      <c r="F10" s="6" t="s">
        <v>60</v>
      </c>
      <c r="G10" s="6" t="s">
        <v>63</v>
      </c>
    </row>
    <row r="11" spans="1:7">
      <c r="A11" s="6">
        <v>100010</v>
      </c>
      <c r="B11" s="7">
        <v>41309</v>
      </c>
      <c r="C11" s="6" t="s">
        <v>58</v>
      </c>
      <c r="D11" s="6" t="s">
        <v>59</v>
      </c>
      <c r="E11" s="8">
        <v>15</v>
      </c>
      <c r="F11" s="6" t="s">
        <v>62</v>
      </c>
      <c r="G11" s="6" t="s">
        <v>55</v>
      </c>
    </row>
    <row r="12" spans="1:7">
      <c r="A12" s="6">
        <v>100011</v>
      </c>
      <c r="B12" s="7">
        <v>41309</v>
      </c>
      <c r="C12" s="6" t="s">
        <v>64</v>
      </c>
      <c r="D12" s="6" t="s">
        <v>65</v>
      </c>
      <c r="E12" s="8">
        <v>25</v>
      </c>
      <c r="F12" s="6" t="s">
        <v>54</v>
      </c>
      <c r="G12" s="6" t="s">
        <v>57</v>
      </c>
    </row>
    <row r="13" spans="1:7">
      <c r="A13" s="6">
        <v>100012</v>
      </c>
      <c r="B13" s="7">
        <v>41309</v>
      </c>
      <c r="C13" s="6" t="s">
        <v>48</v>
      </c>
      <c r="D13" s="6" t="s">
        <v>53</v>
      </c>
      <c r="E13" s="8">
        <v>14</v>
      </c>
      <c r="F13" s="6" t="s">
        <v>50</v>
      </c>
      <c r="G13" s="6" t="s">
        <v>55</v>
      </c>
    </row>
    <row r="14" spans="1:7">
      <c r="A14" s="6">
        <v>100013</v>
      </c>
      <c r="B14" s="7">
        <v>41310</v>
      </c>
      <c r="C14" s="6" t="s">
        <v>48</v>
      </c>
      <c r="D14" s="6" t="s">
        <v>53</v>
      </c>
      <c r="E14" s="8">
        <v>25</v>
      </c>
      <c r="F14" s="9" t="s">
        <v>66</v>
      </c>
      <c r="G14" s="6" t="s">
        <v>61</v>
      </c>
    </row>
    <row r="15" spans="1:7">
      <c r="A15" s="6">
        <v>100014</v>
      </c>
      <c r="B15" s="7">
        <v>41310</v>
      </c>
      <c r="C15" s="6" t="s">
        <v>56</v>
      </c>
      <c r="D15" s="6" t="s">
        <v>49</v>
      </c>
      <c r="E15" s="8">
        <v>30</v>
      </c>
      <c r="F15" s="6" t="s">
        <v>50</v>
      </c>
      <c r="G15" s="6" t="s">
        <v>57</v>
      </c>
    </row>
    <row r="16" spans="1:7">
      <c r="A16" s="6">
        <v>100015</v>
      </c>
      <c r="B16" s="7">
        <v>41310</v>
      </c>
      <c r="C16" s="6" t="s">
        <v>58</v>
      </c>
      <c r="D16" s="6" t="s">
        <v>65</v>
      </c>
      <c r="E16" s="8">
        <v>15</v>
      </c>
      <c r="F16" s="6" t="s">
        <v>54</v>
      </c>
      <c r="G16" s="6" t="s">
        <v>51</v>
      </c>
    </row>
    <row r="17" spans="1:9">
      <c r="A17" s="6">
        <v>100016</v>
      </c>
      <c r="B17" s="7">
        <v>41310</v>
      </c>
      <c r="C17" s="6" t="s">
        <v>52</v>
      </c>
      <c r="D17" s="6" t="s">
        <v>49</v>
      </c>
      <c r="E17" s="8">
        <v>15</v>
      </c>
      <c r="F17" s="6" t="s">
        <v>60</v>
      </c>
      <c r="G17" s="6" t="s">
        <v>63</v>
      </c>
    </row>
    <row r="18" spans="1:9">
      <c r="A18" s="6">
        <v>100017</v>
      </c>
      <c r="B18" s="7">
        <v>41311</v>
      </c>
      <c r="C18" s="6" t="s">
        <v>48</v>
      </c>
      <c r="D18" s="6" t="s">
        <v>65</v>
      </c>
      <c r="E18" s="8">
        <v>25</v>
      </c>
      <c r="F18" s="6" t="s">
        <v>60</v>
      </c>
      <c r="G18" s="6" t="s">
        <v>55</v>
      </c>
    </row>
    <row r="19" spans="1:9">
      <c r="A19" s="6">
        <v>100018</v>
      </c>
      <c r="B19" s="7">
        <v>41312</v>
      </c>
      <c r="C19" s="6" t="s">
        <v>48</v>
      </c>
      <c r="D19" s="6" t="s">
        <v>49</v>
      </c>
      <c r="E19" s="8">
        <v>30</v>
      </c>
      <c r="F19" s="6" t="s">
        <v>50</v>
      </c>
      <c r="G19" s="6" t="s">
        <v>57</v>
      </c>
    </row>
    <row r="20" spans="1:9">
      <c r="A20" s="6">
        <v>100019</v>
      </c>
      <c r="B20" s="7">
        <v>41313</v>
      </c>
      <c r="C20" s="6" t="s">
        <v>58</v>
      </c>
      <c r="D20" s="6" t="s">
        <v>53</v>
      </c>
      <c r="E20" s="8">
        <v>13</v>
      </c>
      <c r="F20" s="6" t="s">
        <v>54</v>
      </c>
      <c r="G20" s="6" t="s">
        <v>61</v>
      </c>
    </row>
    <row r="21" spans="1:9">
      <c r="A21" s="6">
        <v>100020</v>
      </c>
      <c r="B21" s="7">
        <v>41313</v>
      </c>
      <c r="C21" s="6" t="s">
        <v>52</v>
      </c>
      <c r="D21" s="6" t="s">
        <v>59</v>
      </c>
      <c r="E21" s="8">
        <v>25</v>
      </c>
      <c r="F21" s="6" t="s">
        <v>62</v>
      </c>
      <c r="G21" s="6" t="s">
        <v>57</v>
      </c>
    </row>
    <row r="22" spans="1:9">
      <c r="A22" s="6">
        <v>100021</v>
      </c>
      <c r="B22" s="7">
        <v>41313</v>
      </c>
      <c r="C22" s="6" t="s">
        <v>56</v>
      </c>
      <c r="D22" s="6" t="s">
        <v>65</v>
      </c>
      <c r="E22" s="8">
        <v>30</v>
      </c>
      <c r="F22" s="6" t="s">
        <v>60</v>
      </c>
      <c r="G22" s="6" t="s">
        <v>63</v>
      </c>
    </row>
    <row r="23" spans="1:9">
      <c r="A23" s="6">
        <v>100022</v>
      </c>
      <c r="B23" s="7">
        <v>41313</v>
      </c>
      <c r="C23" s="6" t="s">
        <v>52</v>
      </c>
      <c r="D23" s="6" t="s">
        <v>53</v>
      </c>
      <c r="E23" s="8">
        <v>15</v>
      </c>
      <c r="F23" s="6" t="s">
        <v>66</v>
      </c>
      <c r="G23" s="6" t="s">
        <v>55</v>
      </c>
    </row>
    <row r="24" spans="1:9">
      <c r="A24" s="6">
        <v>100023</v>
      </c>
      <c r="B24" s="7">
        <v>41313</v>
      </c>
      <c r="C24" s="6" t="s">
        <v>48</v>
      </c>
      <c r="D24" s="6" t="s">
        <v>65</v>
      </c>
      <c r="E24" s="8">
        <v>25</v>
      </c>
      <c r="F24" s="6" t="s">
        <v>50</v>
      </c>
      <c r="G24" s="6" t="s">
        <v>51</v>
      </c>
    </row>
    <row r="25" spans="1:9">
      <c r="A25" s="6">
        <v>100024</v>
      </c>
      <c r="B25" s="7">
        <v>41314</v>
      </c>
      <c r="C25" s="6" t="s">
        <v>58</v>
      </c>
      <c r="D25" s="6" t="s">
        <v>53</v>
      </c>
      <c r="E25" s="8">
        <v>34</v>
      </c>
      <c r="F25" s="6" t="s">
        <v>54</v>
      </c>
      <c r="G25" s="6" t="s">
        <v>61</v>
      </c>
    </row>
    <row r="26" spans="1:9">
      <c r="A26" s="15"/>
    </row>
    <row r="27" spans="1:9">
      <c r="A27" s="15"/>
    </row>
    <row r="28" spans="1:9">
      <c r="A28" s="15"/>
    </row>
    <row r="29" spans="1:9">
      <c r="A29" s="15"/>
    </row>
    <row r="30" spans="1:9">
      <c r="A30" s="15"/>
      <c r="F30" t="s">
        <v>92</v>
      </c>
      <c r="G30" t="s">
        <v>51</v>
      </c>
      <c r="H30">
        <f>COUNTIF($G$2:$G$25, G30)</f>
        <v>4</v>
      </c>
      <c r="I30">
        <f>COUNTIF(G2:G25, G30)</f>
        <v>4</v>
      </c>
    </row>
    <row r="31" spans="1:9">
      <c r="A31" s="15"/>
      <c r="F31" t="s">
        <v>93</v>
      </c>
      <c r="G31" t="s">
        <v>65</v>
      </c>
      <c r="H31">
        <f>COUNTIF(D2:D25, G31)</f>
        <v>5</v>
      </c>
    </row>
    <row r="32" spans="1:9">
      <c r="A32" s="15"/>
      <c r="F32" t="s">
        <v>94</v>
      </c>
      <c r="G32" t="s">
        <v>54</v>
      </c>
      <c r="H32" s="29">
        <f>COUNTIF(F2:F25, G32)</f>
        <v>8</v>
      </c>
    </row>
    <row r="33" spans="1:8">
      <c r="A33" s="15"/>
      <c r="F33" t="s">
        <v>95</v>
      </c>
      <c r="G33" t="s">
        <v>52</v>
      </c>
      <c r="H33">
        <f>COUNTIF(C2:C25,G33)</f>
        <v>6</v>
      </c>
    </row>
    <row r="34" spans="1:8">
      <c r="A34" s="15"/>
    </row>
    <row r="35" spans="1:8">
      <c r="A35" s="15"/>
    </row>
    <row r="36" spans="1:8">
      <c r="A36" s="15"/>
    </row>
    <row r="37" spans="1:8">
      <c r="F37" t="s">
        <v>97</v>
      </c>
      <c r="G37" t="s">
        <v>59</v>
      </c>
      <c r="H37">
        <f>SUMIF(D2:D25, G37, E2:E25)</f>
        <v>105</v>
      </c>
    </row>
    <row r="38" spans="1:8">
      <c r="F38" t="s">
        <v>98</v>
      </c>
      <c r="G38" t="s">
        <v>53</v>
      </c>
      <c r="H38">
        <f>SUMIF(D2:D25,G38, E2:E25)</f>
        <v>164</v>
      </c>
    </row>
    <row r="39" spans="1:8">
      <c r="F39" t="s">
        <v>99</v>
      </c>
      <c r="G39" t="s">
        <v>50</v>
      </c>
      <c r="H39">
        <f>SUMIF(F2:F25,G39, E2:E25)</f>
        <v>156</v>
      </c>
    </row>
    <row r="40" spans="1:8">
      <c r="F40" t="s">
        <v>100</v>
      </c>
      <c r="G40" t="s">
        <v>66</v>
      </c>
      <c r="H40">
        <f>SUMIF(F2:F25,G40, E2:E25)</f>
        <v>40</v>
      </c>
    </row>
    <row r="41" spans="1:8">
      <c r="F41" t="s">
        <v>156</v>
      </c>
      <c r="G41" t="s">
        <v>49</v>
      </c>
      <c r="H41">
        <f>SUMIF(D2:D25, G41, E2:E25)</f>
        <v>162</v>
      </c>
    </row>
  </sheetData>
  <autoFilter ref="A1:G25" xr:uid="{393532C3-EC32-4863-A555-36E2A51FA72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E17E-CC96-4F07-A5AC-2754752FD3FB}">
  <dimension ref="A1:N245"/>
  <sheetViews>
    <sheetView topLeftCell="A230" workbookViewId="0">
      <selection activeCell="E239" sqref="E239"/>
    </sheetView>
  </sheetViews>
  <sheetFormatPr defaultRowHeight="14.5"/>
  <cols>
    <col min="1" max="1" width="14" customWidth="1"/>
    <col min="2" max="2" width="11.54296875" customWidth="1"/>
    <col min="3" max="4" width="13.1796875" customWidth="1"/>
    <col min="7" max="8" width="8.7265625" customWidth="1"/>
  </cols>
  <sheetData>
    <row r="1" spans="1:5">
      <c r="A1" s="4" t="s">
        <v>2</v>
      </c>
      <c r="B1" s="4" t="s">
        <v>67</v>
      </c>
      <c r="C1" s="4" t="s">
        <v>78</v>
      </c>
      <c r="D1" s="4" t="s">
        <v>84</v>
      </c>
      <c r="E1" s="4" t="s">
        <v>85</v>
      </c>
    </row>
    <row r="2" spans="1:5">
      <c r="A2" s="14">
        <v>41395</v>
      </c>
      <c r="B2" s="6" t="s">
        <v>73</v>
      </c>
      <c r="C2" s="12" t="s">
        <v>81</v>
      </c>
      <c r="D2" s="12" t="s">
        <v>74</v>
      </c>
      <c r="E2" s="15">
        <v>7</v>
      </c>
    </row>
    <row r="3" spans="1:5">
      <c r="A3" s="14">
        <v>41395</v>
      </c>
      <c r="B3" s="6" t="s">
        <v>73</v>
      </c>
      <c r="C3" s="12" t="s">
        <v>82</v>
      </c>
      <c r="D3" s="12" t="s">
        <v>86</v>
      </c>
      <c r="E3" s="15">
        <v>7</v>
      </c>
    </row>
    <row r="4" spans="1:5">
      <c r="A4" s="14">
        <v>41395</v>
      </c>
      <c r="B4" s="6" t="s">
        <v>73</v>
      </c>
      <c r="C4" s="12" t="s">
        <v>87</v>
      </c>
      <c r="D4" s="12" t="s">
        <v>74</v>
      </c>
      <c r="E4" s="15">
        <v>7</v>
      </c>
    </row>
    <row r="5" spans="1:5">
      <c r="A5" s="14">
        <v>41395</v>
      </c>
      <c r="B5" s="12" t="s">
        <v>75</v>
      </c>
      <c r="C5" s="12" t="s">
        <v>83</v>
      </c>
      <c r="D5" s="12" t="s">
        <v>74</v>
      </c>
      <c r="E5" s="15">
        <v>60</v>
      </c>
    </row>
    <row r="6" spans="1:5">
      <c r="A6" s="14">
        <v>41395</v>
      </c>
      <c r="B6" s="13" t="s">
        <v>76</v>
      </c>
      <c r="C6" s="12" t="s">
        <v>83</v>
      </c>
      <c r="D6" s="12" t="s">
        <v>86</v>
      </c>
      <c r="E6" s="15">
        <v>33</v>
      </c>
    </row>
    <row r="7" spans="1:5">
      <c r="A7" s="14">
        <v>41395</v>
      </c>
      <c r="B7" s="6" t="s">
        <v>88</v>
      </c>
      <c r="C7" s="12" t="s">
        <v>89</v>
      </c>
      <c r="D7" s="12" t="s">
        <v>74</v>
      </c>
      <c r="E7" s="15">
        <v>67</v>
      </c>
    </row>
    <row r="8" spans="1:5">
      <c r="A8" s="14">
        <v>41395</v>
      </c>
      <c r="B8" s="6" t="s">
        <v>77</v>
      </c>
      <c r="C8" s="12" t="s">
        <v>87</v>
      </c>
      <c r="D8" s="12" t="s">
        <v>74</v>
      </c>
      <c r="E8" s="15">
        <v>33</v>
      </c>
    </row>
    <row r="9" spans="1:5">
      <c r="A9" s="14">
        <v>41395</v>
      </c>
      <c r="B9" s="6" t="s">
        <v>73</v>
      </c>
      <c r="C9" s="12" t="s">
        <v>90</v>
      </c>
      <c r="D9" s="12" t="s">
        <v>74</v>
      </c>
      <c r="E9" s="15">
        <v>7</v>
      </c>
    </row>
    <row r="10" spans="1:5">
      <c r="A10" s="14">
        <v>41396</v>
      </c>
      <c r="B10" s="6" t="s">
        <v>73</v>
      </c>
      <c r="C10" s="12" t="s">
        <v>90</v>
      </c>
      <c r="D10" s="12" t="s">
        <v>86</v>
      </c>
      <c r="E10" s="15">
        <v>7</v>
      </c>
    </row>
    <row r="11" spans="1:5">
      <c r="A11" s="14">
        <v>41396</v>
      </c>
      <c r="B11" s="6" t="s">
        <v>73</v>
      </c>
      <c r="C11" s="12" t="s">
        <v>91</v>
      </c>
      <c r="D11" s="12" t="s">
        <v>86</v>
      </c>
      <c r="E11" s="15">
        <v>17</v>
      </c>
    </row>
    <row r="12" spans="1:5">
      <c r="A12" s="14">
        <v>41396</v>
      </c>
      <c r="B12" s="6" t="s">
        <v>101</v>
      </c>
      <c r="C12" s="12" t="s">
        <v>91</v>
      </c>
      <c r="D12" s="12" t="s">
        <v>74</v>
      </c>
      <c r="E12" s="15">
        <v>3</v>
      </c>
    </row>
    <row r="13" spans="1:5">
      <c r="A13" s="14">
        <v>41396</v>
      </c>
      <c r="B13" s="6" t="s">
        <v>73</v>
      </c>
      <c r="C13" s="12" t="s">
        <v>90</v>
      </c>
      <c r="D13" s="12" t="s">
        <v>74</v>
      </c>
      <c r="E13" s="15">
        <v>7</v>
      </c>
    </row>
    <row r="14" spans="1:5">
      <c r="A14" s="14">
        <v>41396</v>
      </c>
      <c r="B14" s="6" t="s">
        <v>73</v>
      </c>
      <c r="C14" s="12" t="s">
        <v>87</v>
      </c>
      <c r="D14" s="12" t="s">
        <v>74</v>
      </c>
      <c r="E14" s="15">
        <v>7</v>
      </c>
    </row>
    <row r="15" spans="1:5">
      <c r="A15" s="14">
        <v>41396</v>
      </c>
      <c r="B15" s="6" t="s">
        <v>73</v>
      </c>
      <c r="C15" s="12" t="s">
        <v>81</v>
      </c>
      <c r="D15" s="12" t="s">
        <v>86</v>
      </c>
      <c r="E15" s="15">
        <v>7</v>
      </c>
    </row>
    <row r="16" spans="1:5">
      <c r="A16" s="14">
        <v>41396</v>
      </c>
      <c r="B16" s="12" t="s">
        <v>75</v>
      </c>
      <c r="C16" s="12" t="s">
        <v>91</v>
      </c>
      <c r="D16" s="12" t="s">
        <v>74</v>
      </c>
      <c r="E16" s="15">
        <v>60</v>
      </c>
    </row>
    <row r="17" spans="1:5">
      <c r="A17" s="14">
        <v>41396</v>
      </c>
      <c r="B17" s="13" t="s">
        <v>76</v>
      </c>
      <c r="C17" s="12" t="s">
        <v>89</v>
      </c>
      <c r="D17" s="12" t="s">
        <v>74</v>
      </c>
      <c r="E17" s="15">
        <v>33</v>
      </c>
    </row>
    <row r="18" spans="1:5">
      <c r="A18" s="14">
        <v>41396</v>
      </c>
      <c r="B18" s="6" t="s">
        <v>88</v>
      </c>
      <c r="C18" s="12" t="s">
        <v>83</v>
      </c>
      <c r="D18" s="12" t="s">
        <v>86</v>
      </c>
      <c r="E18" s="15">
        <v>67</v>
      </c>
    </row>
    <row r="19" spans="1:5">
      <c r="A19" s="14">
        <v>41396</v>
      </c>
      <c r="B19" s="6" t="s">
        <v>77</v>
      </c>
      <c r="C19" s="12" t="s">
        <v>81</v>
      </c>
      <c r="D19" s="12" t="s">
        <v>74</v>
      </c>
      <c r="E19" s="15">
        <v>33</v>
      </c>
    </row>
    <row r="20" spans="1:5">
      <c r="A20" s="14">
        <v>41396</v>
      </c>
      <c r="B20" s="6" t="s">
        <v>75</v>
      </c>
      <c r="C20" s="12" t="s">
        <v>82</v>
      </c>
      <c r="D20" s="12" t="s">
        <v>74</v>
      </c>
      <c r="E20" s="15">
        <v>23</v>
      </c>
    </row>
    <row r="21" spans="1:5">
      <c r="A21" s="14">
        <v>41396</v>
      </c>
      <c r="B21" s="6" t="s">
        <v>73</v>
      </c>
      <c r="C21" s="12" t="s">
        <v>91</v>
      </c>
      <c r="D21" s="12" t="s">
        <v>74</v>
      </c>
      <c r="E21" s="15">
        <v>7</v>
      </c>
    </row>
    <row r="22" spans="1:5">
      <c r="A22" s="14">
        <v>41396</v>
      </c>
      <c r="B22" s="6" t="s">
        <v>73</v>
      </c>
      <c r="C22" s="12" t="s">
        <v>81</v>
      </c>
      <c r="D22" s="12" t="s">
        <v>74</v>
      </c>
      <c r="E22" s="15">
        <v>17</v>
      </c>
    </row>
    <row r="23" spans="1:5">
      <c r="A23" s="14">
        <v>41396</v>
      </c>
      <c r="B23" s="6" t="s">
        <v>101</v>
      </c>
      <c r="C23" s="12" t="s">
        <v>90</v>
      </c>
      <c r="D23" s="12" t="s">
        <v>74</v>
      </c>
      <c r="E23" s="15">
        <v>3</v>
      </c>
    </row>
    <row r="24" spans="1:5">
      <c r="A24" s="14">
        <v>41397</v>
      </c>
      <c r="B24" s="6" t="s">
        <v>101</v>
      </c>
      <c r="C24" s="12" t="s">
        <v>91</v>
      </c>
      <c r="D24" s="12" t="s">
        <v>86</v>
      </c>
      <c r="E24" s="15">
        <v>3</v>
      </c>
    </row>
    <row r="25" spans="1:5">
      <c r="A25" s="14">
        <v>41397</v>
      </c>
      <c r="B25" s="6" t="s">
        <v>101</v>
      </c>
      <c r="C25" s="12" t="s">
        <v>87</v>
      </c>
      <c r="D25" s="12" t="s">
        <v>74</v>
      </c>
      <c r="E25" s="15">
        <v>3</v>
      </c>
    </row>
    <row r="26" spans="1:5">
      <c r="A26" s="14">
        <v>41397</v>
      </c>
      <c r="B26" s="12" t="s">
        <v>75</v>
      </c>
      <c r="C26" s="12" t="s">
        <v>82</v>
      </c>
      <c r="D26" s="12" t="s">
        <v>74</v>
      </c>
      <c r="E26" s="15">
        <v>60</v>
      </c>
    </row>
    <row r="27" spans="1:5">
      <c r="A27" s="14">
        <v>41397</v>
      </c>
      <c r="B27" s="13" t="s">
        <v>76</v>
      </c>
      <c r="C27" s="12" t="s">
        <v>87</v>
      </c>
      <c r="D27" s="12" t="s">
        <v>86</v>
      </c>
      <c r="E27" s="15">
        <v>33</v>
      </c>
    </row>
    <row r="28" spans="1:5">
      <c r="A28" s="14">
        <v>41397</v>
      </c>
      <c r="B28" s="6" t="s">
        <v>88</v>
      </c>
      <c r="C28" s="12" t="s">
        <v>89</v>
      </c>
      <c r="D28" s="12" t="s">
        <v>74</v>
      </c>
      <c r="E28" s="15">
        <v>67</v>
      </c>
    </row>
    <row r="29" spans="1:5">
      <c r="A29" s="14">
        <v>41397</v>
      </c>
      <c r="B29" s="6" t="s">
        <v>77</v>
      </c>
      <c r="C29" s="12" t="s">
        <v>82</v>
      </c>
      <c r="D29" s="12" t="s">
        <v>74</v>
      </c>
      <c r="E29" s="15">
        <v>33</v>
      </c>
    </row>
    <row r="30" spans="1:5">
      <c r="A30" s="14">
        <v>41397</v>
      </c>
      <c r="B30" s="6" t="s">
        <v>75</v>
      </c>
      <c r="C30" s="12" t="s">
        <v>81</v>
      </c>
      <c r="D30" s="12" t="s">
        <v>86</v>
      </c>
      <c r="E30" s="15">
        <v>23</v>
      </c>
    </row>
    <row r="31" spans="1:5">
      <c r="A31" s="14">
        <v>41397</v>
      </c>
      <c r="B31" s="6" t="s">
        <v>73</v>
      </c>
      <c r="C31" s="12" t="s">
        <v>89</v>
      </c>
      <c r="D31" s="12" t="s">
        <v>74</v>
      </c>
      <c r="E31" s="15">
        <v>7</v>
      </c>
    </row>
    <row r="32" spans="1:5">
      <c r="A32" s="14">
        <v>41398</v>
      </c>
      <c r="B32" s="6" t="s">
        <v>73</v>
      </c>
      <c r="C32" s="12" t="s">
        <v>82</v>
      </c>
      <c r="D32" s="12" t="s">
        <v>74</v>
      </c>
      <c r="E32" s="15">
        <v>17</v>
      </c>
    </row>
    <row r="33" spans="1:5">
      <c r="A33" s="14">
        <v>41398</v>
      </c>
      <c r="B33" s="6" t="s">
        <v>101</v>
      </c>
      <c r="C33" s="12" t="s">
        <v>83</v>
      </c>
      <c r="D33" s="12" t="s">
        <v>74</v>
      </c>
      <c r="E33" s="15">
        <v>3</v>
      </c>
    </row>
    <row r="34" spans="1:5">
      <c r="A34" s="14">
        <v>41398</v>
      </c>
      <c r="B34" s="6" t="s">
        <v>101</v>
      </c>
      <c r="C34" s="12" t="s">
        <v>91</v>
      </c>
      <c r="D34" s="12" t="s">
        <v>86</v>
      </c>
      <c r="E34" s="15">
        <v>3</v>
      </c>
    </row>
    <row r="35" spans="1:5">
      <c r="A35" s="14">
        <v>41398</v>
      </c>
      <c r="B35" s="13" t="s">
        <v>77</v>
      </c>
      <c r="C35" s="12" t="s">
        <v>91</v>
      </c>
      <c r="D35" s="12" t="s">
        <v>86</v>
      </c>
      <c r="E35" s="15">
        <v>40</v>
      </c>
    </row>
    <row r="36" spans="1:5">
      <c r="A36" s="14">
        <v>41398</v>
      </c>
      <c r="B36" s="6" t="s">
        <v>101</v>
      </c>
      <c r="C36" s="12" t="s">
        <v>81</v>
      </c>
      <c r="D36" s="12" t="s">
        <v>86</v>
      </c>
      <c r="E36" s="15">
        <v>3</v>
      </c>
    </row>
    <row r="37" spans="1:5">
      <c r="A37" s="14">
        <v>41398</v>
      </c>
      <c r="B37" s="6" t="s">
        <v>101</v>
      </c>
      <c r="C37" s="12" t="s">
        <v>82</v>
      </c>
      <c r="D37" s="12" t="s">
        <v>74</v>
      </c>
      <c r="E37" s="15">
        <v>3</v>
      </c>
    </row>
    <row r="38" spans="1:5">
      <c r="A38" s="14">
        <v>41398</v>
      </c>
      <c r="B38" s="6" t="s">
        <v>101</v>
      </c>
      <c r="C38" s="12" t="s">
        <v>89</v>
      </c>
      <c r="D38" s="12" t="s">
        <v>74</v>
      </c>
      <c r="E38" s="15">
        <v>3</v>
      </c>
    </row>
    <row r="39" spans="1:5">
      <c r="A39" s="14">
        <v>41399</v>
      </c>
      <c r="B39" s="6" t="s">
        <v>77</v>
      </c>
      <c r="C39" s="12" t="s">
        <v>91</v>
      </c>
      <c r="D39" s="12" t="s">
        <v>74</v>
      </c>
      <c r="E39" s="15">
        <v>33</v>
      </c>
    </row>
    <row r="40" spans="1:5">
      <c r="A40" s="14">
        <v>41399</v>
      </c>
      <c r="B40" s="6" t="s">
        <v>77</v>
      </c>
      <c r="C40" s="12" t="s">
        <v>83</v>
      </c>
      <c r="D40" s="12" t="s">
        <v>86</v>
      </c>
      <c r="E40" s="15">
        <v>33</v>
      </c>
    </row>
    <row r="41" spans="1:5">
      <c r="A41" s="14">
        <v>41399</v>
      </c>
      <c r="B41" s="6" t="s">
        <v>73</v>
      </c>
      <c r="C41" s="12" t="s">
        <v>82</v>
      </c>
      <c r="D41" s="12" t="s">
        <v>74</v>
      </c>
      <c r="E41" s="15">
        <v>7</v>
      </c>
    </row>
    <row r="42" spans="1:5">
      <c r="A42" s="14">
        <v>41399</v>
      </c>
      <c r="B42" s="6" t="s">
        <v>73</v>
      </c>
      <c r="C42" s="12" t="s">
        <v>82</v>
      </c>
      <c r="D42" s="12" t="s">
        <v>74</v>
      </c>
      <c r="E42" s="15">
        <v>17</v>
      </c>
    </row>
    <row r="43" spans="1:5">
      <c r="A43" s="14">
        <v>41399</v>
      </c>
      <c r="B43" s="18" t="s">
        <v>75</v>
      </c>
      <c r="C43" s="12" t="s">
        <v>89</v>
      </c>
      <c r="D43" s="12" t="s">
        <v>74</v>
      </c>
      <c r="E43" s="15">
        <v>33</v>
      </c>
    </row>
    <row r="44" spans="1:5">
      <c r="A44" s="14">
        <v>41399</v>
      </c>
      <c r="B44" s="19" t="s">
        <v>75</v>
      </c>
      <c r="C44" s="12" t="s">
        <v>89</v>
      </c>
      <c r="D44" s="12" t="s">
        <v>86</v>
      </c>
      <c r="E44" s="15">
        <v>40</v>
      </c>
    </row>
    <row r="45" spans="1:5">
      <c r="A45" s="14">
        <v>41399</v>
      </c>
      <c r="B45" s="13" t="s">
        <v>77</v>
      </c>
      <c r="C45" s="12" t="s">
        <v>89</v>
      </c>
      <c r="D45" s="12" t="s">
        <v>74</v>
      </c>
      <c r="E45" s="15">
        <v>40</v>
      </c>
    </row>
    <row r="46" spans="1:5">
      <c r="A46" s="14">
        <v>41399</v>
      </c>
      <c r="B46" s="12" t="s">
        <v>75</v>
      </c>
      <c r="C46" s="12" t="s">
        <v>87</v>
      </c>
      <c r="D46" s="12" t="s">
        <v>74</v>
      </c>
      <c r="E46" s="15">
        <v>60</v>
      </c>
    </row>
    <row r="47" spans="1:5">
      <c r="A47" s="14">
        <v>41399</v>
      </c>
      <c r="B47" s="13" t="s">
        <v>76</v>
      </c>
      <c r="C47" s="12" t="s">
        <v>91</v>
      </c>
      <c r="D47" s="12" t="s">
        <v>74</v>
      </c>
      <c r="E47" s="15">
        <v>33</v>
      </c>
    </row>
    <row r="48" spans="1:5">
      <c r="A48" s="14">
        <v>41399</v>
      </c>
      <c r="B48" s="6" t="s">
        <v>88</v>
      </c>
      <c r="C48" s="12" t="s">
        <v>91</v>
      </c>
      <c r="D48" s="12" t="s">
        <v>74</v>
      </c>
      <c r="E48" s="15">
        <v>67</v>
      </c>
    </row>
    <row r="49" spans="1:5">
      <c r="A49" s="14">
        <v>41399</v>
      </c>
      <c r="B49" s="6" t="s">
        <v>77</v>
      </c>
      <c r="C49" s="12" t="s">
        <v>82</v>
      </c>
      <c r="D49" s="12" t="s">
        <v>74</v>
      </c>
      <c r="E49" s="15">
        <v>33</v>
      </c>
    </row>
    <row r="50" spans="1:5">
      <c r="A50" s="14">
        <v>41399</v>
      </c>
      <c r="B50" s="6" t="s">
        <v>73</v>
      </c>
      <c r="C50" s="12" t="s">
        <v>90</v>
      </c>
      <c r="D50" s="12" t="s">
        <v>74</v>
      </c>
      <c r="E50" s="15">
        <v>7</v>
      </c>
    </row>
    <row r="51" spans="1:5">
      <c r="A51" s="14">
        <v>41399</v>
      </c>
      <c r="B51" s="6" t="s">
        <v>73</v>
      </c>
      <c r="C51" s="12" t="s">
        <v>89</v>
      </c>
      <c r="D51" s="12" t="s">
        <v>74</v>
      </c>
      <c r="E51" s="15">
        <v>7</v>
      </c>
    </row>
    <row r="52" spans="1:5">
      <c r="A52" s="14">
        <v>41400</v>
      </c>
      <c r="B52" s="6" t="s">
        <v>77</v>
      </c>
      <c r="C52" s="12" t="s">
        <v>89</v>
      </c>
      <c r="D52" s="12" t="s">
        <v>74</v>
      </c>
      <c r="E52" s="15">
        <v>33</v>
      </c>
    </row>
    <row r="53" spans="1:5">
      <c r="A53" s="14">
        <v>41400</v>
      </c>
      <c r="B53" s="6" t="s">
        <v>73</v>
      </c>
      <c r="C53" s="12" t="s">
        <v>91</v>
      </c>
      <c r="D53" s="12" t="s">
        <v>86</v>
      </c>
      <c r="E53" s="15">
        <v>7</v>
      </c>
    </row>
    <row r="54" spans="1:5">
      <c r="A54" s="14">
        <v>41400</v>
      </c>
      <c r="B54" s="19" t="s">
        <v>75</v>
      </c>
      <c r="C54" s="12" t="s">
        <v>87</v>
      </c>
      <c r="D54" s="12" t="s">
        <v>74</v>
      </c>
      <c r="E54" s="15">
        <v>40</v>
      </c>
    </row>
    <row r="55" spans="1:5">
      <c r="A55" s="14">
        <v>41400</v>
      </c>
      <c r="B55" s="13" t="s">
        <v>77</v>
      </c>
      <c r="C55" s="12" t="s">
        <v>83</v>
      </c>
      <c r="D55" s="12" t="s">
        <v>74</v>
      </c>
      <c r="E55" s="15">
        <v>40</v>
      </c>
    </row>
    <row r="56" spans="1:5">
      <c r="A56" s="14">
        <v>41400</v>
      </c>
      <c r="B56" s="12" t="s">
        <v>75</v>
      </c>
      <c r="C56" s="12" t="s">
        <v>89</v>
      </c>
      <c r="D56" s="12" t="s">
        <v>74</v>
      </c>
      <c r="E56" s="15">
        <v>60</v>
      </c>
    </row>
    <row r="57" spans="1:5">
      <c r="A57" s="14">
        <v>41400</v>
      </c>
      <c r="B57" s="13" t="s">
        <v>76</v>
      </c>
      <c r="C57" s="12" t="s">
        <v>90</v>
      </c>
      <c r="D57" s="12" t="s">
        <v>74</v>
      </c>
      <c r="E57" s="15">
        <v>33</v>
      </c>
    </row>
    <row r="58" spans="1:5">
      <c r="A58" s="14">
        <v>41400</v>
      </c>
      <c r="B58" s="6" t="s">
        <v>88</v>
      </c>
      <c r="C58" s="12" t="s">
        <v>89</v>
      </c>
      <c r="D58" s="12" t="s">
        <v>74</v>
      </c>
      <c r="E58" s="15">
        <v>67</v>
      </c>
    </row>
    <row r="59" spans="1:5">
      <c r="A59" s="14">
        <v>41400</v>
      </c>
      <c r="B59" s="6" t="s">
        <v>77</v>
      </c>
      <c r="C59" s="12" t="s">
        <v>91</v>
      </c>
      <c r="D59" s="12" t="s">
        <v>74</v>
      </c>
      <c r="E59" s="15">
        <v>33</v>
      </c>
    </row>
    <row r="60" spans="1:5">
      <c r="A60" s="14">
        <v>41400</v>
      </c>
      <c r="B60" s="6" t="s">
        <v>75</v>
      </c>
      <c r="C60" s="12" t="s">
        <v>83</v>
      </c>
      <c r="D60" s="12" t="s">
        <v>74</v>
      </c>
      <c r="E60" s="15">
        <v>23</v>
      </c>
    </row>
    <row r="61" spans="1:5">
      <c r="A61" s="14">
        <v>41401</v>
      </c>
      <c r="B61" s="6" t="s">
        <v>77</v>
      </c>
      <c r="C61" s="12" t="s">
        <v>91</v>
      </c>
      <c r="D61" s="12" t="s">
        <v>86</v>
      </c>
      <c r="E61" s="15">
        <v>33</v>
      </c>
    </row>
    <row r="62" spans="1:5">
      <c r="A62" s="14">
        <v>41401</v>
      </c>
      <c r="B62" s="6" t="s">
        <v>73</v>
      </c>
      <c r="C62" s="12" t="s">
        <v>89</v>
      </c>
      <c r="D62" s="12" t="s">
        <v>74</v>
      </c>
      <c r="E62" s="15">
        <v>17</v>
      </c>
    </row>
    <row r="63" spans="1:5">
      <c r="A63" s="14">
        <v>41401</v>
      </c>
      <c r="B63" s="18" t="s">
        <v>75</v>
      </c>
      <c r="C63" s="12" t="s">
        <v>91</v>
      </c>
      <c r="D63" s="12" t="s">
        <v>74</v>
      </c>
      <c r="E63" s="15">
        <v>33</v>
      </c>
    </row>
    <row r="64" spans="1:5">
      <c r="A64" s="14">
        <v>41401</v>
      </c>
      <c r="B64" s="19" t="s">
        <v>75</v>
      </c>
      <c r="C64" s="12" t="s">
        <v>82</v>
      </c>
      <c r="D64" s="12" t="s">
        <v>74</v>
      </c>
      <c r="E64" s="15">
        <v>40</v>
      </c>
    </row>
    <row r="65" spans="1:5">
      <c r="A65" s="14">
        <v>41401</v>
      </c>
      <c r="B65" s="6" t="s">
        <v>73</v>
      </c>
      <c r="C65" s="12" t="s">
        <v>89</v>
      </c>
      <c r="D65" s="12" t="s">
        <v>74</v>
      </c>
      <c r="E65" s="15">
        <v>7</v>
      </c>
    </row>
    <row r="66" spans="1:5">
      <c r="A66" s="14">
        <v>41401</v>
      </c>
      <c r="B66" s="6" t="s">
        <v>73</v>
      </c>
      <c r="C66" s="12" t="s">
        <v>90</v>
      </c>
      <c r="D66" s="12" t="s">
        <v>74</v>
      </c>
      <c r="E66" s="15">
        <v>7</v>
      </c>
    </row>
    <row r="67" spans="1:5">
      <c r="A67" s="14">
        <v>41402</v>
      </c>
      <c r="B67" s="13" t="s">
        <v>76</v>
      </c>
      <c r="C67" s="12" t="s">
        <v>87</v>
      </c>
      <c r="D67" s="12" t="s">
        <v>74</v>
      </c>
      <c r="E67" s="15">
        <v>33</v>
      </c>
    </row>
    <row r="68" spans="1:5">
      <c r="A68" s="14">
        <v>41402</v>
      </c>
      <c r="B68" s="6" t="s">
        <v>88</v>
      </c>
      <c r="C68" s="12" t="s">
        <v>89</v>
      </c>
      <c r="D68" s="12" t="s">
        <v>86</v>
      </c>
      <c r="E68" s="15">
        <v>67</v>
      </c>
    </row>
    <row r="69" spans="1:5">
      <c r="A69" s="14">
        <v>41402</v>
      </c>
      <c r="B69" s="6" t="s">
        <v>73</v>
      </c>
      <c r="C69" s="12" t="s">
        <v>87</v>
      </c>
      <c r="D69" s="12" t="s">
        <v>86</v>
      </c>
      <c r="E69" s="15">
        <v>7</v>
      </c>
    </row>
    <row r="70" spans="1:5">
      <c r="A70" s="14">
        <v>41402</v>
      </c>
      <c r="B70" s="6" t="s">
        <v>73</v>
      </c>
      <c r="C70" s="12" t="s">
        <v>89</v>
      </c>
      <c r="D70" s="12" t="s">
        <v>86</v>
      </c>
      <c r="E70" s="15">
        <v>7</v>
      </c>
    </row>
    <row r="71" spans="1:5">
      <c r="A71" s="14">
        <v>41402</v>
      </c>
      <c r="B71" s="6" t="s">
        <v>77</v>
      </c>
      <c r="C71" s="12" t="s">
        <v>90</v>
      </c>
      <c r="D71" s="12" t="s">
        <v>74</v>
      </c>
      <c r="E71" s="15">
        <v>33</v>
      </c>
    </row>
    <row r="72" spans="1:5">
      <c r="A72" s="14">
        <v>41402</v>
      </c>
      <c r="B72" s="6" t="s">
        <v>73</v>
      </c>
      <c r="C72" s="12" t="s">
        <v>83</v>
      </c>
      <c r="D72" s="12" t="s">
        <v>74</v>
      </c>
      <c r="E72" s="15">
        <v>17</v>
      </c>
    </row>
    <row r="73" spans="1:5">
      <c r="A73" s="14">
        <v>41402</v>
      </c>
      <c r="B73" s="18" t="s">
        <v>75</v>
      </c>
      <c r="C73" s="12" t="s">
        <v>89</v>
      </c>
      <c r="D73" s="12" t="s">
        <v>74</v>
      </c>
      <c r="E73" s="15">
        <v>33</v>
      </c>
    </row>
    <row r="74" spans="1:5">
      <c r="A74" s="14">
        <v>41402</v>
      </c>
      <c r="B74" s="19" t="s">
        <v>75</v>
      </c>
      <c r="C74" s="12" t="s">
        <v>89</v>
      </c>
      <c r="D74" s="12" t="s">
        <v>74</v>
      </c>
      <c r="E74" s="15">
        <v>40</v>
      </c>
    </row>
    <row r="75" spans="1:5">
      <c r="A75" s="14">
        <v>41402</v>
      </c>
      <c r="B75" s="6" t="s">
        <v>73</v>
      </c>
      <c r="C75" s="12" t="s">
        <v>89</v>
      </c>
      <c r="D75" s="12" t="s">
        <v>74</v>
      </c>
      <c r="E75" s="15">
        <v>7</v>
      </c>
    </row>
    <row r="76" spans="1:5">
      <c r="A76" s="14">
        <v>41402</v>
      </c>
      <c r="B76" s="6" t="s">
        <v>77</v>
      </c>
      <c r="C76" s="12" t="s">
        <v>83</v>
      </c>
      <c r="D76" s="12" t="s">
        <v>86</v>
      </c>
      <c r="E76" s="15">
        <v>33</v>
      </c>
    </row>
    <row r="77" spans="1:5">
      <c r="A77" s="14">
        <v>41402</v>
      </c>
      <c r="B77" s="6" t="s">
        <v>73</v>
      </c>
      <c r="C77" s="12" t="s">
        <v>91</v>
      </c>
      <c r="D77" s="12" t="s">
        <v>74</v>
      </c>
      <c r="E77" s="15">
        <v>7</v>
      </c>
    </row>
    <row r="78" spans="1:5">
      <c r="A78" s="14">
        <v>41402</v>
      </c>
      <c r="B78" s="6" t="s">
        <v>77</v>
      </c>
      <c r="C78" s="12" t="s">
        <v>81</v>
      </c>
      <c r="D78" s="12" t="s">
        <v>74</v>
      </c>
      <c r="E78" s="15">
        <v>33</v>
      </c>
    </row>
    <row r="79" spans="1:5">
      <c r="A79" s="14">
        <v>41402</v>
      </c>
      <c r="B79" s="6" t="s">
        <v>73</v>
      </c>
      <c r="C79" s="12" t="s">
        <v>90</v>
      </c>
      <c r="D79" s="12" t="s">
        <v>86</v>
      </c>
      <c r="E79" s="15">
        <v>7</v>
      </c>
    </row>
    <row r="80" spans="1:5">
      <c r="A80" s="14">
        <v>41403</v>
      </c>
      <c r="B80" s="6" t="s">
        <v>73</v>
      </c>
      <c r="C80" s="12" t="s">
        <v>90</v>
      </c>
      <c r="D80" s="12" t="s">
        <v>86</v>
      </c>
      <c r="E80" s="15">
        <v>7</v>
      </c>
    </row>
    <row r="81" spans="1:5">
      <c r="A81" s="14">
        <v>41403</v>
      </c>
      <c r="B81" s="6" t="s">
        <v>73</v>
      </c>
      <c r="C81" s="12" t="s">
        <v>89</v>
      </c>
      <c r="D81" s="12" t="s">
        <v>74</v>
      </c>
      <c r="E81" s="15">
        <v>7</v>
      </c>
    </row>
    <row r="82" spans="1:5">
      <c r="A82" s="14">
        <v>41403</v>
      </c>
      <c r="B82" s="6" t="s">
        <v>73</v>
      </c>
      <c r="C82" s="12" t="s">
        <v>89</v>
      </c>
      <c r="D82" s="12" t="s">
        <v>86</v>
      </c>
      <c r="E82" s="15">
        <v>17</v>
      </c>
    </row>
    <row r="83" spans="1:5">
      <c r="A83" s="14">
        <v>41403</v>
      </c>
      <c r="B83" s="18" t="s">
        <v>75</v>
      </c>
      <c r="C83" s="12" t="s">
        <v>81</v>
      </c>
      <c r="D83" s="12" t="s">
        <v>86</v>
      </c>
      <c r="E83" s="15">
        <v>33</v>
      </c>
    </row>
    <row r="84" spans="1:5">
      <c r="A84" s="14">
        <v>41403</v>
      </c>
      <c r="B84" s="19" t="s">
        <v>75</v>
      </c>
      <c r="C84" s="12" t="s">
        <v>87</v>
      </c>
      <c r="D84" s="12" t="s">
        <v>74</v>
      </c>
      <c r="E84" s="15">
        <v>40</v>
      </c>
    </row>
    <row r="85" spans="1:5">
      <c r="A85" s="14">
        <v>41403</v>
      </c>
      <c r="B85" s="6" t="s">
        <v>73</v>
      </c>
      <c r="C85" s="12" t="s">
        <v>89</v>
      </c>
      <c r="D85" s="12" t="s">
        <v>74</v>
      </c>
      <c r="E85" s="15">
        <v>7</v>
      </c>
    </row>
    <row r="86" spans="1:5">
      <c r="A86" s="14">
        <v>41403</v>
      </c>
      <c r="B86" s="6" t="s">
        <v>73</v>
      </c>
      <c r="C86" s="12" t="s">
        <v>90</v>
      </c>
      <c r="D86" s="12" t="s">
        <v>74</v>
      </c>
      <c r="E86" s="15">
        <v>7</v>
      </c>
    </row>
    <row r="87" spans="1:5">
      <c r="A87" s="14">
        <v>41403</v>
      </c>
      <c r="B87" s="13" t="s">
        <v>76</v>
      </c>
      <c r="C87" s="12" t="s">
        <v>89</v>
      </c>
      <c r="D87" s="12" t="s">
        <v>74</v>
      </c>
      <c r="E87" s="15">
        <v>33</v>
      </c>
    </row>
    <row r="88" spans="1:5">
      <c r="A88" s="14">
        <v>41403</v>
      </c>
      <c r="B88" s="6" t="s">
        <v>73</v>
      </c>
      <c r="C88" s="12" t="s">
        <v>82</v>
      </c>
      <c r="D88" s="12" t="s">
        <v>86</v>
      </c>
      <c r="E88" s="15">
        <v>7</v>
      </c>
    </row>
    <row r="89" spans="1:5">
      <c r="A89" s="14">
        <v>41403</v>
      </c>
      <c r="B89" s="13" t="s">
        <v>76</v>
      </c>
      <c r="C89" s="12" t="s">
        <v>87</v>
      </c>
      <c r="D89" s="12" t="s">
        <v>74</v>
      </c>
      <c r="E89" s="15">
        <v>33</v>
      </c>
    </row>
    <row r="90" spans="1:5">
      <c r="A90" s="14">
        <v>41404</v>
      </c>
      <c r="B90" s="6" t="s">
        <v>75</v>
      </c>
      <c r="C90" s="12" t="s">
        <v>81</v>
      </c>
      <c r="D90" s="12" t="s">
        <v>74</v>
      </c>
      <c r="E90" s="15">
        <v>23</v>
      </c>
    </row>
    <row r="91" spans="1:5">
      <c r="A91" s="14">
        <v>41404</v>
      </c>
      <c r="B91" s="6" t="s">
        <v>73</v>
      </c>
      <c r="C91" s="12" t="s">
        <v>89</v>
      </c>
      <c r="D91" s="12" t="s">
        <v>74</v>
      </c>
      <c r="E91" s="15">
        <v>7</v>
      </c>
    </row>
    <row r="92" spans="1:5">
      <c r="A92" s="14">
        <v>41404</v>
      </c>
      <c r="B92" s="6" t="s">
        <v>73</v>
      </c>
      <c r="C92" s="12" t="s">
        <v>89</v>
      </c>
      <c r="D92" s="12" t="s">
        <v>86</v>
      </c>
      <c r="E92" s="15">
        <v>17</v>
      </c>
    </row>
    <row r="93" spans="1:5">
      <c r="A93" s="14">
        <v>41404</v>
      </c>
      <c r="B93" s="18" t="s">
        <v>75</v>
      </c>
      <c r="C93" s="12" t="s">
        <v>83</v>
      </c>
      <c r="D93" s="12" t="s">
        <v>74</v>
      </c>
      <c r="E93" s="15">
        <v>33</v>
      </c>
    </row>
    <row r="94" spans="1:5">
      <c r="A94" s="14">
        <v>41404</v>
      </c>
      <c r="B94" s="6" t="s">
        <v>77</v>
      </c>
      <c r="C94" s="12" t="s">
        <v>89</v>
      </c>
      <c r="D94" s="12" t="s">
        <v>86</v>
      </c>
      <c r="E94" s="15">
        <v>33</v>
      </c>
    </row>
    <row r="95" spans="1:5">
      <c r="A95" s="14">
        <v>41404</v>
      </c>
      <c r="B95" s="13" t="s">
        <v>77</v>
      </c>
      <c r="C95" s="12" t="s">
        <v>90</v>
      </c>
      <c r="D95" s="12" t="s">
        <v>74</v>
      </c>
      <c r="E95" s="15">
        <v>40</v>
      </c>
    </row>
    <row r="96" spans="1:5">
      <c r="A96" s="14">
        <v>41404</v>
      </c>
      <c r="B96" s="12" t="s">
        <v>75</v>
      </c>
      <c r="C96" s="12" t="s">
        <v>83</v>
      </c>
      <c r="D96" s="12" t="s">
        <v>74</v>
      </c>
      <c r="E96" s="15">
        <v>60</v>
      </c>
    </row>
    <row r="97" spans="1:5">
      <c r="A97" s="14">
        <v>41404</v>
      </c>
      <c r="B97" s="13" t="s">
        <v>76</v>
      </c>
      <c r="C97" s="12" t="s">
        <v>83</v>
      </c>
      <c r="D97" s="12" t="s">
        <v>74</v>
      </c>
      <c r="E97" s="15">
        <v>33</v>
      </c>
    </row>
    <row r="98" spans="1:5">
      <c r="A98" s="14">
        <v>41404</v>
      </c>
      <c r="B98" s="6" t="s">
        <v>88</v>
      </c>
      <c r="C98" s="12" t="s">
        <v>90</v>
      </c>
      <c r="D98" s="12" t="s">
        <v>74</v>
      </c>
      <c r="E98" s="15">
        <v>67</v>
      </c>
    </row>
    <row r="99" spans="1:5">
      <c r="A99" s="14">
        <v>41404</v>
      </c>
      <c r="B99" s="6" t="s">
        <v>77</v>
      </c>
      <c r="C99" s="12" t="s">
        <v>89</v>
      </c>
      <c r="D99" s="12" t="s">
        <v>86</v>
      </c>
      <c r="E99" s="15">
        <v>33</v>
      </c>
    </row>
    <row r="100" spans="1:5">
      <c r="A100" s="14">
        <v>41404</v>
      </c>
      <c r="B100" s="6" t="s">
        <v>75</v>
      </c>
      <c r="C100" s="12" t="s">
        <v>81</v>
      </c>
      <c r="D100" s="12" t="s">
        <v>86</v>
      </c>
      <c r="E100" s="15">
        <v>23</v>
      </c>
    </row>
    <row r="101" spans="1:5">
      <c r="A101" s="14">
        <v>41405</v>
      </c>
      <c r="B101" s="6" t="s">
        <v>73</v>
      </c>
      <c r="C101" s="12" t="s">
        <v>91</v>
      </c>
      <c r="D101" s="12" t="s">
        <v>86</v>
      </c>
      <c r="E101" s="15">
        <v>7</v>
      </c>
    </row>
    <row r="102" spans="1:5">
      <c r="A102" s="14">
        <v>41405</v>
      </c>
      <c r="B102" s="6" t="s">
        <v>73</v>
      </c>
      <c r="C102" s="12" t="s">
        <v>83</v>
      </c>
      <c r="D102" s="12" t="s">
        <v>86</v>
      </c>
      <c r="E102" s="15">
        <v>17</v>
      </c>
    </row>
    <row r="103" spans="1:5">
      <c r="A103" s="14">
        <v>41405</v>
      </c>
      <c r="B103" s="18" t="s">
        <v>75</v>
      </c>
      <c r="C103" s="12" t="s">
        <v>91</v>
      </c>
      <c r="D103" s="12" t="s">
        <v>86</v>
      </c>
      <c r="E103" s="15">
        <v>33</v>
      </c>
    </row>
    <row r="104" spans="1:5">
      <c r="A104" s="14">
        <v>41405</v>
      </c>
      <c r="B104" s="6" t="s">
        <v>73</v>
      </c>
      <c r="C104" s="12" t="s">
        <v>82</v>
      </c>
      <c r="D104" s="12" t="s">
        <v>74</v>
      </c>
      <c r="E104" s="15">
        <v>7</v>
      </c>
    </row>
    <row r="105" spans="1:5">
      <c r="A105" s="14">
        <v>41405</v>
      </c>
      <c r="B105" s="13" t="s">
        <v>76</v>
      </c>
      <c r="C105" s="12" t="s">
        <v>90</v>
      </c>
      <c r="D105" s="12" t="s">
        <v>74</v>
      </c>
      <c r="E105" s="15">
        <v>33</v>
      </c>
    </row>
    <row r="106" spans="1:5">
      <c r="A106" s="14">
        <v>41405</v>
      </c>
      <c r="B106" s="13" t="s">
        <v>76</v>
      </c>
      <c r="C106" s="12" t="s">
        <v>82</v>
      </c>
      <c r="D106" s="12" t="s">
        <v>74</v>
      </c>
      <c r="E106" s="15">
        <v>33</v>
      </c>
    </row>
    <row r="107" spans="1:5">
      <c r="A107" s="14">
        <v>41405</v>
      </c>
      <c r="B107" s="13" t="s">
        <v>76</v>
      </c>
      <c r="C107" s="12" t="s">
        <v>89</v>
      </c>
      <c r="D107" s="12" t="s">
        <v>74</v>
      </c>
      <c r="E107" s="15">
        <v>33</v>
      </c>
    </row>
    <row r="108" spans="1:5">
      <c r="A108" s="14">
        <v>41405</v>
      </c>
      <c r="B108" s="6" t="s">
        <v>73</v>
      </c>
      <c r="C108" s="12" t="s">
        <v>83</v>
      </c>
      <c r="D108" s="12" t="s">
        <v>74</v>
      </c>
      <c r="E108" s="15">
        <v>7</v>
      </c>
    </row>
    <row r="109" spans="1:5">
      <c r="A109" s="14">
        <v>41405</v>
      </c>
      <c r="B109" s="6" t="s">
        <v>77</v>
      </c>
      <c r="C109" s="12" t="s">
        <v>87</v>
      </c>
      <c r="D109" s="12" t="s">
        <v>74</v>
      </c>
      <c r="E109" s="15">
        <v>33</v>
      </c>
    </row>
    <row r="110" spans="1:5">
      <c r="A110" s="14">
        <v>41405</v>
      </c>
      <c r="B110" s="6" t="s">
        <v>75</v>
      </c>
      <c r="C110" s="12" t="s">
        <v>83</v>
      </c>
      <c r="D110" s="12" t="s">
        <v>86</v>
      </c>
      <c r="E110" s="15">
        <v>23</v>
      </c>
    </row>
    <row r="111" spans="1:5">
      <c r="A111" s="14">
        <v>41406</v>
      </c>
      <c r="B111" s="6" t="s">
        <v>73</v>
      </c>
      <c r="C111" s="12" t="s">
        <v>90</v>
      </c>
      <c r="D111" s="12" t="s">
        <v>86</v>
      </c>
      <c r="E111" s="15">
        <v>7</v>
      </c>
    </row>
    <row r="112" spans="1:5">
      <c r="A112" s="14">
        <v>41406</v>
      </c>
      <c r="B112" s="6" t="s">
        <v>73</v>
      </c>
      <c r="C112" s="12" t="s">
        <v>90</v>
      </c>
      <c r="D112" s="12" t="s">
        <v>74</v>
      </c>
      <c r="E112" s="15">
        <v>17</v>
      </c>
    </row>
    <row r="113" spans="1:5">
      <c r="A113" s="14">
        <v>41406</v>
      </c>
      <c r="B113" s="13" t="s">
        <v>76</v>
      </c>
      <c r="C113" s="12" t="s">
        <v>90</v>
      </c>
      <c r="D113" s="12" t="s">
        <v>74</v>
      </c>
      <c r="E113" s="15">
        <v>33</v>
      </c>
    </row>
    <row r="114" spans="1:5">
      <c r="A114" s="14">
        <v>41406</v>
      </c>
      <c r="B114" s="6" t="s">
        <v>73</v>
      </c>
      <c r="C114" s="12" t="s">
        <v>81</v>
      </c>
      <c r="D114" s="12" t="s">
        <v>74</v>
      </c>
      <c r="E114" s="15">
        <v>7</v>
      </c>
    </row>
    <row r="115" spans="1:5">
      <c r="A115" s="14">
        <v>41406</v>
      </c>
      <c r="B115" s="6" t="s">
        <v>73</v>
      </c>
      <c r="C115" s="12" t="s">
        <v>90</v>
      </c>
      <c r="D115" s="12" t="s">
        <v>86</v>
      </c>
      <c r="E115" s="15">
        <v>7</v>
      </c>
    </row>
    <row r="116" spans="1:5">
      <c r="A116" s="14">
        <v>41406</v>
      </c>
      <c r="B116" s="12" t="s">
        <v>75</v>
      </c>
      <c r="C116" s="12" t="s">
        <v>87</v>
      </c>
      <c r="D116" s="12" t="s">
        <v>74</v>
      </c>
      <c r="E116" s="15">
        <v>60</v>
      </c>
    </row>
    <row r="117" spans="1:5">
      <c r="A117" s="14">
        <v>41406</v>
      </c>
      <c r="B117" s="13" t="s">
        <v>76</v>
      </c>
      <c r="C117" s="12" t="s">
        <v>81</v>
      </c>
      <c r="D117" s="12" t="s">
        <v>86</v>
      </c>
      <c r="E117" s="15">
        <v>33</v>
      </c>
    </row>
    <row r="118" spans="1:5">
      <c r="A118" s="14">
        <v>41406</v>
      </c>
      <c r="B118" s="6" t="s">
        <v>73</v>
      </c>
      <c r="C118" s="12" t="s">
        <v>81</v>
      </c>
      <c r="D118" s="12" t="s">
        <v>86</v>
      </c>
      <c r="E118" s="15">
        <v>7</v>
      </c>
    </row>
    <row r="119" spans="1:5">
      <c r="A119" s="14">
        <v>41407</v>
      </c>
      <c r="B119" s="6" t="s">
        <v>73</v>
      </c>
      <c r="C119" s="12" t="s">
        <v>87</v>
      </c>
      <c r="D119" s="12" t="s">
        <v>74</v>
      </c>
      <c r="E119" s="15">
        <v>7</v>
      </c>
    </row>
    <row r="120" spans="1:5">
      <c r="A120" s="14">
        <v>41407</v>
      </c>
      <c r="B120" s="13" t="s">
        <v>76</v>
      </c>
      <c r="C120" s="12" t="s">
        <v>81</v>
      </c>
      <c r="D120" s="12" t="s">
        <v>86</v>
      </c>
      <c r="E120" s="15">
        <v>33</v>
      </c>
    </row>
    <row r="121" spans="1:5">
      <c r="A121" s="14">
        <v>41407</v>
      </c>
      <c r="B121" s="6" t="s">
        <v>73</v>
      </c>
      <c r="C121" s="12" t="s">
        <v>89</v>
      </c>
      <c r="D121" s="12" t="s">
        <v>74</v>
      </c>
      <c r="E121" s="15">
        <v>7</v>
      </c>
    </row>
    <row r="122" spans="1:5">
      <c r="A122" s="14">
        <v>41407</v>
      </c>
      <c r="B122" s="6" t="s">
        <v>73</v>
      </c>
      <c r="C122" s="12" t="s">
        <v>89</v>
      </c>
      <c r="D122" s="12" t="s">
        <v>74</v>
      </c>
      <c r="E122" s="15">
        <v>7</v>
      </c>
    </row>
    <row r="123" spans="1:5">
      <c r="A123" s="14">
        <v>41407</v>
      </c>
      <c r="B123" s="18" t="s">
        <v>75</v>
      </c>
      <c r="C123" s="12" t="s">
        <v>83</v>
      </c>
      <c r="D123" s="12" t="s">
        <v>86</v>
      </c>
      <c r="E123" s="15">
        <v>33</v>
      </c>
    </row>
    <row r="124" spans="1:5">
      <c r="A124" s="14">
        <v>41407</v>
      </c>
      <c r="B124" s="13" t="s">
        <v>76</v>
      </c>
      <c r="C124" s="12" t="s">
        <v>82</v>
      </c>
      <c r="D124" s="12" t="s">
        <v>74</v>
      </c>
      <c r="E124" s="15">
        <v>33</v>
      </c>
    </row>
    <row r="125" spans="1:5">
      <c r="A125" s="14">
        <v>41407</v>
      </c>
      <c r="B125" s="13" t="s">
        <v>76</v>
      </c>
      <c r="C125" s="12" t="s">
        <v>89</v>
      </c>
      <c r="D125" s="12" t="s">
        <v>74</v>
      </c>
      <c r="E125" s="15">
        <v>33</v>
      </c>
    </row>
    <row r="126" spans="1:5">
      <c r="A126" s="14">
        <v>41407</v>
      </c>
      <c r="B126" s="13" t="s">
        <v>76</v>
      </c>
      <c r="C126" s="12" t="s">
        <v>91</v>
      </c>
      <c r="D126" s="12" t="s">
        <v>74</v>
      </c>
      <c r="E126" s="15">
        <v>33</v>
      </c>
    </row>
    <row r="127" spans="1:5">
      <c r="A127" s="14">
        <v>41407</v>
      </c>
      <c r="B127" s="13" t="s">
        <v>76</v>
      </c>
      <c r="C127" s="12" t="s">
        <v>87</v>
      </c>
      <c r="D127" s="12" t="s">
        <v>74</v>
      </c>
      <c r="E127" s="15">
        <v>33</v>
      </c>
    </row>
    <row r="128" spans="1:5">
      <c r="A128" s="14">
        <v>41407</v>
      </c>
      <c r="B128" s="6" t="s">
        <v>88</v>
      </c>
      <c r="C128" s="12" t="s">
        <v>91</v>
      </c>
      <c r="D128" s="12" t="s">
        <v>74</v>
      </c>
      <c r="E128" s="15">
        <v>67</v>
      </c>
    </row>
    <row r="129" spans="1:5">
      <c r="A129" s="14">
        <v>41407</v>
      </c>
      <c r="B129" s="13" t="s">
        <v>76</v>
      </c>
      <c r="C129" s="12" t="s">
        <v>91</v>
      </c>
      <c r="D129" s="12" t="s">
        <v>74</v>
      </c>
      <c r="E129" s="15">
        <v>33</v>
      </c>
    </row>
    <row r="130" spans="1:5">
      <c r="A130" s="14">
        <v>41407</v>
      </c>
      <c r="B130" s="6" t="s">
        <v>88</v>
      </c>
      <c r="C130" s="12" t="s">
        <v>89</v>
      </c>
      <c r="D130" s="12" t="s">
        <v>86</v>
      </c>
      <c r="E130" s="15">
        <v>67</v>
      </c>
    </row>
    <row r="131" spans="1:5">
      <c r="A131" s="14">
        <v>41407</v>
      </c>
      <c r="B131" s="6" t="s">
        <v>73</v>
      </c>
      <c r="C131" s="12" t="s">
        <v>83</v>
      </c>
      <c r="D131" s="12" t="s">
        <v>86</v>
      </c>
      <c r="E131" s="15">
        <v>7</v>
      </c>
    </row>
    <row r="132" spans="1:5">
      <c r="A132" s="14">
        <v>41407</v>
      </c>
      <c r="B132" s="6" t="s">
        <v>73</v>
      </c>
      <c r="C132" s="12" t="s">
        <v>82</v>
      </c>
      <c r="D132" s="12" t="s">
        <v>74</v>
      </c>
      <c r="E132" s="15">
        <v>17</v>
      </c>
    </row>
    <row r="133" spans="1:5">
      <c r="A133" s="14">
        <v>41408</v>
      </c>
      <c r="B133" s="18" t="s">
        <v>75</v>
      </c>
      <c r="C133" s="12" t="s">
        <v>81</v>
      </c>
      <c r="D133" s="12" t="s">
        <v>74</v>
      </c>
      <c r="E133" s="15">
        <v>33</v>
      </c>
    </row>
    <row r="134" spans="1:5">
      <c r="A134" s="14">
        <v>41408</v>
      </c>
      <c r="B134" s="13" t="s">
        <v>76</v>
      </c>
      <c r="C134" s="12" t="s">
        <v>82</v>
      </c>
      <c r="D134" s="12" t="s">
        <v>86</v>
      </c>
      <c r="E134" s="15">
        <v>33</v>
      </c>
    </row>
    <row r="135" spans="1:5">
      <c r="A135" s="14">
        <v>41408</v>
      </c>
      <c r="B135" s="13" t="s">
        <v>77</v>
      </c>
      <c r="C135" s="12" t="s">
        <v>82</v>
      </c>
      <c r="D135" s="12" t="s">
        <v>86</v>
      </c>
      <c r="E135" s="15">
        <v>40</v>
      </c>
    </row>
    <row r="136" spans="1:5">
      <c r="A136" s="14">
        <v>41408</v>
      </c>
      <c r="B136" s="6" t="s">
        <v>88</v>
      </c>
      <c r="C136" s="12" t="s">
        <v>87</v>
      </c>
      <c r="D136" s="12" t="s">
        <v>74</v>
      </c>
      <c r="E136" s="15">
        <v>67</v>
      </c>
    </row>
    <row r="137" spans="1:5">
      <c r="A137" s="14">
        <v>41408</v>
      </c>
      <c r="B137" s="6" t="s">
        <v>88</v>
      </c>
      <c r="C137" s="12" t="s">
        <v>87</v>
      </c>
      <c r="D137" s="12" t="s">
        <v>74</v>
      </c>
      <c r="E137" s="15">
        <v>67</v>
      </c>
    </row>
    <row r="138" spans="1:5">
      <c r="A138" s="14">
        <v>41408</v>
      </c>
      <c r="B138" s="13" t="s">
        <v>76</v>
      </c>
      <c r="C138" s="12" t="s">
        <v>83</v>
      </c>
      <c r="D138" s="12" t="s">
        <v>74</v>
      </c>
      <c r="E138" s="15">
        <v>33</v>
      </c>
    </row>
    <row r="139" spans="1:5">
      <c r="A139" s="14">
        <v>41408</v>
      </c>
      <c r="B139" s="13" t="s">
        <v>76</v>
      </c>
      <c r="C139" s="12" t="s">
        <v>90</v>
      </c>
      <c r="D139" s="12" t="s">
        <v>74</v>
      </c>
      <c r="E139" s="15">
        <v>33</v>
      </c>
    </row>
    <row r="140" spans="1:5">
      <c r="A140" s="14">
        <v>41408</v>
      </c>
      <c r="B140" s="6" t="s">
        <v>88</v>
      </c>
      <c r="C140" s="12" t="s">
        <v>89</v>
      </c>
      <c r="D140" s="12" t="s">
        <v>74</v>
      </c>
      <c r="E140" s="15">
        <v>67</v>
      </c>
    </row>
    <row r="141" spans="1:5">
      <c r="A141" s="14">
        <v>41408</v>
      </c>
      <c r="B141" s="13" t="s">
        <v>76</v>
      </c>
      <c r="C141" s="12" t="s">
        <v>82</v>
      </c>
      <c r="D141" s="12" t="s">
        <v>74</v>
      </c>
      <c r="E141" s="15">
        <v>33</v>
      </c>
    </row>
    <row r="142" spans="1:5">
      <c r="A142" s="14">
        <v>41409</v>
      </c>
      <c r="B142" s="6" t="s">
        <v>73</v>
      </c>
      <c r="C142" s="12" t="s">
        <v>90</v>
      </c>
      <c r="D142" s="12" t="s">
        <v>86</v>
      </c>
      <c r="E142" s="15">
        <v>17</v>
      </c>
    </row>
    <row r="143" spans="1:5">
      <c r="A143" s="14">
        <v>41409</v>
      </c>
      <c r="B143" s="18" t="s">
        <v>75</v>
      </c>
      <c r="C143" s="12" t="s">
        <v>83</v>
      </c>
      <c r="D143" s="12" t="s">
        <v>86</v>
      </c>
      <c r="E143" s="15">
        <v>33</v>
      </c>
    </row>
    <row r="144" spans="1:5">
      <c r="A144" s="14">
        <v>41409</v>
      </c>
      <c r="B144" s="19" t="s">
        <v>75</v>
      </c>
      <c r="C144" s="12" t="s">
        <v>89</v>
      </c>
      <c r="D144" s="12" t="s">
        <v>74</v>
      </c>
      <c r="E144" s="15">
        <v>40</v>
      </c>
    </row>
    <row r="145" spans="1:5">
      <c r="A145" s="14">
        <v>41409</v>
      </c>
      <c r="B145" s="13" t="s">
        <v>77</v>
      </c>
      <c r="C145" s="12" t="s">
        <v>81</v>
      </c>
      <c r="D145" s="12" t="s">
        <v>86</v>
      </c>
      <c r="E145" s="15">
        <v>40</v>
      </c>
    </row>
    <row r="146" spans="1:5">
      <c r="A146" s="14">
        <v>41409</v>
      </c>
      <c r="B146" s="13" t="s">
        <v>76</v>
      </c>
      <c r="C146" s="12" t="s">
        <v>83</v>
      </c>
      <c r="D146" s="12" t="s">
        <v>74</v>
      </c>
      <c r="E146" s="15">
        <v>33</v>
      </c>
    </row>
    <row r="147" spans="1:5">
      <c r="A147" s="14">
        <v>41409</v>
      </c>
      <c r="B147" s="13" t="s">
        <v>76</v>
      </c>
      <c r="C147" s="12" t="s">
        <v>89</v>
      </c>
      <c r="D147" s="12" t="s">
        <v>74</v>
      </c>
      <c r="E147" s="15">
        <v>33</v>
      </c>
    </row>
    <row r="148" spans="1:5">
      <c r="A148" s="14">
        <v>41409</v>
      </c>
      <c r="B148" s="6" t="s">
        <v>88</v>
      </c>
      <c r="C148" s="12" t="s">
        <v>82</v>
      </c>
      <c r="D148" s="12" t="s">
        <v>74</v>
      </c>
      <c r="E148" s="15">
        <v>67</v>
      </c>
    </row>
    <row r="149" spans="1:5">
      <c r="A149" s="14">
        <v>41409</v>
      </c>
      <c r="B149" s="6" t="s">
        <v>88</v>
      </c>
      <c r="C149" s="12" t="s">
        <v>81</v>
      </c>
      <c r="D149" s="12" t="s">
        <v>86</v>
      </c>
      <c r="E149" s="15">
        <v>67</v>
      </c>
    </row>
    <row r="150" spans="1:5">
      <c r="A150" s="14">
        <v>41409</v>
      </c>
      <c r="B150" s="6" t="s">
        <v>75</v>
      </c>
      <c r="C150" s="12" t="s">
        <v>91</v>
      </c>
      <c r="D150" s="12" t="s">
        <v>86</v>
      </c>
      <c r="E150" s="15">
        <v>23</v>
      </c>
    </row>
    <row r="151" spans="1:5">
      <c r="A151" s="14">
        <v>41410</v>
      </c>
      <c r="B151" s="6" t="s">
        <v>73</v>
      </c>
      <c r="C151" s="12" t="s">
        <v>91</v>
      </c>
      <c r="D151" s="12" t="s">
        <v>74</v>
      </c>
      <c r="E151" s="15">
        <v>7</v>
      </c>
    </row>
    <row r="152" spans="1:5">
      <c r="A152" s="14">
        <v>41410</v>
      </c>
      <c r="B152" s="6" t="s">
        <v>73</v>
      </c>
      <c r="C152" s="12" t="s">
        <v>90</v>
      </c>
      <c r="D152" s="12" t="s">
        <v>74</v>
      </c>
      <c r="E152" s="15">
        <v>17</v>
      </c>
    </row>
    <row r="153" spans="1:5">
      <c r="A153" s="14">
        <v>41410</v>
      </c>
      <c r="B153" s="13" t="s">
        <v>76</v>
      </c>
      <c r="C153" s="12" t="s">
        <v>91</v>
      </c>
      <c r="D153" s="12" t="s">
        <v>86</v>
      </c>
      <c r="E153" s="15">
        <v>33</v>
      </c>
    </row>
    <row r="154" spans="1:5">
      <c r="A154" s="14">
        <v>41410</v>
      </c>
      <c r="B154" s="13" t="s">
        <v>76</v>
      </c>
      <c r="C154" s="12" t="s">
        <v>82</v>
      </c>
      <c r="D154" s="12" t="s">
        <v>86</v>
      </c>
      <c r="E154" s="15">
        <v>33</v>
      </c>
    </row>
    <row r="155" spans="1:5">
      <c r="A155" s="14">
        <v>41410</v>
      </c>
      <c r="B155" s="13" t="s">
        <v>77</v>
      </c>
      <c r="C155" s="12" t="s">
        <v>90</v>
      </c>
      <c r="D155" s="12" t="s">
        <v>74</v>
      </c>
      <c r="E155" s="15">
        <v>40</v>
      </c>
    </row>
    <row r="156" spans="1:5">
      <c r="A156" s="14">
        <v>41410</v>
      </c>
      <c r="B156" s="12" t="s">
        <v>75</v>
      </c>
      <c r="C156" s="12" t="s">
        <v>91</v>
      </c>
      <c r="D156" s="12" t="s">
        <v>74</v>
      </c>
      <c r="E156" s="15">
        <v>60</v>
      </c>
    </row>
    <row r="157" spans="1:5">
      <c r="A157" s="14">
        <v>41410</v>
      </c>
      <c r="B157" s="13" t="s">
        <v>76</v>
      </c>
      <c r="C157" s="12" t="s">
        <v>81</v>
      </c>
      <c r="D157" s="12" t="s">
        <v>74</v>
      </c>
      <c r="E157" s="15">
        <v>33</v>
      </c>
    </row>
    <row r="158" spans="1:5">
      <c r="A158" s="14">
        <v>41410</v>
      </c>
      <c r="B158" s="6" t="s">
        <v>88</v>
      </c>
      <c r="C158" s="12" t="s">
        <v>90</v>
      </c>
      <c r="D158" s="12" t="s">
        <v>74</v>
      </c>
      <c r="E158" s="15">
        <v>67</v>
      </c>
    </row>
    <row r="159" spans="1:5">
      <c r="A159" s="14">
        <v>41410</v>
      </c>
      <c r="B159" s="6" t="s">
        <v>77</v>
      </c>
      <c r="C159" s="12" t="s">
        <v>83</v>
      </c>
      <c r="D159" s="12" t="s">
        <v>86</v>
      </c>
      <c r="E159" s="15">
        <v>33</v>
      </c>
    </row>
    <row r="160" spans="1:5">
      <c r="A160" s="14">
        <v>41410</v>
      </c>
      <c r="B160" s="6" t="s">
        <v>75</v>
      </c>
      <c r="C160" s="12" t="s">
        <v>91</v>
      </c>
      <c r="D160" s="12" t="s">
        <v>74</v>
      </c>
      <c r="E160" s="15">
        <v>23</v>
      </c>
    </row>
    <row r="161" spans="1:5">
      <c r="A161" s="14">
        <v>41410</v>
      </c>
      <c r="B161" s="6" t="s">
        <v>73</v>
      </c>
      <c r="C161" s="12" t="s">
        <v>89</v>
      </c>
      <c r="D161" s="12" t="s">
        <v>74</v>
      </c>
      <c r="E161" s="15">
        <v>7</v>
      </c>
    </row>
    <row r="162" spans="1:5">
      <c r="A162" s="14">
        <v>41410</v>
      </c>
      <c r="B162" s="6" t="s">
        <v>73</v>
      </c>
      <c r="C162" s="12" t="s">
        <v>87</v>
      </c>
      <c r="D162" s="12" t="s">
        <v>86</v>
      </c>
      <c r="E162" s="15">
        <v>17</v>
      </c>
    </row>
    <row r="163" spans="1:5">
      <c r="A163" s="14">
        <v>41410</v>
      </c>
      <c r="B163" s="18" t="s">
        <v>75</v>
      </c>
      <c r="C163" s="12" t="s">
        <v>89</v>
      </c>
      <c r="D163" s="12" t="s">
        <v>74</v>
      </c>
      <c r="E163" s="15">
        <v>33</v>
      </c>
    </row>
    <row r="164" spans="1:5">
      <c r="A164" s="14">
        <v>41411</v>
      </c>
      <c r="B164" s="13" t="s">
        <v>76</v>
      </c>
      <c r="C164" s="12" t="s">
        <v>90</v>
      </c>
      <c r="D164" s="12" t="s">
        <v>74</v>
      </c>
      <c r="E164" s="15">
        <v>33</v>
      </c>
    </row>
    <row r="165" spans="1:5">
      <c r="A165" s="14">
        <v>41411</v>
      </c>
      <c r="B165" s="13" t="s">
        <v>76</v>
      </c>
      <c r="C165" s="12" t="s">
        <v>91</v>
      </c>
      <c r="D165" s="12" t="s">
        <v>74</v>
      </c>
      <c r="E165" s="15">
        <v>33</v>
      </c>
    </row>
    <row r="166" spans="1:5">
      <c r="A166" s="14">
        <v>41411</v>
      </c>
      <c r="B166" s="12" t="s">
        <v>75</v>
      </c>
      <c r="C166" s="12" t="s">
        <v>89</v>
      </c>
      <c r="D166" s="12" t="s">
        <v>86</v>
      </c>
      <c r="E166" s="15">
        <v>60</v>
      </c>
    </row>
    <row r="167" spans="1:5">
      <c r="A167" s="14">
        <v>41411</v>
      </c>
      <c r="B167" s="13" t="s">
        <v>76</v>
      </c>
      <c r="C167" s="12" t="s">
        <v>91</v>
      </c>
      <c r="D167" s="12" t="s">
        <v>86</v>
      </c>
      <c r="E167" s="15">
        <v>33</v>
      </c>
    </row>
    <row r="168" spans="1:5">
      <c r="A168" s="14">
        <v>41411</v>
      </c>
      <c r="B168" s="6" t="s">
        <v>88</v>
      </c>
      <c r="C168" s="12" t="s">
        <v>82</v>
      </c>
      <c r="D168" s="12" t="s">
        <v>86</v>
      </c>
      <c r="E168" s="15">
        <v>67</v>
      </c>
    </row>
    <row r="169" spans="1:5">
      <c r="A169" s="14">
        <v>41411</v>
      </c>
      <c r="B169" s="6" t="s">
        <v>77</v>
      </c>
      <c r="C169" s="12" t="s">
        <v>89</v>
      </c>
      <c r="D169" s="12" t="s">
        <v>86</v>
      </c>
      <c r="E169" s="15">
        <v>33</v>
      </c>
    </row>
    <row r="170" spans="1:5">
      <c r="A170" s="14">
        <v>41411</v>
      </c>
      <c r="B170" s="13" t="s">
        <v>76</v>
      </c>
      <c r="C170" s="12" t="s">
        <v>89</v>
      </c>
      <c r="D170" s="12" t="s">
        <v>74</v>
      </c>
      <c r="E170" s="15">
        <v>33</v>
      </c>
    </row>
    <row r="171" spans="1:5">
      <c r="A171" s="14">
        <v>41411</v>
      </c>
      <c r="B171" s="6" t="s">
        <v>73</v>
      </c>
      <c r="C171" s="12" t="s">
        <v>91</v>
      </c>
      <c r="D171" s="12" t="s">
        <v>74</v>
      </c>
      <c r="E171" s="15">
        <v>7</v>
      </c>
    </row>
    <row r="172" spans="1:5">
      <c r="A172" s="14">
        <v>41412</v>
      </c>
      <c r="B172" s="6" t="s">
        <v>73</v>
      </c>
      <c r="C172" s="12" t="s">
        <v>87</v>
      </c>
      <c r="D172" s="12" t="s">
        <v>74</v>
      </c>
      <c r="E172" s="15">
        <v>17</v>
      </c>
    </row>
    <row r="173" spans="1:5">
      <c r="A173" s="14">
        <v>41412</v>
      </c>
      <c r="B173" s="6" t="s">
        <v>73</v>
      </c>
      <c r="C173" s="12" t="s">
        <v>90</v>
      </c>
      <c r="D173" s="12" t="s">
        <v>74</v>
      </c>
      <c r="E173" s="15">
        <v>7</v>
      </c>
    </row>
    <row r="174" spans="1:5">
      <c r="A174" s="14">
        <v>41412</v>
      </c>
      <c r="B174" s="6" t="s">
        <v>73</v>
      </c>
      <c r="C174" s="12" t="s">
        <v>81</v>
      </c>
      <c r="D174" s="12" t="s">
        <v>86</v>
      </c>
      <c r="E174" s="15">
        <v>17</v>
      </c>
    </row>
    <row r="175" spans="1:5">
      <c r="A175" s="14">
        <v>41412</v>
      </c>
      <c r="B175" s="13" t="s">
        <v>76</v>
      </c>
      <c r="C175" s="12" t="s">
        <v>82</v>
      </c>
      <c r="D175" s="12" t="s">
        <v>74</v>
      </c>
      <c r="E175" s="15">
        <v>33</v>
      </c>
    </row>
    <row r="176" spans="1:5">
      <c r="A176" s="14">
        <v>41412</v>
      </c>
      <c r="B176" s="6" t="s">
        <v>73</v>
      </c>
      <c r="C176" s="12" t="s">
        <v>91</v>
      </c>
      <c r="D176" s="12" t="s">
        <v>74</v>
      </c>
      <c r="E176" s="15">
        <v>7</v>
      </c>
    </row>
    <row r="177" spans="1:5">
      <c r="A177" s="14">
        <v>41412</v>
      </c>
      <c r="B177" s="6" t="s">
        <v>73</v>
      </c>
      <c r="C177" s="12" t="s">
        <v>87</v>
      </c>
      <c r="D177" s="12" t="s">
        <v>86</v>
      </c>
      <c r="E177" s="15">
        <v>7</v>
      </c>
    </row>
    <row r="178" spans="1:5">
      <c r="A178" s="14">
        <v>41412</v>
      </c>
      <c r="B178" s="13" t="s">
        <v>76</v>
      </c>
      <c r="C178" s="12" t="s">
        <v>82</v>
      </c>
      <c r="D178" s="12" t="s">
        <v>86</v>
      </c>
      <c r="E178" s="15">
        <v>33</v>
      </c>
    </row>
    <row r="179" spans="1:5">
      <c r="A179" s="14">
        <v>41413</v>
      </c>
      <c r="B179" s="6" t="s">
        <v>73</v>
      </c>
      <c r="C179" s="12" t="s">
        <v>91</v>
      </c>
      <c r="D179" s="12" t="s">
        <v>86</v>
      </c>
      <c r="E179" s="15">
        <v>7</v>
      </c>
    </row>
    <row r="180" spans="1:5">
      <c r="A180" s="14">
        <v>41414</v>
      </c>
      <c r="B180" s="6" t="s">
        <v>73</v>
      </c>
      <c r="C180" s="12" t="s">
        <v>83</v>
      </c>
      <c r="D180" s="12" t="s">
        <v>86</v>
      </c>
      <c r="E180" s="15">
        <v>7</v>
      </c>
    </row>
    <row r="181" spans="1:5">
      <c r="A181" s="14">
        <v>41414</v>
      </c>
      <c r="B181" s="13" t="s">
        <v>76</v>
      </c>
      <c r="C181" s="12" t="s">
        <v>91</v>
      </c>
      <c r="D181" s="12" t="s">
        <v>86</v>
      </c>
      <c r="E181" s="15">
        <v>33</v>
      </c>
    </row>
    <row r="182" spans="1:5">
      <c r="A182" s="14">
        <v>41414</v>
      </c>
      <c r="B182" s="6" t="s">
        <v>73</v>
      </c>
      <c r="C182" s="12" t="s">
        <v>89</v>
      </c>
      <c r="D182" s="12" t="s">
        <v>86</v>
      </c>
      <c r="E182" s="15">
        <v>7</v>
      </c>
    </row>
    <row r="183" spans="1:5">
      <c r="A183" s="14">
        <v>41415</v>
      </c>
      <c r="B183" s="6" t="s">
        <v>73</v>
      </c>
      <c r="C183" s="12" t="s">
        <v>90</v>
      </c>
      <c r="D183" s="12" t="s">
        <v>86</v>
      </c>
      <c r="E183" s="15">
        <v>7</v>
      </c>
    </row>
    <row r="184" spans="1:5">
      <c r="A184" s="14">
        <v>41415</v>
      </c>
      <c r="B184" s="6" t="s">
        <v>73</v>
      </c>
      <c r="C184" s="12" t="s">
        <v>89</v>
      </c>
      <c r="D184" s="12" t="s">
        <v>74</v>
      </c>
      <c r="E184" s="15">
        <v>7</v>
      </c>
    </row>
    <row r="185" spans="1:5">
      <c r="A185" s="14">
        <v>41415</v>
      </c>
      <c r="B185" s="13" t="s">
        <v>76</v>
      </c>
      <c r="C185" s="12" t="s">
        <v>89</v>
      </c>
      <c r="D185" s="12" t="s">
        <v>74</v>
      </c>
      <c r="E185" s="15">
        <v>33</v>
      </c>
    </row>
    <row r="186" spans="1:5">
      <c r="A186" s="14">
        <v>41416</v>
      </c>
      <c r="B186" s="13" t="s">
        <v>77</v>
      </c>
      <c r="C186" s="12" t="s">
        <v>82</v>
      </c>
      <c r="D186" s="12" t="s">
        <v>74</v>
      </c>
      <c r="E186" s="15">
        <v>40</v>
      </c>
    </row>
    <row r="187" spans="1:5">
      <c r="A187" s="14">
        <v>41417</v>
      </c>
      <c r="B187" s="13" t="s">
        <v>76</v>
      </c>
      <c r="C187" s="12" t="s">
        <v>82</v>
      </c>
      <c r="D187" s="12" t="s">
        <v>86</v>
      </c>
      <c r="E187" s="15">
        <v>33</v>
      </c>
    </row>
    <row r="188" spans="1:5">
      <c r="A188" s="14">
        <v>41417</v>
      </c>
      <c r="B188" s="13" t="s">
        <v>77</v>
      </c>
      <c r="C188" s="12" t="s">
        <v>83</v>
      </c>
      <c r="D188" s="12" t="s">
        <v>74</v>
      </c>
      <c r="E188" s="15">
        <v>40</v>
      </c>
    </row>
    <row r="189" spans="1:5">
      <c r="A189" s="14">
        <v>41418</v>
      </c>
      <c r="B189" s="6" t="s">
        <v>77</v>
      </c>
      <c r="C189" s="12" t="s">
        <v>89</v>
      </c>
      <c r="D189" s="12" t="s">
        <v>86</v>
      </c>
      <c r="E189" s="15">
        <v>33</v>
      </c>
    </row>
    <row r="190" spans="1:5">
      <c r="A190" s="14">
        <v>41418</v>
      </c>
      <c r="B190" s="6" t="s">
        <v>77</v>
      </c>
      <c r="C190" s="12" t="s">
        <v>89</v>
      </c>
      <c r="D190" s="12" t="s">
        <v>74</v>
      </c>
      <c r="E190" s="15">
        <v>33</v>
      </c>
    </row>
    <row r="191" spans="1:5">
      <c r="A191" s="14">
        <v>41418</v>
      </c>
      <c r="B191" s="6" t="s">
        <v>77</v>
      </c>
      <c r="C191" s="12" t="s">
        <v>82</v>
      </c>
      <c r="D191" s="12" t="s">
        <v>74</v>
      </c>
      <c r="E191" s="15">
        <v>33</v>
      </c>
    </row>
    <row r="192" spans="1:5">
      <c r="A192" s="14">
        <v>41418</v>
      </c>
      <c r="B192" s="12" t="s">
        <v>75</v>
      </c>
      <c r="C192" s="12" t="s">
        <v>87</v>
      </c>
      <c r="D192" s="12" t="s">
        <v>86</v>
      </c>
      <c r="E192" s="15">
        <v>60</v>
      </c>
    </row>
    <row r="193" spans="1:5">
      <c r="A193" s="14">
        <v>41418</v>
      </c>
      <c r="B193" s="13" t="s">
        <v>76</v>
      </c>
      <c r="C193" s="12" t="s">
        <v>81</v>
      </c>
      <c r="D193" s="12" t="s">
        <v>74</v>
      </c>
      <c r="E193" s="15">
        <v>33</v>
      </c>
    </row>
    <row r="194" spans="1:5">
      <c r="A194" s="14">
        <v>41418</v>
      </c>
      <c r="B194" s="12" t="s">
        <v>75</v>
      </c>
      <c r="C194" s="12" t="s">
        <v>82</v>
      </c>
      <c r="D194" s="12" t="s">
        <v>86</v>
      </c>
      <c r="E194" s="15">
        <v>60</v>
      </c>
    </row>
    <row r="195" spans="1:5">
      <c r="A195" s="14">
        <v>41419</v>
      </c>
      <c r="B195" s="6" t="s">
        <v>73</v>
      </c>
      <c r="C195" s="12" t="s">
        <v>87</v>
      </c>
      <c r="D195" s="12" t="s">
        <v>86</v>
      </c>
      <c r="E195" s="15">
        <v>17</v>
      </c>
    </row>
    <row r="196" spans="1:5">
      <c r="A196" s="14">
        <v>41419</v>
      </c>
      <c r="B196" s="13" t="s">
        <v>76</v>
      </c>
      <c r="C196" s="12" t="s">
        <v>89</v>
      </c>
      <c r="D196" s="12" t="s">
        <v>86</v>
      </c>
      <c r="E196" s="15">
        <v>33</v>
      </c>
    </row>
    <row r="197" spans="1:5">
      <c r="A197" s="14">
        <v>41419</v>
      </c>
      <c r="B197" s="12" t="s">
        <v>75</v>
      </c>
      <c r="C197" s="12" t="s">
        <v>91</v>
      </c>
      <c r="D197" s="12" t="s">
        <v>74</v>
      </c>
      <c r="E197" s="15">
        <v>60</v>
      </c>
    </row>
    <row r="198" spans="1:5">
      <c r="A198" s="14">
        <v>41419</v>
      </c>
      <c r="B198" s="12" t="s">
        <v>75</v>
      </c>
      <c r="C198" s="12" t="s">
        <v>87</v>
      </c>
      <c r="D198" s="12" t="s">
        <v>74</v>
      </c>
      <c r="E198" s="15">
        <v>60</v>
      </c>
    </row>
    <row r="199" spans="1:5">
      <c r="A199" s="14">
        <v>41420</v>
      </c>
      <c r="B199" s="6" t="s">
        <v>73</v>
      </c>
      <c r="C199" s="12" t="s">
        <v>89</v>
      </c>
      <c r="D199" s="12" t="s">
        <v>74</v>
      </c>
      <c r="E199" s="15">
        <v>17</v>
      </c>
    </row>
    <row r="200" spans="1:5">
      <c r="A200" s="14">
        <v>41420</v>
      </c>
      <c r="B200" s="6" t="s">
        <v>73</v>
      </c>
      <c r="C200" s="12" t="s">
        <v>82</v>
      </c>
      <c r="D200" s="12" t="s">
        <v>74</v>
      </c>
      <c r="E200" s="15">
        <v>17</v>
      </c>
    </row>
    <row r="201" spans="1:5">
      <c r="A201" s="14">
        <v>41420</v>
      </c>
      <c r="B201" s="13" t="s">
        <v>76</v>
      </c>
      <c r="C201" s="12" t="s">
        <v>91</v>
      </c>
      <c r="D201" s="12" t="s">
        <v>86</v>
      </c>
      <c r="E201" s="15">
        <v>33</v>
      </c>
    </row>
    <row r="202" spans="1:5">
      <c r="A202" s="14">
        <v>41421</v>
      </c>
      <c r="B202" s="6" t="s">
        <v>88</v>
      </c>
      <c r="C202" s="12" t="s">
        <v>89</v>
      </c>
      <c r="D202" s="12" t="s">
        <v>74</v>
      </c>
      <c r="E202" s="15">
        <v>67</v>
      </c>
    </row>
    <row r="203" spans="1:5">
      <c r="A203" s="14">
        <v>41421</v>
      </c>
      <c r="B203" s="12" t="s">
        <v>75</v>
      </c>
      <c r="C203" s="12" t="s">
        <v>81</v>
      </c>
      <c r="D203" s="12" t="s">
        <v>86</v>
      </c>
      <c r="E203" s="15">
        <v>60</v>
      </c>
    </row>
    <row r="204" spans="1:5">
      <c r="A204" s="14">
        <v>41421</v>
      </c>
      <c r="B204" s="12" t="s">
        <v>75</v>
      </c>
      <c r="C204" s="12" t="s">
        <v>89</v>
      </c>
      <c r="D204" s="12" t="s">
        <v>74</v>
      </c>
      <c r="E204" s="15">
        <v>60</v>
      </c>
    </row>
    <row r="205" spans="1:5">
      <c r="A205" s="14">
        <v>41421</v>
      </c>
      <c r="B205" s="6" t="s">
        <v>88</v>
      </c>
      <c r="C205" s="12" t="s">
        <v>89</v>
      </c>
      <c r="D205" s="12" t="s">
        <v>74</v>
      </c>
      <c r="E205" s="15">
        <v>67</v>
      </c>
    </row>
    <row r="206" spans="1:5">
      <c r="A206" s="14">
        <v>41422</v>
      </c>
      <c r="B206" s="13" t="s">
        <v>76</v>
      </c>
      <c r="C206" s="12" t="s">
        <v>91</v>
      </c>
      <c r="D206" s="12" t="s">
        <v>74</v>
      </c>
      <c r="E206" s="15">
        <v>33</v>
      </c>
    </row>
    <row r="207" spans="1:5">
      <c r="A207" s="14">
        <v>41422</v>
      </c>
      <c r="B207" s="6" t="s">
        <v>77</v>
      </c>
      <c r="C207" s="12" t="s">
        <v>90</v>
      </c>
      <c r="D207" s="12" t="s">
        <v>74</v>
      </c>
      <c r="E207" s="15">
        <v>33</v>
      </c>
    </row>
    <row r="208" spans="1:5">
      <c r="A208" s="14">
        <v>41422</v>
      </c>
      <c r="B208" s="13" t="s">
        <v>76</v>
      </c>
      <c r="C208" s="12" t="s">
        <v>89</v>
      </c>
      <c r="D208" s="12" t="s">
        <v>74</v>
      </c>
      <c r="E208" s="15">
        <v>33</v>
      </c>
    </row>
    <row r="209" spans="1:5">
      <c r="A209" s="14">
        <v>41422</v>
      </c>
      <c r="B209" s="6" t="s">
        <v>77</v>
      </c>
      <c r="C209" s="12" t="s">
        <v>82</v>
      </c>
      <c r="D209" s="12" t="s">
        <v>74</v>
      </c>
      <c r="E209" s="15">
        <v>33</v>
      </c>
    </row>
    <row r="210" spans="1:5">
      <c r="A210" s="14">
        <v>41422</v>
      </c>
      <c r="B210" s="6" t="s">
        <v>77</v>
      </c>
      <c r="C210" s="12" t="s">
        <v>87</v>
      </c>
      <c r="D210" s="12" t="s">
        <v>74</v>
      </c>
      <c r="E210" s="15">
        <v>33</v>
      </c>
    </row>
    <row r="211" spans="1:5">
      <c r="A211" s="14">
        <v>41422</v>
      </c>
      <c r="B211" s="13" t="s">
        <v>76</v>
      </c>
      <c r="C211" s="12" t="s">
        <v>81</v>
      </c>
      <c r="D211" s="12" t="s">
        <v>74</v>
      </c>
      <c r="E211" s="15">
        <v>33</v>
      </c>
    </row>
    <row r="212" spans="1:5">
      <c r="A212" s="14">
        <v>41422</v>
      </c>
      <c r="B212" s="19" t="s">
        <v>75</v>
      </c>
      <c r="C212" s="12" t="s">
        <v>90</v>
      </c>
      <c r="D212" s="12" t="s">
        <v>74</v>
      </c>
      <c r="E212" s="15">
        <v>40</v>
      </c>
    </row>
    <row r="213" spans="1:5">
      <c r="A213" s="14">
        <v>41423</v>
      </c>
      <c r="B213" s="13" t="s">
        <v>76</v>
      </c>
      <c r="C213" s="12" t="s">
        <v>81</v>
      </c>
      <c r="D213" s="12" t="s">
        <v>74</v>
      </c>
      <c r="E213" s="15">
        <v>33</v>
      </c>
    </row>
    <row r="214" spans="1:5">
      <c r="A214" s="14">
        <v>41423</v>
      </c>
      <c r="B214" s="13" t="s">
        <v>76</v>
      </c>
      <c r="C214" s="12" t="s">
        <v>87</v>
      </c>
      <c r="D214" s="12" t="s">
        <v>74</v>
      </c>
      <c r="E214" s="15">
        <v>33</v>
      </c>
    </row>
    <row r="215" spans="1:5">
      <c r="A215" s="14">
        <v>41424</v>
      </c>
      <c r="B215" s="19" t="s">
        <v>75</v>
      </c>
      <c r="C215" s="12" t="s">
        <v>87</v>
      </c>
      <c r="D215" s="12" t="s">
        <v>74</v>
      </c>
      <c r="E215" s="15">
        <v>40</v>
      </c>
    </row>
    <row r="216" spans="1:5">
      <c r="A216" s="14">
        <v>41424</v>
      </c>
      <c r="B216" s="13" t="s">
        <v>76</v>
      </c>
      <c r="C216" s="12" t="s">
        <v>91</v>
      </c>
      <c r="D216" s="12" t="s">
        <v>86</v>
      </c>
      <c r="E216" s="15">
        <v>33</v>
      </c>
    </row>
    <row r="217" spans="1:5">
      <c r="A217" s="14">
        <v>41424</v>
      </c>
      <c r="B217" s="13" t="s">
        <v>76</v>
      </c>
      <c r="C217" s="12" t="s">
        <v>89</v>
      </c>
      <c r="D217" s="12" t="s">
        <v>86</v>
      </c>
      <c r="E217" s="15">
        <v>33</v>
      </c>
    </row>
    <row r="218" spans="1:5">
      <c r="A218" s="14">
        <v>41424</v>
      </c>
      <c r="B218" s="6" t="s">
        <v>73</v>
      </c>
      <c r="C218" s="12" t="s">
        <v>81</v>
      </c>
      <c r="D218" s="12" t="s">
        <v>86</v>
      </c>
      <c r="E218" s="15">
        <v>17</v>
      </c>
    </row>
    <row r="219" spans="1:5">
      <c r="A219" s="14">
        <v>41424</v>
      </c>
      <c r="B219" s="13" t="s">
        <v>76</v>
      </c>
      <c r="C219" s="12" t="s">
        <v>89</v>
      </c>
      <c r="D219" s="12" t="s">
        <v>74</v>
      </c>
      <c r="E219" s="15">
        <v>33</v>
      </c>
    </row>
    <row r="220" spans="1:5">
      <c r="A220" s="14">
        <v>41425</v>
      </c>
      <c r="B220" s="19" t="s">
        <v>75</v>
      </c>
      <c r="C220" s="12" t="s">
        <v>81</v>
      </c>
      <c r="D220" s="12" t="s">
        <v>74</v>
      </c>
      <c r="E220" s="15">
        <v>40</v>
      </c>
    </row>
    <row r="221" spans="1:5">
      <c r="A221" s="14">
        <v>41425</v>
      </c>
      <c r="B221" s="19" t="s">
        <v>75</v>
      </c>
      <c r="C221" s="12" t="s">
        <v>87</v>
      </c>
      <c r="D221" s="12" t="s">
        <v>86</v>
      </c>
      <c r="E221" s="15">
        <v>40</v>
      </c>
    </row>
    <row r="222" spans="1:5">
      <c r="A222" s="14">
        <v>41425</v>
      </c>
      <c r="B222" s="13" t="s">
        <v>76</v>
      </c>
      <c r="C222" s="12" t="s">
        <v>82</v>
      </c>
      <c r="D222" s="12" t="s">
        <v>74</v>
      </c>
      <c r="E222" s="15">
        <v>33</v>
      </c>
    </row>
    <row r="223" spans="1:5">
      <c r="A223" s="14">
        <v>41425</v>
      </c>
      <c r="B223" s="19" t="s">
        <v>75</v>
      </c>
      <c r="C223" s="12" t="s">
        <v>82</v>
      </c>
      <c r="D223" s="12" t="s">
        <v>74</v>
      </c>
      <c r="E223" s="15">
        <v>40</v>
      </c>
    </row>
    <row r="224" spans="1:5">
      <c r="A224" s="14">
        <v>41425</v>
      </c>
      <c r="B224" s="6" t="s">
        <v>73</v>
      </c>
      <c r="C224" s="12" t="s">
        <v>91</v>
      </c>
      <c r="D224" s="12" t="s">
        <v>74</v>
      </c>
      <c r="E224" s="15">
        <v>17</v>
      </c>
    </row>
    <row r="225" spans="1:7">
      <c r="A225" s="14">
        <v>41425</v>
      </c>
      <c r="B225" s="6" t="s">
        <v>73</v>
      </c>
      <c r="C225" s="12" t="s">
        <v>89</v>
      </c>
      <c r="D225" s="12" t="s">
        <v>86</v>
      </c>
      <c r="E225" s="15">
        <v>17</v>
      </c>
    </row>
    <row r="226" spans="1:7">
      <c r="A226" s="14">
        <v>41425</v>
      </c>
      <c r="B226" s="19" t="s">
        <v>75</v>
      </c>
      <c r="C226" s="12" t="s">
        <v>90</v>
      </c>
      <c r="D226" s="12" t="s">
        <v>74</v>
      </c>
      <c r="E226" s="15">
        <v>40</v>
      </c>
    </row>
    <row r="227" spans="1:7">
      <c r="A227" s="14">
        <v>41425</v>
      </c>
      <c r="B227" s="19" t="s">
        <v>75</v>
      </c>
      <c r="C227" s="12" t="s">
        <v>89</v>
      </c>
      <c r="D227" s="12" t="s">
        <v>86</v>
      </c>
      <c r="E227" s="15">
        <v>40</v>
      </c>
    </row>
    <row r="231" spans="1:7" ht="72.5">
      <c r="A231" s="10" t="s">
        <v>67</v>
      </c>
      <c r="B231" s="10" t="s">
        <v>68</v>
      </c>
      <c r="C231" s="10" t="s">
        <v>69</v>
      </c>
      <c r="D231" s="11" t="s">
        <v>70</v>
      </c>
      <c r="E231" s="11" t="s">
        <v>71</v>
      </c>
      <c r="F231" s="11" t="s">
        <v>72</v>
      </c>
      <c r="G231" s="11" t="s">
        <v>157</v>
      </c>
    </row>
    <row r="232" spans="1:7">
      <c r="A232" s="6" t="s">
        <v>73</v>
      </c>
      <c r="B232">
        <f>COUNTIF($B$2:$B$227,A232)</f>
        <v>71</v>
      </c>
      <c r="C232">
        <f>SUMIF($B$2:$B$227, A232, $E$2:$E$227)</f>
        <v>717</v>
      </c>
      <c r="D232">
        <f>COUNTIFS($B$2:$B$227, A232, $D$2:$D$227, "cash")</f>
        <v>42</v>
      </c>
      <c r="F232">
        <f>SUMIFS($E$2:$E$227, $B$2:$B$227, A232, $D$2:$D$227, "cash")</f>
        <v>414</v>
      </c>
    </row>
    <row r="233" spans="1:7">
      <c r="A233" s="12" t="s">
        <v>75</v>
      </c>
      <c r="B233">
        <f t="shared" ref="B233:B235" si="0">COUNTIF($B$2:$B$227,A233)</f>
        <v>46</v>
      </c>
      <c r="C233">
        <f t="shared" ref="C233:C235" si="1">SUMIF($B$2:$B$227, A233, $E$2:$E$227)</f>
        <v>1934</v>
      </c>
      <c r="D233">
        <f t="shared" ref="D233:D235" si="2">COUNTIFS($B$2:$B$227, A233, $D$2:$D$227, "cash")</f>
        <v>31</v>
      </c>
      <c r="F233">
        <f t="shared" ref="F233:F235" si="3">SUMIFS($E$2:$E$227, $B$2:$B$227, A233, $D$2:$D$227, "cash")</f>
        <v>1350</v>
      </c>
    </row>
    <row r="234" spans="1:7">
      <c r="A234" s="13" t="s">
        <v>76</v>
      </c>
      <c r="B234">
        <f t="shared" si="0"/>
        <v>50</v>
      </c>
      <c r="C234">
        <f t="shared" si="1"/>
        <v>1650</v>
      </c>
      <c r="D234">
        <f t="shared" si="2"/>
        <v>35</v>
      </c>
      <c r="F234">
        <f t="shared" si="3"/>
        <v>1155</v>
      </c>
    </row>
    <row r="235" spans="1:7">
      <c r="A235" s="6" t="s">
        <v>77</v>
      </c>
      <c r="B235">
        <f t="shared" si="0"/>
        <v>32</v>
      </c>
      <c r="C235">
        <f t="shared" si="1"/>
        <v>1119</v>
      </c>
      <c r="D235">
        <f t="shared" si="2"/>
        <v>21</v>
      </c>
      <c r="F235">
        <f t="shared" si="3"/>
        <v>735</v>
      </c>
    </row>
    <row r="238" spans="1:7" ht="58">
      <c r="A238" s="10" t="s">
        <v>78</v>
      </c>
      <c r="B238" s="10" t="s">
        <v>68</v>
      </c>
      <c r="C238" s="10" t="s">
        <v>69</v>
      </c>
      <c r="D238" s="10" t="s">
        <v>79</v>
      </c>
      <c r="E238" s="10" t="s">
        <v>80</v>
      </c>
    </row>
    <row r="239" spans="1:7">
      <c r="A239" s="12" t="s">
        <v>81</v>
      </c>
    </row>
    <row r="240" spans="1:7">
      <c r="A240" s="12" t="s">
        <v>82</v>
      </c>
    </row>
    <row r="241" spans="1:14">
      <c r="A241" s="12" t="s">
        <v>83</v>
      </c>
    </row>
    <row r="245" spans="1:14">
      <c r="N245" s="10"/>
    </row>
  </sheetData>
  <autoFilter ref="A1:E227" xr:uid="{E19FE17E-CC96-4F07-A5AC-2754752FD3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A57B-C041-4D32-94C5-5C842FB1B133}">
  <dimension ref="A1:Q36"/>
  <sheetViews>
    <sheetView tabSelected="1" topLeftCell="B16" workbookViewId="0">
      <selection activeCell="Q24" sqref="Q24:Q36"/>
    </sheetView>
  </sheetViews>
  <sheetFormatPr defaultRowHeight="14.5"/>
  <cols>
    <col min="1" max="1" width="11.7265625" customWidth="1"/>
    <col min="2" max="2" width="12.90625" customWidth="1"/>
    <col min="3" max="3" width="11.453125" customWidth="1"/>
    <col min="5" max="5" width="11" customWidth="1"/>
    <col min="6" max="6" width="12.08984375" customWidth="1"/>
    <col min="7" max="7" width="10.90625" customWidth="1"/>
    <col min="8" max="8" width="11.54296875" customWidth="1"/>
    <col min="11" max="11" width="7.90625" customWidth="1"/>
    <col min="12" max="12" width="11.36328125" customWidth="1"/>
    <col min="15" max="15" width="9.81640625" customWidth="1"/>
    <col min="16" max="16" width="11.54296875" customWidth="1"/>
    <col min="17" max="17" width="10.6328125" customWidth="1"/>
  </cols>
  <sheetData>
    <row r="1" spans="1:17">
      <c r="A1" s="8" t="s">
        <v>102</v>
      </c>
      <c r="B1" s="8" t="s">
        <v>103</v>
      </c>
      <c r="C1" s="8" t="s">
        <v>85</v>
      </c>
    </row>
    <row r="2" spans="1:17">
      <c r="A2" s="8">
        <v>2345</v>
      </c>
      <c r="B2" s="8">
        <v>500</v>
      </c>
      <c r="C2" s="8">
        <v>15</v>
      </c>
    </row>
    <row r="3" spans="1:17">
      <c r="A3" s="8">
        <v>5457</v>
      </c>
      <c r="B3" s="8">
        <v>234</v>
      </c>
      <c r="C3" s="8">
        <v>28</v>
      </c>
    </row>
    <row r="4" spans="1:17">
      <c r="A4" s="8">
        <v>9823</v>
      </c>
      <c r="B4" s="8">
        <v>155</v>
      </c>
      <c r="C4" s="8">
        <v>13</v>
      </c>
    </row>
    <row r="5" spans="1:17">
      <c r="A5" s="8">
        <v>1233</v>
      </c>
      <c r="B5" s="8">
        <v>122</v>
      </c>
      <c r="C5" s="8">
        <v>12</v>
      </c>
    </row>
    <row r="6" spans="1:17">
      <c r="A6" s="8">
        <v>2344</v>
      </c>
      <c r="B6" s="8">
        <v>166</v>
      </c>
      <c r="C6" s="8">
        <v>24</v>
      </c>
      <c r="L6" s="8" t="s">
        <v>102</v>
      </c>
      <c r="M6" s="8">
        <v>2345</v>
      </c>
      <c r="N6" s="8">
        <v>5457</v>
      </c>
      <c r="O6" s="8">
        <v>9823</v>
      </c>
      <c r="P6" s="8">
        <v>1233</v>
      </c>
      <c r="Q6" s="8">
        <v>2344</v>
      </c>
    </row>
    <row r="7" spans="1:17">
      <c r="L7" s="8" t="s">
        <v>103</v>
      </c>
      <c r="M7" s="8">
        <v>500</v>
      </c>
      <c r="N7" s="8">
        <v>234</v>
      </c>
      <c r="O7" s="8">
        <v>155</v>
      </c>
      <c r="P7" s="8">
        <v>122</v>
      </c>
      <c r="Q7" s="8">
        <v>166</v>
      </c>
    </row>
    <row r="8" spans="1:17">
      <c r="L8" s="8" t="s">
        <v>85</v>
      </c>
      <c r="M8" s="8">
        <v>15</v>
      </c>
      <c r="N8" s="8">
        <v>28</v>
      </c>
      <c r="O8" s="8">
        <v>13</v>
      </c>
      <c r="P8" s="8">
        <v>12</v>
      </c>
      <c r="Q8" s="8">
        <v>24</v>
      </c>
    </row>
    <row r="10" spans="1:17">
      <c r="A10" t="s">
        <v>104</v>
      </c>
    </row>
    <row r="11" spans="1:17">
      <c r="M11">
        <f>HLOOKUP(B13, M6:Q8, 3,)</f>
        <v>13</v>
      </c>
    </row>
    <row r="13" spans="1:17">
      <c r="A13" t="s">
        <v>102</v>
      </c>
      <c r="B13">
        <v>9823</v>
      </c>
    </row>
    <row r="14" spans="1:17">
      <c r="A14" t="s">
        <v>85</v>
      </c>
      <c r="B14">
        <f>VLOOKUP(B13, A4:C8, 3,0)</f>
        <v>13</v>
      </c>
      <c r="D14">
        <f>VLOOKUP(B13, $A$2:$C$6, 3,0)</f>
        <v>13</v>
      </c>
    </row>
    <row r="17" spans="1:17">
      <c r="A17" s="6" t="s">
        <v>105</v>
      </c>
      <c r="B17" s="20">
        <v>9823</v>
      </c>
    </row>
    <row r="18" spans="1:17">
      <c r="A18" s="6" t="s">
        <v>106</v>
      </c>
      <c r="B18" s="21" t="s">
        <v>107</v>
      </c>
    </row>
    <row r="22" spans="1:17">
      <c r="A22" s="22" t="s">
        <v>108</v>
      </c>
      <c r="B22" s="23" t="s">
        <v>109</v>
      </c>
      <c r="C22" s="24" t="s">
        <v>110</v>
      </c>
      <c r="E22" s="25" t="s">
        <v>108</v>
      </c>
      <c r="F22" s="26" t="s">
        <v>134</v>
      </c>
      <c r="G22" s="26" t="s">
        <v>110</v>
      </c>
      <c r="H22" s="28" t="s">
        <v>109</v>
      </c>
    </row>
    <row r="23" spans="1:17">
      <c r="A23">
        <v>110608</v>
      </c>
      <c r="B23" t="s">
        <v>111</v>
      </c>
      <c r="C23" t="s">
        <v>112</v>
      </c>
      <c r="E23">
        <v>990678</v>
      </c>
      <c r="F23" s="27">
        <v>84289</v>
      </c>
      <c r="G23" t="s">
        <v>133</v>
      </c>
      <c r="H23" t="str">
        <f>VLOOKUP(E23, $A$23:$C$35, 2,)</f>
        <v>Pitt</v>
      </c>
      <c r="L23" s="22" t="s">
        <v>135</v>
      </c>
      <c r="M23" s="23" t="s">
        <v>136</v>
      </c>
      <c r="O23" s="25" t="s">
        <v>108</v>
      </c>
      <c r="P23" s="26" t="s">
        <v>134</v>
      </c>
      <c r="Q23" s="26" t="s">
        <v>136</v>
      </c>
    </row>
    <row r="24" spans="1:17">
      <c r="A24">
        <v>253072</v>
      </c>
      <c r="B24" t="s">
        <v>113</v>
      </c>
      <c r="C24" t="s">
        <v>114</v>
      </c>
      <c r="E24">
        <v>830385</v>
      </c>
      <c r="F24" s="27">
        <v>137670</v>
      </c>
      <c r="G24" t="s">
        <v>131</v>
      </c>
      <c r="H24" t="str">
        <f t="shared" ref="H24:H35" si="0">VLOOKUP(E24, $A$23:$C$35, 2,)</f>
        <v>Williams</v>
      </c>
      <c r="L24" s="27">
        <v>25000</v>
      </c>
      <c r="M24" t="s">
        <v>137</v>
      </c>
      <c r="O24">
        <v>990678</v>
      </c>
      <c r="P24" s="27">
        <v>84289</v>
      </c>
      <c r="Q24" t="str">
        <f>VLOOKUP(P24, $L$24:$M$28, 2,1)</f>
        <v>Level C</v>
      </c>
    </row>
    <row r="25" spans="1:17">
      <c r="A25">
        <v>352711</v>
      </c>
      <c r="B25" t="s">
        <v>115</v>
      </c>
      <c r="C25" t="s">
        <v>112</v>
      </c>
      <c r="E25">
        <v>795574</v>
      </c>
      <c r="F25" s="27">
        <v>190024</v>
      </c>
      <c r="G25" t="s">
        <v>129</v>
      </c>
      <c r="H25" t="str">
        <f t="shared" si="0"/>
        <v>Stark</v>
      </c>
      <c r="L25" s="27">
        <v>50000</v>
      </c>
      <c r="M25" t="s">
        <v>138</v>
      </c>
      <c r="O25">
        <v>830385</v>
      </c>
      <c r="P25" s="27">
        <v>137670</v>
      </c>
      <c r="Q25" t="str">
        <f t="shared" ref="Q25:Q36" si="1">VLOOKUP(P25, $L$24:$M$28, 2,1)</f>
        <v>Level D</v>
      </c>
    </row>
    <row r="26" spans="1:17">
      <c r="A26">
        <v>391006</v>
      </c>
      <c r="B26" t="s">
        <v>116</v>
      </c>
      <c r="C26" t="s">
        <v>117</v>
      </c>
      <c r="E26">
        <v>580622</v>
      </c>
      <c r="F26" s="27">
        <v>122604</v>
      </c>
      <c r="G26" t="s">
        <v>122</v>
      </c>
      <c r="H26" t="str">
        <f t="shared" si="0"/>
        <v>Manning</v>
      </c>
      <c r="L26" s="27">
        <v>75000</v>
      </c>
      <c r="M26" t="s">
        <v>139</v>
      </c>
      <c r="O26">
        <v>795574</v>
      </c>
      <c r="P26" s="27">
        <v>190024</v>
      </c>
      <c r="Q26" t="str">
        <f t="shared" si="1"/>
        <v>Level E</v>
      </c>
    </row>
    <row r="27" spans="1:17">
      <c r="A27">
        <v>392128</v>
      </c>
      <c r="B27" t="s">
        <v>118</v>
      </c>
      <c r="C27" t="s">
        <v>119</v>
      </c>
      <c r="E27">
        <v>549457</v>
      </c>
      <c r="F27" s="27">
        <v>111709</v>
      </c>
      <c r="G27" t="s">
        <v>112</v>
      </c>
      <c r="H27" t="str">
        <f t="shared" si="0"/>
        <v>Elway</v>
      </c>
      <c r="L27" s="27">
        <v>100000</v>
      </c>
      <c r="M27" t="s">
        <v>140</v>
      </c>
      <c r="O27">
        <v>580622</v>
      </c>
      <c r="P27" s="27">
        <v>122604</v>
      </c>
      <c r="Q27" t="str">
        <f t="shared" si="1"/>
        <v>Level D</v>
      </c>
    </row>
    <row r="28" spans="1:17">
      <c r="A28">
        <v>549457</v>
      </c>
      <c r="B28" t="s">
        <v>120</v>
      </c>
      <c r="C28" t="s">
        <v>112</v>
      </c>
      <c r="E28">
        <v>392128</v>
      </c>
      <c r="F28" s="27">
        <v>85931</v>
      </c>
      <c r="G28" t="s">
        <v>119</v>
      </c>
      <c r="H28" t="str">
        <f t="shared" si="0"/>
        <v>Favre</v>
      </c>
      <c r="L28" s="27">
        <v>150000</v>
      </c>
      <c r="M28" t="s">
        <v>141</v>
      </c>
      <c r="O28">
        <v>549457</v>
      </c>
      <c r="P28" s="27">
        <v>111709</v>
      </c>
      <c r="Q28" t="str">
        <f t="shared" si="1"/>
        <v>Level D</v>
      </c>
    </row>
    <row r="29" spans="1:17">
      <c r="A29">
        <v>580622</v>
      </c>
      <c r="B29" t="s">
        <v>121</v>
      </c>
      <c r="C29" t="s">
        <v>122</v>
      </c>
      <c r="E29">
        <v>391006</v>
      </c>
      <c r="F29" s="27">
        <v>168114</v>
      </c>
      <c r="G29" t="s">
        <v>117</v>
      </c>
      <c r="H29" t="str">
        <f t="shared" si="0"/>
        <v>Pan</v>
      </c>
      <c r="O29">
        <v>392128</v>
      </c>
      <c r="P29" s="27">
        <v>85931</v>
      </c>
      <c r="Q29" t="str">
        <f t="shared" si="1"/>
        <v>Level C</v>
      </c>
    </row>
    <row r="30" spans="1:17">
      <c r="A30">
        <v>602693</v>
      </c>
      <c r="B30" t="s">
        <v>123</v>
      </c>
      <c r="C30" t="s">
        <v>124</v>
      </c>
      <c r="E30">
        <v>352711</v>
      </c>
      <c r="F30" s="27">
        <v>89627</v>
      </c>
      <c r="G30" t="s">
        <v>112</v>
      </c>
      <c r="H30" t="str">
        <f t="shared" si="0"/>
        <v>Smith</v>
      </c>
      <c r="O30">
        <v>391006</v>
      </c>
      <c r="P30" s="27">
        <v>168114</v>
      </c>
      <c r="Q30" t="str">
        <f t="shared" si="1"/>
        <v>Level E</v>
      </c>
    </row>
    <row r="31" spans="1:17">
      <c r="A31">
        <v>611810</v>
      </c>
      <c r="B31" t="s">
        <v>125</v>
      </c>
      <c r="C31" t="s">
        <v>126</v>
      </c>
      <c r="E31">
        <v>253072</v>
      </c>
      <c r="F31" s="27">
        <v>149946</v>
      </c>
      <c r="G31" t="s">
        <v>114</v>
      </c>
      <c r="H31" t="str">
        <f t="shared" si="0"/>
        <v>Cline</v>
      </c>
      <c r="O31">
        <v>352711</v>
      </c>
      <c r="P31" s="27">
        <v>89627</v>
      </c>
      <c r="Q31" t="str">
        <f t="shared" si="1"/>
        <v>Level C</v>
      </c>
    </row>
    <row r="32" spans="1:17">
      <c r="A32">
        <v>612235</v>
      </c>
      <c r="B32" t="s">
        <v>127</v>
      </c>
      <c r="C32" t="s">
        <v>124</v>
      </c>
      <c r="E32">
        <v>612235</v>
      </c>
      <c r="F32" s="27">
        <v>145893</v>
      </c>
      <c r="G32" t="s">
        <v>124</v>
      </c>
      <c r="H32" t="str">
        <f t="shared" si="0"/>
        <v>Jordan</v>
      </c>
      <c r="O32">
        <v>253072</v>
      </c>
      <c r="P32" s="27">
        <v>149946</v>
      </c>
      <c r="Q32" t="str">
        <f t="shared" si="1"/>
        <v>Level D</v>
      </c>
    </row>
    <row r="33" spans="1:17">
      <c r="A33">
        <v>795574</v>
      </c>
      <c r="B33" t="s">
        <v>128</v>
      </c>
      <c r="C33" t="s">
        <v>129</v>
      </c>
      <c r="E33">
        <v>611810</v>
      </c>
      <c r="F33" s="27">
        <v>64757</v>
      </c>
      <c r="G33" t="s">
        <v>126</v>
      </c>
      <c r="H33" t="str">
        <f t="shared" si="0"/>
        <v>Woods</v>
      </c>
      <c r="O33">
        <v>612235</v>
      </c>
      <c r="P33" s="27">
        <v>145893</v>
      </c>
      <c r="Q33" t="str">
        <f t="shared" si="1"/>
        <v>Level D</v>
      </c>
    </row>
    <row r="34" spans="1:17">
      <c r="A34">
        <v>830385</v>
      </c>
      <c r="B34" t="s">
        <v>130</v>
      </c>
      <c r="C34" t="s">
        <v>131</v>
      </c>
      <c r="E34">
        <v>602693</v>
      </c>
      <c r="F34" s="27">
        <v>71478</v>
      </c>
      <c r="G34" t="s">
        <v>124</v>
      </c>
      <c r="H34" t="str">
        <f t="shared" si="0"/>
        <v>Vick</v>
      </c>
      <c r="O34">
        <v>611810</v>
      </c>
      <c r="P34" s="27">
        <v>64757</v>
      </c>
      <c r="Q34" t="str">
        <f t="shared" si="1"/>
        <v>Level B</v>
      </c>
    </row>
    <row r="35" spans="1:17">
      <c r="A35">
        <v>990678</v>
      </c>
      <c r="B35" t="s">
        <v>132</v>
      </c>
      <c r="C35" t="s">
        <v>133</v>
      </c>
      <c r="E35">
        <v>110608</v>
      </c>
      <c r="F35" s="27">
        <v>131505</v>
      </c>
      <c r="G35" t="s">
        <v>112</v>
      </c>
      <c r="H35" t="str">
        <f t="shared" si="0"/>
        <v>Doe</v>
      </c>
      <c r="O35">
        <v>602693</v>
      </c>
      <c r="P35" s="27">
        <v>71478</v>
      </c>
      <c r="Q35" t="str">
        <f t="shared" si="1"/>
        <v>Level B</v>
      </c>
    </row>
    <row r="36" spans="1:17">
      <c r="O36">
        <v>110608</v>
      </c>
      <c r="P36" s="27">
        <v>131505</v>
      </c>
      <c r="Q36" t="str">
        <f t="shared" si="1"/>
        <v>Level 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Vairabharathi VR</dc:creator>
  <cp:lastModifiedBy>Vairabharathi VR</cp:lastModifiedBy>
  <dcterms:created xsi:type="dcterms:W3CDTF">2024-07-17T08:27:04Z</dcterms:created>
  <dcterms:modified xsi:type="dcterms:W3CDTF">2024-07-19T05:13:44Z</dcterms:modified>
</cp:coreProperties>
</file>