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VCU\VCU Teaching\FIRE 623\Fall 2023-2024\Final Exam Material\"/>
    </mc:Choice>
  </mc:AlternateContent>
  <xr:revisionPtr revIDLastSave="0" documentId="8_{88D2C233-7A82-427D-ACF2-1267BFDAD2A0}" xr6:coauthVersionLast="47" xr6:coauthVersionMax="47" xr10:uidLastSave="{00000000-0000-0000-0000-000000000000}"/>
  <bookViews>
    <workbookView xWindow="-120" yWindow="-120" windowWidth="29040" windowHeight="15840" activeTab="4" xr2:uid="{40DFAB64-B6B0-4F95-B66B-5EBEBCE823A9}"/>
  </bookViews>
  <sheets>
    <sheet name="Cross Health IS" sheetId="1" r:id="rId1"/>
    <sheet name="Cross Health BS" sheetId="2" r:id="rId2"/>
    <sheet name="Cross Play IS" sheetId="3" r:id="rId3"/>
    <sheet name="Cross Play BS" sheetId="4" r:id="rId4"/>
    <sheet name="First Figher IS" sheetId="5" r:id="rId5"/>
    <sheet name="First Fighter BS" sheetId="6" r:id="rId6"/>
    <sheet name="Public Comps" sheetId="7" r:id="rId7"/>
    <sheet name="M&amp;A Comps" sheetId="8" r:id="rId8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45248.8145138889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6" l="1"/>
  <c r="E32" i="6"/>
  <c r="F32" i="6"/>
  <c r="C32" i="6"/>
  <c r="D26" i="6"/>
  <c r="D33" i="6" s="1"/>
  <c r="D35" i="6" s="1"/>
  <c r="E26" i="6"/>
  <c r="E33" i="6" s="1"/>
  <c r="E35" i="6" s="1"/>
  <c r="F26" i="6"/>
  <c r="F33" i="6" s="1"/>
  <c r="F35" i="6" s="1"/>
  <c r="C26" i="6"/>
  <c r="C33" i="6" s="1"/>
  <c r="C35" i="6" s="1"/>
  <c r="D19" i="6"/>
  <c r="E19" i="6"/>
  <c r="D18" i="6"/>
  <c r="E18" i="6"/>
  <c r="F18" i="6"/>
  <c r="C18" i="6"/>
  <c r="D11" i="6"/>
  <c r="E11" i="6"/>
  <c r="F11" i="6"/>
  <c r="F19" i="6" s="1"/>
  <c r="F36" i="6" s="1"/>
  <c r="C11" i="6"/>
  <c r="C19" i="6" s="1"/>
  <c r="D33" i="4"/>
  <c r="E33" i="4"/>
  <c r="F33" i="4"/>
  <c r="C33" i="4"/>
  <c r="D27" i="4"/>
  <c r="D34" i="4" s="1"/>
  <c r="D36" i="4" s="1"/>
  <c r="E27" i="4"/>
  <c r="E34" i="4" s="1"/>
  <c r="E36" i="4" s="1"/>
  <c r="F27" i="4"/>
  <c r="F34" i="4" s="1"/>
  <c r="F36" i="4" s="1"/>
  <c r="C27" i="4"/>
  <c r="C34" i="4" s="1"/>
  <c r="C36" i="4" s="1"/>
  <c r="D18" i="4"/>
  <c r="E18" i="4"/>
  <c r="F18" i="4"/>
  <c r="C18" i="4"/>
  <c r="D11" i="4"/>
  <c r="D19" i="4" s="1"/>
  <c r="E11" i="4"/>
  <c r="E19" i="4" s="1"/>
  <c r="F11" i="4"/>
  <c r="C11" i="4"/>
  <c r="D22" i="3"/>
  <c r="E22" i="3"/>
  <c r="F22" i="3"/>
  <c r="G22" i="3"/>
  <c r="C22" i="3"/>
  <c r="G17" i="3"/>
  <c r="G19" i="3" s="1"/>
  <c r="G14" i="3"/>
  <c r="G15" i="3" s="1"/>
  <c r="D9" i="3"/>
  <c r="D10" i="3" s="1"/>
  <c r="E9" i="3"/>
  <c r="E10" i="3" s="1"/>
  <c r="F9" i="3"/>
  <c r="F10" i="3" s="1"/>
  <c r="G9" i="3"/>
  <c r="G10" i="3" s="1"/>
  <c r="C9" i="3"/>
  <c r="C14" i="3" s="1"/>
  <c r="E7" i="3"/>
  <c r="F7" i="3"/>
  <c r="G7" i="3"/>
  <c r="D7" i="3"/>
  <c r="D32" i="2"/>
  <c r="E32" i="2"/>
  <c r="F32" i="2"/>
  <c r="C32" i="2"/>
  <c r="D26" i="2"/>
  <c r="D33" i="2" s="1"/>
  <c r="D35" i="2" s="1"/>
  <c r="E26" i="2"/>
  <c r="E33" i="2" s="1"/>
  <c r="E35" i="2" s="1"/>
  <c r="F26" i="2"/>
  <c r="F33" i="2" s="1"/>
  <c r="F35" i="2" s="1"/>
  <c r="C26" i="2"/>
  <c r="C33" i="2" s="1"/>
  <c r="C35" i="2" s="1"/>
  <c r="D18" i="2"/>
  <c r="E18" i="2"/>
  <c r="F18" i="2"/>
  <c r="C18" i="2"/>
  <c r="D11" i="2"/>
  <c r="E11" i="2"/>
  <c r="F11" i="2"/>
  <c r="C11" i="2"/>
  <c r="D22" i="1"/>
  <c r="E22" i="1"/>
  <c r="F22" i="1"/>
  <c r="G22" i="1"/>
  <c r="C22" i="1"/>
  <c r="E14" i="1"/>
  <c r="E17" i="1" s="1"/>
  <c r="E19" i="1" s="1"/>
  <c r="G10" i="1"/>
  <c r="D9" i="1"/>
  <c r="D10" i="1" s="1"/>
  <c r="E9" i="1"/>
  <c r="E10" i="1" s="1"/>
  <c r="F9" i="1"/>
  <c r="F14" i="1" s="1"/>
  <c r="F17" i="1" s="1"/>
  <c r="F19" i="1" s="1"/>
  <c r="G9" i="1"/>
  <c r="G14" i="1" s="1"/>
  <c r="G17" i="1" s="1"/>
  <c r="G19" i="1" s="1"/>
  <c r="C9" i="1"/>
  <c r="C14" i="1" s="1"/>
  <c r="C17" i="1" s="1"/>
  <c r="C19" i="1" s="1"/>
  <c r="E7" i="1"/>
  <c r="F7" i="1"/>
  <c r="G7" i="1"/>
  <c r="D7" i="1"/>
  <c r="C10" i="3" l="1"/>
  <c r="E14" i="3"/>
  <c r="E15" i="3" s="1"/>
  <c r="D14" i="3"/>
  <c r="C36" i="6"/>
  <c r="E36" i="6"/>
  <c r="D36" i="6"/>
  <c r="C19" i="4"/>
  <c r="C37" i="4" s="1"/>
  <c r="F19" i="4"/>
  <c r="E37" i="4"/>
  <c r="F37" i="4"/>
  <c r="D37" i="4"/>
  <c r="C15" i="3"/>
  <c r="C17" i="3"/>
  <c r="C19" i="3" s="1"/>
  <c r="F14" i="3"/>
  <c r="E17" i="3"/>
  <c r="E19" i="3" s="1"/>
  <c r="D14" i="1"/>
  <c r="D17" i="1" s="1"/>
  <c r="D19" i="1" s="1"/>
  <c r="C19" i="2"/>
  <c r="C36" i="2" s="1"/>
  <c r="F19" i="2"/>
  <c r="F36" i="2" s="1"/>
  <c r="E19" i="2"/>
  <c r="E36" i="2" s="1"/>
  <c r="D19" i="2"/>
  <c r="D36" i="2" s="1"/>
  <c r="C10" i="1"/>
  <c r="F10" i="1"/>
  <c r="D17" i="3" l="1"/>
  <c r="D19" i="3" s="1"/>
  <c r="D15" i="3"/>
  <c r="F15" i="3"/>
  <c r="F17" i="3"/>
  <c r="F19" i="3" s="1"/>
</calcChain>
</file>

<file path=xl/sharedStrings.xml><?xml version="1.0" encoding="utf-8"?>
<sst xmlns="http://schemas.openxmlformats.org/spreadsheetml/2006/main" count="365" uniqueCount="208">
  <si>
    <r>
      <rPr>
        <sz val="9"/>
        <rFont val="Times New Roman"/>
        <family val="1"/>
      </rPr>
      <t>-</t>
    </r>
  </si>
  <si>
    <t>CrossHealth - Income Statement</t>
  </si>
  <si>
    <t>Actual</t>
  </si>
  <si>
    <t>Estimated</t>
  </si>
  <si>
    <t>Budget</t>
  </si>
  <si>
    <t>Revenue</t>
  </si>
  <si>
    <t>% Growth</t>
  </si>
  <si>
    <t>Cost of Goods Sold</t>
  </si>
  <si>
    <t>Gross Profit</t>
  </si>
  <si>
    <t>Gross Margin</t>
  </si>
  <si>
    <t>Selling, General &amp; Administrative</t>
  </si>
  <si>
    <t>Depreciation &amp; Amortization</t>
  </si>
  <si>
    <t>Other Expenses / (Income)</t>
  </si>
  <si>
    <t>Operating Income (EBIT)</t>
  </si>
  <si>
    <t>Operating Margin</t>
  </si>
  <si>
    <t>Interest Expense, Net</t>
  </si>
  <si>
    <t>EBT</t>
  </si>
  <si>
    <t>Taxes</t>
  </si>
  <si>
    <t>Net Income Available to Common</t>
  </si>
  <si>
    <t>Capital Expenditures</t>
  </si>
  <si>
    <t>CapEx as % of Revenue</t>
  </si>
  <si>
    <r>
      <rPr>
        <i/>
        <sz val="11"/>
        <rFont val="Times New Roman"/>
        <family val="1"/>
      </rPr>
      <t xml:space="preserve">($ in millions)                                                                          </t>
    </r>
    <r>
      <rPr>
        <b/>
        <i/>
        <u/>
        <sz val="11"/>
        <rFont val="Times New Roman"/>
        <family val="1"/>
      </rPr>
      <t>                                Fiscal Year Ended December,                                 </t>
    </r>
  </si>
  <si>
    <t>CURRENT ASSETS</t>
  </si>
  <si>
    <t>Accounts receivable</t>
  </si>
  <si>
    <t>Inventory</t>
  </si>
  <si>
    <t>Prepaid expenses</t>
  </si>
  <si>
    <t>Total Current Assets</t>
  </si>
  <si>
    <t>Intangible assets</t>
  </si>
  <si>
    <t>Deferred compensation</t>
  </si>
  <si>
    <t>Other assets</t>
  </si>
  <si>
    <t>Total Long-Term Assets</t>
  </si>
  <si>
    <t>Total Assets</t>
  </si>
  <si>
    <t>Accrued expenses</t>
  </si>
  <si>
    <t>Unearned revenue</t>
  </si>
  <si>
    <t>Other current liabilities</t>
  </si>
  <si>
    <t>Total Current Liabilities</t>
  </si>
  <si>
    <t>Deferred taxes</t>
  </si>
  <si>
    <t>Other liabilities</t>
  </si>
  <si>
    <t>Total Long-Term Liabilities</t>
  </si>
  <si>
    <t>Total Liabilities</t>
  </si>
  <si>
    <t>Net stockholders' equity</t>
  </si>
  <si>
    <t>Total Liabilities &amp; Stockholders' Equity</t>
  </si>
  <si>
    <t>Check</t>
  </si>
  <si>
    <t>CrossHealth - Balance Sheet</t>
  </si>
  <si>
    <t>($ in millions)</t>
  </si>
  <si>
    <t>Cash and cash equivalents</t>
  </si>
  <si>
    <t>LONG TERM ASSETS</t>
  </si>
  <si>
    <t>Property and equipment</t>
  </si>
  <si>
    <t>CURRENT LIABILITIES</t>
  </si>
  <si>
    <t>Accounts Payable</t>
  </si>
  <si>
    <t>LONG TERM LIABILITIES</t>
  </si>
  <si>
    <t>Long Term Debt</t>
  </si>
  <si>
    <r>
      <rPr>
        <b/>
        <sz val="10"/>
        <rFont val="Times New Roman"/>
        <family val="1"/>
      </rPr>
      <t xml:space="preserve">Gaming Comps                                                                               Shares                                                                           LTM                    LTM                    LTM                    LTM
</t>
    </r>
    <r>
      <rPr>
        <b/>
        <u/>
        <sz val="10"/>
        <rFont val="Times New Roman"/>
        <family val="1"/>
      </rPr>
      <t> Company                                                        Stock Price    </t>
    </r>
    <r>
      <rPr>
        <b/>
        <sz val="10"/>
        <rFont val="Times New Roman"/>
        <family val="1"/>
      </rPr>
      <t xml:space="preserve">  </t>
    </r>
    <r>
      <rPr>
        <b/>
        <u/>
        <sz val="10"/>
        <rFont val="Times New Roman"/>
        <family val="1"/>
      </rPr>
      <t>   Outstanding   </t>
    </r>
    <r>
      <rPr>
        <b/>
        <sz val="10"/>
        <rFont val="Times New Roman"/>
        <family val="1"/>
      </rPr>
      <t xml:space="preserve">  </t>
    </r>
    <r>
      <rPr>
        <b/>
        <u/>
        <sz val="10"/>
        <rFont val="Times New Roman"/>
        <family val="1"/>
      </rPr>
      <t>         Debt         </t>
    </r>
    <r>
      <rPr>
        <b/>
        <sz val="10"/>
        <rFont val="Times New Roman"/>
        <family val="1"/>
      </rPr>
      <t xml:space="preserve">  </t>
    </r>
    <r>
      <rPr>
        <b/>
        <u/>
        <sz val="10"/>
        <rFont val="Times New Roman"/>
        <family val="1"/>
      </rPr>
      <t>         Cash         </t>
    </r>
    <r>
      <rPr>
        <b/>
        <sz val="10"/>
        <rFont val="Times New Roman"/>
        <family val="1"/>
      </rPr>
      <t xml:space="preserve">  </t>
    </r>
    <r>
      <rPr>
        <b/>
        <u/>
        <sz val="10"/>
        <rFont val="Times New Roman"/>
        <family val="1"/>
      </rPr>
      <t>         Sales         </t>
    </r>
    <r>
      <rPr>
        <b/>
        <sz val="10"/>
        <rFont val="Times New Roman"/>
        <family val="1"/>
      </rPr>
      <t xml:space="preserve">  </t>
    </r>
    <r>
      <rPr>
        <b/>
        <u/>
        <sz val="10"/>
        <rFont val="Times New Roman"/>
        <family val="1"/>
      </rPr>
      <t>      EBITDA      </t>
    </r>
    <r>
      <rPr>
        <b/>
        <sz val="10"/>
        <rFont val="Times New Roman"/>
        <family val="1"/>
      </rPr>
      <t xml:space="preserve">  </t>
    </r>
    <r>
      <rPr>
        <b/>
        <u/>
        <sz val="10"/>
        <rFont val="Times New Roman"/>
        <family val="1"/>
      </rPr>
      <t>         EBIT        </t>
    </r>
    <r>
      <rPr>
        <b/>
        <sz val="10"/>
        <rFont val="Times New Roman"/>
        <family val="1"/>
      </rPr>
      <t xml:space="preserve">  </t>
    </r>
    <r>
      <rPr>
        <b/>
        <u/>
        <sz val="10"/>
        <rFont val="Times New Roman"/>
        <family val="1"/>
      </rPr>
      <t>      Earnings     </t>
    </r>
  </si>
  <si>
    <r>
      <rPr>
        <sz val="10"/>
        <rFont val="Times New Roman"/>
        <family val="1"/>
      </rPr>
      <t>Company 6</t>
    </r>
  </si>
  <si>
    <r>
      <rPr>
        <sz val="10"/>
        <rFont val="Times New Roman"/>
        <family val="1"/>
      </rPr>
      <t>Company 7</t>
    </r>
  </si>
  <si>
    <r>
      <rPr>
        <sz val="10"/>
        <rFont val="Times New Roman"/>
        <family val="1"/>
      </rPr>
      <t>Company 8</t>
    </r>
  </si>
  <si>
    <r>
      <rPr>
        <sz val="10"/>
        <rFont val="Times New Roman"/>
        <family val="1"/>
      </rPr>
      <t>Company 9</t>
    </r>
  </si>
  <si>
    <r>
      <rPr>
        <sz val="10"/>
        <rFont val="Times New Roman"/>
        <family val="1"/>
      </rPr>
      <t>Company 10</t>
    </r>
  </si>
  <si>
    <t>CrossPlay - Income Statement</t>
  </si>
  <si>
    <t>Current maturity debt</t>
  </si>
  <si>
    <r>
      <rPr>
        <b/>
        <sz val="9"/>
        <rFont val="Times New Roman"/>
        <family val="1"/>
      </rPr>
      <t>CURRENT ASSETS
Cash and cash equivalents</t>
    </r>
  </si>
  <si>
    <r>
      <rPr>
        <sz val="11"/>
        <rFont val="Calibri"/>
        <family val="2"/>
        <scheme val="minor"/>
      </rPr>
      <t>Accounts receivable</t>
    </r>
  </si>
  <si>
    <t>Accounts payable</t>
  </si>
  <si>
    <r>
      <rPr>
        <sz val="11"/>
        <rFont val="Calibri"/>
        <family val="2"/>
        <scheme val="minor"/>
      </rPr>
      <t>Other current liabilities</t>
    </r>
  </si>
  <si>
    <r>
      <rPr>
        <sz val="11"/>
        <rFont val="Calibri"/>
        <family val="2"/>
        <scheme val="minor"/>
      </rPr>
      <t>Net stockholders' equity</t>
    </r>
  </si>
  <si>
    <r>
      <rPr>
        <b/>
        <sz val="11"/>
        <rFont val="Calibri"/>
        <family val="2"/>
        <scheme val="minor"/>
      </rPr>
      <t>Total Liabilities &amp; Stockholders' Equity</t>
    </r>
  </si>
  <si>
    <r>
      <rPr>
        <sz val="11"/>
        <rFont val="Calibri"/>
        <family val="2"/>
        <scheme val="minor"/>
      </rPr>
      <t>Check</t>
    </r>
  </si>
  <si>
    <r>
      <rPr>
        <i/>
        <sz val="11"/>
        <rFont val="Times New Roman"/>
        <family val="1"/>
      </rPr>
      <t>Actual</t>
    </r>
  </si>
  <si>
    <r>
      <rPr>
        <i/>
        <sz val="11"/>
        <rFont val="Times New Roman"/>
        <family val="1"/>
      </rPr>
      <t>Estimated</t>
    </r>
  </si>
  <si>
    <r>
      <rPr>
        <b/>
        <sz val="11"/>
        <rFont val="Times New Roman"/>
        <family val="1"/>
      </rPr>
      <t>CrossPlay - Balance Sheet</t>
    </r>
  </si>
  <si>
    <r>
      <rPr>
        <i/>
        <sz val="11"/>
        <rFont val="Times New Roman"/>
        <family val="1"/>
      </rPr>
      <t>Budget</t>
    </r>
  </si>
  <si>
    <r>
      <rPr>
        <b/>
        <sz val="11"/>
        <rFont val="Times New Roman"/>
        <family val="1"/>
      </rPr>
      <t>Revenue</t>
    </r>
  </si>
  <si>
    <r>
      <rPr>
        <sz val="11"/>
        <rFont val="Times New Roman"/>
        <family val="1"/>
      </rPr>
      <t>Cost of Goods Sold</t>
    </r>
  </si>
  <si>
    <r>
      <rPr>
        <b/>
        <sz val="11"/>
        <rFont val="Times New Roman"/>
        <family val="1"/>
      </rPr>
      <t>Gross Profit</t>
    </r>
  </si>
  <si>
    <r>
      <rPr>
        <sz val="11"/>
        <rFont val="Times New Roman"/>
        <family val="1"/>
      </rPr>
      <t>Selling, General &amp; Administrative</t>
    </r>
  </si>
  <si>
    <r>
      <rPr>
        <sz val="11"/>
        <rFont val="Times New Roman"/>
        <family val="1"/>
      </rPr>
      <t>Depreciation &amp; Amortization</t>
    </r>
  </si>
  <si>
    <r>
      <rPr>
        <sz val="11"/>
        <rFont val="Times New Roman"/>
        <family val="1"/>
      </rPr>
      <t>Other Expenses / (Income)</t>
    </r>
  </si>
  <si>
    <r>
      <rPr>
        <b/>
        <sz val="11"/>
        <rFont val="Times New Roman"/>
        <family val="1"/>
      </rPr>
      <t>Operating Income (EBIT)</t>
    </r>
  </si>
  <si>
    <r>
      <rPr>
        <sz val="11"/>
        <rFont val="Times New Roman"/>
        <family val="1"/>
      </rPr>
      <t>Interest Expense, Net</t>
    </r>
  </si>
  <si>
    <r>
      <rPr>
        <sz val="11"/>
        <rFont val="Times New Roman"/>
        <family val="1"/>
      </rPr>
      <t>EBT</t>
    </r>
  </si>
  <si>
    <r>
      <rPr>
        <sz val="11"/>
        <rFont val="Times New Roman"/>
        <family val="1"/>
      </rPr>
      <t>Taxes</t>
    </r>
  </si>
  <si>
    <r>
      <rPr>
        <b/>
        <sz val="11"/>
        <rFont val="Times New Roman"/>
        <family val="1"/>
      </rPr>
      <t>Net Income Available to Common</t>
    </r>
  </si>
  <si>
    <r>
      <rPr>
        <sz val="11"/>
        <rFont val="Times New Roman"/>
        <family val="1"/>
      </rPr>
      <t>Capital Expenditures</t>
    </r>
  </si>
  <si>
    <r>
      <rPr>
        <i/>
        <sz val="11"/>
        <color theme="2" tint="-0.499984740745262"/>
        <rFont val="Times New Roman"/>
        <family val="1"/>
      </rPr>
      <t>CapEx as % of Revenue</t>
    </r>
  </si>
  <si>
    <r>
      <rPr>
        <i/>
        <sz val="11"/>
        <color theme="2" tint="-0.499984740745262"/>
        <rFont val="Times New Roman"/>
        <family val="1"/>
      </rPr>
      <t>% Growth</t>
    </r>
  </si>
  <si>
    <r>
      <rPr>
        <i/>
        <sz val="11"/>
        <color theme="2" tint="-0.499984740745262"/>
        <rFont val="Times New Roman"/>
        <family val="1"/>
      </rPr>
      <t>Gross Margin</t>
    </r>
  </si>
  <si>
    <r>
      <rPr>
        <i/>
        <sz val="11"/>
        <color theme="2" tint="-0.499984740745262"/>
        <rFont val="Times New Roman"/>
        <family val="1"/>
      </rPr>
      <t>Operating Margin</t>
    </r>
  </si>
  <si>
    <r>
      <rPr>
        <b/>
        <sz val="11"/>
        <rFont val="Times New Roman"/>
        <family val="1"/>
      </rPr>
      <t>FirstFighter - Income Statement</t>
    </r>
  </si>
  <si>
    <t>Cash and equivalents</t>
  </si>
  <si>
    <t>CURRENT ASSETS</t>
  </si>
  <si>
    <r>
      <rPr>
        <sz val="11"/>
        <rFont val="Times New Roman"/>
        <family val="1"/>
      </rPr>
      <t>Accounts receivable</t>
    </r>
  </si>
  <si>
    <r>
      <rPr>
        <sz val="11"/>
        <rFont val="Times New Roman"/>
        <family val="1"/>
      </rPr>
      <t>Inventory</t>
    </r>
  </si>
  <si>
    <r>
      <rPr>
        <sz val="11"/>
        <rFont val="Times New Roman"/>
        <family val="1"/>
      </rPr>
      <t>Prepaid expenses</t>
    </r>
  </si>
  <si>
    <r>
      <rPr>
        <b/>
        <sz val="11"/>
        <rFont val="Times New Roman"/>
        <family val="1"/>
      </rPr>
      <t>Total Current Assets</t>
    </r>
  </si>
  <si>
    <r>
      <rPr>
        <sz val="11"/>
        <rFont val="Times New Roman"/>
        <family val="1"/>
      </rPr>
      <t>Intangible assets</t>
    </r>
  </si>
  <si>
    <r>
      <rPr>
        <sz val="11"/>
        <rFont val="Times New Roman"/>
        <family val="1"/>
      </rPr>
      <t>Deferred compensation</t>
    </r>
  </si>
  <si>
    <r>
      <rPr>
        <sz val="11"/>
        <rFont val="Times New Roman"/>
        <family val="1"/>
      </rPr>
      <t>Other assets</t>
    </r>
  </si>
  <si>
    <r>
      <rPr>
        <b/>
        <sz val="11"/>
        <rFont val="Times New Roman"/>
        <family val="1"/>
      </rPr>
      <t>Total Long-Term Assets</t>
    </r>
  </si>
  <si>
    <r>
      <rPr>
        <b/>
        <sz val="11"/>
        <rFont val="Times New Roman"/>
        <family val="1"/>
      </rPr>
      <t>Total Assets</t>
    </r>
  </si>
  <si>
    <r>
      <rPr>
        <sz val="11"/>
        <rFont val="Times New Roman"/>
        <family val="1"/>
      </rPr>
      <t>Accrued expenses</t>
    </r>
  </si>
  <si>
    <r>
      <rPr>
        <sz val="11"/>
        <rFont val="Times New Roman"/>
        <family val="1"/>
      </rPr>
      <t>Unearned revenue</t>
    </r>
  </si>
  <si>
    <r>
      <rPr>
        <sz val="11"/>
        <rFont val="Times New Roman"/>
        <family val="1"/>
      </rPr>
      <t>Other current liabilities</t>
    </r>
  </si>
  <si>
    <r>
      <rPr>
        <b/>
        <sz val="11"/>
        <rFont val="Times New Roman"/>
        <family val="1"/>
      </rPr>
      <t>Total Current Liabilities</t>
    </r>
  </si>
  <si>
    <r>
      <rPr>
        <sz val="11"/>
        <rFont val="Times New Roman"/>
        <family val="1"/>
      </rPr>
      <t>Deferred taxes</t>
    </r>
  </si>
  <si>
    <r>
      <rPr>
        <sz val="11"/>
        <rFont val="Times New Roman"/>
        <family val="1"/>
      </rPr>
      <t>Other liabilities</t>
    </r>
  </si>
  <si>
    <r>
      <rPr>
        <b/>
        <sz val="11"/>
        <rFont val="Times New Roman"/>
        <family val="1"/>
      </rPr>
      <t>Total Long-Term Liabilities</t>
    </r>
  </si>
  <si>
    <r>
      <rPr>
        <b/>
        <sz val="11"/>
        <rFont val="Times New Roman"/>
        <family val="1"/>
      </rPr>
      <t>Total Liabilities</t>
    </r>
  </si>
  <si>
    <r>
      <rPr>
        <sz val="11"/>
        <rFont val="Times New Roman"/>
        <family val="1"/>
      </rPr>
      <t>Net stockholders' equity</t>
    </r>
  </si>
  <si>
    <r>
      <rPr>
        <b/>
        <sz val="11"/>
        <rFont val="Times New Roman"/>
        <family val="1"/>
      </rPr>
      <t>Total Liabilities &amp; Stockholders' Equity</t>
    </r>
  </si>
  <si>
    <r>
      <rPr>
        <sz val="11"/>
        <rFont val="Times New Roman"/>
        <family val="1"/>
      </rPr>
      <t>Check</t>
    </r>
  </si>
  <si>
    <r>
      <rPr>
        <b/>
        <sz val="11"/>
        <rFont val="Times New Roman"/>
        <family val="1"/>
      </rPr>
      <t>FirstFighter - Balance Sheet</t>
    </r>
  </si>
  <si>
    <t>Company</t>
  </si>
  <si>
    <t>Stock</t>
  </si>
  <si>
    <t>Price</t>
  </si>
  <si>
    <t>Shares</t>
  </si>
  <si>
    <t>Outstanding</t>
  </si>
  <si>
    <t>Debt</t>
  </si>
  <si>
    <t>Cash</t>
  </si>
  <si>
    <t>LTM</t>
  </si>
  <si>
    <t>Sales</t>
  </si>
  <si>
    <t>EBITDA</t>
  </si>
  <si>
    <t>EBIT</t>
  </si>
  <si>
    <t>Earnings</t>
  </si>
  <si>
    <t>Company 1</t>
  </si>
  <si>
    <t>Company 2</t>
  </si>
  <si>
    <t>Company 3</t>
  </si>
  <si>
    <t>Company 4</t>
  </si>
  <si>
    <t>Company 5</t>
  </si>
  <si>
    <t>(figures in millions except per share amount)</t>
  </si>
  <si>
    <t>Comparable Company Analysis - Health Comps</t>
  </si>
  <si>
    <t>Comparable Company Analysis - Gaming Comps</t>
  </si>
  <si>
    <t xml:space="preserve">Announced </t>
  </si>
  <si>
    <t>Date</t>
  </si>
  <si>
    <t>Enterprise Value</t>
  </si>
  <si>
    <t>Target</t>
  </si>
  <si>
    <t>EV /</t>
  </si>
  <si>
    <t>Transaction 1</t>
  </si>
  <si>
    <t>NA</t>
  </si>
  <si>
    <t>11.7x</t>
  </si>
  <si>
    <t>Transaction 2</t>
  </si>
  <si>
    <t>Transaction 3</t>
  </si>
  <si>
    <t>1.5x</t>
  </si>
  <si>
    <t>7.9x</t>
  </si>
  <si>
    <t>Transaction 4</t>
  </si>
  <si>
    <t>Transaction 5</t>
  </si>
  <si>
    <t>0.2x</t>
  </si>
  <si>
    <t>6.9x</t>
  </si>
  <si>
    <t>Transaction 6</t>
  </si>
  <si>
    <t>0.5x</t>
  </si>
  <si>
    <t>3.5x</t>
  </si>
  <si>
    <t>Transaction 7</t>
  </si>
  <si>
    <t>0.8x</t>
  </si>
  <si>
    <t>8.9x</t>
  </si>
  <si>
    <t>Transaction 8</t>
  </si>
  <si>
    <t>1.9x</t>
  </si>
  <si>
    <t>Transaction 9</t>
  </si>
  <si>
    <t>3.0x</t>
  </si>
  <si>
    <t>Transaction 10</t>
  </si>
  <si>
    <t>1.1x</t>
  </si>
  <si>
    <t>Transaction 11</t>
  </si>
  <si>
    <t>0.3x</t>
  </si>
  <si>
    <t>Transaction 12</t>
  </si>
  <si>
    <t>2.1x</t>
  </si>
  <si>
    <t>7.0x</t>
  </si>
  <si>
    <t>Transaction 13</t>
  </si>
  <si>
    <t>Transaction 14</t>
  </si>
  <si>
    <t>11.3x</t>
  </si>
  <si>
    <t>Transaction 15</t>
  </si>
  <si>
    <t>Transaction 16</t>
  </si>
  <si>
    <t>2.7x</t>
  </si>
  <si>
    <t>Transaction 17</t>
  </si>
  <si>
    <t>8.7x</t>
  </si>
  <si>
    <t>Transaction 18</t>
  </si>
  <si>
    <t>1.0x</t>
  </si>
  <si>
    <t>5.2x</t>
  </si>
  <si>
    <t>Transaction 19</t>
  </si>
  <si>
    <t>0.4x</t>
  </si>
  <si>
    <t>7.6x</t>
  </si>
  <si>
    <t>Comparable Transactions - Healthcare Technology</t>
  </si>
  <si>
    <t>Comparable Transactions - Gaming Technology</t>
  </si>
  <si>
    <t>0.6x</t>
  </si>
  <si>
    <t>13.0x</t>
  </si>
  <si>
    <t>9.8x</t>
  </si>
  <si>
    <t>1.4x</t>
  </si>
  <si>
    <t>11.4x</t>
  </si>
  <si>
    <t>2.2x</t>
  </si>
  <si>
    <t>9.6x</t>
  </si>
  <si>
    <t>1.3x</t>
  </si>
  <si>
    <t>13.2x</t>
  </si>
  <si>
    <t>0.9x</t>
  </si>
  <si>
    <t>8.3x</t>
  </si>
  <si>
    <t>13.1x</t>
  </si>
  <si>
    <t>13.5x</t>
  </si>
  <si>
    <t>7.2x</t>
  </si>
  <si>
    <t>0.7x</t>
  </si>
  <si>
    <t>1.2x</t>
  </si>
  <si>
    <t>10.0x</t>
  </si>
  <si>
    <t>10.2x</t>
  </si>
  <si>
    <t>8.4x</t>
  </si>
  <si>
    <t>10.6x</t>
  </si>
  <si>
    <t>4.4x</t>
  </si>
  <si>
    <t>10.9x</t>
  </si>
  <si>
    <t>Transaction 20</t>
  </si>
  <si>
    <t>5.5x</t>
  </si>
  <si>
    <t>Transaction 21</t>
  </si>
  <si>
    <t>10.7x</t>
  </si>
  <si>
    <t>Transaction 22</t>
  </si>
  <si>
    <t>Transaction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</si>
</sst>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65" formatCode="0.0%"/>
    <numFmt numFmtId="166" formatCode="0.0"/>
    <numFmt numFmtId="168" formatCode="#,##0.0_);\(#,##0.0\)"/>
    <numFmt numFmtId="169" formatCode="&quot;$&quot;#,##0.0_);\(&quot;$&quot;#,##0.0\)"/>
    <numFmt numFmtId="170" formatCode="#,##0.0%_);\(#,##0.0%\)"/>
    <numFmt numFmtId="172" formatCode="_(* #,##0.0_);_(* \(#,##0.0\);_(* &quot;-&quot;?_);_(@_)"/>
    <numFmt numFmtId="174" formatCode="#,##0.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b/>
      <i/>
      <u/>
      <sz val="11"/>
      <name val="Times New Roman"/>
      <family val="1"/>
    </font>
    <font>
      <b/>
      <sz val="11"/>
      <name val="Times New Roman"/>
      <family val="1"/>
    </font>
    <font>
      <b/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i/>
      <sz val="8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0"/>
      <color rgb="FF000000"/>
      <name val="Times New Roman"/>
      <family val="2"/>
    </font>
    <font>
      <i/>
      <sz val="10"/>
      <name val="Times New Roman"/>
      <family val="1"/>
    </font>
    <font>
      <sz val="8"/>
      <name val="Times New Roman"/>
      <family val="1"/>
    </font>
    <font>
      <i/>
      <sz val="11"/>
      <color theme="2" tint="-0.49998474074526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5" fillId="2" borderId="4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/>
    <xf numFmtId="0" fontId="13" fillId="2" borderId="4" xfId="0" applyFont="1" applyFill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center" wrapText="1"/>
    </xf>
    <xf numFmtId="0" fontId="13" fillId="0" borderId="1" xfId="0" applyFont="1" applyBorder="1" applyAlignment="1">
      <alignment horizontal="left" vertical="top" wrapText="1"/>
    </xf>
    <xf numFmtId="169" fontId="11" fillId="0" borderId="0" xfId="0" applyNumberFormat="1" applyFont="1" applyAlignment="1">
      <alignment vertical="top" shrinkToFit="1"/>
    </xf>
    <xf numFmtId="166" fontId="9" fillId="0" borderId="2" xfId="0" applyNumberFormat="1" applyFont="1" applyBorder="1" applyAlignment="1">
      <alignment vertical="top" shrinkToFit="1"/>
    </xf>
    <xf numFmtId="43" fontId="12" fillId="0" borderId="1" xfId="0" applyNumberFormat="1" applyFont="1" applyBorder="1" applyAlignment="1">
      <alignment vertical="top" wrapText="1"/>
    </xf>
    <xf numFmtId="0" fontId="13" fillId="0" borderId="0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wrapText="1"/>
    </xf>
    <xf numFmtId="165" fontId="15" fillId="0" borderId="0" xfId="0" applyNumberFormat="1" applyFont="1" applyAlignment="1">
      <alignment vertical="top" shrinkToFit="1"/>
    </xf>
    <xf numFmtId="170" fontId="15" fillId="0" borderId="0" xfId="0" applyNumberFormat="1" applyFont="1" applyAlignment="1">
      <alignment wrapText="1"/>
    </xf>
    <xf numFmtId="170" fontId="15" fillId="0" borderId="0" xfId="0" applyNumberFormat="1" applyFont="1" applyAlignment="1">
      <alignment vertical="top" shrinkToFit="1"/>
    </xf>
    <xf numFmtId="168" fontId="11" fillId="0" borderId="1" xfId="0" applyNumberFormat="1" applyFont="1" applyBorder="1" applyAlignment="1">
      <alignment vertical="top" shrinkToFit="1"/>
    </xf>
    <xf numFmtId="168" fontId="9" fillId="0" borderId="2" xfId="0" applyNumberFormat="1" applyFont="1" applyBorder="1" applyAlignment="1">
      <alignment vertical="center" shrinkToFit="1"/>
    </xf>
    <xf numFmtId="168" fontId="11" fillId="0" borderId="0" xfId="0" applyNumberFormat="1" applyFont="1" applyAlignment="1">
      <alignment vertical="top" shrinkToFit="1"/>
    </xf>
    <xf numFmtId="168" fontId="9" fillId="0" borderId="2" xfId="0" applyNumberFormat="1" applyFont="1" applyBorder="1" applyAlignment="1">
      <alignment vertical="top" shrinkToFit="1"/>
    </xf>
    <xf numFmtId="168" fontId="11" fillId="0" borderId="2" xfId="0" applyNumberFormat="1" applyFont="1" applyBorder="1" applyAlignment="1">
      <alignment vertical="top" shrinkToFit="1"/>
    </xf>
    <xf numFmtId="168" fontId="11" fillId="0" borderId="0" xfId="0" applyNumberFormat="1" applyFont="1" applyBorder="1" applyAlignment="1">
      <alignment vertical="top" shrinkToFit="1"/>
    </xf>
    <xf numFmtId="169" fontId="9" fillId="0" borderId="3" xfId="0" applyNumberFormat="1" applyFont="1" applyBorder="1" applyAlignment="1">
      <alignment vertical="top" shrinkToFit="1"/>
    </xf>
    <xf numFmtId="0" fontId="0" fillId="0" borderId="0" xfId="0" applyAlignment="1">
      <alignment horizontal="left" vertical="top" wrapText="1" inden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top"/>
    </xf>
    <xf numFmtId="1" fontId="9" fillId="0" borderId="2" xfId="0" applyNumberFormat="1" applyFont="1" applyBorder="1" applyAlignment="1">
      <alignment horizontal="right" vertical="top" shrinkToFit="1"/>
    </xf>
    <xf numFmtId="0" fontId="1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10" fillId="0" borderId="2" xfId="0" applyFont="1" applyBorder="1" applyAlignment="1">
      <alignment horizontal="right" vertical="top"/>
    </xf>
    <xf numFmtId="1" fontId="9" fillId="0" borderId="1" xfId="0" applyNumberFormat="1" applyFont="1" applyBorder="1" applyAlignment="1">
      <alignment horizontal="right" vertical="center" shrinkToFit="1"/>
    </xf>
    <xf numFmtId="168" fontId="11" fillId="0" borderId="0" xfId="0" applyNumberFormat="1" applyFont="1" applyAlignment="1">
      <alignment horizontal="right" vertical="center" shrinkToFit="1"/>
    </xf>
    <xf numFmtId="168" fontId="11" fillId="0" borderId="5" xfId="0" applyNumberFormat="1" applyFont="1" applyBorder="1" applyAlignment="1">
      <alignment horizontal="right" vertical="center" shrinkToFit="1"/>
    </xf>
    <xf numFmtId="168" fontId="9" fillId="0" borderId="0" xfId="0" applyNumberFormat="1" applyFont="1" applyBorder="1" applyAlignment="1">
      <alignment horizontal="right" vertical="top" shrinkToFit="1"/>
    </xf>
    <xf numFmtId="168" fontId="9" fillId="0" borderId="2" xfId="0" applyNumberFormat="1" applyFont="1" applyBorder="1" applyAlignment="1">
      <alignment horizontal="right" vertical="top" shrinkToFit="1"/>
    </xf>
    <xf numFmtId="0" fontId="8" fillId="0" borderId="6" xfId="0" applyFont="1" applyBorder="1" applyAlignment="1">
      <alignment horizontal="left" vertical="top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8" fillId="0" borderId="7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8" fillId="0" borderId="0" xfId="0" applyFont="1" applyBorder="1" applyAlignment="1">
      <alignment horizontal="left" vertical="top"/>
    </xf>
    <xf numFmtId="0" fontId="8" fillId="0" borderId="8" xfId="0" applyFont="1" applyBorder="1" applyAlignment="1">
      <alignment horizontal="left" vertical="top"/>
    </xf>
    <xf numFmtId="168" fontId="11" fillId="0" borderId="5" xfId="0" applyNumberFormat="1" applyFont="1" applyBorder="1" applyAlignment="1">
      <alignment horizontal="right" vertical="top" shrinkToFit="1"/>
    </xf>
    <xf numFmtId="172" fontId="5" fillId="0" borderId="0" xfId="0" applyNumberFormat="1" applyFont="1" applyBorder="1" applyAlignment="1">
      <alignment horizontal="right" vertical="top"/>
    </xf>
    <xf numFmtId="0" fontId="13" fillId="2" borderId="4" xfId="0" applyFont="1" applyFill="1" applyBorder="1" applyAlignment="1">
      <alignment horizontal="left" vertical="top"/>
    </xf>
    <xf numFmtId="0" fontId="5" fillId="2" borderId="4" xfId="0" applyFont="1" applyFill="1" applyBorder="1" applyAlignment="1">
      <alignment horizontal="left" vertical="top"/>
    </xf>
    <xf numFmtId="169" fontId="11" fillId="0" borderId="0" xfId="0" applyNumberFormat="1" applyFont="1" applyAlignment="1">
      <alignment horizontal="right" vertical="center" shrinkToFit="1"/>
    </xf>
    <xf numFmtId="169" fontId="9" fillId="0" borderId="0" xfId="0" applyNumberFormat="1" applyFont="1" applyBorder="1" applyAlignment="1">
      <alignment horizontal="right" vertical="top" shrinkToFit="1"/>
    </xf>
    <xf numFmtId="169" fontId="9" fillId="0" borderId="6" xfId="0" applyNumberFormat="1" applyFont="1" applyBorder="1" applyAlignment="1">
      <alignment horizontal="right" vertical="top" shrinkToFit="1"/>
    </xf>
    <xf numFmtId="169" fontId="9" fillId="0" borderId="2" xfId="0" applyNumberFormat="1" applyFont="1" applyBorder="1" applyAlignment="1">
      <alignment horizontal="right" vertical="top" shrinkToFit="1"/>
    </xf>
    <xf numFmtId="169" fontId="9" fillId="0" borderId="7" xfId="0" applyNumberFormat="1" applyFont="1" applyBorder="1" applyAlignment="1">
      <alignment horizontal="right" vertical="top" shrinkToFit="1"/>
    </xf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top" wrapText="1"/>
    </xf>
    <xf numFmtId="0" fontId="12" fillId="0" borderId="5" xfId="0" applyFont="1" applyBorder="1" applyAlignment="1">
      <alignment horizontal="left" vertical="top"/>
    </xf>
    <xf numFmtId="0" fontId="12" fillId="0" borderId="0" xfId="0" applyFont="1" applyBorder="1" applyAlignment="1">
      <alignment horizontal="left" vertical="top"/>
    </xf>
    <xf numFmtId="0" fontId="0" fillId="0" borderId="5" xfId="0" applyFont="1" applyBorder="1" applyAlignment="1"/>
    <xf numFmtId="0" fontId="12" fillId="0" borderId="7" xfId="0" applyFont="1" applyBorder="1" applyAlignment="1">
      <alignment horizontal="left" vertical="top"/>
    </xf>
    <xf numFmtId="0" fontId="13" fillId="0" borderId="0" xfId="0" applyFont="1" applyAlignment="1">
      <alignment vertical="top" wrapText="1"/>
    </xf>
    <xf numFmtId="0" fontId="13" fillId="0" borderId="0" xfId="0" applyFont="1" applyAlignment="1">
      <alignment vertical="top"/>
    </xf>
    <xf numFmtId="0" fontId="13" fillId="0" borderId="7" xfId="0" applyFont="1" applyBorder="1" applyAlignment="1">
      <alignment vertical="top" wrapText="1"/>
    </xf>
    <xf numFmtId="0" fontId="0" fillId="0" borderId="0" xfId="0" applyFont="1"/>
    <xf numFmtId="0" fontId="13" fillId="0" borderId="4" xfId="0" applyFont="1" applyBorder="1" applyAlignment="1">
      <alignment vertical="top" wrapText="1"/>
    </xf>
    <xf numFmtId="0" fontId="0" fillId="0" borderId="0" xfId="0" applyBorder="1"/>
    <xf numFmtId="169" fontId="9" fillId="0" borderId="0" xfId="0" applyNumberFormat="1" applyFont="1" applyAlignment="1">
      <alignment horizontal="right" vertical="center" shrinkToFit="1"/>
    </xf>
    <xf numFmtId="169" fontId="9" fillId="0" borderId="7" xfId="0" applyNumberFormat="1" applyFont="1" applyBorder="1" applyAlignment="1">
      <alignment horizontal="right" vertical="center" shrinkToFit="1"/>
    </xf>
    <xf numFmtId="169" fontId="9" fillId="0" borderId="4" xfId="0" applyNumberFormat="1" applyFont="1" applyBorder="1" applyAlignment="1">
      <alignment horizontal="right" vertical="center" shrinkToFit="1"/>
    </xf>
    <xf numFmtId="0" fontId="0" fillId="0" borderId="0" xfId="0" applyFill="1"/>
    <xf numFmtId="0" fontId="14" fillId="0" borderId="0" xfId="0" applyFont="1" applyAlignment="1">
      <alignment vertical="top"/>
    </xf>
    <xf numFmtId="0" fontId="14" fillId="0" borderId="0" xfId="0" applyFont="1" applyAlignment="1">
      <alignment vertical="top" wrapText="1"/>
    </xf>
    <xf numFmtId="0" fontId="16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166" fontId="19" fillId="0" borderId="0" xfId="0" applyNumberFormat="1" applyFont="1" applyAlignment="1">
      <alignment horizontal="left" vertical="top" wrapText="1" shrinkToFit="1"/>
    </xf>
    <xf numFmtId="166" fontId="19" fillId="0" borderId="0" xfId="0" applyNumberFormat="1" applyFont="1" applyAlignment="1">
      <alignment horizontal="right" vertical="top" wrapText="1" shrinkToFit="1"/>
    </xf>
    <xf numFmtId="174" fontId="19" fillId="0" borderId="0" xfId="0" applyNumberFormat="1" applyFont="1" applyAlignment="1">
      <alignment horizontal="right" vertical="top" wrapText="1" shrinkToFit="1"/>
    </xf>
    <xf numFmtId="0" fontId="0" fillId="0" borderId="0" xfId="0" applyAlignment="1">
      <alignment horizontal="center" vertical="top" wrapText="1"/>
    </xf>
    <xf numFmtId="39" fontId="0" fillId="0" borderId="0" xfId="0" applyNumberFormat="1" applyAlignment="1">
      <alignment wrapText="1"/>
    </xf>
    <xf numFmtId="166" fontId="11" fillId="0" borderId="0" xfId="0" applyNumberFormat="1" applyFont="1" applyAlignment="1">
      <alignment horizontal="right" vertical="top" wrapText="1" shrinkToFit="1"/>
    </xf>
    <xf numFmtId="0" fontId="0" fillId="0" borderId="5" xfId="0" applyBorder="1"/>
    <xf numFmtId="0" fontId="0" fillId="0" borderId="5" xfId="0" applyBorder="1" applyAlignment="1">
      <alignment horizontal="left" vertical="top" wrapText="1"/>
    </xf>
    <xf numFmtId="7" fontId="12" fillId="0" borderId="0" xfId="0" applyNumberFormat="1" applyFont="1" applyAlignment="1">
      <alignment horizontal="right" vertical="top" wrapText="1"/>
    </xf>
    <xf numFmtId="39" fontId="12" fillId="0" borderId="0" xfId="0" applyNumberFormat="1" applyFont="1" applyAlignment="1">
      <alignment horizontal="right" vertical="top" wrapText="1"/>
    </xf>
    <xf numFmtId="0" fontId="13" fillId="0" borderId="0" xfId="0" applyFont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168" fontId="11" fillId="0" borderId="0" xfId="0" applyNumberFormat="1" applyFont="1" applyAlignment="1">
      <alignment horizontal="right" vertical="top" wrapText="1" shrinkToFit="1"/>
    </xf>
    <xf numFmtId="169" fontId="11" fillId="0" borderId="0" xfId="0" applyNumberFormat="1" applyFont="1" applyAlignment="1">
      <alignment horizontal="right" vertical="top" wrapText="1" shrinkToFit="1"/>
    </xf>
    <xf numFmtId="0" fontId="20" fillId="0" borderId="0" xfId="0" applyFont="1" applyAlignment="1">
      <alignment horizontal="left" vertical="top"/>
    </xf>
    <xf numFmtId="0" fontId="21" fillId="0" borderId="0" xfId="0" applyFont="1" applyAlignment="1">
      <alignment horizontal="left" vertical="top"/>
    </xf>
    <xf numFmtId="1" fontId="11" fillId="0" borderId="0" xfId="0" applyNumberFormat="1" applyFont="1" applyAlignment="1">
      <alignment horizontal="right" vertical="top" shrinkToFit="1"/>
    </xf>
    <xf numFmtId="0" fontId="12" fillId="0" borderId="0" xfId="0" applyFont="1" applyAlignment="1">
      <alignment horizontal="right" vertical="top"/>
    </xf>
    <xf numFmtId="37" fontId="11" fillId="0" borderId="0" xfId="0" applyNumberFormat="1" applyFont="1" applyAlignment="1">
      <alignment horizontal="right" vertical="top" shrinkToFit="1"/>
    </xf>
    <xf numFmtId="5" fontId="11" fillId="0" borderId="0" xfId="0" applyNumberFormat="1" applyFont="1" applyAlignment="1">
      <alignment horizontal="right" vertical="top" shrinkToFit="1"/>
    </xf>
    <xf numFmtId="169" fontId="12" fillId="0" borderId="0" xfId="0" applyNumberFormat="1" applyFont="1" applyAlignment="1">
      <alignment horizontal="right" vertical="top"/>
    </xf>
    <xf numFmtId="1" fontId="12" fillId="0" borderId="0" xfId="0" applyNumberFormat="1" applyFont="1" applyAlignment="1">
      <alignment horizontal="right" vertical="top"/>
    </xf>
    <xf numFmtId="0" fontId="10" fillId="0" borderId="0" xfId="0" applyFont="1" applyAlignment="1">
      <alignment horizontal="left" vertical="top"/>
    </xf>
    <xf numFmtId="0" fontId="0" fillId="0" borderId="5" xfId="0" applyBorder="1" applyAlignment="1">
      <alignment horizontal="left" vertical="top"/>
    </xf>
    <xf numFmtId="0" fontId="13" fillId="0" borderId="0" xfId="0" applyFont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21" fillId="0" borderId="0" xfId="0" applyFont="1" applyAlignment="1">
      <alignment vertical="top" wrapText="1"/>
    </xf>
    <xf numFmtId="1" fontId="12" fillId="0" borderId="0" xfId="0" applyNumberFormat="1" applyFont="1" applyAlignment="1">
      <alignment horizontal="right" vertical="top" shrinkToFit="1"/>
    </xf>
    <xf numFmtId="0" fontId="12" fillId="0" borderId="0" xfId="0" applyFont="1" applyAlignment="1">
      <alignment horizontal="right" vertical="top" wrapText="1"/>
    </xf>
    <xf numFmtId="37" fontId="12" fillId="0" borderId="0" xfId="0" applyNumberFormat="1" applyFont="1" applyAlignment="1">
      <alignment horizontal="right" vertical="top" shrinkToFit="1"/>
    </xf>
    <xf numFmtId="5" fontId="12" fillId="0" borderId="0" xfId="0" applyNumberFormat="1" applyFont="1" applyAlignment="1">
      <alignment horizontal="right" vertical="top" shrinkToFit="1"/>
    </xf>
    <xf numFmtId="0" fontId="0" fillId="0" borderId="0" xfId="0" applyAlignment="1">
      <alignment horizontal="center" wrapText="1"/>
    </xf>
    <xf numFmtId="1" fontId="11" fillId="0" borderId="5" xfId="0" applyNumberFormat="1" applyFont="1" applyBorder="1" applyAlignment="1">
      <alignment horizontal="right" vertical="top" shrinkToFit="1"/>
    </xf>
    <xf numFmtId="37" fontId="11" fillId="0" borderId="5" xfId="0" applyNumberFormat="1" applyFont="1" applyBorder="1" applyAlignment="1">
      <alignment horizontal="right" vertical="top" shrinkToFit="1"/>
    </xf>
    <xf numFmtId="1" fontId="12" fillId="0" borderId="5" xfId="0" applyNumberFormat="1" applyFont="1" applyBorder="1" applyAlignment="1">
      <alignment horizontal="right" vertical="top"/>
    </xf>
    <xf numFmtId="1" fontId="12" fillId="0" borderId="5" xfId="0" applyNumberFormat="1" applyFont="1" applyBorder="1" applyAlignment="1">
      <alignment horizontal="right" vertical="top" shrinkToFit="1"/>
    </xf>
    <xf numFmtId="37" fontId="12" fillId="0" borderId="5" xfId="0" applyNumberFormat="1" applyFont="1" applyBorder="1" applyAlignment="1">
      <alignment horizontal="right" vertical="top" shrinkToFit="1"/>
    </xf>
    <xf numFmtId="0" fontId="12" fillId="0" borderId="5" xfId="0" applyFont="1" applyBorder="1" applyAlignment="1">
      <alignment horizontal="right" vertical="top" wrapText="1"/>
    </xf>
    <xf numFmtId="0" fontId="12" fillId="0" borderId="5" xfId="0" applyFont="1" applyBorder="1" applyAlignment="1">
      <alignment horizontal="right" vertical="top"/>
    </xf>
    <xf numFmtId="0" fontId="4" fillId="0" borderId="5" xfId="0" applyFont="1" applyBorder="1" applyAlignment="1">
      <alignment horizontal="left" vertical="top" wrapText="1"/>
    </xf>
    <xf numFmtId="39" fontId="12" fillId="0" borderId="5" xfId="0" applyNumberFormat="1" applyFont="1" applyBorder="1" applyAlignment="1">
      <alignment horizontal="right" vertical="top" wrapText="1"/>
    </xf>
    <xf numFmtId="166" fontId="11" fillId="0" borderId="5" xfId="0" applyNumberFormat="1" applyFont="1" applyBorder="1" applyAlignment="1">
      <alignment horizontal="right" vertical="top" wrapText="1" shrinkToFit="1"/>
    </xf>
    <xf numFmtId="168" fontId="11" fillId="0" borderId="5" xfId="0" applyNumberFormat="1" applyFont="1" applyBorder="1" applyAlignment="1">
      <alignment horizontal="right" vertical="top" wrapText="1" shrinkToFit="1"/>
    </xf>
    <xf numFmtId="0" fontId="5" fillId="0" borderId="5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98343-C9E1-4929-BF19-53F5BD6C4FE5}">
  <dimension ref="B2:O22"/>
  <sheetViews>
    <sheetView showGridLines="0" workbookViewId="0">
      <selection activeCell="C4" sqref="C4:G4"/>
    </sheetView>
  </sheetViews>
  <sheetFormatPr defaultRowHeight="15" x14ac:dyDescent="0.25"/>
  <cols>
    <col min="1" max="1" width="2.7109375" customWidth="1"/>
    <col min="2" max="2" width="35.5703125" customWidth="1"/>
    <col min="3" max="3" width="10.28515625" customWidth="1"/>
    <col min="6" max="6" width="10.42578125" customWidth="1"/>
    <col min="7" max="7" width="11.42578125" customWidth="1"/>
  </cols>
  <sheetData>
    <row r="2" spans="2:15" ht="15" customHeight="1" x14ac:dyDescent="0.25">
      <c r="B2" s="12" t="s">
        <v>1</v>
      </c>
      <c r="C2" s="4"/>
      <c r="D2" s="4"/>
      <c r="E2" s="4"/>
      <c r="F2" s="4"/>
      <c r="G2" s="4"/>
      <c r="H2" s="1"/>
      <c r="I2" s="1"/>
      <c r="J2" s="1"/>
      <c r="K2" s="1"/>
      <c r="L2" s="1"/>
      <c r="M2" s="1"/>
      <c r="N2" s="1"/>
      <c r="O2" s="1"/>
    </row>
    <row r="3" spans="2:15" ht="15" customHeight="1" x14ac:dyDescent="0.25">
      <c r="B3" s="5" t="s">
        <v>21</v>
      </c>
      <c r="C3" s="5"/>
      <c r="D3" s="5"/>
      <c r="E3" s="5"/>
      <c r="F3" s="5"/>
      <c r="G3" s="5"/>
      <c r="H3" s="2"/>
      <c r="I3" s="2"/>
      <c r="J3" s="2"/>
      <c r="K3" s="2"/>
      <c r="L3" s="2"/>
      <c r="M3" s="2"/>
      <c r="N3" s="2"/>
      <c r="O3" s="2"/>
    </row>
    <row r="4" spans="2:15" x14ac:dyDescent="0.25">
      <c r="B4" s="6"/>
      <c r="C4" s="50">
        <v>2020</v>
      </c>
      <c r="D4" s="50">
        <v>2021</v>
      </c>
      <c r="E4" s="50">
        <v>2022</v>
      </c>
      <c r="F4" s="50">
        <v>2023</v>
      </c>
      <c r="G4" s="50">
        <v>2024</v>
      </c>
      <c r="H4" s="1"/>
      <c r="I4" s="1"/>
      <c r="J4" s="1"/>
      <c r="K4" s="1"/>
      <c r="L4" s="1"/>
      <c r="M4" s="1"/>
      <c r="N4" s="1"/>
      <c r="O4" s="1"/>
    </row>
    <row r="5" spans="2:15" s="11" customFormat="1" x14ac:dyDescent="0.25">
      <c r="B5" s="9"/>
      <c r="C5" s="49" t="s">
        <v>2</v>
      </c>
      <c r="D5" s="49" t="s">
        <v>2</v>
      </c>
      <c r="E5" s="49" t="s">
        <v>2</v>
      </c>
      <c r="F5" s="49" t="s">
        <v>3</v>
      </c>
      <c r="G5" s="49" t="s">
        <v>4</v>
      </c>
      <c r="H5" s="10"/>
      <c r="I5" s="10"/>
      <c r="J5" s="10"/>
      <c r="K5" s="10"/>
      <c r="L5" s="10"/>
      <c r="M5" s="10"/>
      <c r="N5" s="10"/>
      <c r="O5" s="10"/>
    </row>
    <row r="6" spans="2:15" x14ac:dyDescent="0.25">
      <c r="B6" s="13" t="s">
        <v>5</v>
      </c>
      <c r="C6" s="18">
        <v>522.29999999999995</v>
      </c>
      <c r="D6" s="18">
        <v>540.5</v>
      </c>
      <c r="E6" s="18">
        <v>551.79999999999995</v>
      </c>
      <c r="F6" s="18">
        <v>535.1</v>
      </c>
      <c r="G6" s="18">
        <v>545.79999999999995</v>
      </c>
      <c r="H6" s="3"/>
      <c r="I6" s="3"/>
      <c r="J6" s="3"/>
      <c r="K6" s="3"/>
      <c r="L6" s="3"/>
      <c r="M6" s="3"/>
      <c r="N6" s="3"/>
      <c r="O6" s="3"/>
    </row>
    <row r="7" spans="2:15" x14ac:dyDescent="0.25">
      <c r="B7" s="24" t="s">
        <v>6</v>
      </c>
      <c r="C7" s="25"/>
      <c r="D7" s="26">
        <f>(D6/C6)-1</f>
        <v>3.4845874018763157E-2</v>
      </c>
      <c r="E7" s="26">
        <f t="shared" ref="E7:G7" si="0">(E6/D6)-1</f>
        <v>2.0906567992599268E-2</v>
      </c>
      <c r="F7" s="26">
        <f t="shared" si="0"/>
        <v>-3.0264588619064781E-2</v>
      </c>
      <c r="G7" s="26">
        <f t="shared" si="0"/>
        <v>1.9996262380863161E-2</v>
      </c>
      <c r="H7" s="3"/>
      <c r="I7" s="3"/>
      <c r="J7" s="3"/>
      <c r="K7" s="3"/>
      <c r="L7" s="3"/>
      <c r="M7" s="3"/>
      <c r="N7" s="3"/>
      <c r="O7" s="3"/>
    </row>
    <row r="8" spans="2:15" ht="15" customHeight="1" x14ac:dyDescent="0.25">
      <c r="B8" s="23" t="s">
        <v>7</v>
      </c>
      <c r="C8" s="29">
        <v>306.10000000000002</v>
      </c>
      <c r="D8" s="29">
        <v>313.10000000000002</v>
      </c>
      <c r="E8" s="29">
        <v>328.5</v>
      </c>
      <c r="F8" s="29">
        <v>316</v>
      </c>
      <c r="G8" s="29">
        <v>322</v>
      </c>
      <c r="H8" s="3"/>
      <c r="I8" s="3"/>
      <c r="J8" s="3"/>
      <c r="K8" s="3"/>
      <c r="L8" s="3"/>
      <c r="M8" s="3"/>
      <c r="N8" s="3"/>
      <c r="O8" s="3"/>
    </row>
    <row r="9" spans="2:15" ht="15" customHeight="1" x14ac:dyDescent="0.25">
      <c r="B9" s="16" t="s">
        <v>8</v>
      </c>
      <c r="C9" s="30">
        <f>C6-C8</f>
        <v>216.19999999999993</v>
      </c>
      <c r="D9" s="30">
        <f t="shared" ref="D9:G9" si="1">D6-D8</f>
        <v>227.39999999999998</v>
      </c>
      <c r="E9" s="30">
        <f t="shared" si="1"/>
        <v>223.29999999999995</v>
      </c>
      <c r="F9" s="30">
        <f t="shared" si="1"/>
        <v>219.10000000000002</v>
      </c>
      <c r="G9" s="30">
        <f t="shared" si="1"/>
        <v>223.79999999999995</v>
      </c>
      <c r="H9" s="1"/>
      <c r="I9" s="1"/>
      <c r="J9" s="1"/>
      <c r="K9" s="1"/>
      <c r="L9" s="1"/>
      <c r="M9" s="1"/>
      <c r="N9" s="1"/>
      <c r="O9" s="1"/>
    </row>
    <row r="10" spans="2:15" ht="15" customHeight="1" x14ac:dyDescent="0.25">
      <c r="B10" s="24" t="s">
        <v>9</v>
      </c>
      <c r="C10" s="27">
        <f>C9/C6</f>
        <v>0.4139383496075052</v>
      </c>
      <c r="D10" s="28">
        <f t="shared" ref="D10:G10" si="2">D9/D6</f>
        <v>0.4207215541165587</v>
      </c>
      <c r="E10" s="28">
        <f t="shared" si="2"/>
        <v>0.40467560710402317</v>
      </c>
      <c r="F10" s="28">
        <f t="shared" si="2"/>
        <v>0.40945617641562326</v>
      </c>
      <c r="G10" s="28">
        <f t="shared" si="2"/>
        <v>0.41004030780505674</v>
      </c>
      <c r="H10" s="3"/>
      <c r="I10" s="3"/>
      <c r="J10" s="3"/>
      <c r="K10" s="3"/>
      <c r="L10" s="3"/>
      <c r="M10" s="3"/>
      <c r="N10" s="3"/>
      <c r="O10" s="3"/>
    </row>
    <row r="11" spans="2:15" ht="15" customHeight="1" x14ac:dyDescent="0.25">
      <c r="B11" s="15" t="s">
        <v>10</v>
      </c>
      <c r="C11" s="31">
        <v>155.4</v>
      </c>
      <c r="D11" s="31">
        <v>162.5</v>
      </c>
      <c r="E11" s="31">
        <v>154.80000000000001</v>
      </c>
      <c r="F11" s="31">
        <v>155</v>
      </c>
      <c r="G11" s="31">
        <v>156.6</v>
      </c>
      <c r="H11" s="3"/>
      <c r="I11" s="3"/>
      <c r="J11" s="3"/>
      <c r="K11" s="3"/>
      <c r="L11" s="3"/>
      <c r="M11" s="3"/>
      <c r="N11" s="3"/>
      <c r="O11" s="3"/>
    </row>
    <row r="12" spans="2:15" ht="15" customHeight="1" x14ac:dyDescent="0.25">
      <c r="B12" s="15" t="s">
        <v>11</v>
      </c>
      <c r="C12" s="31">
        <v>15</v>
      </c>
      <c r="D12" s="31">
        <v>15.5</v>
      </c>
      <c r="E12" s="31">
        <v>14.9</v>
      </c>
      <c r="F12" s="31">
        <v>16</v>
      </c>
      <c r="G12" s="31">
        <v>16.399999999999999</v>
      </c>
      <c r="H12" s="3"/>
      <c r="I12" s="3"/>
      <c r="J12" s="3"/>
      <c r="K12" s="3"/>
      <c r="L12" s="3"/>
      <c r="M12" s="3"/>
      <c r="N12" s="3"/>
      <c r="O12" s="3"/>
    </row>
    <row r="13" spans="2:15" ht="15" customHeight="1" x14ac:dyDescent="0.25">
      <c r="B13" s="23" t="s">
        <v>12</v>
      </c>
      <c r="C13" s="29">
        <v>0.5</v>
      </c>
      <c r="D13" s="29">
        <v>-1.6</v>
      </c>
      <c r="E13" s="29">
        <v>1.5</v>
      </c>
      <c r="F13" s="29">
        <v>3.2</v>
      </c>
      <c r="G13" s="20">
        <v>0</v>
      </c>
      <c r="H13" s="3"/>
      <c r="I13" s="3"/>
      <c r="J13" s="3"/>
      <c r="K13" s="3"/>
      <c r="L13" s="3"/>
      <c r="M13" s="3"/>
      <c r="N13" s="3"/>
      <c r="O13" s="3"/>
    </row>
    <row r="14" spans="2:15" ht="15" customHeight="1" x14ac:dyDescent="0.25">
      <c r="B14" s="13" t="s">
        <v>13</v>
      </c>
      <c r="C14" s="32">
        <f>C9-C11-C12-C13</f>
        <v>45.299999999999926</v>
      </c>
      <c r="D14" s="32">
        <f t="shared" ref="D14:G14" si="3">D9-D11-D12-D13</f>
        <v>50.999999999999979</v>
      </c>
      <c r="E14" s="32">
        <f t="shared" si="3"/>
        <v>52.099999999999945</v>
      </c>
      <c r="F14" s="32">
        <f t="shared" si="3"/>
        <v>44.90000000000002</v>
      </c>
      <c r="G14" s="32">
        <f t="shared" si="3"/>
        <v>50.799999999999962</v>
      </c>
      <c r="H14" s="3"/>
      <c r="I14" s="3"/>
      <c r="J14" s="3"/>
      <c r="K14" s="3"/>
      <c r="L14" s="3"/>
      <c r="M14" s="3"/>
      <c r="N14" s="3"/>
      <c r="O14" s="3"/>
    </row>
    <row r="15" spans="2:15" ht="15" customHeight="1" x14ac:dyDescent="0.25">
      <c r="B15" s="24" t="s">
        <v>14</v>
      </c>
      <c r="C15" s="27">
        <v>8.6999999999999994E-2</v>
      </c>
      <c r="D15" s="26">
        <v>9.4E-2</v>
      </c>
      <c r="E15" s="26">
        <v>9.4E-2</v>
      </c>
      <c r="F15" s="26">
        <v>8.4000000000000005E-2</v>
      </c>
      <c r="G15" s="26">
        <v>9.2999999999999999E-2</v>
      </c>
      <c r="H15" s="3"/>
      <c r="I15" s="3"/>
      <c r="J15" s="3"/>
      <c r="K15" s="3"/>
      <c r="L15" s="3"/>
      <c r="M15" s="3"/>
      <c r="N15" s="3"/>
      <c r="O15" s="3"/>
    </row>
    <row r="16" spans="2:15" ht="15" customHeight="1" x14ac:dyDescent="0.25">
      <c r="B16" s="23" t="s">
        <v>15</v>
      </c>
      <c r="C16" s="29">
        <v>3.1</v>
      </c>
      <c r="D16" s="29">
        <v>2.1</v>
      </c>
      <c r="E16" s="29">
        <v>1.5</v>
      </c>
      <c r="F16" s="29">
        <v>1.6</v>
      </c>
      <c r="G16" s="29">
        <v>1.8</v>
      </c>
      <c r="H16" s="3"/>
      <c r="I16" s="3"/>
      <c r="J16" s="3"/>
      <c r="K16" s="3"/>
      <c r="L16" s="3"/>
      <c r="M16" s="3"/>
      <c r="N16" s="3"/>
      <c r="O16" s="3"/>
    </row>
    <row r="17" spans="2:15" x14ac:dyDescent="0.25">
      <c r="B17" s="15" t="s">
        <v>16</v>
      </c>
      <c r="C17" s="33">
        <f>C14-C16</f>
        <v>42.199999999999925</v>
      </c>
      <c r="D17" s="33">
        <f t="shared" ref="D17:G17" si="4">D14-D16</f>
        <v>48.899999999999977</v>
      </c>
      <c r="E17" s="33">
        <f t="shared" si="4"/>
        <v>50.599999999999945</v>
      </c>
      <c r="F17" s="33">
        <f t="shared" si="4"/>
        <v>43.300000000000018</v>
      </c>
      <c r="G17" s="33">
        <f t="shared" si="4"/>
        <v>48.999999999999964</v>
      </c>
      <c r="H17" s="3"/>
      <c r="I17" s="3"/>
      <c r="J17" s="3"/>
      <c r="K17" s="3"/>
      <c r="L17" s="3"/>
      <c r="M17" s="3"/>
      <c r="N17" s="3"/>
      <c r="O17" s="3"/>
    </row>
    <row r="18" spans="2:15" x14ac:dyDescent="0.25">
      <c r="B18" s="23" t="s">
        <v>17</v>
      </c>
      <c r="C18" s="29">
        <v>16.899999999999999</v>
      </c>
      <c r="D18" s="29">
        <v>19.600000000000001</v>
      </c>
      <c r="E18" s="29">
        <v>20.2</v>
      </c>
      <c r="F18" s="29">
        <v>9.1</v>
      </c>
      <c r="G18" s="29">
        <v>10.3</v>
      </c>
      <c r="H18" s="3"/>
      <c r="I18" s="3"/>
      <c r="J18" s="3"/>
      <c r="K18" s="3"/>
      <c r="L18" s="3"/>
      <c r="M18" s="3"/>
      <c r="N18" s="3"/>
      <c r="O18" s="3"/>
    </row>
    <row r="19" spans="2:15" ht="15" customHeight="1" x14ac:dyDescent="0.25">
      <c r="B19" s="17" t="s">
        <v>18</v>
      </c>
      <c r="C19" s="35">
        <f>C17-C18</f>
        <v>25.299999999999926</v>
      </c>
      <c r="D19" s="35">
        <f t="shared" ref="D19:G19" si="5">D17-D18</f>
        <v>29.299999999999976</v>
      </c>
      <c r="E19" s="35">
        <f t="shared" si="5"/>
        <v>30.399999999999945</v>
      </c>
      <c r="F19" s="35">
        <f t="shared" si="5"/>
        <v>34.200000000000017</v>
      </c>
      <c r="G19" s="35">
        <f t="shared" si="5"/>
        <v>38.69999999999996</v>
      </c>
      <c r="H19" s="1"/>
      <c r="I19" s="1"/>
      <c r="J19" s="1"/>
      <c r="K19" s="1"/>
      <c r="L19" s="1"/>
      <c r="M19" s="1"/>
      <c r="N19" s="1"/>
      <c r="O19" s="1"/>
    </row>
    <row r="20" spans="2:15" ht="15" customHeight="1" x14ac:dyDescent="0.25">
      <c r="B20" s="21"/>
      <c r="C20" s="19"/>
      <c r="D20" s="19"/>
      <c r="E20" s="19"/>
      <c r="F20" s="19"/>
      <c r="G20" s="19"/>
      <c r="H20" s="1"/>
      <c r="I20" s="1"/>
      <c r="J20" s="1"/>
      <c r="K20" s="1"/>
      <c r="L20" s="1"/>
      <c r="M20" s="1"/>
      <c r="N20" s="1"/>
      <c r="O20" s="1"/>
    </row>
    <row r="21" spans="2:15" ht="15" customHeight="1" x14ac:dyDescent="0.25">
      <c r="B21" s="22" t="s">
        <v>19</v>
      </c>
      <c r="C21" s="34">
        <v>15</v>
      </c>
      <c r="D21" s="34">
        <v>15.5</v>
      </c>
      <c r="E21" s="34">
        <v>14.9</v>
      </c>
      <c r="F21" s="34">
        <v>16</v>
      </c>
      <c r="G21" s="34">
        <v>16.399999999999999</v>
      </c>
      <c r="H21" s="3"/>
      <c r="I21" s="3"/>
      <c r="J21" s="3"/>
      <c r="K21" s="3"/>
      <c r="L21" s="3"/>
      <c r="M21" s="3"/>
      <c r="N21" s="3"/>
      <c r="O21" s="3"/>
    </row>
    <row r="22" spans="2:15" ht="15" customHeight="1" x14ac:dyDescent="0.25">
      <c r="B22" s="24" t="s">
        <v>20</v>
      </c>
      <c r="C22" s="27">
        <f>C21/C6</f>
        <v>2.8719126938541072E-2</v>
      </c>
      <c r="D22" s="26">
        <f t="shared" ref="D22:G22" si="6">D21/D6</f>
        <v>2.8677150786308975E-2</v>
      </c>
      <c r="E22" s="26">
        <f t="shared" si="6"/>
        <v>2.7002537151141721E-2</v>
      </c>
      <c r="F22" s="26">
        <f t="shared" si="6"/>
        <v>2.9900953092879833E-2</v>
      </c>
      <c r="G22" s="26">
        <f t="shared" si="6"/>
        <v>3.0047636496885306E-2</v>
      </c>
      <c r="H22" s="3"/>
      <c r="I22" s="3"/>
      <c r="J22" s="3"/>
      <c r="K22" s="3"/>
      <c r="L22" s="3"/>
      <c r="M22" s="3"/>
      <c r="N22" s="3"/>
      <c r="O2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C30C7-5341-45E8-B655-459C386FC3AD}">
  <dimension ref="B2:J36"/>
  <sheetViews>
    <sheetView showGridLines="0" workbookViewId="0">
      <selection activeCell="F6" sqref="F6"/>
    </sheetView>
  </sheetViews>
  <sheetFormatPr defaultRowHeight="15" x14ac:dyDescent="0.25"/>
  <cols>
    <col min="1" max="1" width="2.7109375" customWidth="1"/>
    <col min="2" max="2" width="46.28515625" style="11" customWidth="1"/>
    <col min="3" max="3" width="9.140625" style="11"/>
    <col min="4" max="4" width="11.5703125" style="11" customWidth="1"/>
    <col min="5" max="5" width="12.140625" style="11" customWidth="1"/>
    <col min="6" max="6" width="12.7109375" style="11" customWidth="1"/>
    <col min="7" max="8" width="9.140625" style="11"/>
  </cols>
  <sheetData>
    <row r="2" spans="2:10" ht="15" customHeight="1" x14ac:dyDescent="0.25">
      <c r="B2" s="64" t="s">
        <v>43</v>
      </c>
      <c r="C2" s="65"/>
      <c r="D2" s="65"/>
      <c r="E2" s="65"/>
      <c r="F2" s="65"/>
      <c r="G2" s="37"/>
      <c r="H2" s="37"/>
      <c r="I2" s="1"/>
      <c r="J2" s="1"/>
    </row>
    <row r="3" spans="2:10" ht="15" customHeight="1" x14ac:dyDescent="0.25">
      <c r="B3" s="44" t="s">
        <v>44</v>
      </c>
      <c r="C3" s="39"/>
      <c r="D3" s="39"/>
      <c r="E3" s="39"/>
      <c r="F3" s="39"/>
      <c r="G3" s="38"/>
      <c r="H3" s="38"/>
      <c r="I3" s="36"/>
      <c r="J3" s="36"/>
    </row>
    <row r="4" spans="2:10" x14ac:dyDescent="0.25">
      <c r="B4" s="9"/>
      <c r="C4" s="45">
        <v>2020</v>
      </c>
      <c r="D4" s="45">
        <v>2021</v>
      </c>
      <c r="E4" s="45">
        <v>2022</v>
      </c>
      <c r="F4" s="45">
        <v>2023</v>
      </c>
      <c r="G4" s="10"/>
      <c r="H4" s="10"/>
      <c r="I4" s="3"/>
      <c r="J4" s="3"/>
    </row>
    <row r="5" spans="2:10" ht="15" customHeight="1" x14ac:dyDescent="0.25">
      <c r="B5" s="43"/>
      <c r="C5" s="49" t="s">
        <v>2</v>
      </c>
      <c r="D5" s="49" t="s">
        <v>2</v>
      </c>
      <c r="E5" s="49" t="s">
        <v>2</v>
      </c>
      <c r="F5" s="49" t="s">
        <v>3</v>
      </c>
      <c r="G5" s="10"/>
      <c r="H5" s="10"/>
      <c r="I5" s="3"/>
      <c r="J5" s="3"/>
    </row>
    <row r="6" spans="2:10" ht="15" customHeight="1" x14ac:dyDescent="0.25">
      <c r="B6" s="47" t="s">
        <v>22</v>
      </c>
      <c r="G6" s="37"/>
      <c r="H6" s="37"/>
      <c r="I6" s="1"/>
      <c r="J6" s="1"/>
    </row>
    <row r="7" spans="2:10" ht="15" customHeight="1" x14ac:dyDescent="0.25">
      <c r="B7" s="11" t="s">
        <v>45</v>
      </c>
      <c r="C7" s="66">
        <v>33.299999999999997</v>
      </c>
      <c r="D7" s="66">
        <v>28.8</v>
      </c>
      <c r="E7" s="66">
        <v>34.9</v>
      </c>
      <c r="F7" s="66">
        <v>35.9</v>
      </c>
      <c r="G7" s="10"/>
      <c r="H7" s="10"/>
      <c r="I7" s="3"/>
      <c r="J7" s="3"/>
    </row>
    <row r="8" spans="2:10" x14ac:dyDescent="0.25">
      <c r="B8" s="40" t="s">
        <v>23</v>
      </c>
      <c r="C8" s="51">
        <v>84</v>
      </c>
      <c r="D8" s="51">
        <v>94.5</v>
      </c>
      <c r="E8" s="51">
        <v>88.2</v>
      </c>
      <c r="F8" s="51">
        <v>85.3</v>
      </c>
      <c r="G8" s="10"/>
      <c r="H8" s="10"/>
      <c r="I8" s="3"/>
      <c r="J8" s="3"/>
    </row>
    <row r="9" spans="2:10" ht="15" customHeight="1" x14ac:dyDescent="0.25">
      <c r="B9" s="40" t="s">
        <v>24</v>
      </c>
      <c r="C9" s="51">
        <v>11.2</v>
      </c>
      <c r="D9" s="51">
        <v>12.6</v>
      </c>
      <c r="E9" s="51">
        <v>8.5</v>
      </c>
      <c r="F9" s="51">
        <v>9.9</v>
      </c>
      <c r="G9" s="10"/>
      <c r="H9" s="10"/>
      <c r="I9" s="3"/>
      <c r="J9" s="3"/>
    </row>
    <row r="10" spans="2:10" ht="15" customHeight="1" x14ac:dyDescent="0.25">
      <c r="B10" s="48" t="s">
        <v>25</v>
      </c>
      <c r="C10" s="52">
        <v>7.6</v>
      </c>
      <c r="D10" s="52">
        <v>12.4</v>
      </c>
      <c r="E10" s="52">
        <v>9.5</v>
      </c>
      <c r="F10" s="52">
        <v>12.1</v>
      </c>
      <c r="G10" s="10"/>
      <c r="H10" s="10"/>
      <c r="I10" s="3"/>
      <c r="J10" s="3"/>
    </row>
    <row r="11" spans="2:10" s="11" customFormat="1" ht="15" customHeight="1" x14ac:dyDescent="0.25">
      <c r="B11" s="41" t="s">
        <v>26</v>
      </c>
      <c r="C11" s="67">
        <f>SUM(C7:C10)</f>
        <v>136.1</v>
      </c>
      <c r="D11" s="67">
        <f t="shared" ref="D11:F11" si="0">SUM(D7:D10)</f>
        <v>148.30000000000001</v>
      </c>
      <c r="E11" s="67">
        <f t="shared" si="0"/>
        <v>141.1</v>
      </c>
      <c r="F11" s="67">
        <f t="shared" si="0"/>
        <v>143.19999999999999</v>
      </c>
      <c r="G11" s="37"/>
      <c r="H11" s="37"/>
      <c r="I11" s="37"/>
      <c r="J11" s="37"/>
    </row>
    <row r="12" spans="2:10" ht="15" customHeight="1" x14ac:dyDescent="0.25">
      <c r="G12" s="10"/>
      <c r="H12" s="10"/>
      <c r="I12" s="3"/>
      <c r="J12" s="3"/>
    </row>
    <row r="13" spans="2:10" ht="15" customHeight="1" x14ac:dyDescent="0.25">
      <c r="B13" s="46" t="s">
        <v>46</v>
      </c>
      <c r="G13" s="10"/>
      <c r="H13" s="10"/>
      <c r="I13" s="3"/>
      <c r="J13" s="3"/>
    </row>
    <row r="14" spans="2:10" ht="15" customHeight="1" x14ac:dyDescent="0.25">
      <c r="B14" s="40" t="s">
        <v>47</v>
      </c>
      <c r="C14" s="66">
        <v>208.1</v>
      </c>
      <c r="D14" s="66">
        <v>222.8</v>
      </c>
      <c r="E14" s="66">
        <v>229.1</v>
      </c>
      <c r="F14" s="66">
        <v>243.9</v>
      </c>
      <c r="G14" s="10"/>
      <c r="H14" s="10"/>
      <c r="I14" s="3"/>
      <c r="J14" s="3"/>
    </row>
    <row r="15" spans="2:10" ht="15" customHeight="1" x14ac:dyDescent="0.25">
      <c r="B15" s="40" t="s">
        <v>27</v>
      </c>
      <c r="C15" s="51">
        <v>12.2</v>
      </c>
      <c r="D15" s="51">
        <v>12.2</v>
      </c>
      <c r="E15" s="51">
        <v>12.3</v>
      </c>
      <c r="F15" s="51">
        <v>12.2</v>
      </c>
      <c r="G15" s="37"/>
      <c r="H15" s="37"/>
      <c r="I15" s="1"/>
      <c r="J15" s="1"/>
    </row>
    <row r="16" spans="2:10" ht="15" customHeight="1" x14ac:dyDescent="0.25">
      <c r="B16" s="40" t="s">
        <v>28</v>
      </c>
      <c r="C16" s="51">
        <v>14.8</v>
      </c>
      <c r="D16" s="51">
        <v>13.4</v>
      </c>
      <c r="E16" s="51">
        <v>16.8</v>
      </c>
      <c r="F16" s="51">
        <v>16.2</v>
      </c>
      <c r="G16" s="10"/>
      <c r="H16" s="10"/>
      <c r="I16" s="3"/>
      <c r="J16" s="3"/>
    </row>
    <row r="17" spans="2:10" ht="15" customHeight="1" x14ac:dyDescent="0.25">
      <c r="B17" s="48" t="s">
        <v>29</v>
      </c>
      <c r="C17" s="51">
        <v>25.8</v>
      </c>
      <c r="D17" s="51">
        <v>27.9</v>
      </c>
      <c r="E17" s="51">
        <v>30.2</v>
      </c>
      <c r="F17" s="51">
        <v>34.1</v>
      </c>
      <c r="G17" s="38"/>
      <c r="H17" s="38"/>
      <c r="I17" s="2"/>
      <c r="J17" s="2"/>
    </row>
    <row r="18" spans="2:10" ht="15" customHeight="1" x14ac:dyDescent="0.25">
      <c r="B18" s="41" t="s">
        <v>30</v>
      </c>
      <c r="C18" s="69">
        <f>SUM(C14:C17)</f>
        <v>260.89999999999998</v>
      </c>
      <c r="D18" s="54">
        <f t="shared" ref="D18:F18" si="1">SUM(D14:D17)</f>
        <v>276.3</v>
      </c>
      <c r="E18" s="54">
        <f t="shared" si="1"/>
        <v>288.39999999999998</v>
      </c>
      <c r="F18" s="54">
        <f t="shared" si="1"/>
        <v>306.40000000000003</v>
      </c>
      <c r="G18" s="10"/>
      <c r="H18" s="10"/>
      <c r="I18" s="3"/>
      <c r="J18" s="3"/>
    </row>
    <row r="19" spans="2:10" ht="15" customHeight="1" thickBot="1" x14ac:dyDescent="0.3">
      <c r="B19" s="55" t="s">
        <v>31</v>
      </c>
      <c r="C19" s="68">
        <f>C11+C18</f>
        <v>397</v>
      </c>
      <c r="D19" s="68">
        <f t="shared" ref="D19:F19" si="2">D11+D18</f>
        <v>424.6</v>
      </c>
      <c r="E19" s="68">
        <f t="shared" si="2"/>
        <v>429.5</v>
      </c>
      <c r="F19" s="68">
        <f t="shared" si="2"/>
        <v>449.6</v>
      </c>
      <c r="G19" s="10"/>
      <c r="H19" s="10"/>
      <c r="I19" s="3"/>
      <c r="J19" s="3"/>
    </row>
    <row r="20" spans="2:10" ht="15" customHeight="1" thickTop="1" x14ac:dyDescent="0.25">
      <c r="B20" s="41"/>
      <c r="C20" s="53"/>
      <c r="D20" s="53"/>
      <c r="E20" s="53"/>
      <c r="F20" s="53"/>
      <c r="G20" s="10"/>
      <c r="H20" s="10"/>
      <c r="I20" s="3"/>
      <c r="J20" s="3"/>
    </row>
    <row r="21" spans="2:10" ht="15" customHeight="1" x14ac:dyDescent="0.25">
      <c r="B21" s="56" t="s">
        <v>48</v>
      </c>
      <c r="G21" s="10"/>
      <c r="H21" s="10"/>
      <c r="I21" s="3"/>
      <c r="J21" s="3"/>
    </row>
    <row r="22" spans="2:10" ht="15" customHeight="1" x14ac:dyDescent="0.25">
      <c r="B22" s="11" t="s">
        <v>49</v>
      </c>
      <c r="C22" s="66">
        <v>17.5</v>
      </c>
      <c r="D22" s="66">
        <v>25</v>
      </c>
      <c r="E22" s="66">
        <v>22</v>
      </c>
      <c r="F22" s="66">
        <v>17.600000000000001</v>
      </c>
      <c r="G22" s="10"/>
      <c r="H22" s="10"/>
      <c r="I22" s="3"/>
      <c r="J22" s="3"/>
    </row>
    <row r="23" spans="2:10" ht="15" customHeight="1" x14ac:dyDescent="0.25">
      <c r="B23" s="40" t="s">
        <v>32</v>
      </c>
      <c r="C23" s="51">
        <v>40.1</v>
      </c>
      <c r="D23" s="51">
        <v>36.799999999999997</v>
      </c>
      <c r="E23" s="51">
        <v>35.9</v>
      </c>
      <c r="F23" s="51">
        <v>37.4</v>
      </c>
      <c r="G23" s="37"/>
      <c r="H23" s="37"/>
      <c r="I23" s="1"/>
      <c r="J23" s="1"/>
    </row>
    <row r="24" spans="2:10" ht="15" customHeight="1" x14ac:dyDescent="0.25">
      <c r="B24" s="40" t="s">
        <v>33</v>
      </c>
      <c r="C24" s="51">
        <v>15.6</v>
      </c>
      <c r="D24" s="51">
        <v>19.3</v>
      </c>
      <c r="E24" s="51">
        <v>17.2</v>
      </c>
      <c r="F24" s="51">
        <v>16.8</v>
      </c>
      <c r="G24" s="10"/>
      <c r="H24" s="10"/>
      <c r="I24" s="3"/>
      <c r="J24" s="3"/>
    </row>
    <row r="25" spans="2:10" ht="15" customHeight="1" x14ac:dyDescent="0.25">
      <c r="B25" s="48" t="s">
        <v>34</v>
      </c>
      <c r="C25" s="51">
        <v>25.5</v>
      </c>
      <c r="D25" s="51">
        <v>29.1</v>
      </c>
      <c r="E25" s="51">
        <v>27.2</v>
      </c>
      <c r="F25" s="51">
        <v>25.9</v>
      </c>
      <c r="G25" s="10"/>
      <c r="H25" s="10"/>
      <c r="I25" s="3"/>
      <c r="J25" s="3"/>
    </row>
    <row r="26" spans="2:10" ht="15" customHeight="1" x14ac:dyDescent="0.25">
      <c r="B26" s="41" t="s">
        <v>35</v>
      </c>
      <c r="C26" s="69">
        <f>SUM(C22:C25)</f>
        <v>98.7</v>
      </c>
      <c r="D26" s="69">
        <f t="shared" ref="D26:F26" si="3">SUM(D22:D25)</f>
        <v>110.19999999999999</v>
      </c>
      <c r="E26" s="69">
        <f t="shared" si="3"/>
        <v>102.3</v>
      </c>
      <c r="F26" s="69">
        <f t="shared" si="3"/>
        <v>97.699999999999989</v>
      </c>
      <c r="G26" s="10"/>
      <c r="H26" s="10"/>
      <c r="I26" s="3"/>
      <c r="J26" s="3"/>
    </row>
    <row r="27" spans="2:10" ht="15" customHeight="1" x14ac:dyDescent="0.25">
      <c r="G27" s="37"/>
      <c r="H27" s="37"/>
      <c r="I27" s="1"/>
      <c r="J27" s="1"/>
    </row>
    <row r="28" spans="2:10" ht="15" customHeight="1" x14ac:dyDescent="0.25">
      <c r="B28" s="47" t="s">
        <v>50</v>
      </c>
      <c r="G28" s="37"/>
      <c r="H28" s="37"/>
      <c r="I28" s="1"/>
      <c r="J28" s="1"/>
    </row>
    <row r="29" spans="2:10" ht="15" customHeight="1" x14ac:dyDescent="0.25">
      <c r="B29" s="40" t="s">
        <v>51</v>
      </c>
      <c r="C29" s="66">
        <v>114.6</v>
      </c>
      <c r="D29" s="66">
        <v>84.8</v>
      </c>
      <c r="E29" s="66">
        <v>63.5</v>
      </c>
      <c r="F29" s="66">
        <v>70.099999999999994</v>
      </c>
      <c r="G29" s="10"/>
      <c r="H29" s="10"/>
      <c r="I29" s="3"/>
      <c r="J29" s="3"/>
    </row>
    <row r="30" spans="2:10" x14ac:dyDescent="0.25">
      <c r="B30" s="40" t="s">
        <v>36</v>
      </c>
      <c r="C30" s="51">
        <v>97.1</v>
      </c>
      <c r="D30" s="51">
        <v>103.2</v>
      </c>
      <c r="E30" s="51">
        <v>106.3</v>
      </c>
      <c r="F30" s="51">
        <v>109.7</v>
      </c>
      <c r="G30" s="10"/>
      <c r="H30" s="10"/>
      <c r="I30" s="3"/>
      <c r="J30" s="3"/>
    </row>
    <row r="31" spans="2:10" x14ac:dyDescent="0.25">
      <c r="B31" s="48" t="s">
        <v>37</v>
      </c>
      <c r="C31" s="51">
        <v>47.6</v>
      </c>
      <c r="D31" s="51">
        <v>44.2</v>
      </c>
      <c r="E31" s="51">
        <v>43.4</v>
      </c>
      <c r="F31" s="51">
        <v>31</v>
      </c>
    </row>
    <row r="32" spans="2:10" x14ac:dyDescent="0.25">
      <c r="B32" s="60" t="s">
        <v>38</v>
      </c>
      <c r="C32" s="69">
        <f>SUM(C29:C31)</f>
        <v>259.3</v>
      </c>
      <c r="D32" s="69">
        <f t="shared" ref="D32:F32" si="4">SUM(D29:D31)</f>
        <v>232.2</v>
      </c>
      <c r="E32" s="69">
        <f t="shared" si="4"/>
        <v>213.20000000000002</v>
      </c>
      <c r="F32" s="69">
        <f t="shared" si="4"/>
        <v>210.8</v>
      </c>
    </row>
    <row r="33" spans="2:6" x14ac:dyDescent="0.25">
      <c r="B33" s="61" t="s">
        <v>39</v>
      </c>
      <c r="C33" s="69">
        <f>C26+C32</f>
        <v>358</v>
      </c>
      <c r="D33" s="69">
        <f t="shared" ref="D33:F33" si="5">D26+D32</f>
        <v>342.4</v>
      </c>
      <c r="E33" s="69">
        <f t="shared" si="5"/>
        <v>315.5</v>
      </c>
      <c r="F33" s="69">
        <f t="shared" si="5"/>
        <v>308.5</v>
      </c>
    </row>
    <row r="34" spans="2:6" x14ac:dyDescent="0.25">
      <c r="B34" s="48" t="s">
        <v>40</v>
      </c>
      <c r="C34" s="62">
        <v>39</v>
      </c>
      <c r="D34" s="62">
        <v>82.2</v>
      </c>
      <c r="E34" s="62">
        <v>114</v>
      </c>
      <c r="F34" s="62">
        <v>141.1</v>
      </c>
    </row>
    <row r="35" spans="2:6" ht="15.75" thickBot="1" x14ac:dyDescent="0.3">
      <c r="B35" s="58" t="s">
        <v>41</v>
      </c>
      <c r="C35" s="70">
        <f>C33+C34</f>
        <v>397</v>
      </c>
      <c r="D35" s="70">
        <f t="shared" ref="D35:F35" si="6">D33+D34</f>
        <v>424.59999999999997</v>
      </c>
      <c r="E35" s="70">
        <f t="shared" si="6"/>
        <v>429.5</v>
      </c>
      <c r="F35" s="70">
        <f t="shared" si="6"/>
        <v>449.6</v>
      </c>
    </row>
    <row r="36" spans="2:6" ht="15.75" thickTop="1" x14ac:dyDescent="0.25">
      <c r="B36" s="40" t="s">
        <v>42</v>
      </c>
      <c r="C36" s="63">
        <f>C19-C35</f>
        <v>0</v>
      </c>
      <c r="D36" s="63">
        <f t="shared" ref="D36:F36" si="7">D19-D35</f>
        <v>0</v>
      </c>
      <c r="E36" s="63">
        <f t="shared" si="7"/>
        <v>0</v>
      </c>
      <c r="F36" s="63">
        <f t="shared" si="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BC06A-F5F7-4E0C-B6B7-CBA0A93FBFB1}">
  <dimension ref="B2:G22"/>
  <sheetViews>
    <sheetView showGridLines="0" workbookViewId="0">
      <selection activeCell="L8" sqref="L8"/>
    </sheetView>
  </sheetViews>
  <sheetFormatPr defaultRowHeight="15" x14ac:dyDescent="0.25"/>
  <cols>
    <col min="1" max="1" width="2.7109375" customWidth="1"/>
    <col min="2" max="2" width="50.28515625" customWidth="1"/>
  </cols>
  <sheetData>
    <row r="2" spans="2:7" ht="15" customHeight="1" x14ac:dyDescent="0.25">
      <c r="B2" s="12" t="s">
        <v>58</v>
      </c>
      <c r="C2" s="4"/>
      <c r="D2" s="4"/>
      <c r="E2" s="4"/>
      <c r="F2" s="4"/>
      <c r="G2" s="4"/>
    </row>
    <row r="3" spans="2:7" ht="15" customHeight="1" x14ac:dyDescent="0.25">
      <c r="B3" s="5" t="s">
        <v>21</v>
      </c>
      <c r="C3" s="5"/>
      <c r="D3" s="5"/>
      <c r="E3" s="5"/>
      <c r="F3" s="5"/>
      <c r="G3" s="5"/>
    </row>
    <row r="4" spans="2:7" x14ac:dyDescent="0.25">
      <c r="B4" s="1"/>
      <c r="C4" s="50">
        <v>2020</v>
      </c>
      <c r="D4" s="50">
        <v>2021</v>
      </c>
      <c r="E4" s="50">
        <v>2022</v>
      </c>
      <c r="F4" s="50">
        <v>2023</v>
      </c>
      <c r="G4" s="50">
        <v>2024</v>
      </c>
    </row>
    <row r="5" spans="2:7" x14ac:dyDescent="0.25">
      <c r="B5" s="1"/>
      <c r="C5" s="49" t="s">
        <v>67</v>
      </c>
      <c r="D5" s="49" t="s">
        <v>67</v>
      </c>
      <c r="E5" s="49" t="s">
        <v>67</v>
      </c>
      <c r="F5" s="49" t="s">
        <v>68</v>
      </c>
      <c r="G5" s="49" t="s">
        <v>70</v>
      </c>
    </row>
    <row r="6" spans="2:7" x14ac:dyDescent="0.25">
      <c r="B6" s="13" t="s">
        <v>5</v>
      </c>
      <c r="C6" s="18">
        <v>177.1</v>
      </c>
      <c r="D6" s="18">
        <v>222.4</v>
      </c>
      <c r="E6" s="18">
        <v>238.7</v>
      </c>
      <c r="F6" s="18">
        <v>258.10000000000002</v>
      </c>
      <c r="G6" s="18">
        <v>278.7</v>
      </c>
    </row>
    <row r="7" spans="2:7" x14ac:dyDescent="0.25">
      <c r="B7" s="24" t="s">
        <v>6</v>
      </c>
      <c r="C7" s="25"/>
      <c r="D7" s="26">
        <f>(D6/C6)-1</f>
        <v>0.25578769057029938</v>
      </c>
      <c r="E7" s="26">
        <f t="shared" ref="E7:G7" si="0">(E6/D6)-1</f>
        <v>7.3291366906474753E-2</v>
      </c>
      <c r="F7" s="26">
        <f t="shared" si="0"/>
        <v>8.12735651445331E-2</v>
      </c>
      <c r="G7" s="26">
        <f t="shared" si="0"/>
        <v>7.9814025571483871E-2</v>
      </c>
    </row>
    <row r="8" spans="2:7" ht="15" customHeight="1" x14ac:dyDescent="0.25">
      <c r="B8" s="23" t="s">
        <v>7</v>
      </c>
      <c r="C8" s="29">
        <v>145.5</v>
      </c>
      <c r="D8" s="29">
        <v>181.8</v>
      </c>
      <c r="E8" s="29">
        <v>194.8</v>
      </c>
      <c r="F8" s="29">
        <v>209.3</v>
      </c>
      <c r="G8" s="29">
        <v>225.8</v>
      </c>
    </row>
    <row r="9" spans="2:7" ht="15" customHeight="1" x14ac:dyDescent="0.25">
      <c r="B9" s="16" t="s">
        <v>8</v>
      </c>
      <c r="C9" s="30">
        <f>C6-C8</f>
        <v>31.599999999999994</v>
      </c>
      <c r="D9" s="30">
        <f t="shared" ref="D9:G9" si="1">D6-D8</f>
        <v>40.599999999999994</v>
      </c>
      <c r="E9" s="30">
        <f t="shared" si="1"/>
        <v>43.899999999999977</v>
      </c>
      <c r="F9" s="30">
        <f t="shared" si="1"/>
        <v>48.800000000000011</v>
      </c>
      <c r="G9" s="30">
        <f t="shared" si="1"/>
        <v>52.899999999999977</v>
      </c>
    </row>
    <row r="10" spans="2:7" ht="15" customHeight="1" x14ac:dyDescent="0.25">
      <c r="B10" s="24" t="s">
        <v>9</v>
      </c>
      <c r="C10" s="27">
        <f>C9/C6</f>
        <v>0.17843026538678711</v>
      </c>
      <c r="D10" s="27">
        <f t="shared" ref="D10:G10" si="2">D9/D6</f>
        <v>0.18255395683453235</v>
      </c>
      <c r="E10" s="27">
        <f t="shared" si="2"/>
        <v>0.18391286133221607</v>
      </c>
      <c r="F10" s="27">
        <f t="shared" si="2"/>
        <v>0.18907400232468038</v>
      </c>
      <c r="G10" s="27">
        <f t="shared" si="2"/>
        <v>0.18980983135988511</v>
      </c>
    </row>
    <row r="11" spans="2:7" ht="15" customHeight="1" x14ac:dyDescent="0.25">
      <c r="B11" s="15" t="s">
        <v>10</v>
      </c>
      <c r="C11" s="31">
        <v>17.100000000000001</v>
      </c>
      <c r="D11" s="31">
        <v>19.899999999999999</v>
      </c>
      <c r="E11" s="31">
        <v>23.1</v>
      </c>
      <c r="F11" s="31">
        <v>25.2</v>
      </c>
      <c r="G11" s="31">
        <v>26.2</v>
      </c>
    </row>
    <row r="12" spans="2:7" ht="15" customHeight="1" x14ac:dyDescent="0.25">
      <c r="B12" s="15" t="s">
        <v>11</v>
      </c>
      <c r="C12" s="31">
        <v>2.2999999999999998</v>
      </c>
      <c r="D12" s="31">
        <v>3.4</v>
      </c>
      <c r="E12" s="31">
        <v>2.2999999999999998</v>
      </c>
      <c r="F12" s="31">
        <v>3.1</v>
      </c>
      <c r="G12" s="31">
        <v>3.3</v>
      </c>
    </row>
    <row r="13" spans="2:7" ht="15" customHeight="1" x14ac:dyDescent="0.25">
      <c r="B13" s="23" t="s">
        <v>12</v>
      </c>
      <c r="C13" s="29">
        <v>0.2</v>
      </c>
      <c r="D13" s="29">
        <v>1.3</v>
      </c>
      <c r="E13" s="20">
        <v>0</v>
      </c>
      <c r="F13" s="20">
        <v>0</v>
      </c>
      <c r="G13" s="20">
        <v>0</v>
      </c>
    </row>
    <row r="14" spans="2:7" ht="15" customHeight="1" x14ac:dyDescent="0.25">
      <c r="B14" s="13" t="s">
        <v>13</v>
      </c>
      <c r="C14" s="32">
        <f>C9-C11-C12-C13</f>
        <v>11.999999999999993</v>
      </c>
      <c r="D14" s="32">
        <f t="shared" ref="D14:G14" si="3">D9-D11-D12-D13</f>
        <v>15.999999999999996</v>
      </c>
      <c r="E14" s="32">
        <f t="shared" si="3"/>
        <v>18.499999999999975</v>
      </c>
      <c r="F14" s="32">
        <f t="shared" si="3"/>
        <v>20.500000000000011</v>
      </c>
      <c r="G14" s="32">
        <f t="shared" si="3"/>
        <v>23.399999999999977</v>
      </c>
    </row>
    <row r="15" spans="2:7" ht="15" customHeight="1" x14ac:dyDescent="0.25">
      <c r="B15" s="24" t="s">
        <v>14</v>
      </c>
      <c r="C15" s="27">
        <f>C14/C6</f>
        <v>6.7758328627893813E-2</v>
      </c>
      <c r="D15" s="27">
        <f t="shared" ref="D15:G15" si="4">D14/D6</f>
        <v>7.1942446043165451E-2</v>
      </c>
      <c r="E15" s="27">
        <f t="shared" si="4"/>
        <v>7.7503142019270957E-2</v>
      </c>
      <c r="F15" s="27">
        <f t="shared" si="4"/>
        <v>7.9426578845408796E-2</v>
      </c>
      <c r="G15" s="27">
        <f t="shared" si="4"/>
        <v>8.3961248654467094E-2</v>
      </c>
    </row>
    <row r="16" spans="2:7" ht="15" customHeight="1" x14ac:dyDescent="0.25">
      <c r="B16" s="23" t="s">
        <v>15</v>
      </c>
      <c r="C16" s="29">
        <v>2.5</v>
      </c>
      <c r="D16" s="29">
        <v>2.9</v>
      </c>
      <c r="E16" s="29">
        <v>1.9</v>
      </c>
      <c r="F16" s="29">
        <v>2.1</v>
      </c>
      <c r="G16" s="29">
        <v>2.1</v>
      </c>
    </row>
    <row r="17" spans="2:7" x14ac:dyDescent="0.25">
      <c r="B17" s="15" t="s">
        <v>16</v>
      </c>
      <c r="C17" s="33">
        <f>C14-C16</f>
        <v>9.4999999999999929</v>
      </c>
      <c r="D17" s="33">
        <f t="shared" ref="D17:G17" si="5">D14-D16</f>
        <v>13.099999999999996</v>
      </c>
      <c r="E17" s="33">
        <f t="shared" si="5"/>
        <v>16.599999999999977</v>
      </c>
      <c r="F17" s="33">
        <f t="shared" si="5"/>
        <v>18.400000000000009</v>
      </c>
      <c r="G17" s="33">
        <f t="shared" si="5"/>
        <v>21.299999999999976</v>
      </c>
    </row>
    <row r="18" spans="2:7" x14ac:dyDescent="0.25">
      <c r="B18" s="23" t="s">
        <v>17</v>
      </c>
      <c r="C18" s="29">
        <v>3.8</v>
      </c>
      <c r="D18" s="29">
        <v>5.3</v>
      </c>
      <c r="E18" s="29">
        <v>6.6</v>
      </c>
      <c r="F18" s="29">
        <v>3.9</v>
      </c>
      <c r="G18" s="29">
        <v>4.5</v>
      </c>
    </row>
    <row r="19" spans="2:7" ht="15" customHeight="1" x14ac:dyDescent="0.25">
      <c r="B19" s="17" t="s">
        <v>18</v>
      </c>
      <c r="C19" s="35">
        <f>C17-C18</f>
        <v>5.6999999999999931</v>
      </c>
      <c r="D19" s="35">
        <f t="shared" ref="D19:G19" si="6">D17-D18</f>
        <v>7.7999999999999963</v>
      </c>
      <c r="E19" s="35">
        <f t="shared" si="6"/>
        <v>9.9999999999999769</v>
      </c>
      <c r="F19" s="35">
        <f t="shared" si="6"/>
        <v>14.500000000000009</v>
      </c>
      <c r="G19" s="35">
        <f t="shared" si="6"/>
        <v>16.799999999999976</v>
      </c>
    </row>
    <row r="20" spans="2:7" ht="15" customHeight="1" x14ac:dyDescent="0.25">
      <c r="B20" s="21"/>
      <c r="C20" s="19"/>
      <c r="D20" s="19"/>
      <c r="E20" s="19"/>
      <c r="F20" s="19"/>
      <c r="G20" s="19"/>
    </row>
    <row r="21" spans="2:7" ht="15" customHeight="1" x14ac:dyDescent="0.25">
      <c r="B21" s="22" t="s">
        <v>19</v>
      </c>
      <c r="C21" s="34">
        <v>2.2999999999999998</v>
      </c>
      <c r="D21" s="34">
        <v>3.4</v>
      </c>
      <c r="E21" s="34">
        <v>2.2999999999999998</v>
      </c>
      <c r="F21" s="34">
        <v>3.1</v>
      </c>
      <c r="G21" s="34">
        <v>3.3</v>
      </c>
    </row>
    <row r="22" spans="2:7" x14ac:dyDescent="0.25">
      <c r="B22" s="24" t="s">
        <v>20</v>
      </c>
      <c r="C22" s="27">
        <f>C21/C6</f>
        <v>1.2987012987012986E-2</v>
      </c>
      <c r="D22" s="27">
        <f t="shared" ref="D22:G22" si="7">D21/D6</f>
        <v>1.528776978417266E-2</v>
      </c>
      <c r="E22" s="27">
        <f t="shared" si="7"/>
        <v>9.6355257645580217E-3</v>
      </c>
      <c r="F22" s="27">
        <f t="shared" si="7"/>
        <v>1.2010848508330105E-2</v>
      </c>
      <c r="G22" s="27">
        <f t="shared" si="7"/>
        <v>1.1840688912809472E-2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FFC2D-1B23-454D-A54A-07CE4D2C5779}">
  <dimension ref="B2:F40"/>
  <sheetViews>
    <sheetView showGridLines="0" workbookViewId="0">
      <selection activeCell="C4" sqref="C4:F4"/>
    </sheetView>
  </sheetViews>
  <sheetFormatPr defaultRowHeight="15" x14ac:dyDescent="0.25"/>
  <cols>
    <col min="1" max="1" width="2.7109375" customWidth="1"/>
    <col min="2" max="2" width="37" customWidth="1"/>
    <col min="3" max="3" width="11.42578125" customWidth="1"/>
    <col min="4" max="4" width="11.7109375" customWidth="1"/>
    <col min="5" max="5" width="11.5703125" customWidth="1"/>
    <col min="6" max="6" width="13" customWidth="1"/>
  </cols>
  <sheetData>
    <row r="2" spans="2:6" ht="15" customHeight="1" x14ac:dyDescent="0.25">
      <c r="B2" s="64" t="s">
        <v>69</v>
      </c>
      <c r="C2" s="65"/>
      <c r="D2" s="65"/>
      <c r="E2" s="65"/>
      <c r="F2" s="65"/>
    </row>
    <row r="3" spans="2:6" ht="15" customHeight="1" x14ac:dyDescent="0.25">
      <c r="B3" s="90" t="s">
        <v>44</v>
      </c>
      <c r="C3" s="71"/>
      <c r="D3" s="71"/>
      <c r="E3" s="71"/>
      <c r="F3" s="71"/>
    </row>
    <row r="4" spans="2:6" x14ac:dyDescent="0.25">
      <c r="B4" s="72"/>
      <c r="C4" s="45">
        <v>2020</v>
      </c>
      <c r="D4" s="45">
        <v>2021</v>
      </c>
      <c r="E4" s="45">
        <v>2022</v>
      </c>
      <c r="F4" s="45">
        <v>2023</v>
      </c>
    </row>
    <row r="5" spans="2:6" ht="15" customHeight="1" x14ac:dyDescent="0.25">
      <c r="B5" s="72"/>
      <c r="C5" s="49" t="s">
        <v>67</v>
      </c>
      <c r="D5" s="49" t="s">
        <v>67</v>
      </c>
      <c r="E5" s="49" t="s">
        <v>67</v>
      </c>
      <c r="F5" s="49" t="s">
        <v>68</v>
      </c>
    </row>
    <row r="6" spans="2:6" ht="15" customHeight="1" x14ac:dyDescent="0.25">
      <c r="B6" s="74" t="s">
        <v>60</v>
      </c>
    </row>
    <row r="7" spans="2:6" ht="15" customHeight="1" x14ac:dyDescent="0.25">
      <c r="B7" t="s">
        <v>45</v>
      </c>
      <c r="C7" s="66">
        <v>10.199999999999999</v>
      </c>
      <c r="D7" s="66">
        <v>10.8</v>
      </c>
      <c r="E7" s="66">
        <v>9.9</v>
      </c>
      <c r="F7" s="66">
        <v>11.3</v>
      </c>
    </row>
    <row r="8" spans="2:6" x14ac:dyDescent="0.25">
      <c r="B8" s="42" t="s">
        <v>61</v>
      </c>
      <c r="C8" s="51">
        <v>29</v>
      </c>
      <c r="D8" s="51">
        <v>30.9</v>
      </c>
      <c r="E8" s="51">
        <v>35.5</v>
      </c>
      <c r="F8" s="51">
        <v>33.799999999999997</v>
      </c>
    </row>
    <row r="9" spans="2:6" ht="15" customHeight="1" x14ac:dyDescent="0.25">
      <c r="B9" s="57" t="s">
        <v>24</v>
      </c>
      <c r="C9" s="51">
        <v>49.2</v>
      </c>
      <c r="D9" s="51">
        <v>52.3</v>
      </c>
      <c r="E9" s="51">
        <v>57.2</v>
      </c>
      <c r="F9" s="51">
        <v>60.5</v>
      </c>
    </row>
    <row r="10" spans="2:6" ht="15" customHeight="1" x14ac:dyDescent="0.25">
      <c r="B10" s="75" t="s">
        <v>25</v>
      </c>
      <c r="C10" s="52">
        <v>2.1</v>
      </c>
      <c r="D10" s="52">
        <v>1.3</v>
      </c>
      <c r="E10" s="52">
        <v>1.2</v>
      </c>
      <c r="F10" s="52">
        <v>3.1</v>
      </c>
    </row>
    <row r="11" spans="2:6" ht="15" customHeight="1" x14ac:dyDescent="0.25">
      <c r="B11" s="79" t="s">
        <v>26</v>
      </c>
      <c r="C11" s="85">
        <f>SUM(C7:C10)</f>
        <v>90.5</v>
      </c>
      <c r="D11" s="85">
        <f t="shared" ref="D11:F11" si="0">SUM(D7:D10)</f>
        <v>95.3</v>
      </c>
      <c r="E11" s="85">
        <f t="shared" si="0"/>
        <v>103.8</v>
      </c>
      <c r="F11" s="85">
        <f t="shared" si="0"/>
        <v>108.69999999999999</v>
      </c>
    </row>
    <row r="12" spans="2:6" ht="15" customHeight="1" x14ac:dyDescent="0.25">
      <c r="C12" s="82"/>
      <c r="D12" s="82"/>
      <c r="E12" s="82"/>
      <c r="F12" s="82"/>
    </row>
    <row r="13" spans="2:6" ht="15" customHeight="1" x14ac:dyDescent="0.25">
      <c r="B13" s="80" t="s">
        <v>46</v>
      </c>
      <c r="C13" s="82"/>
      <c r="D13" s="82"/>
      <c r="E13" s="82"/>
      <c r="F13" s="82"/>
    </row>
    <row r="14" spans="2:6" ht="15" customHeight="1" x14ac:dyDescent="0.25">
      <c r="B14" s="42" t="s">
        <v>47</v>
      </c>
      <c r="C14" s="66">
        <v>17</v>
      </c>
      <c r="D14" s="66">
        <v>18.7</v>
      </c>
      <c r="E14" s="66">
        <v>19.600000000000001</v>
      </c>
      <c r="F14" s="66">
        <v>22.2</v>
      </c>
    </row>
    <row r="15" spans="2:6" ht="15" customHeight="1" x14ac:dyDescent="0.25">
      <c r="B15" s="57" t="s">
        <v>27</v>
      </c>
      <c r="C15" s="51">
        <v>0.7</v>
      </c>
      <c r="D15" s="51">
        <v>1.4</v>
      </c>
      <c r="E15" s="51">
        <v>1.7</v>
      </c>
      <c r="F15" s="51">
        <v>2.1</v>
      </c>
    </row>
    <row r="16" spans="2:6" ht="15" customHeight="1" x14ac:dyDescent="0.25">
      <c r="B16" s="57" t="s">
        <v>28</v>
      </c>
      <c r="C16" s="51">
        <v>5.0999999999999996</v>
      </c>
      <c r="D16" s="51">
        <v>8.4</v>
      </c>
      <c r="E16" s="51">
        <v>9.6999999999999993</v>
      </c>
      <c r="F16" s="51">
        <v>9.6999999999999993</v>
      </c>
    </row>
    <row r="17" spans="2:6" ht="15" customHeight="1" x14ac:dyDescent="0.25">
      <c r="B17" s="75" t="s">
        <v>29</v>
      </c>
      <c r="C17" s="52">
        <v>6.3</v>
      </c>
      <c r="D17" s="52">
        <v>12</v>
      </c>
      <c r="E17" s="52">
        <v>8.6</v>
      </c>
      <c r="F17" s="52">
        <v>11.4</v>
      </c>
    </row>
    <row r="18" spans="2:6" ht="15" customHeight="1" x14ac:dyDescent="0.25">
      <c r="B18" s="79" t="s">
        <v>30</v>
      </c>
      <c r="C18" s="85">
        <f>SUM(C14:C17)</f>
        <v>29.099999999999998</v>
      </c>
      <c r="D18" s="85">
        <f t="shared" ref="D18:F18" si="1">SUM(D14:D17)</f>
        <v>40.5</v>
      </c>
      <c r="E18" s="85">
        <f t="shared" si="1"/>
        <v>39.6</v>
      </c>
      <c r="F18" s="85">
        <f t="shared" si="1"/>
        <v>45.4</v>
      </c>
    </row>
    <row r="19" spans="2:6" ht="15" customHeight="1" thickBot="1" x14ac:dyDescent="0.3">
      <c r="B19" s="81" t="s">
        <v>31</v>
      </c>
      <c r="C19" s="86">
        <f>C11+C18</f>
        <v>119.6</v>
      </c>
      <c r="D19" s="86">
        <f t="shared" ref="D19:F19" si="2">D11+D18</f>
        <v>135.80000000000001</v>
      </c>
      <c r="E19" s="86">
        <f t="shared" si="2"/>
        <v>143.4</v>
      </c>
      <c r="F19" s="86">
        <f t="shared" si="2"/>
        <v>154.1</v>
      </c>
    </row>
    <row r="20" spans="2:6" ht="15" customHeight="1" thickTop="1" x14ac:dyDescent="0.25">
      <c r="B20" s="82"/>
      <c r="C20" s="82"/>
      <c r="D20" s="82"/>
      <c r="E20" s="82"/>
      <c r="F20" s="82"/>
    </row>
    <row r="21" spans="2:6" ht="15" customHeight="1" x14ac:dyDescent="0.25">
      <c r="B21" s="56" t="s">
        <v>48</v>
      </c>
      <c r="C21" s="82"/>
      <c r="D21" s="82"/>
      <c r="E21" s="82"/>
      <c r="F21" s="82"/>
    </row>
    <row r="22" spans="2:6" ht="15" customHeight="1" x14ac:dyDescent="0.25">
      <c r="B22" s="42" t="s">
        <v>59</v>
      </c>
      <c r="C22" s="66">
        <v>12</v>
      </c>
      <c r="D22" s="66">
        <v>13.1</v>
      </c>
      <c r="E22" s="66">
        <v>10.4</v>
      </c>
      <c r="F22" s="66">
        <v>10.199999999999999</v>
      </c>
    </row>
    <row r="23" spans="2:6" ht="15" customHeight="1" x14ac:dyDescent="0.25">
      <c r="B23" s="57" t="s">
        <v>62</v>
      </c>
      <c r="C23" s="51">
        <v>8.6999999999999993</v>
      </c>
      <c r="D23" s="51">
        <v>9.4</v>
      </c>
      <c r="E23" s="51">
        <v>7.7</v>
      </c>
      <c r="F23" s="51">
        <v>8.3000000000000007</v>
      </c>
    </row>
    <row r="24" spans="2:6" ht="15" customHeight="1" x14ac:dyDescent="0.25">
      <c r="B24" s="57" t="s">
        <v>32</v>
      </c>
      <c r="C24" s="51">
        <v>26.1</v>
      </c>
      <c r="D24" s="51">
        <v>28</v>
      </c>
      <c r="E24" s="51">
        <v>29.6</v>
      </c>
      <c r="F24" s="51">
        <v>32.200000000000003</v>
      </c>
    </row>
    <row r="25" spans="2:6" ht="15" customHeight="1" x14ac:dyDescent="0.25">
      <c r="B25" s="76" t="s">
        <v>33</v>
      </c>
      <c r="C25" s="51">
        <v>5.7</v>
      </c>
      <c r="D25" s="51">
        <v>7.5</v>
      </c>
      <c r="E25" s="51">
        <v>10.5</v>
      </c>
      <c r="F25" s="51">
        <v>8.9</v>
      </c>
    </row>
    <row r="26" spans="2:6" ht="15" customHeight="1" x14ac:dyDescent="0.25">
      <c r="B26" s="77" t="s">
        <v>63</v>
      </c>
      <c r="C26" s="52">
        <v>2</v>
      </c>
      <c r="D26" s="52">
        <v>2</v>
      </c>
      <c r="E26" s="52">
        <v>2.2999999999999998</v>
      </c>
      <c r="F26" s="52">
        <v>2.4</v>
      </c>
    </row>
    <row r="27" spans="2:6" ht="15" customHeight="1" x14ac:dyDescent="0.25">
      <c r="B27" s="79" t="s">
        <v>35</v>
      </c>
      <c r="C27" s="85">
        <f>SUM(C22:C26)</f>
        <v>54.5</v>
      </c>
      <c r="D27" s="85">
        <f t="shared" ref="D27:F27" si="3">SUM(D22:D26)</f>
        <v>60</v>
      </c>
      <c r="E27" s="85">
        <f t="shared" si="3"/>
        <v>60.5</v>
      </c>
      <c r="F27" s="85">
        <f t="shared" si="3"/>
        <v>62</v>
      </c>
    </row>
    <row r="28" spans="2:6" ht="15" customHeight="1" x14ac:dyDescent="0.25">
      <c r="B28" s="82"/>
      <c r="C28" s="82"/>
      <c r="D28" s="82"/>
      <c r="E28" s="82"/>
      <c r="F28" s="82"/>
    </row>
    <row r="29" spans="2:6" ht="15" customHeight="1" x14ac:dyDescent="0.25">
      <c r="B29" s="80" t="s">
        <v>50</v>
      </c>
      <c r="C29" s="82"/>
      <c r="D29" s="82"/>
      <c r="E29" s="82"/>
      <c r="F29" s="82"/>
    </row>
    <row r="30" spans="2:6" x14ac:dyDescent="0.25">
      <c r="B30" s="42" t="s">
        <v>51</v>
      </c>
      <c r="C30" s="66">
        <v>18</v>
      </c>
      <c r="D30" s="66">
        <v>19.600000000000001</v>
      </c>
      <c r="E30" s="66">
        <v>15.7</v>
      </c>
      <c r="F30" s="66">
        <v>15.4</v>
      </c>
    </row>
    <row r="31" spans="2:6" x14ac:dyDescent="0.25">
      <c r="B31" s="57" t="s">
        <v>36</v>
      </c>
      <c r="C31" s="51">
        <v>0</v>
      </c>
      <c r="D31" s="51">
        <v>0</v>
      </c>
      <c r="E31" s="51">
        <v>0</v>
      </c>
      <c r="F31" s="51">
        <v>0</v>
      </c>
    </row>
    <row r="32" spans="2:6" x14ac:dyDescent="0.25">
      <c r="B32" s="75" t="s">
        <v>37</v>
      </c>
      <c r="C32" s="52">
        <v>0</v>
      </c>
      <c r="D32" s="52">
        <v>0</v>
      </c>
      <c r="E32" s="52">
        <v>0</v>
      </c>
      <c r="F32" s="52">
        <v>0</v>
      </c>
    </row>
    <row r="33" spans="2:6" x14ac:dyDescent="0.25">
      <c r="B33" s="83" t="s">
        <v>38</v>
      </c>
      <c r="C33" s="87">
        <f>SUM(C30:C32)</f>
        <v>18</v>
      </c>
      <c r="D33" s="87">
        <f t="shared" ref="D33:F33" si="4">SUM(D30:D32)</f>
        <v>19.600000000000001</v>
      </c>
      <c r="E33" s="87">
        <f t="shared" si="4"/>
        <v>15.7</v>
      </c>
      <c r="F33" s="87">
        <f t="shared" si="4"/>
        <v>15.4</v>
      </c>
    </row>
    <row r="34" spans="2:6" x14ac:dyDescent="0.25">
      <c r="B34" s="79" t="s">
        <v>39</v>
      </c>
      <c r="C34" s="85">
        <f>C27+C33</f>
        <v>72.5</v>
      </c>
      <c r="D34" s="85">
        <f t="shared" ref="D34:F34" si="5">D27+D33</f>
        <v>79.599999999999994</v>
      </c>
      <c r="E34" s="85">
        <f t="shared" si="5"/>
        <v>76.2</v>
      </c>
      <c r="F34" s="85">
        <f t="shared" si="5"/>
        <v>77.400000000000006</v>
      </c>
    </row>
    <row r="35" spans="2:6" x14ac:dyDescent="0.25">
      <c r="B35" s="77" t="s">
        <v>64</v>
      </c>
      <c r="C35" s="52">
        <v>47.1</v>
      </c>
      <c r="D35" s="52">
        <v>56.2</v>
      </c>
      <c r="E35" s="52">
        <v>67.2</v>
      </c>
      <c r="F35" s="52">
        <v>76.7</v>
      </c>
    </row>
    <row r="36" spans="2:6" ht="15.75" thickBot="1" x14ac:dyDescent="0.3">
      <c r="B36" s="78" t="s">
        <v>65</v>
      </c>
      <c r="C36" s="86">
        <f>C34+C35</f>
        <v>119.6</v>
      </c>
      <c r="D36" s="86">
        <f t="shared" ref="D36:F36" si="6">D34+D35</f>
        <v>135.80000000000001</v>
      </c>
      <c r="E36" s="86">
        <f t="shared" si="6"/>
        <v>143.4</v>
      </c>
      <c r="F36" s="86">
        <f t="shared" si="6"/>
        <v>154.10000000000002</v>
      </c>
    </row>
    <row r="37" spans="2:6" ht="15.75" thickTop="1" x14ac:dyDescent="0.25">
      <c r="B37" s="42" t="s">
        <v>66</v>
      </c>
      <c r="C37" s="63">
        <f>C19-C36</f>
        <v>0</v>
      </c>
      <c r="D37" s="63">
        <f t="shared" ref="D37:F37" si="7">D19-D36</f>
        <v>0</v>
      </c>
      <c r="E37" s="63">
        <f t="shared" si="7"/>
        <v>0</v>
      </c>
      <c r="F37" s="63">
        <f t="shared" si="7"/>
        <v>0</v>
      </c>
    </row>
    <row r="38" spans="2:6" x14ac:dyDescent="0.25">
      <c r="B38" s="40"/>
      <c r="C38" s="82"/>
      <c r="D38" s="82"/>
      <c r="E38" s="82"/>
      <c r="F38" s="82"/>
    </row>
    <row r="39" spans="2:6" x14ac:dyDescent="0.25">
      <c r="B39" s="59"/>
      <c r="C39" s="82"/>
      <c r="D39" s="82"/>
      <c r="E39" s="82"/>
      <c r="F39" s="82"/>
    </row>
    <row r="40" spans="2:6" x14ac:dyDescent="0.25">
      <c r="B40" s="8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28C4B-6C62-4E5B-B7FC-32B2079E53B7}">
  <dimension ref="B2:G22"/>
  <sheetViews>
    <sheetView showGridLines="0" tabSelected="1" workbookViewId="0"/>
  </sheetViews>
  <sheetFormatPr defaultRowHeight="15" x14ac:dyDescent="0.25"/>
  <cols>
    <col min="1" max="1" width="2.7109375" customWidth="1"/>
    <col min="2" max="2" width="34.140625" style="11" customWidth="1"/>
    <col min="3" max="7" width="9.140625" style="11"/>
  </cols>
  <sheetData>
    <row r="2" spans="2:7" x14ac:dyDescent="0.25">
      <c r="B2" s="12" t="s">
        <v>87</v>
      </c>
      <c r="C2" s="4"/>
      <c r="D2" s="4"/>
      <c r="E2" s="4"/>
      <c r="F2" s="4"/>
      <c r="G2" s="4"/>
    </row>
    <row r="3" spans="2:7" s="88" customFormat="1" x14ac:dyDescent="0.25">
      <c r="B3" s="89" t="s">
        <v>44</v>
      </c>
      <c r="C3" s="5"/>
      <c r="D3" s="5"/>
      <c r="E3" s="5"/>
      <c r="F3" s="5"/>
      <c r="G3" s="5"/>
    </row>
    <row r="4" spans="2:7" x14ac:dyDescent="0.25">
      <c r="B4" s="73"/>
      <c r="C4" s="50">
        <v>2020</v>
      </c>
      <c r="D4" s="50">
        <v>2021</v>
      </c>
      <c r="E4" s="50">
        <v>2022</v>
      </c>
      <c r="F4" s="50">
        <v>2023</v>
      </c>
      <c r="G4" s="50">
        <v>2024</v>
      </c>
    </row>
    <row r="5" spans="2:7" x14ac:dyDescent="0.25">
      <c r="B5" s="73"/>
      <c r="C5" s="49" t="s">
        <v>67</v>
      </c>
      <c r="D5" s="49" t="s">
        <v>67</v>
      </c>
      <c r="E5" s="49" t="s">
        <v>67</v>
      </c>
      <c r="F5" s="49" t="s">
        <v>68</v>
      </c>
      <c r="G5" s="49" t="s">
        <v>70</v>
      </c>
    </row>
    <row r="6" spans="2:7" x14ac:dyDescent="0.25">
      <c r="B6" s="13" t="s">
        <v>71</v>
      </c>
      <c r="C6" s="18">
        <v>159.5</v>
      </c>
      <c r="D6" s="18">
        <v>169.2</v>
      </c>
      <c r="E6" s="18">
        <v>181.9</v>
      </c>
      <c r="F6" s="18">
        <v>194.5</v>
      </c>
      <c r="G6" s="18">
        <v>212</v>
      </c>
    </row>
    <row r="7" spans="2:7" x14ac:dyDescent="0.25">
      <c r="B7" s="24" t="s">
        <v>84</v>
      </c>
      <c r="C7" s="25"/>
      <c r="D7" s="26">
        <v>6.0999999999999999E-2</v>
      </c>
      <c r="E7" s="26">
        <v>7.4999999999999997E-2</v>
      </c>
      <c r="F7" s="26">
        <v>6.9000000000000006E-2</v>
      </c>
      <c r="G7" s="26">
        <v>0.09</v>
      </c>
    </row>
    <row r="8" spans="2:7" x14ac:dyDescent="0.25">
      <c r="B8" s="23" t="s">
        <v>72</v>
      </c>
      <c r="C8" s="29">
        <v>115</v>
      </c>
      <c r="D8" s="29">
        <v>126</v>
      </c>
      <c r="E8" s="29">
        <v>137</v>
      </c>
      <c r="F8" s="29">
        <v>145.80000000000001</v>
      </c>
      <c r="G8" s="29">
        <v>159</v>
      </c>
    </row>
    <row r="9" spans="2:7" x14ac:dyDescent="0.25">
      <c r="B9" s="16" t="s">
        <v>73</v>
      </c>
      <c r="C9" s="30">
        <v>44.5</v>
      </c>
      <c r="D9" s="30">
        <v>43.2</v>
      </c>
      <c r="E9" s="30">
        <v>44.9</v>
      </c>
      <c r="F9" s="30">
        <v>48.7</v>
      </c>
      <c r="G9" s="30">
        <v>53</v>
      </c>
    </row>
    <row r="10" spans="2:7" x14ac:dyDescent="0.25">
      <c r="B10" s="24" t="s">
        <v>85</v>
      </c>
      <c r="C10" s="27">
        <v>0.27900000000000003</v>
      </c>
      <c r="D10" s="27">
        <v>0.255</v>
      </c>
      <c r="E10" s="27">
        <v>0.247</v>
      </c>
      <c r="F10" s="27">
        <v>0.25</v>
      </c>
      <c r="G10" s="27">
        <v>0.25</v>
      </c>
    </row>
    <row r="11" spans="2:7" x14ac:dyDescent="0.25">
      <c r="B11" s="15" t="s">
        <v>74</v>
      </c>
      <c r="C11" s="31">
        <v>14.2</v>
      </c>
      <c r="D11" s="31">
        <v>16</v>
      </c>
      <c r="E11" s="31">
        <v>19.600000000000001</v>
      </c>
      <c r="F11" s="31">
        <v>20.399999999999999</v>
      </c>
      <c r="G11" s="31">
        <v>21.2</v>
      </c>
    </row>
    <row r="12" spans="2:7" x14ac:dyDescent="0.25">
      <c r="B12" s="15" t="s">
        <v>75</v>
      </c>
      <c r="C12" s="31">
        <v>2.4</v>
      </c>
      <c r="D12" s="31">
        <v>2.8</v>
      </c>
      <c r="E12" s="31">
        <v>2.6</v>
      </c>
      <c r="F12" s="31">
        <v>2.9</v>
      </c>
      <c r="G12" s="31">
        <v>3.2</v>
      </c>
    </row>
    <row r="13" spans="2:7" x14ac:dyDescent="0.25">
      <c r="B13" s="23" t="s">
        <v>76</v>
      </c>
      <c r="C13" s="29">
        <v>0.7</v>
      </c>
      <c r="D13" s="29">
        <v>0.3</v>
      </c>
      <c r="E13" s="20" t="s">
        <v>0</v>
      </c>
      <c r="F13" s="20" t="s">
        <v>0</v>
      </c>
      <c r="G13" s="20" t="s">
        <v>0</v>
      </c>
    </row>
    <row r="14" spans="2:7" x14ac:dyDescent="0.25">
      <c r="B14" s="13" t="s">
        <v>77</v>
      </c>
      <c r="C14" s="32">
        <v>27.2</v>
      </c>
      <c r="D14" s="32">
        <v>24.1</v>
      </c>
      <c r="E14" s="32">
        <v>22.7</v>
      </c>
      <c r="F14" s="32">
        <v>25.3</v>
      </c>
      <c r="G14" s="32">
        <v>28.6</v>
      </c>
    </row>
    <row r="15" spans="2:7" x14ac:dyDescent="0.25">
      <c r="B15" s="24" t="s">
        <v>86</v>
      </c>
      <c r="C15" s="27">
        <v>0.17100000000000001</v>
      </c>
      <c r="D15" s="27">
        <v>0.14199999999999999</v>
      </c>
      <c r="E15" s="27">
        <v>0.125</v>
      </c>
      <c r="F15" s="27">
        <v>0.13</v>
      </c>
      <c r="G15" s="27">
        <v>0.13500000000000001</v>
      </c>
    </row>
    <row r="16" spans="2:7" x14ac:dyDescent="0.25">
      <c r="B16" s="23" t="s">
        <v>78</v>
      </c>
      <c r="C16" s="29">
        <v>1.9</v>
      </c>
      <c r="D16" s="29">
        <v>2.2999999999999998</v>
      </c>
      <c r="E16" s="29">
        <v>1.8</v>
      </c>
      <c r="F16" s="29">
        <v>1.7</v>
      </c>
      <c r="G16" s="29">
        <v>1.7</v>
      </c>
    </row>
    <row r="17" spans="2:7" x14ac:dyDescent="0.25">
      <c r="B17" s="15" t="s">
        <v>79</v>
      </c>
      <c r="C17" s="33">
        <v>25.3</v>
      </c>
      <c r="D17" s="33">
        <v>21.8</v>
      </c>
      <c r="E17" s="33">
        <v>20.9</v>
      </c>
      <c r="F17" s="33">
        <v>23.7</v>
      </c>
      <c r="G17" s="33">
        <v>26.9</v>
      </c>
    </row>
    <row r="18" spans="2:7" x14ac:dyDescent="0.25">
      <c r="B18" s="23" t="s">
        <v>80</v>
      </c>
      <c r="C18" s="29">
        <v>10.1</v>
      </c>
      <c r="D18" s="29">
        <v>8.6999999999999993</v>
      </c>
      <c r="E18" s="29">
        <v>8.3000000000000007</v>
      </c>
      <c r="F18" s="29">
        <v>5</v>
      </c>
      <c r="G18" s="29">
        <v>5.7</v>
      </c>
    </row>
    <row r="19" spans="2:7" x14ac:dyDescent="0.25">
      <c r="B19" s="17" t="s">
        <v>81</v>
      </c>
      <c r="C19" s="35">
        <v>15.2</v>
      </c>
      <c r="D19" s="35">
        <v>13.1</v>
      </c>
      <c r="E19" s="35">
        <v>12.5</v>
      </c>
      <c r="F19" s="35">
        <v>18.7</v>
      </c>
      <c r="G19" s="35">
        <v>21.3</v>
      </c>
    </row>
    <row r="21" spans="2:7" x14ac:dyDescent="0.25">
      <c r="B21" s="22" t="s">
        <v>82</v>
      </c>
      <c r="C21" s="34">
        <v>2.4</v>
      </c>
      <c r="D21" s="34">
        <v>2.8</v>
      </c>
      <c r="E21" s="34">
        <v>2.6</v>
      </c>
      <c r="F21" s="34">
        <v>2.9</v>
      </c>
      <c r="G21" s="34">
        <v>3.2</v>
      </c>
    </row>
    <row r="22" spans="2:7" x14ac:dyDescent="0.25">
      <c r="B22" s="24" t="s">
        <v>83</v>
      </c>
      <c r="C22" s="27">
        <v>1.4999999999999999E-2</v>
      </c>
      <c r="D22" s="27">
        <v>1.7000000000000001E-2</v>
      </c>
      <c r="E22" s="27">
        <v>1.4E-2</v>
      </c>
      <c r="F22" s="27">
        <v>1.4999999999999999E-2</v>
      </c>
      <c r="G22" s="27">
        <v>1.4999999999999999E-2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3CC2E-C5F4-4889-9A41-C80E2DC5C4BA}">
  <dimension ref="B2:F37"/>
  <sheetViews>
    <sheetView showGridLines="0" workbookViewId="0">
      <selection activeCell="K18" sqref="K18"/>
    </sheetView>
  </sheetViews>
  <sheetFormatPr defaultRowHeight="15" x14ac:dyDescent="0.25"/>
  <cols>
    <col min="1" max="1" width="2.7109375" customWidth="1"/>
    <col min="2" max="2" width="39.7109375" customWidth="1"/>
    <col min="3" max="3" width="11" customWidth="1"/>
    <col min="4" max="4" width="12.7109375" customWidth="1"/>
    <col min="5" max="5" width="12.28515625" customWidth="1"/>
    <col min="6" max="6" width="14.42578125" customWidth="1"/>
  </cols>
  <sheetData>
    <row r="2" spans="2:6" ht="15" customHeight="1" x14ac:dyDescent="0.25">
      <c r="B2" s="12" t="s">
        <v>110</v>
      </c>
      <c r="C2" s="4"/>
      <c r="D2" s="4"/>
      <c r="E2" s="4"/>
      <c r="F2" s="4"/>
    </row>
    <row r="3" spans="2:6" x14ac:dyDescent="0.25">
      <c r="B3" s="89" t="s">
        <v>44</v>
      </c>
      <c r="C3" s="5"/>
      <c r="D3" s="5"/>
      <c r="E3" s="5"/>
      <c r="F3" s="5"/>
    </row>
    <row r="4" spans="2:6" x14ac:dyDescent="0.25">
      <c r="B4" s="73"/>
      <c r="C4" s="45">
        <v>2020</v>
      </c>
      <c r="D4" s="45">
        <v>2021</v>
      </c>
      <c r="E4" s="45">
        <v>2022</v>
      </c>
      <c r="F4" s="45">
        <v>2023</v>
      </c>
    </row>
    <row r="5" spans="2:6" x14ac:dyDescent="0.25">
      <c r="B5" s="73"/>
      <c r="C5" s="49" t="s">
        <v>67</v>
      </c>
      <c r="D5" s="49" t="s">
        <v>67</v>
      </c>
      <c r="E5" s="49" t="s">
        <v>67</v>
      </c>
      <c r="F5" s="49" t="s">
        <v>68</v>
      </c>
    </row>
    <row r="6" spans="2:6" x14ac:dyDescent="0.25">
      <c r="B6" s="74" t="s">
        <v>89</v>
      </c>
    </row>
    <row r="7" spans="2:6" x14ac:dyDescent="0.25">
      <c r="B7" s="82" t="s">
        <v>88</v>
      </c>
      <c r="C7" s="66">
        <v>6.6</v>
      </c>
      <c r="D7" s="66">
        <v>6.9</v>
      </c>
      <c r="E7" s="66">
        <v>8.8000000000000007</v>
      </c>
      <c r="F7" s="66">
        <v>8.5</v>
      </c>
    </row>
    <row r="8" spans="2:6" x14ac:dyDescent="0.25">
      <c r="B8" s="42" t="s">
        <v>90</v>
      </c>
      <c r="C8" s="51">
        <v>22.8</v>
      </c>
      <c r="D8" s="51">
        <v>23.8</v>
      </c>
      <c r="E8" s="51">
        <v>26.7</v>
      </c>
      <c r="F8" s="51">
        <v>27.4</v>
      </c>
    </row>
    <row r="9" spans="2:6" x14ac:dyDescent="0.25">
      <c r="B9" s="57" t="s">
        <v>91</v>
      </c>
      <c r="C9" s="51">
        <v>37.299999999999997</v>
      </c>
      <c r="D9" s="51">
        <v>41.1</v>
      </c>
      <c r="E9" s="51">
        <v>40.1</v>
      </c>
      <c r="F9" s="51">
        <v>42.5</v>
      </c>
    </row>
    <row r="10" spans="2:6" x14ac:dyDescent="0.25">
      <c r="B10" s="75" t="s">
        <v>92</v>
      </c>
      <c r="C10" s="52">
        <v>1</v>
      </c>
      <c r="D10" s="52">
        <v>1.5</v>
      </c>
      <c r="E10" s="52">
        <v>1.1000000000000001</v>
      </c>
      <c r="F10" s="52">
        <v>1.6</v>
      </c>
    </row>
    <row r="11" spans="2:6" x14ac:dyDescent="0.25">
      <c r="B11" s="79" t="s">
        <v>93</v>
      </c>
      <c r="C11" s="85">
        <f>SUM(C7:C10)</f>
        <v>67.699999999999989</v>
      </c>
      <c r="D11" s="85">
        <f t="shared" ref="D11:F11" si="0">SUM(D7:D10)</f>
        <v>73.300000000000011</v>
      </c>
      <c r="E11" s="85">
        <f t="shared" si="0"/>
        <v>76.699999999999989</v>
      </c>
      <c r="F11" s="85">
        <f t="shared" si="0"/>
        <v>80</v>
      </c>
    </row>
    <row r="12" spans="2:6" x14ac:dyDescent="0.25">
      <c r="C12" s="66"/>
      <c r="D12" s="66"/>
      <c r="E12" s="66"/>
      <c r="F12" s="66"/>
    </row>
    <row r="13" spans="2:6" x14ac:dyDescent="0.25">
      <c r="B13" s="80" t="s">
        <v>46</v>
      </c>
    </row>
    <row r="14" spans="2:6" x14ac:dyDescent="0.25">
      <c r="B14" s="42" t="s">
        <v>47</v>
      </c>
      <c r="C14" s="66">
        <v>13</v>
      </c>
      <c r="D14" s="66">
        <v>13.9</v>
      </c>
      <c r="E14" s="66">
        <v>15.7</v>
      </c>
      <c r="F14" s="66">
        <v>16.399999999999999</v>
      </c>
    </row>
    <row r="15" spans="2:6" x14ac:dyDescent="0.25">
      <c r="B15" s="57" t="s">
        <v>94</v>
      </c>
      <c r="C15" s="51">
        <v>5</v>
      </c>
      <c r="D15" s="51">
        <v>5</v>
      </c>
      <c r="E15" s="51">
        <v>5</v>
      </c>
      <c r="F15" s="51">
        <v>5</v>
      </c>
    </row>
    <row r="16" spans="2:6" x14ac:dyDescent="0.25">
      <c r="B16" s="57" t="s">
        <v>95</v>
      </c>
      <c r="C16" s="51">
        <v>0</v>
      </c>
      <c r="D16" s="51">
        <v>0</v>
      </c>
      <c r="E16" s="51">
        <v>0</v>
      </c>
      <c r="F16" s="51">
        <v>0</v>
      </c>
    </row>
    <row r="17" spans="2:6" x14ac:dyDescent="0.25">
      <c r="B17" s="75" t="s">
        <v>96</v>
      </c>
      <c r="C17" s="52">
        <v>19.399999999999999</v>
      </c>
      <c r="D17" s="52">
        <v>25.6</v>
      </c>
      <c r="E17" s="52">
        <v>22.4</v>
      </c>
      <c r="F17" s="52">
        <v>27.6</v>
      </c>
    </row>
    <row r="18" spans="2:6" x14ac:dyDescent="0.25">
      <c r="B18" s="79" t="s">
        <v>97</v>
      </c>
      <c r="C18" s="85">
        <f>SUM(C14:C17)</f>
        <v>37.4</v>
      </c>
      <c r="D18" s="85">
        <f t="shared" ref="D18:F18" si="1">SUM(D14:D17)</f>
        <v>44.5</v>
      </c>
      <c r="E18" s="85">
        <f t="shared" si="1"/>
        <v>43.099999999999994</v>
      </c>
      <c r="F18" s="85">
        <f t="shared" si="1"/>
        <v>49</v>
      </c>
    </row>
    <row r="19" spans="2:6" ht="15.75" thickBot="1" x14ac:dyDescent="0.3">
      <c r="B19" s="81" t="s">
        <v>98</v>
      </c>
      <c r="C19" s="86">
        <f>C11+C18</f>
        <v>105.1</v>
      </c>
      <c r="D19" s="86">
        <f t="shared" ref="D19:F19" si="2">D11+D18</f>
        <v>117.80000000000001</v>
      </c>
      <c r="E19" s="86">
        <f t="shared" si="2"/>
        <v>119.79999999999998</v>
      </c>
      <c r="F19" s="86">
        <f t="shared" si="2"/>
        <v>129</v>
      </c>
    </row>
    <row r="20" spans="2:6" ht="15.75" thickTop="1" x14ac:dyDescent="0.25">
      <c r="C20" s="82"/>
      <c r="D20" s="82"/>
      <c r="E20" s="82"/>
      <c r="F20" s="82"/>
    </row>
    <row r="21" spans="2:6" x14ac:dyDescent="0.25">
      <c r="B21" s="56" t="s">
        <v>48</v>
      </c>
    </row>
    <row r="22" spans="2:6" x14ac:dyDescent="0.25">
      <c r="B22" s="42" t="s">
        <v>62</v>
      </c>
      <c r="C22" s="66">
        <v>19.600000000000001</v>
      </c>
      <c r="D22" s="66">
        <v>21.1</v>
      </c>
      <c r="E22" s="66">
        <v>23</v>
      </c>
      <c r="F22" s="66">
        <v>26.7</v>
      </c>
    </row>
    <row r="23" spans="2:6" x14ac:dyDescent="0.25">
      <c r="B23" s="57" t="s">
        <v>99</v>
      </c>
      <c r="C23" s="51">
        <v>12.1</v>
      </c>
      <c r="D23" s="51">
        <v>11.7</v>
      </c>
      <c r="E23" s="51">
        <v>11.6</v>
      </c>
      <c r="F23" s="51">
        <v>13.2</v>
      </c>
    </row>
    <row r="24" spans="2:6" x14ac:dyDescent="0.25">
      <c r="B24" s="57" t="s">
        <v>100</v>
      </c>
      <c r="C24" s="51">
        <v>0</v>
      </c>
      <c r="D24" s="51">
        <v>0</v>
      </c>
      <c r="E24" s="51">
        <v>0</v>
      </c>
      <c r="F24" s="51">
        <v>0</v>
      </c>
    </row>
    <row r="25" spans="2:6" x14ac:dyDescent="0.25">
      <c r="B25" s="76" t="s">
        <v>101</v>
      </c>
      <c r="C25" s="52">
        <v>8.1</v>
      </c>
      <c r="D25" s="52">
        <v>9.1999999999999993</v>
      </c>
      <c r="E25" s="52">
        <v>9.1999999999999993</v>
      </c>
      <c r="F25" s="52">
        <v>8.8000000000000007</v>
      </c>
    </row>
    <row r="26" spans="2:6" x14ac:dyDescent="0.25">
      <c r="B26" s="79" t="s">
        <v>102</v>
      </c>
      <c r="C26" s="85">
        <f>SUM(C22:C25)</f>
        <v>39.800000000000004</v>
      </c>
      <c r="D26" s="85">
        <f t="shared" ref="D26:F26" si="3">SUM(D22:D25)</f>
        <v>42</v>
      </c>
      <c r="E26" s="85">
        <f t="shared" si="3"/>
        <v>43.8</v>
      </c>
      <c r="F26" s="85">
        <f t="shared" si="3"/>
        <v>48.7</v>
      </c>
    </row>
    <row r="28" spans="2:6" x14ac:dyDescent="0.25">
      <c r="B28" s="80" t="s">
        <v>50</v>
      </c>
    </row>
    <row r="29" spans="2:6" x14ac:dyDescent="0.25">
      <c r="B29" s="42" t="s">
        <v>51</v>
      </c>
      <c r="C29" s="66">
        <v>23.2</v>
      </c>
      <c r="D29" s="66">
        <v>27.9</v>
      </c>
      <c r="E29" s="66">
        <v>22.3</v>
      </c>
      <c r="F29" s="66">
        <v>19.5</v>
      </c>
    </row>
    <row r="30" spans="2:6" x14ac:dyDescent="0.25">
      <c r="B30" s="57" t="s">
        <v>103</v>
      </c>
      <c r="C30" s="51">
        <v>0</v>
      </c>
      <c r="D30" s="51">
        <v>0</v>
      </c>
      <c r="E30" s="51">
        <v>0</v>
      </c>
      <c r="F30" s="51">
        <v>0</v>
      </c>
    </row>
    <row r="31" spans="2:6" x14ac:dyDescent="0.25">
      <c r="B31" s="75" t="s">
        <v>104</v>
      </c>
      <c r="C31" s="52">
        <v>0</v>
      </c>
      <c r="D31" s="52">
        <v>0</v>
      </c>
      <c r="E31" s="52">
        <v>0</v>
      </c>
      <c r="F31" s="52">
        <v>0</v>
      </c>
    </row>
    <row r="32" spans="2:6" x14ac:dyDescent="0.25">
      <c r="B32" s="83" t="s">
        <v>105</v>
      </c>
      <c r="C32" s="87">
        <f>SUM(C29:C31)</f>
        <v>23.2</v>
      </c>
      <c r="D32" s="87">
        <f t="shared" ref="D32:F32" si="4">SUM(D29:D31)</f>
        <v>27.9</v>
      </c>
      <c r="E32" s="87">
        <f t="shared" si="4"/>
        <v>22.3</v>
      </c>
      <c r="F32" s="87">
        <f t="shared" si="4"/>
        <v>19.5</v>
      </c>
    </row>
    <row r="33" spans="2:6" x14ac:dyDescent="0.25">
      <c r="B33" s="79" t="s">
        <v>106</v>
      </c>
      <c r="C33" s="85">
        <f>C26+C32</f>
        <v>63</v>
      </c>
      <c r="D33" s="85">
        <f t="shared" ref="D33:F33" si="5">D26+D32</f>
        <v>69.900000000000006</v>
      </c>
      <c r="E33" s="85">
        <f t="shared" si="5"/>
        <v>66.099999999999994</v>
      </c>
      <c r="F33" s="85">
        <f t="shared" si="5"/>
        <v>68.2</v>
      </c>
    </row>
    <row r="34" spans="2:6" x14ac:dyDescent="0.25">
      <c r="B34" s="77" t="s">
        <v>107</v>
      </c>
      <c r="C34" s="52">
        <v>42.1</v>
      </c>
      <c r="D34" s="52">
        <v>47.9</v>
      </c>
      <c r="E34" s="52">
        <v>53.7</v>
      </c>
      <c r="F34" s="52">
        <v>60.8</v>
      </c>
    </row>
    <row r="35" spans="2:6" ht="15.75" thickBot="1" x14ac:dyDescent="0.3">
      <c r="B35" s="78" t="s">
        <v>108</v>
      </c>
      <c r="C35" s="86">
        <f>C33+C34</f>
        <v>105.1</v>
      </c>
      <c r="D35" s="86">
        <f t="shared" ref="D35:F35" si="6">D33+D34</f>
        <v>117.80000000000001</v>
      </c>
      <c r="E35" s="86">
        <f t="shared" si="6"/>
        <v>119.8</v>
      </c>
      <c r="F35" s="86">
        <f t="shared" si="6"/>
        <v>129</v>
      </c>
    </row>
    <row r="36" spans="2:6" ht="15.75" thickTop="1" x14ac:dyDescent="0.25">
      <c r="B36" s="42" t="s">
        <v>109</v>
      </c>
      <c r="C36" s="63">
        <f>C19-C35</f>
        <v>0</v>
      </c>
      <c r="D36" s="63">
        <f t="shared" ref="D36:F36" si="7">D19-D35</f>
        <v>0</v>
      </c>
      <c r="E36" s="63">
        <f t="shared" si="7"/>
        <v>0</v>
      </c>
      <c r="F36" s="63">
        <f t="shared" si="7"/>
        <v>0</v>
      </c>
    </row>
    <row r="37" spans="2:6" x14ac:dyDescent="0.25">
      <c r="B37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51842-CB87-41D4-A3AD-A673D4B4794F}">
  <dimension ref="A2:N23"/>
  <sheetViews>
    <sheetView showGridLines="0" workbookViewId="0">
      <selection activeCell="T16" sqref="T16"/>
    </sheetView>
  </sheetViews>
  <sheetFormatPr defaultRowHeight="15" x14ac:dyDescent="0.25"/>
  <cols>
    <col min="1" max="1" width="2.7109375" customWidth="1"/>
    <col min="2" max="2" width="18.28515625" customWidth="1"/>
    <col min="6" max="6" width="13.85546875" customWidth="1"/>
    <col min="7" max="7" width="11.5703125" customWidth="1"/>
    <col min="8" max="8" width="10.85546875" customWidth="1"/>
    <col min="9" max="9" width="11" customWidth="1"/>
    <col min="10" max="10" width="11.42578125" customWidth="1"/>
    <col min="11" max="11" width="11.7109375" customWidth="1"/>
    <col min="12" max="12" width="12.28515625" customWidth="1"/>
  </cols>
  <sheetData>
    <row r="2" spans="1:14" ht="15" customHeight="1" x14ac:dyDescent="0.25">
      <c r="B2" s="64" t="s">
        <v>129</v>
      </c>
      <c r="C2" s="4"/>
      <c r="D2" s="4"/>
      <c r="E2" s="4"/>
      <c r="F2" s="4"/>
      <c r="G2" s="12"/>
      <c r="H2" s="4"/>
      <c r="I2" s="4"/>
      <c r="J2" s="4"/>
      <c r="K2" s="4"/>
      <c r="L2" s="12"/>
      <c r="M2" s="3"/>
      <c r="N2" s="3"/>
    </row>
    <row r="3" spans="1:14" ht="15" customHeight="1" x14ac:dyDescent="0.25">
      <c r="B3" s="14" t="s">
        <v>128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</row>
    <row r="4" spans="1:14" ht="15" customHeight="1" x14ac:dyDescent="0.25">
      <c r="A4" s="8"/>
      <c r="B4" s="91"/>
      <c r="C4" s="91"/>
      <c r="D4" s="15"/>
      <c r="E4" s="104" t="s">
        <v>112</v>
      </c>
      <c r="F4" s="104" t="s">
        <v>114</v>
      </c>
      <c r="G4" s="104"/>
      <c r="H4" s="104"/>
      <c r="I4" s="104" t="s">
        <v>118</v>
      </c>
      <c r="J4" s="104" t="s">
        <v>118</v>
      </c>
      <c r="K4" s="104" t="s">
        <v>118</v>
      </c>
      <c r="L4" s="104" t="s">
        <v>118</v>
      </c>
      <c r="M4" s="91"/>
      <c r="N4" s="91"/>
    </row>
    <row r="5" spans="1:14" ht="15" customHeight="1" x14ac:dyDescent="0.25">
      <c r="A5" s="8"/>
      <c r="B5" s="100"/>
      <c r="C5" s="101"/>
      <c r="D5" s="101"/>
      <c r="E5" s="105" t="s">
        <v>113</v>
      </c>
      <c r="F5" s="105" t="s">
        <v>115</v>
      </c>
      <c r="G5" s="105" t="s">
        <v>116</v>
      </c>
      <c r="H5" s="105" t="s">
        <v>117</v>
      </c>
      <c r="I5" s="105" t="s">
        <v>119</v>
      </c>
      <c r="J5" s="105" t="s">
        <v>120</v>
      </c>
      <c r="K5" s="105" t="s">
        <v>121</v>
      </c>
      <c r="L5" s="105" t="s">
        <v>122</v>
      </c>
      <c r="M5" s="2"/>
      <c r="N5" s="2"/>
    </row>
    <row r="6" spans="1:14" ht="15" customHeight="1" x14ac:dyDescent="0.25">
      <c r="A6" s="8"/>
      <c r="B6" s="93" t="s">
        <v>111</v>
      </c>
      <c r="C6" s="2"/>
      <c r="D6" s="2"/>
      <c r="E6" s="97"/>
      <c r="F6" s="97"/>
      <c r="G6" s="97"/>
      <c r="H6" s="97"/>
      <c r="I6" s="97"/>
      <c r="J6" s="97"/>
      <c r="K6" s="97"/>
      <c r="L6" s="97"/>
      <c r="M6" s="2"/>
      <c r="N6" s="2"/>
    </row>
    <row r="7" spans="1:14" ht="15" customHeight="1" x14ac:dyDescent="0.25">
      <c r="A7" s="8"/>
      <c r="B7" s="7" t="s">
        <v>123</v>
      </c>
      <c r="C7" s="92"/>
      <c r="D7" s="92"/>
      <c r="E7" s="102">
        <v>31.5</v>
      </c>
      <c r="F7" s="99">
        <v>225.6</v>
      </c>
      <c r="G7" s="107">
        <v>4112.6000000000004</v>
      </c>
      <c r="H7" s="107">
        <v>1374.5</v>
      </c>
      <c r="I7" s="107">
        <v>5675.2</v>
      </c>
      <c r="J7" s="107">
        <v>1254.7</v>
      </c>
      <c r="K7" s="107">
        <v>1023.9</v>
      </c>
      <c r="L7" s="107">
        <v>476.9</v>
      </c>
      <c r="M7" s="1"/>
      <c r="N7" s="1"/>
    </row>
    <row r="8" spans="1:14" ht="15" customHeight="1" x14ac:dyDescent="0.25">
      <c r="A8" s="8"/>
      <c r="B8" s="7" t="s">
        <v>124</v>
      </c>
      <c r="C8" s="92"/>
      <c r="D8" s="92"/>
      <c r="E8" s="103">
        <v>3.73</v>
      </c>
      <c r="F8" s="99">
        <v>53.7</v>
      </c>
      <c r="G8" s="106">
        <v>815</v>
      </c>
      <c r="H8" s="106">
        <v>17.8</v>
      </c>
      <c r="I8" s="106">
        <v>657.1</v>
      </c>
      <c r="J8" s="106">
        <v>160.19999999999999</v>
      </c>
      <c r="K8" s="106">
        <v>112.9</v>
      </c>
      <c r="L8" s="106">
        <v>-85.1</v>
      </c>
      <c r="M8" s="3"/>
      <c r="N8" s="3"/>
    </row>
    <row r="9" spans="1:14" ht="15" customHeight="1" x14ac:dyDescent="0.25">
      <c r="A9" s="8"/>
      <c r="B9" s="7" t="s">
        <v>125</v>
      </c>
      <c r="C9" s="92"/>
      <c r="D9" s="92"/>
      <c r="E9" s="103">
        <v>3.56</v>
      </c>
      <c r="F9" s="99">
        <v>86.7</v>
      </c>
      <c r="G9" s="106">
        <v>1560.3</v>
      </c>
      <c r="H9" s="106">
        <v>225.1</v>
      </c>
      <c r="I9" s="106">
        <v>1215.2</v>
      </c>
      <c r="J9" s="106">
        <v>248.9</v>
      </c>
      <c r="K9" s="106">
        <v>144.6</v>
      </c>
      <c r="L9" s="106">
        <v>83.9</v>
      </c>
      <c r="M9" s="3"/>
      <c r="N9" s="3"/>
    </row>
    <row r="10" spans="1:14" ht="15" customHeight="1" x14ac:dyDescent="0.25">
      <c r="A10" s="8"/>
      <c r="B10" s="7" t="s">
        <v>126</v>
      </c>
      <c r="C10" s="92"/>
      <c r="D10" s="92"/>
      <c r="E10" s="103">
        <v>12.84</v>
      </c>
      <c r="F10" s="99">
        <v>150.30000000000001</v>
      </c>
      <c r="G10" s="106">
        <v>669.4</v>
      </c>
      <c r="H10" s="106">
        <v>414.6</v>
      </c>
      <c r="I10" s="106">
        <v>1587.7</v>
      </c>
      <c r="J10" s="106">
        <v>251.2</v>
      </c>
      <c r="K10" s="106">
        <v>152.80000000000001</v>
      </c>
      <c r="L10" s="106">
        <v>64.099999999999994</v>
      </c>
      <c r="M10" s="3"/>
      <c r="N10" s="3"/>
    </row>
    <row r="11" spans="1:14" ht="15" customHeight="1" x14ac:dyDescent="0.25">
      <c r="A11" s="8"/>
      <c r="B11" s="137" t="s">
        <v>127</v>
      </c>
      <c r="C11" s="133"/>
      <c r="D11" s="133"/>
      <c r="E11" s="134">
        <v>22.59</v>
      </c>
      <c r="F11" s="135">
        <v>109</v>
      </c>
      <c r="G11" s="136">
        <v>1376</v>
      </c>
      <c r="H11" s="136">
        <v>325</v>
      </c>
      <c r="I11" s="136">
        <v>3352</v>
      </c>
      <c r="J11" s="136">
        <v>501.1</v>
      </c>
      <c r="K11" s="136">
        <v>352</v>
      </c>
      <c r="L11" s="136">
        <v>8</v>
      </c>
      <c r="M11" s="2"/>
      <c r="N11" s="2"/>
    </row>
    <row r="12" spans="1:14" ht="15" customHeight="1" x14ac:dyDescent="0.25">
      <c r="A12" s="8"/>
      <c r="B12" s="8"/>
      <c r="C12" s="8"/>
      <c r="D12" s="8"/>
      <c r="E12" s="98"/>
      <c r="F12" s="8"/>
      <c r="G12" s="8"/>
      <c r="H12" s="8"/>
      <c r="I12" s="8"/>
      <c r="J12" s="8"/>
      <c r="K12" s="8"/>
      <c r="L12" s="8"/>
      <c r="M12" s="2"/>
      <c r="N12" s="2"/>
    </row>
    <row r="13" spans="1:14" ht="15" customHeight="1" x14ac:dyDescent="0.25">
      <c r="A13" s="8"/>
      <c r="B13" s="64" t="s">
        <v>130</v>
      </c>
      <c r="C13" s="4"/>
      <c r="D13" s="4"/>
      <c r="E13" s="4"/>
      <c r="F13" s="4"/>
      <c r="G13" s="12"/>
      <c r="H13" s="4"/>
      <c r="I13" s="4"/>
      <c r="J13" s="4"/>
      <c r="K13" s="4"/>
      <c r="L13" s="12"/>
      <c r="M13" s="2"/>
      <c r="N13" s="2"/>
    </row>
    <row r="14" spans="1:14" ht="15" customHeight="1" x14ac:dyDescent="0.25">
      <c r="A14" s="8"/>
      <c r="B14" s="14" t="s">
        <v>128</v>
      </c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2"/>
      <c r="N14" s="2"/>
    </row>
    <row r="15" spans="1:14" ht="15" customHeight="1" x14ac:dyDescent="0.25">
      <c r="A15" s="8"/>
      <c r="B15" s="91"/>
      <c r="C15" s="91"/>
      <c r="D15" s="15"/>
      <c r="E15" s="104" t="s">
        <v>112</v>
      </c>
      <c r="F15" s="104" t="s">
        <v>114</v>
      </c>
      <c r="G15" s="104"/>
      <c r="H15" s="104"/>
      <c r="I15" s="104" t="s">
        <v>118</v>
      </c>
      <c r="J15" s="104" t="s">
        <v>118</v>
      </c>
      <c r="K15" s="104" t="s">
        <v>118</v>
      </c>
      <c r="L15" s="104" t="s">
        <v>118</v>
      </c>
      <c r="M15" s="2"/>
      <c r="N15" s="2"/>
    </row>
    <row r="16" spans="1:14" ht="15" customHeight="1" x14ac:dyDescent="0.25">
      <c r="A16" s="8"/>
      <c r="B16" s="100"/>
      <c r="C16" s="101"/>
      <c r="D16" s="101"/>
      <c r="E16" s="105" t="s">
        <v>113</v>
      </c>
      <c r="F16" s="105" t="s">
        <v>115</v>
      </c>
      <c r="G16" s="105" t="s">
        <v>116</v>
      </c>
      <c r="H16" s="105" t="s">
        <v>117</v>
      </c>
      <c r="I16" s="105" t="s">
        <v>119</v>
      </c>
      <c r="J16" s="105" t="s">
        <v>120</v>
      </c>
      <c r="K16" s="105" t="s">
        <v>121</v>
      </c>
      <c r="L16" s="105" t="s">
        <v>122</v>
      </c>
      <c r="M16" s="3"/>
      <c r="N16" s="3"/>
    </row>
    <row r="17" spans="1:14" ht="15" customHeight="1" x14ac:dyDescent="0.25">
      <c r="A17" s="8"/>
      <c r="B17" s="2" t="s">
        <v>52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3"/>
      <c r="N17" s="3"/>
    </row>
    <row r="18" spans="1:14" ht="15" customHeight="1" x14ac:dyDescent="0.25">
      <c r="A18" s="8"/>
      <c r="B18" s="92" t="s">
        <v>53</v>
      </c>
      <c r="C18" s="92"/>
      <c r="D18" s="92"/>
      <c r="E18" s="102">
        <v>6.19</v>
      </c>
      <c r="F18" s="99">
        <v>14.8</v>
      </c>
      <c r="G18" s="107">
        <v>55.4</v>
      </c>
      <c r="H18" s="107">
        <v>25</v>
      </c>
      <c r="I18" s="107">
        <v>422.3</v>
      </c>
      <c r="J18" s="107">
        <v>14.2</v>
      </c>
      <c r="K18" s="107">
        <v>12.8</v>
      </c>
      <c r="L18" s="107">
        <v>10.1</v>
      </c>
      <c r="M18" s="3"/>
      <c r="N18" s="3"/>
    </row>
    <row r="19" spans="1:14" ht="15" customHeight="1" x14ac:dyDescent="0.25">
      <c r="A19" s="8"/>
      <c r="B19" s="92" t="s">
        <v>54</v>
      </c>
      <c r="C19" s="92"/>
      <c r="D19" s="92"/>
      <c r="E19" s="103">
        <v>79.349999999999994</v>
      </c>
      <c r="F19" s="99">
        <v>22.4</v>
      </c>
      <c r="G19" s="106">
        <v>71.2</v>
      </c>
      <c r="H19" s="106">
        <v>21.5</v>
      </c>
      <c r="I19" s="106">
        <v>1931.7</v>
      </c>
      <c r="J19" s="106">
        <v>164</v>
      </c>
      <c r="K19" s="106">
        <v>135.9</v>
      </c>
      <c r="L19" s="106">
        <v>80.2</v>
      </c>
      <c r="M19" s="3"/>
      <c r="N19" s="3"/>
    </row>
    <row r="20" spans="1:14" ht="15" customHeight="1" x14ac:dyDescent="0.25">
      <c r="A20" s="8"/>
      <c r="B20" s="92" t="s">
        <v>55</v>
      </c>
      <c r="C20" s="92"/>
      <c r="D20" s="92"/>
      <c r="E20" s="103">
        <v>61.25</v>
      </c>
      <c r="F20" s="99">
        <v>16.5</v>
      </c>
      <c r="G20" s="106">
        <v>108.5</v>
      </c>
      <c r="H20" s="106">
        <v>6.4</v>
      </c>
      <c r="I20" s="106">
        <v>951.8</v>
      </c>
      <c r="J20" s="106">
        <v>135.19999999999999</v>
      </c>
      <c r="K20" s="106">
        <v>85.3</v>
      </c>
      <c r="L20" s="106">
        <v>45.9</v>
      </c>
      <c r="M20" s="2"/>
      <c r="N20" s="2"/>
    </row>
    <row r="21" spans="1:14" x14ac:dyDescent="0.25">
      <c r="A21" s="8"/>
      <c r="B21" s="92" t="s">
        <v>56</v>
      </c>
      <c r="C21" s="92"/>
      <c r="D21" s="92"/>
      <c r="E21" s="103">
        <v>20.45</v>
      </c>
      <c r="F21" s="99">
        <v>15.7</v>
      </c>
      <c r="G21" s="106">
        <v>172.5</v>
      </c>
      <c r="H21" s="106">
        <v>49.2</v>
      </c>
      <c r="I21" s="106">
        <v>899</v>
      </c>
      <c r="J21" s="106">
        <v>42</v>
      </c>
      <c r="K21" s="106">
        <v>21.3</v>
      </c>
      <c r="L21" s="106">
        <v>-25.1</v>
      </c>
      <c r="M21" s="2"/>
      <c r="N21" s="2"/>
    </row>
    <row r="22" spans="1:14" x14ac:dyDescent="0.25">
      <c r="A22" s="8"/>
      <c r="B22" s="133" t="s">
        <v>57</v>
      </c>
      <c r="C22" s="133"/>
      <c r="D22" s="133"/>
      <c r="E22" s="134">
        <v>114.35</v>
      </c>
      <c r="F22" s="135">
        <v>82.4</v>
      </c>
      <c r="G22" s="136">
        <v>3907.4</v>
      </c>
      <c r="H22" s="136">
        <v>461.1</v>
      </c>
      <c r="I22" s="136">
        <v>8250.7000000000007</v>
      </c>
      <c r="J22" s="136">
        <v>1352.4</v>
      </c>
      <c r="K22" s="136">
        <v>948.9</v>
      </c>
      <c r="L22" s="136">
        <v>321</v>
      </c>
    </row>
    <row r="23" spans="1:14" x14ac:dyDescent="0.25">
      <c r="A23" s="8"/>
      <c r="B23" s="92"/>
      <c r="C23" s="92"/>
      <c r="D23" s="92"/>
      <c r="E23" s="92"/>
      <c r="F23" s="94"/>
      <c r="G23" s="96"/>
      <c r="H23" s="96"/>
      <c r="I23" s="96"/>
      <c r="J23" s="96"/>
      <c r="K23" s="96"/>
      <c r="L23" s="9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7F1D2-31C2-4AAF-8FA1-1F8711557648}">
  <dimension ref="B2:V57"/>
  <sheetViews>
    <sheetView showGridLines="0" workbookViewId="0">
      <selection activeCell="D25" sqref="D25"/>
    </sheetView>
  </sheetViews>
  <sheetFormatPr defaultRowHeight="15" x14ac:dyDescent="0.25"/>
  <cols>
    <col min="1" max="1" width="2.7109375" customWidth="1"/>
    <col min="2" max="2" width="16.140625" style="8" customWidth="1"/>
    <col min="3" max="3" width="12.5703125" style="8" customWidth="1"/>
    <col min="4" max="4" width="18.85546875" style="8" customWidth="1"/>
    <col min="5" max="5" width="12.140625" style="8" customWidth="1"/>
    <col min="6" max="6" width="13" style="8" customWidth="1"/>
    <col min="7" max="8" width="9.140625" style="8"/>
    <col min="9" max="9" width="23.5703125" style="8" customWidth="1"/>
    <col min="10" max="22" width="9.140625" style="8"/>
  </cols>
  <sheetData>
    <row r="2" spans="2:20" ht="15" customHeight="1" x14ac:dyDescent="0.25">
      <c r="B2" s="64" t="s">
        <v>178</v>
      </c>
      <c r="C2" s="4"/>
      <c r="D2" s="4"/>
      <c r="E2" s="4"/>
      <c r="F2" s="4"/>
      <c r="H2" s="3"/>
      <c r="I2" s="64" t="s">
        <v>179</v>
      </c>
      <c r="J2" s="65"/>
      <c r="K2" s="65"/>
      <c r="L2" s="65"/>
      <c r="M2" s="65"/>
      <c r="N2" s="3"/>
      <c r="O2" s="3"/>
      <c r="P2" s="3"/>
      <c r="Q2" s="3"/>
      <c r="R2" s="3"/>
      <c r="S2" s="3"/>
      <c r="T2" s="3"/>
    </row>
    <row r="3" spans="2:20" s="11" customFormat="1" ht="15" customHeight="1" x14ac:dyDescent="0.25">
      <c r="B3" s="116" t="s">
        <v>44</v>
      </c>
      <c r="C3" s="108"/>
      <c r="D3" s="108"/>
      <c r="E3" s="108"/>
      <c r="F3" s="108"/>
      <c r="G3" s="108"/>
      <c r="H3" s="108"/>
      <c r="I3" s="116" t="s">
        <v>44</v>
      </c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2:20" s="11" customFormat="1" ht="15" customHeight="1" x14ac:dyDescent="0.25">
      <c r="B4" s="108"/>
      <c r="C4" s="118" t="s">
        <v>131</v>
      </c>
      <c r="D4" s="118" t="s">
        <v>134</v>
      </c>
      <c r="E4" s="118" t="s">
        <v>135</v>
      </c>
      <c r="F4" s="118" t="s">
        <v>135</v>
      </c>
      <c r="G4" s="108"/>
      <c r="H4" s="108"/>
      <c r="I4" s="108"/>
      <c r="J4" s="118" t="s">
        <v>131</v>
      </c>
      <c r="K4" s="118" t="s">
        <v>134</v>
      </c>
      <c r="L4" s="118" t="s">
        <v>135</v>
      </c>
      <c r="M4" s="118" t="s">
        <v>135</v>
      </c>
      <c r="N4" s="108"/>
      <c r="O4" s="108"/>
      <c r="P4" s="108"/>
      <c r="Q4" s="108"/>
      <c r="R4" s="108"/>
      <c r="S4" s="108"/>
      <c r="T4" s="108"/>
    </row>
    <row r="5" spans="2:20" s="11" customFormat="1" ht="15" customHeight="1" x14ac:dyDescent="0.25">
      <c r="B5" s="117"/>
      <c r="C5" s="119" t="s">
        <v>132</v>
      </c>
      <c r="D5" s="119" t="s">
        <v>133</v>
      </c>
      <c r="E5" s="119" t="s">
        <v>5</v>
      </c>
      <c r="F5" s="119" t="s">
        <v>120</v>
      </c>
      <c r="G5" s="38"/>
      <c r="H5" s="38"/>
      <c r="I5" s="117"/>
      <c r="J5" s="119" t="s">
        <v>132</v>
      </c>
      <c r="K5" s="119" t="s">
        <v>133</v>
      </c>
      <c r="L5" s="119" t="s">
        <v>5</v>
      </c>
      <c r="M5" s="119" t="s">
        <v>120</v>
      </c>
      <c r="N5" s="38"/>
      <c r="O5" s="38"/>
      <c r="P5" s="38"/>
      <c r="Q5" s="38"/>
      <c r="R5" s="38"/>
      <c r="S5" s="38"/>
      <c r="T5" s="38"/>
    </row>
    <row r="6" spans="2:20" s="11" customFormat="1" ht="15" customHeight="1" x14ac:dyDescent="0.25">
      <c r="B6" s="57" t="s">
        <v>136</v>
      </c>
      <c r="C6" s="110">
        <v>2022</v>
      </c>
      <c r="D6" s="113">
        <v>972</v>
      </c>
      <c r="E6" s="115" t="s">
        <v>137</v>
      </c>
      <c r="F6" s="114" t="s">
        <v>138</v>
      </c>
      <c r="H6" s="109"/>
      <c r="I6" s="38"/>
      <c r="J6" s="38"/>
      <c r="K6" s="38"/>
      <c r="L6" s="38"/>
      <c r="N6" s="109"/>
      <c r="O6" s="109"/>
      <c r="P6" s="109"/>
      <c r="Q6" s="109"/>
      <c r="R6" s="109"/>
      <c r="S6" s="10"/>
      <c r="T6" s="10"/>
    </row>
    <row r="7" spans="2:20" s="11" customFormat="1" ht="15" customHeight="1" x14ac:dyDescent="0.25">
      <c r="B7" s="57" t="s">
        <v>139</v>
      </c>
      <c r="C7" s="110">
        <v>2022</v>
      </c>
      <c r="D7" s="112">
        <v>690</v>
      </c>
      <c r="E7" s="115" t="s">
        <v>137</v>
      </c>
      <c r="F7" s="115" t="s">
        <v>137</v>
      </c>
      <c r="H7" s="109"/>
      <c r="I7" s="57" t="s">
        <v>136</v>
      </c>
      <c r="J7" s="110">
        <v>2022</v>
      </c>
      <c r="K7" s="124">
        <v>359</v>
      </c>
      <c r="L7" s="122" t="s">
        <v>180</v>
      </c>
      <c r="M7" s="111" t="s">
        <v>137</v>
      </c>
      <c r="N7" s="109"/>
      <c r="O7" s="109"/>
      <c r="P7" s="109"/>
      <c r="Q7" s="109"/>
      <c r="R7" s="109"/>
      <c r="S7" s="10"/>
      <c r="T7" s="10"/>
    </row>
    <row r="8" spans="2:20" s="11" customFormat="1" ht="15" customHeight="1" x14ac:dyDescent="0.25">
      <c r="B8" s="57" t="s">
        <v>140</v>
      </c>
      <c r="C8" s="110">
        <v>2022</v>
      </c>
      <c r="D8" s="112">
        <v>511</v>
      </c>
      <c r="E8" s="115" t="s">
        <v>141</v>
      </c>
      <c r="F8" s="115" t="s">
        <v>142</v>
      </c>
      <c r="H8" s="109"/>
      <c r="I8" s="57" t="s">
        <v>139</v>
      </c>
      <c r="J8" s="110">
        <v>2022</v>
      </c>
      <c r="K8" s="123">
        <v>189</v>
      </c>
      <c r="L8" s="122" t="s">
        <v>137</v>
      </c>
      <c r="M8" s="111" t="s">
        <v>181</v>
      </c>
      <c r="N8" s="109"/>
      <c r="O8" s="109"/>
      <c r="P8" s="109"/>
      <c r="Q8" s="109"/>
      <c r="R8" s="109"/>
      <c r="S8" s="10"/>
      <c r="T8" s="10"/>
    </row>
    <row r="9" spans="2:20" s="11" customFormat="1" ht="15" customHeight="1" x14ac:dyDescent="0.25">
      <c r="B9" s="57" t="s">
        <v>143</v>
      </c>
      <c r="C9" s="110">
        <v>2022</v>
      </c>
      <c r="D9" s="112">
        <v>350</v>
      </c>
      <c r="E9" s="115" t="s">
        <v>137</v>
      </c>
      <c r="F9" s="115" t="s">
        <v>137</v>
      </c>
      <c r="H9" s="109"/>
      <c r="I9" s="57" t="s">
        <v>140</v>
      </c>
      <c r="J9" s="110">
        <v>2021</v>
      </c>
      <c r="K9" s="123">
        <v>2201</v>
      </c>
      <c r="L9" s="122" t="s">
        <v>180</v>
      </c>
      <c r="M9" s="111" t="s">
        <v>182</v>
      </c>
      <c r="N9" s="109"/>
      <c r="O9" s="109"/>
      <c r="P9" s="109"/>
      <c r="Q9" s="109"/>
      <c r="R9" s="109"/>
      <c r="S9" s="10"/>
      <c r="T9" s="10"/>
    </row>
    <row r="10" spans="2:20" s="11" customFormat="1" ht="15" customHeight="1" x14ac:dyDescent="0.25">
      <c r="B10" s="57" t="s">
        <v>144</v>
      </c>
      <c r="C10" s="110">
        <v>2022</v>
      </c>
      <c r="D10" s="112">
        <v>25</v>
      </c>
      <c r="E10" s="115" t="s">
        <v>145</v>
      </c>
      <c r="F10" s="115" t="s">
        <v>146</v>
      </c>
      <c r="H10" s="109"/>
      <c r="I10" s="57" t="s">
        <v>143</v>
      </c>
      <c r="J10" s="110">
        <v>2021</v>
      </c>
      <c r="K10" s="123">
        <v>1486</v>
      </c>
      <c r="L10" s="122" t="s">
        <v>183</v>
      </c>
      <c r="M10" s="111" t="s">
        <v>184</v>
      </c>
      <c r="N10" s="109"/>
      <c r="O10" s="109"/>
      <c r="P10" s="109"/>
      <c r="Q10" s="109"/>
      <c r="R10" s="109"/>
      <c r="S10" s="10"/>
      <c r="T10" s="10"/>
    </row>
    <row r="11" spans="2:20" s="11" customFormat="1" ht="15" customHeight="1" x14ac:dyDescent="0.25">
      <c r="B11" s="57" t="s">
        <v>147</v>
      </c>
      <c r="C11" s="110">
        <v>2022</v>
      </c>
      <c r="D11" s="112">
        <v>6</v>
      </c>
      <c r="E11" s="115" t="s">
        <v>148</v>
      </c>
      <c r="F11" s="115" t="s">
        <v>149</v>
      </c>
      <c r="H11" s="109"/>
      <c r="I11" s="57" t="s">
        <v>144</v>
      </c>
      <c r="J11" s="110">
        <v>2021</v>
      </c>
      <c r="K11" s="123">
        <v>615</v>
      </c>
      <c r="L11" s="122" t="s">
        <v>185</v>
      </c>
      <c r="M11" s="111" t="s">
        <v>186</v>
      </c>
      <c r="N11" s="109"/>
      <c r="O11" s="109"/>
      <c r="P11" s="109"/>
      <c r="Q11" s="109"/>
      <c r="R11" s="109"/>
      <c r="S11" s="10"/>
      <c r="T11" s="10"/>
    </row>
    <row r="12" spans="2:20" s="11" customFormat="1" ht="15" customHeight="1" x14ac:dyDescent="0.25">
      <c r="B12" s="57" t="s">
        <v>150</v>
      </c>
      <c r="C12" s="110">
        <v>2021</v>
      </c>
      <c r="D12" s="112">
        <v>105</v>
      </c>
      <c r="E12" s="115" t="s">
        <v>151</v>
      </c>
      <c r="F12" s="115" t="s">
        <v>152</v>
      </c>
      <c r="H12" s="109"/>
      <c r="I12" s="57" t="s">
        <v>147</v>
      </c>
      <c r="J12" s="110">
        <v>2021</v>
      </c>
      <c r="K12" s="123">
        <v>253</v>
      </c>
      <c r="L12" s="122" t="s">
        <v>187</v>
      </c>
      <c r="M12" s="111" t="s">
        <v>188</v>
      </c>
      <c r="N12" s="109"/>
      <c r="O12" s="109"/>
      <c r="P12" s="109"/>
      <c r="Q12" s="109"/>
      <c r="R12" s="109"/>
      <c r="S12" s="10"/>
      <c r="T12" s="10"/>
    </row>
    <row r="13" spans="2:20" s="11" customFormat="1" ht="15" customHeight="1" x14ac:dyDescent="0.25">
      <c r="B13" s="57" t="s">
        <v>153</v>
      </c>
      <c r="C13" s="110">
        <v>2021</v>
      </c>
      <c r="D13" s="112">
        <v>76</v>
      </c>
      <c r="E13" s="115" t="s">
        <v>154</v>
      </c>
      <c r="F13" s="115" t="s">
        <v>137</v>
      </c>
      <c r="H13" s="109"/>
      <c r="I13" s="57" t="s">
        <v>150</v>
      </c>
      <c r="J13" s="110">
        <v>2021</v>
      </c>
      <c r="K13" s="123">
        <v>2274</v>
      </c>
      <c r="L13" s="122" t="s">
        <v>189</v>
      </c>
      <c r="M13" s="111" t="s">
        <v>190</v>
      </c>
      <c r="N13" s="109"/>
      <c r="O13" s="109"/>
      <c r="P13" s="109"/>
      <c r="Q13" s="109"/>
      <c r="R13" s="109"/>
      <c r="S13" s="10"/>
      <c r="T13" s="10"/>
    </row>
    <row r="14" spans="2:20" s="11" customFormat="1" ht="15" customHeight="1" x14ac:dyDescent="0.25">
      <c r="B14" s="57" t="s">
        <v>155</v>
      </c>
      <c r="C14" s="110">
        <v>2021</v>
      </c>
      <c r="D14" s="112">
        <v>82</v>
      </c>
      <c r="E14" s="115" t="s">
        <v>148</v>
      </c>
      <c r="F14" s="115" t="s">
        <v>156</v>
      </c>
      <c r="H14" s="109"/>
      <c r="I14" s="57" t="s">
        <v>153</v>
      </c>
      <c r="J14" s="110">
        <v>2021</v>
      </c>
      <c r="K14" s="123">
        <v>567</v>
      </c>
      <c r="L14" s="122" t="s">
        <v>173</v>
      </c>
      <c r="M14" s="111" t="s">
        <v>191</v>
      </c>
      <c r="N14" s="109"/>
      <c r="O14" s="109"/>
      <c r="P14" s="109"/>
      <c r="Q14" s="109"/>
      <c r="R14" s="109"/>
      <c r="S14" s="10"/>
      <c r="T14" s="10"/>
    </row>
    <row r="15" spans="2:20" s="11" customFormat="1" ht="15" customHeight="1" x14ac:dyDescent="0.25">
      <c r="B15" s="57" t="s">
        <v>157</v>
      </c>
      <c r="C15" s="110">
        <v>2021</v>
      </c>
      <c r="D15" s="112">
        <v>252</v>
      </c>
      <c r="E15" s="115" t="s">
        <v>158</v>
      </c>
      <c r="F15" s="115" t="s">
        <v>137</v>
      </c>
      <c r="H15" s="109"/>
      <c r="I15" s="57" t="s">
        <v>155</v>
      </c>
      <c r="J15" s="110">
        <v>2021</v>
      </c>
      <c r="K15" s="123">
        <v>143</v>
      </c>
      <c r="L15" s="122" t="s">
        <v>154</v>
      </c>
      <c r="M15" s="111" t="s">
        <v>192</v>
      </c>
      <c r="N15" s="109"/>
      <c r="O15" s="109"/>
      <c r="P15" s="109"/>
      <c r="Q15" s="109"/>
      <c r="R15" s="109"/>
      <c r="S15" s="10"/>
      <c r="T15" s="10"/>
    </row>
    <row r="16" spans="2:20" s="11" customFormat="1" ht="15" customHeight="1" x14ac:dyDescent="0.25">
      <c r="B16" s="57" t="s">
        <v>159</v>
      </c>
      <c r="C16" s="110">
        <v>2021</v>
      </c>
      <c r="D16" s="112">
        <v>3</v>
      </c>
      <c r="E16" s="115" t="s">
        <v>160</v>
      </c>
      <c r="F16" s="115" t="s">
        <v>137</v>
      </c>
      <c r="H16" s="109"/>
      <c r="I16" s="57" t="s">
        <v>157</v>
      </c>
      <c r="J16" s="110">
        <v>2021</v>
      </c>
      <c r="K16" s="123">
        <v>1000</v>
      </c>
      <c r="L16" s="122" t="s">
        <v>158</v>
      </c>
      <c r="M16" s="111" t="s">
        <v>182</v>
      </c>
      <c r="N16" s="109"/>
      <c r="O16" s="109"/>
      <c r="P16" s="109"/>
      <c r="Q16" s="109"/>
      <c r="R16" s="109"/>
      <c r="S16" s="10"/>
      <c r="T16" s="10"/>
    </row>
    <row r="17" spans="2:20" s="11" customFormat="1" ht="15" customHeight="1" x14ac:dyDescent="0.25">
      <c r="B17" s="57" t="s">
        <v>161</v>
      </c>
      <c r="C17" s="110">
        <v>2021</v>
      </c>
      <c r="D17" s="112">
        <v>829</v>
      </c>
      <c r="E17" s="115" t="s">
        <v>162</v>
      </c>
      <c r="F17" s="115" t="s">
        <v>163</v>
      </c>
      <c r="H17" s="109"/>
      <c r="I17" s="57" t="s">
        <v>159</v>
      </c>
      <c r="J17" s="110">
        <v>2021</v>
      </c>
      <c r="K17" s="123">
        <v>628</v>
      </c>
      <c r="L17" s="122" t="s">
        <v>187</v>
      </c>
      <c r="M17" s="111" t="s">
        <v>193</v>
      </c>
      <c r="N17" s="109"/>
      <c r="O17" s="109"/>
      <c r="P17" s="109"/>
      <c r="Q17" s="109"/>
      <c r="R17" s="109"/>
      <c r="S17" s="10"/>
      <c r="T17" s="10"/>
    </row>
    <row r="18" spans="2:20" s="11" customFormat="1" ht="15" customHeight="1" x14ac:dyDescent="0.25">
      <c r="B18" s="57" t="s">
        <v>164</v>
      </c>
      <c r="C18" s="110">
        <v>2021</v>
      </c>
      <c r="D18" s="112">
        <v>201</v>
      </c>
      <c r="E18" s="115" t="s">
        <v>137</v>
      </c>
      <c r="F18" s="115" t="s">
        <v>137</v>
      </c>
      <c r="H18" s="109"/>
      <c r="I18" s="57" t="s">
        <v>161</v>
      </c>
      <c r="J18" s="110">
        <v>2021</v>
      </c>
      <c r="K18" s="123">
        <v>18</v>
      </c>
      <c r="L18" s="122" t="s">
        <v>176</v>
      </c>
      <c r="M18" s="111" t="s">
        <v>182</v>
      </c>
      <c r="N18" s="109"/>
      <c r="O18" s="109"/>
      <c r="P18" s="109"/>
      <c r="Q18" s="109"/>
      <c r="R18" s="109"/>
      <c r="S18" s="10"/>
      <c r="T18" s="10"/>
    </row>
    <row r="19" spans="2:20" s="11" customFormat="1" ht="15" customHeight="1" x14ac:dyDescent="0.25">
      <c r="B19" s="57" t="s">
        <v>165</v>
      </c>
      <c r="C19" s="110">
        <v>2021</v>
      </c>
      <c r="D19" s="112">
        <v>355</v>
      </c>
      <c r="E19" s="115" t="s">
        <v>162</v>
      </c>
      <c r="F19" s="115" t="s">
        <v>166</v>
      </c>
      <c r="H19" s="109"/>
      <c r="I19" s="57" t="s">
        <v>164</v>
      </c>
      <c r="J19" s="110">
        <v>2021</v>
      </c>
      <c r="K19" s="123">
        <v>548</v>
      </c>
      <c r="L19" s="122" t="s">
        <v>194</v>
      </c>
      <c r="M19" s="111" t="s">
        <v>171</v>
      </c>
      <c r="N19" s="109"/>
      <c r="O19" s="109"/>
      <c r="P19" s="109"/>
      <c r="Q19" s="109"/>
      <c r="R19" s="109"/>
      <c r="S19" s="10"/>
      <c r="T19" s="10"/>
    </row>
    <row r="20" spans="2:20" s="11" customFormat="1" ht="15" customHeight="1" x14ac:dyDescent="0.25">
      <c r="B20" s="57" t="s">
        <v>167</v>
      </c>
      <c r="C20" s="110">
        <v>2021</v>
      </c>
      <c r="D20" s="112">
        <v>108</v>
      </c>
      <c r="E20" s="115" t="s">
        <v>137</v>
      </c>
      <c r="F20" s="115" t="s">
        <v>137</v>
      </c>
      <c r="H20" s="109"/>
      <c r="I20" s="57" t="s">
        <v>165</v>
      </c>
      <c r="J20" s="121">
        <v>2020</v>
      </c>
      <c r="K20" s="123">
        <v>2847</v>
      </c>
      <c r="L20" s="122" t="s">
        <v>195</v>
      </c>
      <c r="M20" s="111" t="s">
        <v>196</v>
      </c>
      <c r="N20" s="109"/>
      <c r="O20" s="109"/>
      <c r="P20" s="109"/>
      <c r="Q20" s="109"/>
      <c r="R20" s="109"/>
      <c r="S20" s="10"/>
      <c r="T20" s="10"/>
    </row>
    <row r="21" spans="2:20" s="11" customFormat="1" ht="15" customHeight="1" x14ac:dyDescent="0.25">
      <c r="B21" s="57" t="s">
        <v>168</v>
      </c>
      <c r="C21" s="110">
        <v>2021</v>
      </c>
      <c r="D21" s="112">
        <v>214</v>
      </c>
      <c r="E21" s="115" t="s">
        <v>169</v>
      </c>
      <c r="F21" s="115" t="s">
        <v>137</v>
      </c>
      <c r="H21" s="109"/>
      <c r="I21" s="57" t="s">
        <v>167</v>
      </c>
      <c r="J21" s="121">
        <v>2020</v>
      </c>
      <c r="K21" s="123">
        <v>88</v>
      </c>
      <c r="L21" s="122" t="s">
        <v>176</v>
      </c>
      <c r="M21" s="111" t="s">
        <v>174</v>
      </c>
      <c r="N21" s="109"/>
      <c r="O21" s="109"/>
      <c r="P21" s="109"/>
      <c r="Q21" s="109"/>
      <c r="R21" s="109"/>
      <c r="S21" s="10"/>
      <c r="T21" s="10"/>
    </row>
    <row r="22" spans="2:20" s="11" customFormat="1" ht="15" customHeight="1" x14ac:dyDescent="0.25">
      <c r="B22" s="57" t="s">
        <v>170</v>
      </c>
      <c r="C22" s="110">
        <v>2020</v>
      </c>
      <c r="D22" s="112">
        <v>13</v>
      </c>
      <c r="E22" s="115" t="s">
        <v>160</v>
      </c>
      <c r="F22" s="115" t="s">
        <v>171</v>
      </c>
      <c r="H22" s="109"/>
      <c r="I22" s="57" t="s">
        <v>168</v>
      </c>
      <c r="J22" s="121">
        <v>2020</v>
      </c>
      <c r="K22" s="123">
        <v>852</v>
      </c>
      <c r="L22" s="122" t="s">
        <v>176</v>
      </c>
      <c r="M22" s="111" t="s">
        <v>197</v>
      </c>
      <c r="N22" s="109"/>
      <c r="O22" s="109"/>
      <c r="P22" s="109"/>
      <c r="Q22" s="109"/>
      <c r="R22" s="109"/>
      <c r="S22" s="10"/>
      <c r="T22" s="10"/>
    </row>
    <row r="23" spans="2:20" s="11" customFormat="1" ht="15" customHeight="1" x14ac:dyDescent="0.25">
      <c r="B23" s="57" t="s">
        <v>172</v>
      </c>
      <c r="C23" s="110">
        <v>2020</v>
      </c>
      <c r="D23" s="112">
        <v>86</v>
      </c>
      <c r="E23" s="115" t="s">
        <v>173</v>
      </c>
      <c r="F23" s="115" t="s">
        <v>174</v>
      </c>
      <c r="H23" s="109"/>
      <c r="I23" s="57" t="s">
        <v>170</v>
      </c>
      <c r="J23" s="121">
        <v>2020</v>
      </c>
      <c r="K23" s="123">
        <v>1809</v>
      </c>
      <c r="L23" s="122" t="s">
        <v>148</v>
      </c>
      <c r="M23" s="111" t="s">
        <v>198</v>
      </c>
      <c r="N23" s="109"/>
      <c r="O23" s="109"/>
      <c r="P23" s="109"/>
      <c r="Q23" s="109"/>
      <c r="R23" s="109"/>
      <c r="S23" s="10"/>
      <c r="T23" s="10"/>
    </row>
    <row r="24" spans="2:20" s="11" customFormat="1" ht="15" customHeight="1" x14ac:dyDescent="0.25">
      <c r="B24" s="75" t="s">
        <v>175</v>
      </c>
      <c r="C24" s="126">
        <v>2020</v>
      </c>
      <c r="D24" s="127">
        <v>15</v>
      </c>
      <c r="E24" s="128" t="s">
        <v>176</v>
      </c>
      <c r="F24" s="128" t="s">
        <v>177</v>
      </c>
      <c r="H24" s="109"/>
      <c r="I24" s="57" t="s">
        <v>172</v>
      </c>
      <c r="J24" s="121">
        <v>2020</v>
      </c>
      <c r="K24" s="123">
        <v>246</v>
      </c>
      <c r="L24" s="122" t="s">
        <v>148</v>
      </c>
      <c r="M24" s="111" t="s">
        <v>199</v>
      </c>
      <c r="N24" s="109"/>
      <c r="O24" s="109"/>
      <c r="P24" s="109"/>
      <c r="Q24" s="109"/>
      <c r="R24" s="109"/>
      <c r="S24" s="10"/>
      <c r="T24" s="10"/>
    </row>
    <row r="25" spans="2:20" s="125" customFormat="1" x14ac:dyDescent="0.25">
      <c r="I25" s="57" t="s">
        <v>175</v>
      </c>
      <c r="J25" s="121">
        <v>2020</v>
      </c>
      <c r="K25" s="123">
        <v>553</v>
      </c>
      <c r="L25" s="122" t="s">
        <v>200</v>
      </c>
      <c r="M25" s="111" t="s">
        <v>201</v>
      </c>
    </row>
    <row r="26" spans="2:20" s="125" customFormat="1" x14ac:dyDescent="0.25">
      <c r="I26" s="57" t="s">
        <v>202</v>
      </c>
      <c r="J26" s="121">
        <v>2020</v>
      </c>
      <c r="K26" s="123">
        <v>58</v>
      </c>
      <c r="L26" s="122" t="s">
        <v>176</v>
      </c>
      <c r="M26" s="111" t="s">
        <v>203</v>
      </c>
    </row>
    <row r="27" spans="2:20" s="125" customFormat="1" x14ac:dyDescent="0.25">
      <c r="I27" s="57" t="s">
        <v>204</v>
      </c>
      <c r="J27" s="121">
        <v>2019</v>
      </c>
      <c r="K27" s="123">
        <v>60</v>
      </c>
      <c r="L27" s="122" t="s">
        <v>180</v>
      </c>
      <c r="M27" s="111" t="s">
        <v>205</v>
      </c>
    </row>
    <row r="28" spans="2:20" s="11" customFormat="1" ht="15" customHeight="1" x14ac:dyDescent="0.25">
      <c r="I28" s="57" t="s">
        <v>206</v>
      </c>
      <c r="J28" s="121">
        <v>2019</v>
      </c>
      <c r="K28" s="123">
        <v>60</v>
      </c>
      <c r="L28" s="122" t="s">
        <v>180</v>
      </c>
      <c r="M28" s="111" t="s">
        <v>199</v>
      </c>
      <c r="N28" s="10"/>
      <c r="O28" s="10"/>
      <c r="P28" s="10"/>
      <c r="Q28" s="10"/>
      <c r="R28" s="10"/>
      <c r="S28" s="10"/>
      <c r="T28" s="10"/>
    </row>
    <row r="29" spans="2:20" s="11" customFormat="1" ht="15" customHeight="1" x14ac:dyDescent="0.25">
      <c r="G29" s="108"/>
      <c r="H29" s="108"/>
      <c r="I29" s="75" t="s">
        <v>207</v>
      </c>
      <c r="J29" s="129">
        <v>2019</v>
      </c>
      <c r="K29" s="130">
        <v>357</v>
      </c>
      <c r="L29" s="131" t="s">
        <v>160</v>
      </c>
      <c r="M29" s="132" t="s">
        <v>137</v>
      </c>
      <c r="N29" s="108"/>
      <c r="O29" s="108"/>
      <c r="P29" s="108"/>
      <c r="Q29" s="108"/>
      <c r="R29" s="108"/>
      <c r="S29" s="108"/>
      <c r="T29" s="108"/>
    </row>
    <row r="30" spans="2:20" s="11" customFormat="1" ht="15" customHeight="1" x14ac:dyDescent="0.25"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</row>
    <row r="31" spans="2:20" s="11" customFormat="1" ht="15" customHeight="1" x14ac:dyDescent="0.25"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</row>
    <row r="32" spans="2:20" s="11" customFormat="1" ht="15" customHeight="1" x14ac:dyDescent="0.25"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</row>
    <row r="33" spans="8:20" s="11" customFormat="1" ht="15" customHeight="1" x14ac:dyDescent="0.25">
      <c r="H33" s="109"/>
      <c r="I33" s="109"/>
      <c r="J33" s="109"/>
      <c r="K33" s="109"/>
      <c r="L33" s="109"/>
      <c r="N33" s="120"/>
      <c r="O33" s="109"/>
      <c r="P33" s="109"/>
      <c r="Q33" s="109"/>
      <c r="R33" s="109"/>
      <c r="S33" s="10"/>
      <c r="T33" s="10"/>
    </row>
    <row r="34" spans="8:20" s="11" customFormat="1" ht="15" customHeight="1" x14ac:dyDescent="0.25">
      <c r="H34" s="109"/>
      <c r="I34" s="109"/>
      <c r="J34" s="109"/>
      <c r="K34" s="109"/>
      <c r="L34" s="109"/>
      <c r="N34" s="120"/>
      <c r="O34" s="109"/>
      <c r="P34" s="109"/>
      <c r="Q34" s="109"/>
      <c r="R34" s="109"/>
      <c r="S34" s="10"/>
      <c r="T34" s="10"/>
    </row>
    <row r="35" spans="8:20" s="11" customFormat="1" ht="15" customHeight="1" x14ac:dyDescent="0.25">
      <c r="H35" s="109"/>
      <c r="I35" s="109"/>
      <c r="J35" s="109"/>
      <c r="K35" s="109"/>
      <c r="L35" s="109"/>
      <c r="N35" s="120"/>
      <c r="O35" s="109"/>
      <c r="P35" s="109"/>
      <c r="Q35" s="109"/>
      <c r="R35" s="109"/>
      <c r="S35" s="10"/>
      <c r="T35" s="10"/>
    </row>
    <row r="36" spans="8:20" s="11" customFormat="1" ht="15" customHeight="1" x14ac:dyDescent="0.25">
      <c r="H36" s="109"/>
      <c r="I36" s="109"/>
      <c r="J36" s="109"/>
      <c r="K36" s="109"/>
      <c r="L36" s="109"/>
      <c r="N36" s="120"/>
      <c r="O36" s="109"/>
      <c r="P36" s="109"/>
      <c r="Q36" s="109"/>
      <c r="R36" s="109"/>
      <c r="S36" s="10"/>
      <c r="T36" s="10"/>
    </row>
    <row r="37" spans="8:20" s="11" customFormat="1" ht="15" customHeight="1" x14ac:dyDescent="0.25">
      <c r="H37" s="109"/>
      <c r="I37" s="109"/>
      <c r="J37" s="109"/>
      <c r="K37" s="109"/>
      <c r="L37" s="109"/>
      <c r="N37" s="120"/>
      <c r="O37" s="109"/>
      <c r="P37" s="109"/>
      <c r="Q37" s="109"/>
      <c r="R37" s="109"/>
      <c r="S37" s="10"/>
      <c r="T37" s="10"/>
    </row>
    <row r="38" spans="8:20" s="11" customFormat="1" ht="15" customHeight="1" x14ac:dyDescent="0.25">
      <c r="H38" s="109"/>
      <c r="I38" s="109"/>
      <c r="J38" s="109"/>
      <c r="K38" s="109"/>
      <c r="L38" s="109"/>
      <c r="N38" s="120"/>
      <c r="O38" s="109"/>
      <c r="P38" s="109"/>
      <c r="Q38" s="109"/>
      <c r="R38" s="109"/>
      <c r="S38" s="10"/>
      <c r="T38" s="10"/>
    </row>
    <row r="39" spans="8:20" s="11" customFormat="1" ht="15" customHeight="1" x14ac:dyDescent="0.25">
      <c r="H39" s="109"/>
      <c r="I39" s="109"/>
      <c r="J39" s="109"/>
      <c r="K39" s="109"/>
      <c r="L39" s="109"/>
      <c r="N39" s="120"/>
      <c r="O39" s="109"/>
      <c r="P39" s="109"/>
      <c r="Q39" s="109"/>
      <c r="R39" s="109"/>
      <c r="S39" s="10"/>
      <c r="T39" s="10"/>
    </row>
    <row r="40" spans="8:20" s="11" customFormat="1" ht="15" customHeight="1" x14ac:dyDescent="0.25">
      <c r="H40" s="109"/>
      <c r="I40" s="109"/>
      <c r="J40" s="109"/>
      <c r="K40" s="109"/>
      <c r="L40" s="109"/>
      <c r="N40" s="120"/>
      <c r="O40" s="109"/>
      <c r="P40" s="109"/>
      <c r="Q40" s="109"/>
      <c r="R40" s="109"/>
      <c r="S40" s="10"/>
      <c r="T40" s="10"/>
    </row>
    <row r="41" spans="8:20" s="11" customFormat="1" ht="15" customHeight="1" x14ac:dyDescent="0.25">
      <c r="H41" s="109"/>
      <c r="I41" s="109"/>
      <c r="J41" s="109"/>
      <c r="K41" s="109"/>
      <c r="L41" s="109"/>
      <c r="N41" s="120"/>
      <c r="O41" s="109"/>
      <c r="P41" s="109"/>
      <c r="Q41" s="109"/>
      <c r="R41" s="109"/>
      <c r="S41" s="10"/>
      <c r="T41" s="10"/>
    </row>
    <row r="42" spans="8:20" s="11" customFormat="1" ht="15" customHeight="1" x14ac:dyDescent="0.25">
      <c r="H42" s="109"/>
      <c r="I42" s="109"/>
      <c r="J42" s="109"/>
      <c r="K42" s="109"/>
      <c r="L42" s="109"/>
      <c r="N42" s="120"/>
      <c r="O42" s="109"/>
      <c r="P42" s="109"/>
      <c r="Q42" s="109"/>
      <c r="R42" s="109"/>
      <c r="S42" s="10"/>
      <c r="T42" s="10"/>
    </row>
    <row r="43" spans="8:20" s="11" customFormat="1" ht="15" customHeight="1" x14ac:dyDescent="0.25">
      <c r="H43" s="109"/>
      <c r="I43" s="109"/>
      <c r="J43" s="109"/>
      <c r="K43" s="109"/>
      <c r="L43" s="109"/>
      <c r="N43" s="120"/>
      <c r="O43" s="109"/>
      <c r="P43" s="109"/>
      <c r="Q43" s="109"/>
      <c r="R43" s="109"/>
      <c r="S43" s="10"/>
      <c r="T43" s="10"/>
    </row>
    <row r="44" spans="8:20" s="11" customFormat="1" ht="15" customHeight="1" x14ac:dyDescent="0.25">
      <c r="H44" s="109"/>
      <c r="I44" s="109"/>
      <c r="J44" s="109"/>
      <c r="K44" s="109"/>
      <c r="L44" s="109"/>
      <c r="N44" s="120"/>
      <c r="O44" s="109"/>
      <c r="P44" s="109"/>
      <c r="Q44" s="109"/>
      <c r="R44" s="109"/>
      <c r="S44" s="10"/>
      <c r="T44" s="10"/>
    </row>
    <row r="45" spans="8:20" s="11" customFormat="1" ht="15" customHeight="1" x14ac:dyDescent="0.25">
      <c r="H45" s="109"/>
      <c r="I45" s="109"/>
      <c r="J45" s="109"/>
      <c r="K45" s="109"/>
      <c r="L45" s="109"/>
      <c r="N45" s="120"/>
      <c r="O45" s="109"/>
      <c r="P45" s="109"/>
      <c r="Q45" s="109"/>
      <c r="R45" s="109"/>
      <c r="S45" s="10"/>
      <c r="T45" s="10"/>
    </row>
    <row r="46" spans="8:20" s="11" customFormat="1" ht="15" customHeight="1" x14ac:dyDescent="0.25">
      <c r="H46" s="109"/>
      <c r="I46" s="109"/>
      <c r="J46" s="109"/>
      <c r="K46" s="109"/>
      <c r="L46" s="109"/>
      <c r="N46" s="120"/>
      <c r="O46" s="109"/>
      <c r="P46" s="109"/>
      <c r="Q46" s="109"/>
      <c r="R46" s="109"/>
      <c r="S46" s="10"/>
      <c r="T46" s="10"/>
    </row>
    <row r="47" spans="8:20" s="11" customFormat="1" ht="15" customHeight="1" x14ac:dyDescent="0.25">
      <c r="H47" s="109"/>
      <c r="I47" s="109"/>
      <c r="J47" s="109"/>
      <c r="K47" s="109"/>
      <c r="L47" s="109"/>
      <c r="N47" s="120"/>
      <c r="O47" s="109"/>
      <c r="P47" s="109"/>
      <c r="Q47" s="109"/>
      <c r="R47" s="109"/>
      <c r="S47" s="10"/>
      <c r="T47" s="10"/>
    </row>
    <row r="48" spans="8:20" s="11" customFormat="1" ht="15" customHeight="1" x14ac:dyDescent="0.25">
      <c r="H48" s="109"/>
      <c r="I48" s="109"/>
      <c r="J48" s="109"/>
      <c r="K48" s="109"/>
      <c r="L48" s="109"/>
      <c r="N48" s="120"/>
      <c r="O48" s="109"/>
      <c r="P48" s="109"/>
      <c r="Q48" s="109"/>
      <c r="R48" s="109"/>
      <c r="S48" s="10"/>
      <c r="T48" s="10"/>
    </row>
    <row r="49" spans="2:20" s="11" customFormat="1" ht="15" customHeight="1" x14ac:dyDescent="0.25">
      <c r="H49" s="109"/>
      <c r="I49" s="109"/>
      <c r="J49" s="109"/>
      <c r="K49" s="109"/>
      <c r="L49" s="109"/>
      <c r="N49" s="120"/>
      <c r="O49" s="109"/>
      <c r="P49" s="109"/>
      <c r="Q49" s="109"/>
      <c r="R49" s="109"/>
      <c r="S49" s="10"/>
      <c r="T49" s="10"/>
    </row>
    <row r="50" spans="2:20" s="11" customFormat="1" ht="15" customHeight="1" x14ac:dyDescent="0.25">
      <c r="H50" s="109"/>
      <c r="I50" s="109"/>
      <c r="J50" s="109"/>
      <c r="K50" s="109"/>
      <c r="L50" s="109"/>
      <c r="N50" s="120"/>
      <c r="O50" s="109"/>
      <c r="P50" s="109"/>
      <c r="Q50" s="109"/>
      <c r="R50" s="109"/>
      <c r="S50" s="10"/>
      <c r="T50" s="10"/>
    </row>
    <row r="51" spans="2:20" s="11" customFormat="1" ht="15" customHeight="1" x14ac:dyDescent="0.25">
      <c r="H51" s="109"/>
      <c r="I51" s="109"/>
      <c r="J51" s="109"/>
      <c r="K51" s="109"/>
      <c r="L51" s="109"/>
      <c r="N51" s="120"/>
      <c r="O51" s="109"/>
      <c r="P51" s="109"/>
      <c r="Q51" s="109"/>
      <c r="R51" s="109"/>
      <c r="S51" s="10"/>
      <c r="T51" s="10"/>
    </row>
    <row r="52" spans="2:20" s="11" customFormat="1" ht="15" customHeight="1" x14ac:dyDescent="0.25">
      <c r="H52" s="109"/>
      <c r="I52" s="109"/>
      <c r="J52" s="109"/>
      <c r="K52" s="109"/>
      <c r="L52" s="109"/>
      <c r="N52" s="120"/>
      <c r="O52" s="109"/>
      <c r="P52" s="109"/>
      <c r="Q52" s="109"/>
      <c r="R52" s="109"/>
      <c r="S52" s="10"/>
      <c r="T52" s="10"/>
    </row>
    <row r="53" spans="2:20" s="11" customFormat="1" ht="15" customHeight="1" x14ac:dyDescent="0.25">
      <c r="H53" s="109"/>
      <c r="I53" s="109"/>
      <c r="J53" s="109"/>
      <c r="K53" s="109"/>
      <c r="L53" s="109"/>
      <c r="N53" s="120"/>
      <c r="O53" s="109"/>
      <c r="P53" s="109"/>
      <c r="Q53" s="109"/>
      <c r="R53" s="109"/>
      <c r="S53" s="10"/>
      <c r="T53" s="10"/>
    </row>
    <row r="54" spans="2:20" s="11" customFormat="1" ht="15" customHeight="1" x14ac:dyDescent="0.25">
      <c r="H54" s="109"/>
      <c r="I54" s="109"/>
      <c r="J54" s="109"/>
      <c r="K54" s="109"/>
      <c r="L54" s="109"/>
      <c r="N54" s="120"/>
      <c r="O54" s="109"/>
      <c r="P54" s="109"/>
      <c r="Q54" s="109"/>
      <c r="R54" s="109"/>
      <c r="S54" s="10"/>
      <c r="T54" s="10"/>
    </row>
    <row r="55" spans="2:20" s="11" customFormat="1" ht="15" customHeight="1" x14ac:dyDescent="0.25">
      <c r="H55" s="109"/>
      <c r="I55" s="109"/>
      <c r="J55" s="109"/>
      <c r="K55" s="109"/>
      <c r="L55" s="109"/>
      <c r="N55" s="120"/>
      <c r="O55" s="109"/>
      <c r="P55" s="109"/>
      <c r="Q55" s="109"/>
      <c r="R55" s="109"/>
      <c r="S55" s="10"/>
      <c r="T55" s="10"/>
    </row>
    <row r="56" spans="2:20" s="11" customFormat="1" x14ac:dyDescent="0.25">
      <c r="B56" s="39"/>
      <c r="C56" s="39"/>
      <c r="D56" s="39"/>
      <c r="E56" s="39"/>
      <c r="F56" s="39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</row>
    <row r="57" spans="2:20" s="11" customFormat="1" x14ac:dyDescent="0.25">
      <c r="B57" s="39"/>
      <c r="C57" s="39"/>
      <c r="D57" s="39"/>
      <c r="E57" s="39"/>
      <c r="F57" s="39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Cross Health IS</vt:lpstr>
      <vt:lpstr>Cross Health BS</vt:lpstr>
      <vt:lpstr>Cross Play IS</vt:lpstr>
      <vt:lpstr>Cross Play BS</vt:lpstr>
      <vt:lpstr>First Figher IS</vt:lpstr>
      <vt:lpstr>First Fighter BS</vt:lpstr>
      <vt:lpstr>Public Comps</vt:lpstr>
      <vt:lpstr>M&amp;A Comps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Waller</dc:creator>
  <cp:lastModifiedBy>Greg Waller</cp:lastModifiedBy>
  <dcterms:created xsi:type="dcterms:W3CDTF">2023-12-02T14:13:30Z</dcterms:created>
  <dcterms:modified xsi:type="dcterms:W3CDTF">2023-12-02T20:12:19Z</dcterms:modified>
</cp:coreProperties>
</file>