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ink/ink1.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FC1F30C8749A9DCF/Documents/"/>
    </mc:Choice>
  </mc:AlternateContent>
  <xr:revisionPtr revIDLastSave="1489" documentId="8_{307EE9A3-9FD1-4784-A269-30400998164B}" xr6:coauthVersionLast="47" xr6:coauthVersionMax="47" xr10:uidLastSave="{F0846EED-E41E-4D61-AE76-715579251EBA}"/>
  <bookViews>
    <workbookView xWindow="-108" yWindow="-108" windowWidth="23256" windowHeight="12456" tabRatio="669" xr2:uid="{00000000-000D-0000-FFFF-FFFF00000000}"/>
  </bookViews>
  <sheets>
    <sheet name="Car Sales" sheetId="1" r:id="rId1"/>
    <sheet name="Dashboard" sheetId="17" r:id="rId2"/>
    <sheet name="Pivot 1" sheetId="7" r:id="rId3"/>
    <sheet name="Pivot 2" sheetId="5" r:id="rId4"/>
    <sheet name="Pivot 3" sheetId="13" r:id="rId5"/>
    <sheet name="Pivot 4" sheetId="8" r:id="rId6"/>
    <sheet name="pivot 5" sheetId="9" r:id="rId7"/>
    <sheet name="Pivot 6" sheetId="10" r:id="rId8"/>
    <sheet name="Pivot 7" sheetId="11" r:id="rId9"/>
  </sheets>
  <definedNames>
    <definedName name="Slicer_Make">#N/A</definedName>
    <definedName name="Slicer_Model">#N/A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T4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V2" i="1"/>
  <c r="X2" i="1" s="1"/>
  <c r="O2" i="1"/>
  <c r="I10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B2349B-30EA-4CDC-97A3-EA0F4C589AF2}" keepAlive="1" name="Query - Sheet1" description="Connection to the 'Sheet1' query in the workbook."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<sst xmlns="http://schemas.openxmlformats.org/spreadsheetml/2006/main" count="469" uniqueCount="167">
  <si>
    <t>Model</t>
  </si>
  <si>
    <t>Citroen</t>
  </si>
  <si>
    <t>C3</t>
  </si>
  <si>
    <t>Aircross</t>
  </si>
  <si>
    <t>C5 Aircross</t>
  </si>
  <si>
    <t>e-C3</t>
  </si>
  <si>
    <t>Honda</t>
  </si>
  <si>
    <t>Amaze</t>
  </si>
  <si>
    <t>City</t>
  </si>
  <si>
    <t>C2</t>
  </si>
  <si>
    <t>Sedan</t>
  </si>
  <si>
    <t>Elevate</t>
  </si>
  <si>
    <t>Hyundai</t>
  </si>
  <si>
    <t>Alcazar</t>
  </si>
  <si>
    <t>Creta</t>
  </si>
  <si>
    <t>Exter</t>
  </si>
  <si>
    <t>i20</t>
  </si>
  <si>
    <t>B2</t>
  </si>
  <si>
    <t>Premium</t>
  </si>
  <si>
    <t>Kona</t>
  </si>
  <si>
    <t>Tucson</t>
  </si>
  <si>
    <t>Venue</t>
  </si>
  <si>
    <t>Verna</t>
  </si>
  <si>
    <t>Jeep</t>
  </si>
  <si>
    <t>Compass</t>
  </si>
  <si>
    <t>Meridian</t>
  </si>
  <si>
    <t>Kia</t>
  </si>
  <si>
    <t>Carens</t>
  </si>
  <si>
    <t>Carnival</t>
  </si>
  <si>
    <t>MUV</t>
  </si>
  <si>
    <t>EV6</t>
  </si>
  <si>
    <t>Seltos</t>
  </si>
  <si>
    <t>Sonet</t>
  </si>
  <si>
    <t>Wrangler</t>
  </si>
  <si>
    <t>April</t>
  </si>
  <si>
    <t>January</t>
  </si>
  <si>
    <t>February</t>
  </si>
  <si>
    <t>March</t>
  </si>
  <si>
    <t>May</t>
  </si>
  <si>
    <t>June</t>
  </si>
  <si>
    <t>Segment</t>
  </si>
  <si>
    <t>MoM %</t>
  </si>
  <si>
    <t>Make</t>
  </si>
  <si>
    <t>Ioniq 5</t>
  </si>
  <si>
    <t>C1</t>
  </si>
  <si>
    <t>D2</t>
  </si>
  <si>
    <t>D1</t>
  </si>
  <si>
    <t>SUV</t>
  </si>
  <si>
    <t>Hatchback</t>
  </si>
  <si>
    <t>Basalt</t>
  </si>
  <si>
    <t>Aura</t>
  </si>
  <si>
    <t>Utility</t>
  </si>
  <si>
    <t>Mahindra</t>
  </si>
  <si>
    <t>Bolero</t>
  </si>
  <si>
    <t>Marazzo</t>
  </si>
  <si>
    <t>Scorpio</t>
  </si>
  <si>
    <t>Thar</t>
  </si>
  <si>
    <t>XUV300, XUV 3X0</t>
  </si>
  <si>
    <t>XUV400</t>
  </si>
  <si>
    <t>XUV700</t>
  </si>
  <si>
    <t>Maruti</t>
  </si>
  <si>
    <t>Alto</t>
  </si>
  <si>
    <t>A</t>
  </si>
  <si>
    <t>Baleno</t>
  </si>
  <si>
    <t>Brezza</t>
  </si>
  <si>
    <t>Celerio</t>
  </si>
  <si>
    <t>B1</t>
  </si>
  <si>
    <t>Ciaz</t>
  </si>
  <si>
    <t>Eeco</t>
  </si>
  <si>
    <t>Ertiga</t>
  </si>
  <si>
    <t>Fronx</t>
  </si>
  <si>
    <t>Grand Vitara</t>
  </si>
  <si>
    <t>Ignis</t>
  </si>
  <si>
    <t>Invicto</t>
  </si>
  <si>
    <t>Jimny</t>
  </si>
  <si>
    <t>S-Presso</t>
  </si>
  <si>
    <t>Swift</t>
  </si>
  <si>
    <t>WagonR</t>
  </si>
  <si>
    <t>XL6</t>
  </si>
  <si>
    <t>MG</t>
  </si>
  <si>
    <t>Astor</t>
  </si>
  <si>
    <t>Comet</t>
  </si>
  <si>
    <t>Gloster</t>
  </si>
  <si>
    <t>Hector</t>
  </si>
  <si>
    <t>Windsor</t>
  </si>
  <si>
    <t>ZS EV</t>
  </si>
  <si>
    <t>Nissan</t>
  </si>
  <si>
    <t>Magnite</t>
  </si>
  <si>
    <t>X-Trail</t>
  </si>
  <si>
    <t>Renault</t>
  </si>
  <si>
    <t>Kiger</t>
  </si>
  <si>
    <t>Kwid</t>
  </si>
  <si>
    <t>Triber</t>
  </si>
  <si>
    <t>Skoda</t>
  </si>
  <si>
    <t>Kodiaq</t>
  </si>
  <si>
    <t>Kushaq</t>
  </si>
  <si>
    <t>Slavia</t>
  </si>
  <si>
    <t>Superb</t>
  </si>
  <si>
    <t>Tata</t>
  </si>
  <si>
    <t>Altroz</t>
  </si>
  <si>
    <t>Curvv</t>
  </si>
  <si>
    <t>Harrier</t>
  </si>
  <si>
    <t>Nexon</t>
  </si>
  <si>
    <t>Punch</t>
  </si>
  <si>
    <t>Safari</t>
  </si>
  <si>
    <t>Tiago</t>
  </si>
  <si>
    <t>Tigor</t>
  </si>
  <si>
    <t>Toyota</t>
  </si>
  <si>
    <t>Camry</t>
  </si>
  <si>
    <t>Fortuner</t>
  </si>
  <si>
    <t>Glanza</t>
  </si>
  <si>
    <t>Hilux</t>
  </si>
  <si>
    <t>Others</t>
  </si>
  <si>
    <t>Hyryder</t>
  </si>
  <si>
    <t>Innova Crysta, Innova Hycross</t>
  </si>
  <si>
    <t>Land Cruiser</t>
  </si>
  <si>
    <t>Rumion</t>
  </si>
  <si>
    <t xml:space="preserve">
Utility</t>
  </si>
  <si>
    <t>Taisor</t>
  </si>
  <si>
    <t>Vellfire</t>
  </si>
  <si>
    <t>Volkswagen</t>
  </si>
  <si>
    <t>Taigun</t>
  </si>
  <si>
    <t>Tiguan</t>
  </si>
  <si>
    <t>Virtus</t>
  </si>
  <si>
    <t>Body Type</t>
  </si>
  <si>
    <t xml:space="preserve">Grand i10 </t>
  </si>
  <si>
    <t>December</t>
  </si>
  <si>
    <t xml:space="preserve">November </t>
  </si>
  <si>
    <t xml:space="preserve">October </t>
  </si>
  <si>
    <t>September</t>
  </si>
  <si>
    <t>August</t>
  </si>
  <si>
    <t>July</t>
  </si>
  <si>
    <t>Total</t>
  </si>
  <si>
    <t>Dzire</t>
  </si>
  <si>
    <t>YoY %</t>
  </si>
  <si>
    <t>Row Labels</t>
  </si>
  <si>
    <t>Grand Total</t>
  </si>
  <si>
    <t>Sum of Total</t>
  </si>
  <si>
    <t>Q1 Total</t>
  </si>
  <si>
    <t>Q2 Total</t>
  </si>
  <si>
    <t>Q3 Total</t>
  </si>
  <si>
    <t>Q4 Total</t>
  </si>
  <si>
    <t>Sum of Q2 Total</t>
  </si>
  <si>
    <t>Sum of Q3 Total</t>
  </si>
  <si>
    <t>Sum of Q4 Total</t>
  </si>
  <si>
    <t>Sum of Q1 Total</t>
  </si>
  <si>
    <t>Total Sales</t>
  </si>
  <si>
    <t>Sum of Total Sales</t>
  </si>
  <si>
    <t>Sum of January</t>
  </si>
  <si>
    <t>Sum of February</t>
  </si>
  <si>
    <t>Sum of March</t>
  </si>
  <si>
    <t>Sum of April</t>
  </si>
  <si>
    <t>Sum of May</t>
  </si>
  <si>
    <t>Sum of June</t>
  </si>
  <si>
    <t>Sum of July</t>
  </si>
  <si>
    <t>Sum of August</t>
  </si>
  <si>
    <t>Sum of September</t>
  </si>
  <si>
    <t xml:space="preserve">Sum of October </t>
  </si>
  <si>
    <t xml:space="preserve">Sum of November </t>
  </si>
  <si>
    <t>Sum of December</t>
  </si>
  <si>
    <t>Average of MoM %</t>
  </si>
  <si>
    <t>CAR SALES DASHBOARD (INDIA)-2024</t>
  </si>
  <si>
    <t>SALES OVERVIEW</t>
  </si>
  <si>
    <r>
      <t xml:space="preserve">    </t>
    </r>
    <r>
      <rPr>
        <i/>
        <u/>
        <sz val="18"/>
        <color theme="1"/>
        <rFont val="Aptos Narrow"/>
        <family val="2"/>
        <scheme val="minor"/>
      </rPr>
      <t xml:space="preserve"> BRAND AND PERFORMANCE INSIGHTS</t>
    </r>
  </si>
  <si>
    <r>
      <t xml:space="preserve">    </t>
    </r>
    <r>
      <rPr>
        <i/>
        <u/>
        <sz val="18"/>
        <color theme="1"/>
        <rFont val="Aptos Narrow"/>
        <family val="2"/>
        <scheme val="minor"/>
      </rPr>
      <t xml:space="preserve"> </t>
    </r>
  </si>
  <si>
    <t xml:space="preserve"> </t>
  </si>
  <si>
    <t xml:space="preserve"> CUSTOMER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</si>
</sst>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b/>
      <sz val="16"/>
      <color theme="1"/>
      <name val="Aptos Narrow"/>
      <family val="2"/>
      <scheme val="minor"/>
    </font>
    <font>
      <sz val="16"/>
      <color theme="1"/>
      <name val="Aptos Narrow"/>
      <family val="2"/>
      <scheme val="minor"/>
    </font>
    <font>
      <b/>
      <sz val="20"/>
      <color theme="1"/>
      <name val="Aptos Narrow"/>
      <family val="2"/>
      <scheme val="minor"/>
    </font>
    <font>
      <b/>
      <u/>
      <sz val="24"/>
      <color theme="1"/>
      <name val="Aptos Narrow"/>
      <family val="2"/>
      <scheme val="minor"/>
    </font>
    <font>
      <i/>
      <u/>
      <sz val="18"/>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17" fontId="2" fillId="0" borderId="0" xfId="0" applyNumberFormat="1" applyFont="1"/>
    <xf numFmtId="0" fontId="3" fillId="0" borderId="0" xfId="0" applyFont="1"/>
    <xf numFmtId="3" fontId="3" fillId="0" borderId="0" xfId="0" applyNumberFormat="1" applyFont="1"/>
    <xf numFmtId="0" fontId="3" fillId="0" borderId="0" xfId="0" applyFont="1" applyAlignment="1">
      <alignment wrapText="1"/>
    </xf>
    <xf numFmtId="0" fontId="0" fillId="0" borderId="0" xfId="0" pivotButton="1"/>
    <xf numFmtId="0" fontId="0" fillId="0" borderId="0" xfId="0" applyAlignment="1">
      <alignment horizontal="left"/>
    </xf>
    <xf numFmtId="1" fontId="2" fillId="0" borderId="0" xfId="0" applyNumberFormat="1" applyFont="1"/>
    <xf numFmtId="1" fontId="3" fillId="0" borderId="0" xfId="0" applyNumberFormat="1" applyFont="1"/>
    <xf numFmtId="0" fontId="4" fillId="2" borderId="0" xfId="0" applyFont="1" applyFill="1"/>
    <xf numFmtId="0" fontId="0" fillId="2" borderId="0" xfId="0" applyFill="1"/>
    <xf numFmtId="0" fontId="6" fillId="2" borderId="0" xfId="0" applyFont="1" applyFill="1"/>
    <xf numFmtId="0" fontId="5" fillId="2" borderId="0" xfId="0" applyFont="1" applyFill="1" applyAlignment="1">
      <alignment horizontal="center"/>
    </xf>
  </cellXfs>
  <cellStyles count="1">
    <cellStyle name="Normal" xfId="0" builtinId="0"/>
  </cellStyles>
  <dxfs count="26">
    <dxf>
      <font>
        <b val="0"/>
        <i val="0"/>
        <strike val="0"/>
        <condense val="0"/>
        <extend val="0"/>
        <outline val="0"/>
        <shadow val="0"/>
        <u val="none"/>
        <vertAlign val="baseline"/>
        <sz val="16"/>
        <color theme="1"/>
        <name val="Aptos Narrow"/>
        <family val="2"/>
        <scheme val="minor"/>
      </font>
      <numFmt numFmtId="0" formatCode="General"/>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numFmt numFmtId="0" formatCode="General"/>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numFmt numFmtId="1"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3" formatCode="#,##0"/>
    </dxf>
    <dxf>
      <font>
        <b val="0"/>
        <i val="0"/>
        <strike val="0"/>
        <condense val="0"/>
        <extend val="0"/>
        <outline val="0"/>
        <shadow val="0"/>
        <u val="none"/>
        <vertAlign val="baseline"/>
        <sz val="16"/>
        <color theme="1"/>
        <name val="Aptos Narrow"/>
        <family val="2"/>
        <scheme val="minor"/>
      </font>
      <numFmt numFmtId="0" formatCode="General"/>
    </dxf>
    <dxf>
      <font>
        <b val="0"/>
        <i val="0"/>
        <strike val="0"/>
        <condense val="0"/>
        <extend val="0"/>
        <outline val="0"/>
        <shadow val="0"/>
        <u val="none"/>
        <vertAlign val="baseline"/>
        <sz val="16"/>
        <color theme="1"/>
        <name val="Aptos Narrow"/>
        <family val="2"/>
        <scheme val="minor"/>
      </font>
      <numFmt numFmtId="0" formatCode="General"/>
    </dxf>
    <dxf>
      <font>
        <b val="0"/>
        <i val="0"/>
        <strike val="0"/>
        <condense val="0"/>
        <extend val="0"/>
        <outline val="0"/>
        <shadow val="0"/>
        <u val="none"/>
        <vertAlign val="baseline"/>
        <sz val="16"/>
        <color theme="1"/>
        <name val="Aptos Narrow"/>
        <family val="2"/>
        <scheme val="minor"/>
      </font>
      <numFmt numFmtId="0" formatCode="General"/>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val="0"/>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2!PivotTable8</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Best Selling Car models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2'!$A$4:$A$14</c:f>
              <c:strCache>
                <c:ptCount val="10"/>
                <c:pt idx="0">
                  <c:v>Punch</c:v>
                </c:pt>
                <c:pt idx="1">
                  <c:v>WagonR</c:v>
                </c:pt>
                <c:pt idx="2">
                  <c:v>Ertiga</c:v>
                </c:pt>
                <c:pt idx="3">
                  <c:v>Brezza</c:v>
                </c:pt>
                <c:pt idx="4">
                  <c:v>Creta</c:v>
                </c:pt>
                <c:pt idx="5">
                  <c:v>Swift</c:v>
                </c:pt>
                <c:pt idx="6">
                  <c:v>Baleno</c:v>
                </c:pt>
                <c:pt idx="7">
                  <c:v>Dzire</c:v>
                </c:pt>
                <c:pt idx="8">
                  <c:v>Scorpio</c:v>
                </c:pt>
                <c:pt idx="9">
                  <c:v>Nexon</c:v>
                </c:pt>
              </c:strCache>
            </c:strRef>
          </c:cat>
          <c:val>
            <c:numRef>
              <c:f>'Pivot 2'!$B$4:$B$14</c:f>
              <c:numCache>
                <c:formatCode>General</c:formatCode>
                <c:ptCount val="10"/>
                <c:pt idx="0">
                  <c:v>202031</c:v>
                </c:pt>
                <c:pt idx="1">
                  <c:v>190855</c:v>
                </c:pt>
                <c:pt idx="2">
                  <c:v>190091</c:v>
                </c:pt>
                <c:pt idx="3">
                  <c:v>188160</c:v>
                </c:pt>
                <c:pt idx="4">
                  <c:v>186919</c:v>
                </c:pt>
                <c:pt idx="5">
                  <c:v>172808</c:v>
                </c:pt>
                <c:pt idx="6">
                  <c:v>172094</c:v>
                </c:pt>
                <c:pt idx="7">
                  <c:v>167988</c:v>
                </c:pt>
                <c:pt idx="8">
                  <c:v>166364</c:v>
                </c:pt>
                <c:pt idx="9">
                  <c:v>161611</c:v>
                </c:pt>
              </c:numCache>
            </c:numRef>
          </c:val>
          <c:extLst>
            <c:ext xmlns:c16="http://schemas.microsoft.com/office/drawing/2014/chart" uri="{C3380CC4-5D6E-409C-BE32-E72D297353CC}">
              <c16:uniqueId val="{00000000-6D1B-4823-904C-288D494B8950}"/>
            </c:ext>
          </c:extLst>
        </c:ser>
        <c:dLbls>
          <c:showLegendKey val="0"/>
          <c:showVal val="1"/>
          <c:showCatName val="0"/>
          <c:showSerName val="0"/>
          <c:showPercent val="0"/>
          <c:showBubbleSize val="0"/>
        </c:dLbls>
        <c:gapWidth val="150"/>
        <c:shape val="box"/>
        <c:axId val="1515415951"/>
        <c:axId val="1515432751"/>
        <c:axId val="0"/>
      </c:bar3DChart>
      <c:catAx>
        <c:axId val="1515415951"/>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Brands</a:t>
                </a:r>
              </a:p>
              <a:p>
                <a:pPr>
                  <a:defRPr sz="1200"/>
                </a:pPr>
                <a:endParaRPr lang="en-IN" sz="1200" baseline="0"/>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15432751"/>
        <c:crosses val="autoZero"/>
        <c:auto val="1"/>
        <c:lblAlgn val="ctr"/>
        <c:lblOffset val="100"/>
        <c:noMultiLvlLbl val="0"/>
      </c:catAx>
      <c:valAx>
        <c:axId val="151543275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Number of cars sold</a:t>
                </a:r>
              </a:p>
            </c:rich>
          </c:tx>
          <c:layout>
            <c:manualLayout>
              <c:xMode val="edge"/>
              <c:yMode val="edge"/>
              <c:x val="0.39570654954049145"/>
              <c:y val="0.91132068862570836"/>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1541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7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3!PivotTable1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MoM% Change by Brand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4EA72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solidFill>
              <a:srgbClr val="4EA72E"/>
            </a:solidFill>
            <a:ln>
              <a:noFill/>
            </a:ln>
            <a:effectLst>
              <a:outerShdw blurRad="57150" dist="19050" dir="5400000" algn="ctr" rotWithShape="0">
                <a:srgbClr val="000000">
                  <a:alpha val="63000"/>
                </a:srgbClr>
              </a:outerShdw>
            </a:effectLst>
          </c:spPr>
          <c:invertIfNegative val="1"/>
          <c:cat>
            <c:strRef>
              <c:f>'Pivot 3'!$A$4:$A$18</c:f>
              <c:strCache>
                <c:ptCount val="14"/>
                <c:pt idx="0">
                  <c:v>Volkswagen</c:v>
                </c:pt>
                <c:pt idx="1">
                  <c:v>Honda</c:v>
                </c:pt>
                <c:pt idx="2">
                  <c:v>MG</c:v>
                </c:pt>
                <c:pt idx="3">
                  <c:v>Citroen</c:v>
                </c:pt>
                <c:pt idx="4">
                  <c:v>Skoda</c:v>
                </c:pt>
                <c:pt idx="5">
                  <c:v>Mahindra</c:v>
                </c:pt>
                <c:pt idx="6">
                  <c:v>Renault</c:v>
                </c:pt>
                <c:pt idx="7">
                  <c:v>Tata</c:v>
                </c:pt>
                <c:pt idx="8">
                  <c:v>Nissan</c:v>
                </c:pt>
                <c:pt idx="9">
                  <c:v>Toyota</c:v>
                </c:pt>
                <c:pt idx="10">
                  <c:v>Maruti</c:v>
                </c:pt>
                <c:pt idx="11">
                  <c:v>Jeep</c:v>
                </c:pt>
                <c:pt idx="12">
                  <c:v>Hyundai</c:v>
                </c:pt>
                <c:pt idx="13">
                  <c:v>Kia</c:v>
                </c:pt>
              </c:strCache>
            </c:strRef>
          </c:cat>
          <c:val>
            <c:numRef>
              <c:f>'Pivot 3'!$B$4:$B$18</c:f>
              <c:numCache>
                <c:formatCode>General</c:formatCode>
                <c:ptCount val="14"/>
                <c:pt idx="0">
                  <c:v>86</c:v>
                </c:pt>
                <c:pt idx="1">
                  <c:v>30.333333333333332</c:v>
                </c:pt>
                <c:pt idx="2">
                  <c:v>23.166666666666668</c:v>
                </c:pt>
                <c:pt idx="3">
                  <c:v>22.8</c:v>
                </c:pt>
                <c:pt idx="4">
                  <c:v>8</c:v>
                </c:pt>
                <c:pt idx="5">
                  <c:v>6.8571428571428568</c:v>
                </c:pt>
                <c:pt idx="6">
                  <c:v>1</c:v>
                </c:pt>
                <c:pt idx="7">
                  <c:v>-3.125</c:v>
                </c:pt>
                <c:pt idx="8">
                  <c:v>-5</c:v>
                </c:pt>
                <c:pt idx="9">
                  <c:v>-8.4</c:v>
                </c:pt>
                <c:pt idx="10">
                  <c:v>-11.235294117647058</c:v>
                </c:pt>
                <c:pt idx="11">
                  <c:v>-14.333333333333334</c:v>
                </c:pt>
                <c:pt idx="12">
                  <c:v>-16.363636363636363</c:v>
                </c:pt>
                <c:pt idx="13">
                  <c:v>-46.4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0-72D7-428F-912C-5229139BBC1C}"/>
            </c:ext>
          </c:extLst>
        </c:ser>
        <c:dLbls>
          <c:showLegendKey val="0"/>
          <c:showVal val="0"/>
          <c:showCatName val="0"/>
          <c:showSerName val="0"/>
          <c:showPercent val="0"/>
          <c:showBubbleSize val="0"/>
        </c:dLbls>
        <c:gapWidth val="100"/>
        <c:overlap val="-24"/>
        <c:axId val="669887455"/>
        <c:axId val="669898015"/>
      </c:barChart>
      <c:catAx>
        <c:axId val="669887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Brands</a:t>
                </a:r>
              </a:p>
            </c:rich>
          </c:tx>
          <c:layout>
            <c:manualLayout>
              <c:xMode val="edge"/>
              <c:yMode val="edge"/>
              <c:x val="0.40861856896569104"/>
              <c:y val="0.830018042616467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98015"/>
        <c:crosses val="autoZero"/>
        <c:auto val="1"/>
        <c:lblAlgn val="ctr"/>
        <c:lblOffset val="100"/>
        <c:noMultiLvlLbl val="0"/>
      </c:catAx>
      <c:valAx>
        <c:axId val="669898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Percentage</a:t>
                </a:r>
                <a:r>
                  <a:rPr lang="en-IN" baseline="0"/>
                  <a:t> Change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4!PivotTable2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r>
              <a:rPr lang="en-IN" baseline="0"/>
              <a:t> of Each Model Monthly Comparision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1508720039437"/>
          <c:y val="0.18174984838304609"/>
          <c:w val="0.65869405918168855"/>
          <c:h val="0.66184939969752099"/>
        </c:manualLayout>
      </c:layout>
      <c:lineChart>
        <c:grouping val="standard"/>
        <c:varyColors val="0"/>
        <c:ser>
          <c:idx val="0"/>
          <c:order val="0"/>
          <c:tx>
            <c:strRef>
              <c:f>'Pivot 4'!$B$3</c:f>
              <c:strCache>
                <c:ptCount val="1"/>
                <c:pt idx="0">
                  <c:v>Sum of January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4'!$A$4:$A$6</c:f>
              <c:strCache>
                <c:ptCount val="2"/>
                <c:pt idx="0">
                  <c:v>Kodiaq</c:v>
                </c:pt>
                <c:pt idx="1">
                  <c:v>Kona</c:v>
                </c:pt>
              </c:strCache>
            </c:strRef>
          </c:cat>
          <c:val>
            <c:numRef>
              <c:f>'Pivot 4'!$B$4:$B$6</c:f>
              <c:numCache>
                <c:formatCode>General</c:formatCode>
                <c:ptCount val="2"/>
                <c:pt idx="0">
                  <c:v>53</c:v>
                </c:pt>
                <c:pt idx="1">
                  <c:v>102</c:v>
                </c:pt>
              </c:numCache>
            </c:numRef>
          </c:val>
          <c:smooth val="0"/>
          <c:extLst>
            <c:ext xmlns:c16="http://schemas.microsoft.com/office/drawing/2014/chart" uri="{C3380CC4-5D6E-409C-BE32-E72D297353CC}">
              <c16:uniqueId val="{00000000-442B-4132-A0C0-AA19DD844AD1}"/>
            </c:ext>
          </c:extLst>
        </c:ser>
        <c:ser>
          <c:idx val="1"/>
          <c:order val="1"/>
          <c:tx>
            <c:strRef>
              <c:f>'Pivot 4'!$C$3</c:f>
              <c:strCache>
                <c:ptCount val="1"/>
                <c:pt idx="0">
                  <c:v>Sum of February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4'!$A$4:$A$6</c:f>
              <c:strCache>
                <c:ptCount val="2"/>
                <c:pt idx="0">
                  <c:v>Kodiaq</c:v>
                </c:pt>
                <c:pt idx="1">
                  <c:v>Kona</c:v>
                </c:pt>
              </c:strCache>
            </c:strRef>
          </c:cat>
          <c:val>
            <c:numRef>
              <c:f>'Pivot 4'!$C$4:$C$6</c:f>
              <c:numCache>
                <c:formatCode>General</c:formatCode>
                <c:ptCount val="2"/>
                <c:pt idx="0">
                  <c:v>89</c:v>
                </c:pt>
                <c:pt idx="1">
                  <c:v>86</c:v>
                </c:pt>
              </c:numCache>
            </c:numRef>
          </c:val>
          <c:smooth val="0"/>
          <c:extLst>
            <c:ext xmlns:c16="http://schemas.microsoft.com/office/drawing/2014/chart" uri="{C3380CC4-5D6E-409C-BE32-E72D297353CC}">
              <c16:uniqueId val="{00000001-442B-4132-A0C0-AA19DD844AD1}"/>
            </c:ext>
          </c:extLst>
        </c:ser>
        <c:ser>
          <c:idx val="2"/>
          <c:order val="2"/>
          <c:tx>
            <c:strRef>
              <c:f>'Pivot 4'!$D$3</c:f>
              <c:strCache>
                <c:ptCount val="1"/>
                <c:pt idx="0">
                  <c:v>Sum of March</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4'!$A$4:$A$6</c:f>
              <c:strCache>
                <c:ptCount val="2"/>
                <c:pt idx="0">
                  <c:v>Kodiaq</c:v>
                </c:pt>
                <c:pt idx="1">
                  <c:v>Kona</c:v>
                </c:pt>
              </c:strCache>
            </c:strRef>
          </c:cat>
          <c:val>
            <c:numRef>
              <c:f>'Pivot 4'!$D$4:$D$6</c:f>
              <c:numCache>
                <c:formatCode>General</c:formatCode>
                <c:ptCount val="2"/>
                <c:pt idx="0">
                  <c:v>136</c:v>
                </c:pt>
                <c:pt idx="1">
                  <c:v>71</c:v>
                </c:pt>
              </c:numCache>
            </c:numRef>
          </c:val>
          <c:smooth val="0"/>
          <c:extLst>
            <c:ext xmlns:c16="http://schemas.microsoft.com/office/drawing/2014/chart" uri="{C3380CC4-5D6E-409C-BE32-E72D297353CC}">
              <c16:uniqueId val="{00000002-442B-4132-A0C0-AA19DD844AD1}"/>
            </c:ext>
          </c:extLst>
        </c:ser>
        <c:ser>
          <c:idx val="3"/>
          <c:order val="3"/>
          <c:tx>
            <c:strRef>
              <c:f>'Pivot 4'!$E$3</c:f>
              <c:strCache>
                <c:ptCount val="1"/>
                <c:pt idx="0">
                  <c:v>Sum of April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4'!$A$4:$A$6</c:f>
              <c:strCache>
                <c:ptCount val="2"/>
                <c:pt idx="0">
                  <c:v>Kodiaq</c:v>
                </c:pt>
                <c:pt idx="1">
                  <c:v>Kona</c:v>
                </c:pt>
              </c:strCache>
            </c:strRef>
          </c:cat>
          <c:val>
            <c:numRef>
              <c:f>'Pivot 4'!$E$4:$E$6</c:f>
              <c:numCache>
                <c:formatCode>General</c:formatCode>
                <c:ptCount val="2"/>
                <c:pt idx="0">
                  <c:v>154</c:v>
                </c:pt>
                <c:pt idx="1">
                  <c:v>0</c:v>
                </c:pt>
              </c:numCache>
            </c:numRef>
          </c:val>
          <c:smooth val="0"/>
          <c:extLst>
            <c:ext xmlns:c16="http://schemas.microsoft.com/office/drawing/2014/chart" uri="{C3380CC4-5D6E-409C-BE32-E72D297353CC}">
              <c16:uniqueId val="{00000003-442B-4132-A0C0-AA19DD844AD1}"/>
            </c:ext>
          </c:extLst>
        </c:ser>
        <c:ser>
          <c:idx val="4"/>
          <c:order val="4"/>
          <c:tx>
            <c:strRef>
              <c:f>'Pivot 4'!$F$3</c:f>
              <c:strCache>
                <c:ptCount val="1"/>
                <c:pt idx="0">
                  <c:v>Sum of May</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4'!$A$4:$A$6</c:f>
              <c:strCache>
                <c:ptCount val="2"/>
                <c:pt idx="0">
                  <c:v>Kodiaq</c:v>
                </c:pt>
                <c:pt idx="1">
                  <c:v>Kona</c:v>
                </c:pt>
              </c:strCache>
            </c:strRef>
          </c:cat>
          <c:val>
            <c:numRef>
              <c:f>'Pivot 4'!$F$4:$F$6</c:f>
              <c:numCache>
                <c:formatCode>General</c:formatCode>
                <c:ptCount val="2"/>
                <c:pt idx="0">
                  <c:v>185</c:v>
                </c:pt>
                <c:pt idx="1">
                  <c:v>0</c:v>
                </c:pt>
              </c:numCache>
            </c:numRef>
          </c:val>
          <c:smooth val="0"/>
          <c:extLst>
            <c:ext xmlns:c16="http://schemas.microsoft.com/office/drawing/2014/chart" uri="{C3380CC4-5D6E-409C-BE32-E72D297353CC}">
              <c16:uniqueId val="{00000004-442B-4132-A0C0-AA19DD844AD1}"/>
            </c:ext>
          </c:extLst>
        </c:ser>
        <c:ser>
          <c:idx val="5"/>
          <c:order val="5"/>
          <c:tx>
            <c:strRef>
              <c:f>'Pivot 4'!$G$3</c:f>
              <c:strCache>
                <c:ptCount val="1"/>
                <c:pt idx="0">
                  <c:v>Sum of June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4'!$A$4:$A$6</c:f>
              <c:strCache>
                <c:ptCount val="2"/>
                <c:pt idx="0">
                  <c:v>Kodiaq</c:v>
                </c:pt>
                <c:pt idx="1">
                  <c:v>Kona</c:v>
                </c:pt>
              </c:strCache>
            </c:strRef>
          </c:cat>
          <c:val>
            <c:numRef>
              <c:f>'Pivot 4'!$G$4:$G$6</c:f>
              <c:numCache>
                <c:formatCode>General</c:formatCode>
                <c:ptCount val="2"/>
                <c:pt idx="0">
                  <c:v>137</c:v>
                </c:pt>
                <c:pt idx="1">
                  <c:v>0</c:v>
                </c:pt>
              </c:numCache>
            </c:numRef>
          </c:val>
          <c:smooth val="0"/>
          <c:extLst>
            <c:ext xmlns:c16="http://schemas.microsoft.com/office/drawing/2014/chart" uri="{C3380CC4-5D6E-409C-BE32-E72D297353CC}">
              <c16:uniqueId val="{00000005-442B-4132-A0C0-AA19DD844AD1}"/>
            </c:ext>
          </c:extLst>
        </c:ser>
        <c:ser>
          <c:idx val="6"/>
          <c:order val="6"/>
          <c:tx>
            <c:strRef>
              <c:f>'Pivot 4'!$H$3</c:f>
              <c:strCache>
                <c:ptCount val="1"/>
                <c:pt idx="0">
                  <c:v>Sum of July</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4'!$A$4:$A$6</c:f>
              <c:strCache>
                <c:ptCount val="2"/>
                <c:pt idx="0">
                  <c:v>Kodiaq</c:v>
                </c:pt>
                <c:pt idx="1">
                  <c:v>Kona</c:v>
                </c:pt>
              </c:strCache>
            </c:strRef>
          </c:cat>
          <c:val>
            <c:numRef>
              <c:f>'Pivot 4'!$H$4:$H$6</c:f>
              <c:numCache>
                <c:formatCode>General</c:formatCode>
                <c:ptCount val="2"/>
                <c:pt idx="0">
                  <c:v>240</c:v>
                </c:pt>
                <c:pt idx="1">
                  <c:v>0</c:v>
                </c:pt>
              </c:numCache>
            </c:numRef>
          </c:val>
          <c:smooth val="0"/>
          <c:extLst>
            <c:ext xmlns:c16="http://schemas.microsoft.com/office/drawing/2014/chart" uri="{C3380CC4-5D6E-409C-BE32-E72D297353CC}">
              <c16:uniqueId val="{00000006-442B-4132-A0C0-AA19DD844AD1}"/>
            </c:ext>
          </c:extLst>
        </c:ser>
        <c:ser>
          <c:idx val="7"/>
          <c:order val="7"/>
          <c:tx>
            <c:strRef>
              <c:f>'Pivot 4'!$I$3</c:f>
              <c:strCache>
                <c:ptCount val="1"/>
                <c:pt idx="0">
                  <c:v>Sum of August</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4'!$A$4:$A$6</c:f>
              <c:strCache>
                <c:ptCount val="2"/>
                <c:pt idx="0">
                  <c:v>Kodiaq</c:v>
                </c:pt>
                <c:pt idx="1">
                  <c:v>Kona</c:v>
                </c:pt>
              </c:strCache>
            </c:strRef>
          </c:cat>
          <c:val>
            <c:numRef>
              <c:f>'Pivot 4'!$I$4:$I$6</c:f>
              <c:numCache>
                <c:formatCode>General</c:formatCode>
                <c:ptCount val="2"/>
                <c:pt idx="0">
                  <c:v>145</c:v>
                </c:pt>
                <c:pt idx="1">
                  <c:v>0</c:v>
                </c:pt>
              </c:numCache>
            </c:numRef>
          </c:val>
          <c:smooth val="0"/>
          <c:extLst>
            <c:ext xmlns:c16="http://schemas.microsoft.com/office/drawing/2014/chart" uri="{C3380CC4-5D6E-409C-BE32-E72D297353CC}">
              <c16:uniqueId val="{00000007-442B-4132-A0C0-AA19DD844AD1}"/>
            </c:ext>
          </c:extLst>
        </c:ser>
        <c:ser>
          <c:idx val="8"/>
          <c:order val="8"/>
          <c:tx>
            <c:strRef>
              <c:f>'Pivot 4'!$J$3</c:f>
              <c:strCache>
                <c:ptCount val="1"/>
                <c:pt idx="0">
                  <c:v>Sum of September</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4'!$A$4:$A$6</c:f>
              <c:strCache>
                <c:ptCount val="2"/>
                <c:pt idx="0">
                  <c:v>Kodiaq</c:v>
                </c:pt>
                <c:pt idx="1">
                  <c:v>Kona</c:v>
                </c:pt>
              </c:strCache>
            </c:strRef>
          </c:cat>
          <c:val>
            <c:numRef>
              <c:f>'Pivot 4'!$J$4:$J$6</c:f>
              <c:numCache>
                <c:formatCode>General</c:formatCode>
                <c:ptCount val="2"/>
                <c:pt idx="0">
                  <c:v>140</c:v>
                </c:pt>
                <c:pt idx="1">
                  <c:v>0</c:v>
                </c:pt>
              </c:numCache>
            </c:numRef>
          </c:val>
          <c:smooth val="0"/>
          <c:extLst>
            <c:ext xmlns:c16="http://schemas.microsoft.com/office/drawing/2014/chart" uri="{C3380CC4-5D6E-409C-BE32-E72D297353CC}">
              <c16:uniqueId val="{00000008-442B-4132-A0C0-AA19DD844AD1}"/>
            </c:ext>
          </c:extLst>
        </c:ser>
        <c:ser>
          <c:idx val="9"/>
          <c:order val="9"/>
          <c:tx>
            <c:strRef>
              <c:f>'Pivot 4'!$K$3</c:f>
              <c:strCache>
                <c:ptCount val="1"/>
                <c:pt idx="0">
                  <c:v>Sum of October </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4'!$A$4:$A$6</c:f>
              <c:strCache>
                <c:ptCount val="2"/>
                <c:pt idx="0">
                  <c:v>Kodiaq</c:v>
                </c:pt>
                <c:pt idx="1">
                  <c:v>Kona</c:v>
                </c:pt>
              </c:strCache>
            </c:strRef>
          </c:cat>
          <c:val>
            <c:numRef>
              <c:f>'Pivot 4'!$K$4:$K$6</c:f>
              <c:numCache>
                <c:formatCode>General</c:formatCode>
                <c:ptCount val="2"/>
                <c:pt idx="0">
                  <c:v>209</c:v>
                </c:pt>
                <c:pt idx="1">
                  <c:v>0</c:v>
                </c:pt>
              </c:numCache>
            </c:numRef>
          </c:val>
          <c:smooth val="0"/>
          <c:extLst>
            <c:ext xmlns:c16="http://schemas.microsoft.com/office/drawing/2014/chart" uri="{C3380CC4-5D6E-409C-BE32-E72D297353CC}">
              <c16:uniqueId val="{00000009-442B-4132-A0C0-AA19DD844AD1}"/>
            </c:ext>
          </c:extLst>
        </c:ser>
        <c:ser>
          <c:idx val="10"/>
          <c:order val="10"/>
          <c:tx>
            <c:strRef>
              <c:f>'Pivot 4'!$L$3</c:f>
              <c:strCache>
                <c:ptCount val="1"/>
                <c:pt idx="0">
                  <c:v>Sum of November </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4'!$A$4:$A$6</c:f>
              <c:strCache>
                <c:ptCount val="2"/>
                <c:pt idx="0">
                  <c:v>Kodiaq</c:v>
                </c:pt>
                <c:pt idx="1">
                  <c:v>Kona</c:v>
                </c:pt>
              </c:strCache>
            </c:strRef>
          </c:cat>
          <c:val>
            <c:numRef>
              <c:f>'Pivot 4'!$L$4:$L$6</c:f>
              <c:numCache>
                <c:formatCode>General</c:formatCode>
                <c:ptCount val="2"/>
                <c:pt idx="0">
                  <c:v>225</c:v>
                </c:pt>
                <c:pt idx="1">
                  <c:v>0</c:v>
                </c:pt>
              </c:numCache>
            </c:numRef>
          </c:val>
          <c:smooth val="0"/>
          <c:extLst>
            <c:ext xmlns:c16="http://schemas.microsoft.com/office/drawing/2014/chart" uri="{C3380CC4-5D6E-409C-BE32-E72D297353CC}">
              <c16:uniqueId val="{0000000A-442B-4132-A0C0-AA19DD844AD1}"/>
            </c:ext>
          </c:extLst>
        </c:ser>
        <c:ser>
          <c:idx val="11"/>
          <c:order val="11"/>
          <c:tx>
            <c:strRef>
              <c:f>'Pivot 4'!$M$3</c:f>
              <c:strCache>
                <c:ptCount val="1"/>
                <c:pt idx="0">
                  <c:v>Sum of December</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4'!$A$4:$A$6</c:f>
              <c:strCache>
                <c:ptCount val="2"/>
                <c:pt idx="0">
                  <c:v>Kodiaq</c:v>
                </c:pt>
                <c:pt idx="1">
                  <c:v>Kona</c:v>
                </c:pt>
              </c:strCache>
            </c:strRef>
          </c:cat>
          <c:val>
            <c:numRef>
              <c:f>'Pivot 4'!$M$4:$M$6</c:f>
              <c:numCache>
                <c:formatCode>General</c:formatCode>
                <c:ptCount val="2"/>
                <c:pt idx="0">
                  <c:v>194</c:v>
                </c:pt>
                <c:pt idx="1">
                  <c:v>0</c:v>
                </c:pt>
              </c:numCache>
            </c:numRef>
          </c:val>
          <c:smooth val="0"/>
          <c:extLst>
            <c:ext xmlns:c16="http://schemas.microsoft.com/office/drawing/2014/chart" uri="{C3380CC4-5D6E-409C-BE32-E72D297353CC}">
              <c16:uniqueId val="{0000000B-442B-4132-A0C0-AA19DD844AD1}"/>
            </c:ext>
          </c:extLst>
        </c:ser>
        <c:dLbls>
          <c:showLegendKey val="0"/>
          <c:showVal val="0"/>
          <c:showCatName val="0"/>
          <c:showSerName val="0"/>
          <c:showPercent val="0"/>
          <c:showBubbleSize val="0"/>
        </c:dLbls>
        <c:marker val="1"/>
        <c:smooth val="0"/>
        <c:axId val="265428031"/>
        <c:axId val="265436191"/>
      </c:lineChart>
      <c:catAx>
        <c:axId val="265428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150" b="1" i="0" u="none" strike="noStrike" kern="1200" baseline="0">
                    <a:solidFill>
                      <a:schemeClr val="lt1">
                        <a:lumMod val="75000"/>
                      </a:schemeClr>
                    </a:solidFill>
                    <a:latin typeface="+mn-lt"/>
                    <a:ea typeface="+mn-ea"/>
                    <a:cs typeface="+mn-cs"/>
                  </a:defRPr>
                </a:pPr>
                <a:r>
                  <a:rPr lang="en-IN" sz="1150" baseline="0"/>
                  <a:t>Models </a:t>
                </a:r>
              </a:p>
            </c:rich>
          </c:tx>
          <c:layout>
            <c:manualLayout>
              <c:xMode val="edge"/>
              <c:yMode val="edge"/>
              <c:x val="0.42686146159440913"/>
              <c:y val="0.91818623343223038"/>
            </c:manualLayout>
          </c:layout>
          <c:overlay val="0"/>
          <c:spPr>
            <a:noFill/>
            <a:ln>
              <a:noFill/>
            </a:ln>
            <a:effectLst/>
          </c:spPr>
          <c:txPr>
            <a:bodyPr rot="0" spcFirstLastPara="1" vertOverflow="ellipsis" vert="horz" wrap="square" anchor="ctr" anchorCtr="1"/>
            <a:lstStyle/>
            <a:p>
              <a:pPr>
                <a:defRPr sz="115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436191"/>
        <c:crosses val="autoZero"/>
        <c:auto val="1"/>
        <c:lblAlgn val="ctr"/>
        <c:lblOffset val="100"/>
        <c:noMultiLvlLbl val="0"/>
      </c:catAx>
      <c:valAx>
        <c:axId val="26543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Number</a:t>
                </a:r>
                <a:r>
                  <a:rPr lang="en-IN" baseline="0"/>
                  <a:t> of  Cars Sold</a:t>
                </a:r>
                <a:endParaRPr lang="en-IN"/>
              </a:p>
            </c:rich>
          </c:tx>
          <c:layout>
            <c:manualLayout>
              <c:xMode val="edge"/>
              <c:yMode val="edge"/>
              <c:x val="1.2188280681782246E-2"/>
              <c:y val="0.391070075972047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428031"/>
        <c:crosses val="autoZero"/>
        <c:crossBetween val="between"/>
      </c:valAx>
      <c:spPr>
        <a:noFill/>
        <a:ln>
          <a:noFill/>
        </a:ln>
        <a:effectLst/>
      </c:spPr>
    </c:plotArea>
    <c:legend>
      <c:legendPos val="r"/>
      <c:layout>
        <c:manualLayout>
          <c:xMode val="edge"/>
          <c:yMode val="edge"/>
          <c:x val="0.8036641052398571"/>
          <c:y val="0.19947934360553923"/>
          <c:w val="0.19633589476014293"/>
          <c:h val="0.63967985545430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5!PivotTable3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Quarter</a:t>
            </a:r>
            <a:r>
              <a:rPr lang="en-IN" baseline="0"/>
              <a:t> Wise Model Sales Comparision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227034120735"/>
          <c:y val="0.26328484981044037"/>
          <c:w val="0.56061220472440942"/>
          <c:h val="0.57059091571886844"/>
        </c:manualLayout>
      </c:layout>
      <c:lineChart>
        <c:grouping val="percentStacked"/>
        <c:varyColors val="0"/>
        <c:ser>
          <c:idx val="0"/>
          <c:order val="0"/>
          <c:tx>
            <c:strRef>
              <c:f>'pivot 5'!$B$3</c:f>
              <c:strCache>
                <c:ptCount val="1"/>
                <c:pt idx="0">
                  <c:v>Sum of Q1 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5'!$B$4:$B$6</c:f>
              <c:numCache>
                <c:formatCode>General</c:formatCode>
                <c:ptCount val="2"/>
                <c:pt idx="0">
                  <c:v>278</c:v>
                </c:pt>
                <c:pt idx="1">
                  <c:v>259</c:v>
                </c:pt>
              </c:numCache>
            </c:numRef>
          </c:val>
          <c:smooth val="0"/>
          <c:extLst>
            <c:ext xmlns:c16="http://schemas.microsoft.com/office/drawing/2014/chart" uri="{C3380CC4-5D6E-409C-BE32-E72D297353CC}">
              <c16:uniqueId val="{00000000-D7CF-49E5-A6EE-29EC67ACF345}"/>
            </c:ext>
          </c:extLst>
        </c:ser>
        <c:ser>
          <c:idx val="1"/>
          <c:order val="1"/>
          <c:tx>
            <c:strRef>
              <c:f>'pivot 5'!$C$3</c:f>
              <c:strCache>
                <c:ptCount val="1"/>
                <c:pt idx="0">
                  <c:v>Sum of Q2 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5'!$C$4:$C$6</c:f>
              <c:numCache>
                <c:formatCode>General</c:formatCode>
                <c:ptCount val="2"/>
                <c:pt idx="0">
                  <c:v>476</c:v>
                </c:pt>
                <c:pt idx="1">
                  <c:v>0</c:v>
                </c:pt>
              </c:numCache>
            </c:numRef>
          </c:val>
          <c:smooth val="0"/>
          <c:extLst>
            <c:ext xmlns:c16="http://schemas.microsoft.com/office/drawing/2014/chart" uri="{C3380CC4-5D6E-409C-BE32-E72D297353CC}">
              <c16:uniqueId val="{00000001-D7CF-49E5-A6EE-29EC67ACF345}"/>
            </c:ext>
          </c:extLst>
        </c:ser>
        <c:ser>
          <c:idx val="2"/>
          <c:order val="2"/>
          <c:tx>
            <c:strRef>
              <c:f>'pivot 5'!$D$3</c:f>
              <c:strCache>
                <c:ptCount val="1"/>
                <c:pt idx="0">
                  <c:v>Sum of Q3 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5'!$D$4:$D$6</c:f>
              <c:numCache>
                <c:formatCode>General</c:formatCode>
                <c:ptCount val="2"/>
                <c:pt idx="0">
                  <c:v>525</c:v>
                </c:pt>
                <c:pt idx="1">
                  <c:v>0</c:v>
                </c:pt>
              </c:numCache>
            </c:numRef>
          </c:val>
          <c:smooth val="0"/>
          <c:extLst>
            <c:ext xmlns:c16="http://schemas.microsoft.com/office/drawing/2014/chart" uri="{C3380CC4-5D6E-409C-BE32-E72D297353CC}">
              <c16:uniqueId val="{00000002-D7CF-49E5-A6EE-29EC67ACF345}"/>
            </c:ext>
          </c:extLst>
        </c:ser>
        <c:ser>
          <c:idx val="3"/>
          <c:order val="3"/>
          <c:tx>
            <c:strRef>
              <c:f>'pivot 5'!$E$3</c:f>
              <c:strCache>
                <c:ptCount val="1"/>
                <c:pt idx="0">
                  <c:v>Sum of Q4 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5'!$E$4:$E$6</c:f>
              <c:numCache>
                <c:formatCode>General</c:formatCode>
                <c:ptCount val="2"/>
                <c:pt idx="0">
                  <c:v>628</c:v>
                </c:pt>
                <c:pt idx="1">
                  <c:v>0</c:v>
                </c:pt>
              </c:numCache>
            </c:numRef>
          </c:val>
          <c:smooth val="0"/>
          <c:extLst>
            <c:ext xmlns:c16="http://schemas.microsoft.com/office/drawing/2014/chart" uri="{C3380CC4-5D6E-409C-BE32-E72D297353CC}">
              <c16:uniqueId val="{00000003-D7CF-49E5-A6EE-29EC67ACF345}"/>
            </c:ext>
          </c:extLst>
        </c:ser>
        <c:dLbls>
          <c:dLblPos val="t"/>
          <c:showLegendKey val="0"/>
          <c:showVal val="1"/>
          <c:showCatName val="0"/>
          <c:showSerName val="0"/>
          <c:showPercent val="0"/>
          <c:showBubbleSize val="0"/>
        </c:dLbls>
        <c:marker val="1"/>
        <c:smooth val="0"/>
        <c:axId val="495059167"/>
        <c:axId val="495072607"/>
      </c:lineChart>
      <c:catAx>
        <c:axId val="495059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200" baseline="0"/>
                  <a:t>Models</a:t>
                </a:r>
              </a:p>
            </c:rich>
          </c:tx>
          <c:layout>
            <c:manualLayout>
              <c:xMode val="edge"/>
              <c:yMode val="edge"/>
              <c:x val="0.42721952372829108"/>
              <c:y val="0.916050091640642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5072607"/>
        <c:crosses val="autoZero"/>
        <c:auto val="1"/>
        <c:lblAlgn val="ctr"/>
        <c:lblOffset val="100"/>
        <c:noMultiLvlLbl val="0"/>
      </c:catAx>
      <c:valAx>
        <c:axId val="49507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baseline="0"/>
                  <a:t>Quarterly Sales</a:t>
                </a:r>
              </a:p>
            </c:rich>
          </c:tx>
          <c:layout>
            <c:manualLayout>
              <c:xMode val="edge"/>
              <c:yMode val="edge"/>
              <c:x val="2.7777777777777776E-2"/>
              <c:y val="0.3329090113735782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505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6!PivotTable4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Car Sales by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18-4B47-A51D-33F1636782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18-4B47-A51D-33F1636782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18-4B47-A51D-33F1636782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418-4B47-A51D-33F16367828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418-4B47-A51D-33F16367828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418-4B47-A51D-33F16367828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418-4B47-A51D-33F16367828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418-4B47-A51D-33F16367828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418-4B47-A51D-33F16367828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418-4B47-A51D-33F1636782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6'!$A$4:$A$14</c:f>
              <c:strCache>
                <c:ptCount val="10"/>
                <c:pt idx="0">
                  <c:v>
Utility</c:v>
                </c:pt>
                <c:pt idx="1">
                  <c:v>A</c:v>
                </c:pt>
                <c:pt idx="2">
                  <c:v>B1</c:v>
                </c:pt>
                <c:pt idx="3">
                  <c:v>B2</c:v>
                </c:pt>
                <c:pt idx="4">
                  <c:v>C1</c:v>
                </c:pt>
                <c:pt idx="5">
                  <c:v>C2</c:v>
                </c:pt>
                <c:pt idx="6">
                  <c:v>D1</c:v>
                </c:pt>
                <c:pt idx="7">
                  <c:v>D2</c:v>
                </c:pt>
                <c:pt idx="8">
                  <c:v>Premium</c:v>
                </c:pt>
                <c:pt idx="9">
                  <c:v>Utility</c:v>
                </c:pt>
              </c:strCache>
            </c:strRef>
          </c:cat>
          <c:val>
            <c:numRef>
              <c:f>'Pivot 6'!$B$4:$B$14</c:f>
              <c:numCache>
                <c:formatCode>General</c:formatCode>
                <c:ptCount val="10"/>
                <c:pt idx="0">
                  <c:v>18099</c:v>
                </c:pt>
                <c:pt idx="1">
                  <c:v>140807</c:v>
                </c:pt>
                <c:pt idx="2">
                  <c:v>306051</c:v>
                </c:pt>
                <c:pt idx="3">
                  <c:v>589952</c:v>
                </c:pt>
                <c:pt idx="4">
                  <c:v>1439979</c:v>
                </c:pt>
                <c:pt idx="5">
                  <c:v>822557</c:v>
                </c:pt>
                <c:pt idx="6">
                  <c:v>269454</c:v>
                </c:pt>
                <c:pt idx="7">
                  <c:v>46925</c:v>
                </c:pt>
                <c:pt idx="8">
                  <c:v>9005</c:v>
                </c:pt>
                <c:pt idx="9">
                  <c:v>640971</c:v>
                </c:pt>
              </c:numCache>
            </c:numRef>
          </c:val>
          <c:extLst>
            <c:ext xmlns:c16="http://schemas.microsoft.com/office/drawing/2014/chart" uri="{C3380CC4-5D6E-409C-BE32-E72D297353CC}">
              <c16:uniqueId val="{00000000-0147-45D4-9199-578B44592030}"/>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7!PivotTable5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Preference of Customer based on Body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EB-4089-83B3-847DEC2CB3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1EB-4089-83B3-847DEC2CB3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1EB-4089-83B3-847DEC2CB3C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1EB-4089-83B3-847DEC2CB3C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EB-4089-83B3-847DEC2CB3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7'!$A$4:$A$9</c:f>
              <c:strCache>
                <c:ptCount val="5"/>
                <c:pt idx="0">
                  <c:v>Hatchback</c:v>
                </c:pt>
                <c:pt idx="1">
                  <c:v>MUV</c:v>
                </c:pt>
                <c:pt idx="2">
                  <c:v>Others</c:v>
                </c:pt>
                <c:pt idx="3">
                  <c:v>Sedan</c:v>
                </c:pt>
                <c:pt idx="4">
                  <c:v>SUV</c:v>
                </c:pt>
              </c:strCache>
            </c:strRef>
          </c:cat>
          <c:val>
            <c:numRef>
              <c:f>'Pivot 7'!$B$4:$B$9</c:f>
              <c:numCache>
                <c:formatCode>General</c:formatCode>
                <c:ptCount val="5"/>
                <c:pt idx="0">
                  <c:v>1062536</c:v>
                </c:pt>
                <c:pt idx="1">
                  <c:v>713490</c:v>
                </c:pt>
                <c:pt idx="2">
                  <c:v>2902</c:v>
                </c:pt>
                <c:pt idx="3">
                  <c:v>344537</c:v>
                </c:pt>
                <c:pt idx="4">
                  <c:v>2160335</c:v>
                </c:pt>
              </c:numCache>
            </c:numRef>
          </c:val>
          <c:extLst>
            <c:ext xmlns:c16="http://schemas.microsoft.com/office/drawing/2014/chart" uri="{C3380CC4-5D6E-409C-BE32-E72D297353CC}">
              <c16:uniqueId val="{00000000-51EB-4089-83B3-847DEC2CB3C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5!PivotTable3</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Quarter</a:t>
            </a:r>
            <a:r>
              <a:rPr lang="en-IN" baseline="0"/>
              <a:t> Wise Model Sales Comparision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5243264083515"/>
          <c:y val="0.2836597101536289"/>
          <c:w val="0.610197351296761"/>
          <c:h val="0.51643655705463198"/>
        </c:manualLayout>
      </c:layout>
      <c:lineChart>
        <c:grouping val="percentStacked"/>
        <c:varyColors val="0"/>
        <c:ser>
          <c:idx val="0"/>
          <c:order val="0"/>
          <c:tx>
            <c:strRef>
              <c:f>'pivot 5'!$B$3</c:f>
              <c:strCache>
                <c:ptCount val="1"/>
                <c:pt idx="0">
                  <c:v>Sum of Q1 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5'!$B$4:$B$6</c:f>
              <c:numCache>
                <c:formatCode>General</c:formatCode>
                <c:ptCount val="2"/>
                <c:pt idx="0">
                  <c:v>278</c:v>
                </c:pt>
                <c:pt idx="1">
                  <c:v>259</c:v>
                </c:pt>
              </c:numCache>
            </c:numRef>
          </c:val>
          <c:smooth val="0"/>
          <c:extLst>
            <c:ext xmlns:c16="http://schemas.microsoft.com/office/drawing/2014/chart" uri="{C3380CC4-5D6E-409C-BE32-E72D297353CC}">
              <c16:uniqueId val="{00000000-24ED-4D78-8394-BEA895A021CD}"/>
            </c:ext>
          </c:extLst>
        </c:ser>
        <c:ser>
          <c:idx val="1"/>
          <c:order val="1"/>
          <c:tx>
            <c:strRef>
              <c:f>'pivot 5'!$C$3</c:f>
              <c:strCache>
                <c:ptCount val="1"/>
                <c:pt idx="0">
                  <c:v>Sum of Q2 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5'!$C$4:$C$6</c:f>
              <c:numCache>
                <c:formatCode>General</c:formatCode>
                <c:ptCount val="2"/>
                <c:pt idx="0">
                  <c:v>476</c:v>
                </c:pt>
                <c:pt idx="1">
                  <c:v>0</c:v>
                </c:pt>
              </c:numCache>
            </c:numRef>
          </c:val>
          <c:smooth val="0"/>
          <c:extLst>
            <c:ext xmlns:c16="http://schemas.microsoft.com/office/drawing/2014/chart" uri="{C3380CC4-5D6E-409C-BE32-E72D297353CC}">
              <c16:uniqueId val="{00000001-24ED-4D78-8394-BEA895A021CD}"/>
            </c:ext>
          </c:extLst>
        </c:ser>
        <c:ser>
          <c:idx val="2"/>
          <c:order val="2"/>
          <c:tx>
            <c:strRef>
              <c:f>'pivot 5'!$D$3</c:f>
              <c:strCache>
                <c:ptCount val="1"/>
                <c:pt idx="0">
                  <c:v>Sum of Q3 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5'!$D$4:$D$6</c:f>
              <c:numCache>
                <c:formatCode>General</c:formatCode>
                <c:ptCount val="2"/>
                <c:pt idx="0">
                  <c:v>525</c:v>
                </c:pt>
                <c:pt idx="1">
                  <c:v>0</c:v>
                </c:pt>
              </c:numCache>
            </c:numRef>
          </c:val>
          <c:smooth val="0"/>
          <c:extLst>
            <c:ext xmlns:c16="http://schemas.microsoft.com/office/drawing/2014/chart" uri="{C3380CC4-5D6E-409C-BE32-E72D297353CC}">
              <c16:uniqueId val="{00000002-24ED-4D78-8394-BEA895A021CD}"/>
            </c:ext>
          </c:extLst>
        </c:ser>
        <c:ser>
          <c:idx val="3"/>
          <c:order val="3"/>
          <c:tx>
            <c:strRef>
              <c:f>'pivot 5'!$E$3</c:f>
              <c:strCache>
                <c:ptCount val="1"/>
                <c:pt idx="0">
                  <c:v>Sum of Q4 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5'!$A$4:$A$6</c:f>
              <c:strCache>
                <c:ptCount val="2"/>
                <c:pt idx="0">
                  <c:v>Kodiaq</c:v>
                </c:pt>
                <c:pt idx="1">
                  <c:v>Kona</c:v>
                </c:pt>
              </c:strCache>
            </c:strRef>
          </c:cat>
          <c:val>
            <c:numRef>
              <c:f>'pivot 5'!$E$4:$E$6</c:f>
              <c:numCache>
                <c:formatCode>General</c:formatCode>
                <c:ptCount val="2"/>
                <c:pt idx="0">
                  <c:v>628</c:v>
                </c:pt>
                <c:pt idx="1">
                  <c:v>0</c:v>
                </c:pt>
              </c:numCache>
            </c:numRef>
          </c:val>
          <c:smooth val="0"/>
          <c:extLst>
            <c:ext xmlns:c16="http://schemas.microsoft.com/office/drawing/2014/chart" uri="{C3380CC4-5D6E-409C-BE32-E72D297353CC}">
              <c16:uniqueId val="{00000003-24ED-4D78-8394-BEA895A021CD}"/>
            </c:ext>
          </c:extLst>
        </c:ser>
        <c:dLbls>
          <c:dLblPos val="t"/>
          <c:showLegendKey val="0"/>
          <c:showVal val="1"/>
          <c:showCatName val="0"/>
          <c:showSerName val="0"/>
          <c:showPercent val="0"/>
          <c:showBubbleSize val="0"/>
        </c:dLbls>
        <c:marker val="1"/>
        <c:smooth val="0"/>
        <c:axId val="495059167"/>
        <c:axId val="495072607"/>
      </c:lineChart>
      <c:catAx>
        <c:axId val="495059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baseline="0"/>
                  <a:t>Models</a:t>
                </a:r>
              </a:p>
            </c:rich>
          </c:tx>
          <c:layout>
            <c:manualLayout>
              <c:xMode val="edge"/>
              <c:yMode val="edge"/>
              <c:x val="0.39786300547177367"/>
              <c:y val="0.8884567217614494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5072607"/>
        <c:crosses val="autoZero"/>
        <c:auto val="1"/>
        <c:lblAlgn val="ctr"/>
        <c:lblOffset val="100"/>
        <c:noMultiLvlLbl val="0"/>
      </c:catAx>
      <c:valAx>
        <c:axId val="495072607"/>
        <c:scaling>
          <c:orientation val="minMax"/>
          <c:max val="1"/>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baseline="0"/>
                  <a:t>Quarterly Sales</a:t>
                </a:r>
              </a:p>
            </c:rich>
          </c:tx>
          <c:layout>
            <c:manualLayout>
              <c:xMode val="edge"/>
              <c:yMode val="edge"/>
              <c:x val="2.7777777777777776E-2"/>
              <c:y val="0.3329090113735782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505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4!PivotTable2</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r>
              <a:rPr lang="en-IN" baseline="0"/>
              <a:t> of Each Model Monthly Comparision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1508720039437"/>
          <c:y val="0.18174984838304609"/>
          <c:w val="0.65869405918168855"/>
          <c:h val="0.66184939969752099"/>
        </c:manualLayout>
      </c:layout>
      <c:lineChart>
        <c:grouping val="standard"/>
        <c:varyColors val="0"/>
        <c:ser>
          <c:idx val="0"/>
          <c:order val="0"/>
          <c:tx>
            <c:strRef>
              <c:f>'Pivot 4'!$B$3</c:f>
              <c:strCache>
                <c:ptCount val="1"/>
                <c:pt idx="0">
                  <c:v>Sum of January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4'!$A$4:$A$6</c:f>
              <c:strCache>
                <c:ptCount val="2"/>
                <c:pt idx="0">
                  <c:v>Kodiaq</c:v>
                </c:pt>
                <c:pt idx="1">
                  <c:v>Kona</c:v>
                </c:pt>
              </c:strCache>
            </c:strRef>
          </c:cat>
          <c:val>
            <c:numRef>
              <c:f>'Pivot 4'!$B$4:$B$6</c:f>
              <c:numCache>
                <c:formatCode>General</c:formatCode>
                <c:ptCount val="2"/>
                <c:pt idx="0">
                  <c:v>53</c:v>
                </c:pt>
                <c:pt idx="1">
                  <c:v>102</c:v>
                </c:pt>
              </c:numCache>
            </c:numRef>
          </c:val>
          <c:smooth val="0"/>
          <c:extLst>
            <c:ext xmlns:c16="http://schemas.microsoft.com/office/drawing/2014/chart" uri="{C3380CC4-5D6E-409C-BE32-E72D297353CC}">
              <c16:uniqueId val="{00000000-70C6-4412-91A5-CB3551F1D947}"/>
            </c:ext>
          </c:extLst>
        </c:ser>
        <c:ser>
          <c:idx val="1"/>
          <c:order val="1"/>
          <c:tx>
            <c:strRef>
              <c:f>'Pivot 4'!$C$3</c:f>
              <c:strCache>
                <c:ptCount val="1"/>
                <c:pt idx="0">
                  <c:v>Sum of February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4'!$A$4:$A$6</c:f>
              <c:strCache>
                <c:ptCount val="2"/>
                <c:pt idx="0">
                  <c:v>Kodiaq</c:v>
                </c:pt>
                <c:pt idx="1">
                  <c:v>Kona</c:v>
                </c:pt>
              </c:strCache>
            </c:strRef>
          </c:cat>
          <c:val>
            <c:numRef>
              <c:f>'Pivot 4'!$C$4:$C$6</c:f>
              <c:numCache>
                <c:formatCode>General</c:formatCode>
                <c:ptCount val="2"/>
                <c:pt idx="0">
                  <c:v>89</c:v>
                </c:pt>
                <c:pt idx="1">
                  <c:v>86</c:v>
                </c:pt>
              </c:numCache>
            </c:numRef>
          </c:val>
          <c:smooth val="0"/>
          <c:extLst>
            <c:ext xmlns:c16="http://schemas.microsoft.com/office/drawing/2014/chart" uri="{C3380CC4-5D6E-409C-BE32-E72D297353CC}">
              <c16:uniqueId val="{00000001-70C6-4412-91A5-CB3551F1D947}"/>
            </c:ext>
          </c:extLst>
        </c:ser>
        <c:ser>
          <c:idx val="2"/>
          <c:order val="2"/>
          <c:tx>
            <c:strRef>
              <c:f>'Pivot 4'!$D$3</c:f>
              <c:strCache>
                <c:ptCount val="1"/>
                <c:pt idx="0">
                  <c:v>Sum of March</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4'!$A$4:$A$6</c:f>
              <c:strCache>
                <c:ptCount val="2"/>
                <c:pt idx="0">
                  <c:v>Kodiaq</c:v>
                </c:pt>
                <c:pt idx="1">
                  <c:v>Kona</c:v>
                </c:pt>
              </c:strCache>
            </c:strRef>
          </c:cat>
          <c:val>
            <c:numRef>
              <c:f>'Pivot 4'!$D$4:$D$6</c:f>
              <c:numCache>
                <c:formatCode>General</c:formatCode>
                <c:ptCount val="2"/>
                <c:pt idx="0">
                  <c:v>136</c:v>
                </c:pt>
                <c:pt idx="1">
                  <c:v>71</c:v>
                </c:pt>
              </c:numCache>
            </c:numRef>
          </c:val>
          <c:smooth val="0"/>
          <c:extLst>
            <c:ext xmlns:c16="http://schemas.microsoft.com/office/drawing/2014/chart" uri="{C3380CC4-5D6E-409C-BE32-E72D297353CC}">
              <c16:uniqueId val="{00000002-70C6-4412-91A5-CB3551F1D947}"/>
            </c:ext>
          </c:extLst>
        </c:ser>
        <c:ser>
          <c:idx val="3"/>
          <c:order val="3"/>
          <c:tx>
            <c:strRef>
              <c:f>'Pivot 4'!$E$3</c:f>
              <c:strCache>
                <c:ptCount val="1"/>
                <c:pt idx="0">
                  <c:v>Sum of April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4'!$A$4:$A$6</c:f>
              <c:strCache>
                <c:ptCount val="2"/>
                <c:pt idx="0">
                  <c:v>Kodiaq</c:v>
                </c:pt>
                <c:pt idx="1">
                  <c:v>Kona</c:v>
                </c:pt>
              </c:strCache>
            </c:strRef>
          </c:cat>
          <c:val>
            <c:numRef>
              <c:f>'Pivot 4'!$E$4:$E$6</c:f>
              <c:numCache>
                <c:formatCode>General</c:formatCode>
                <c:ptCount val="2"/>
                <c:pt idx="0">
                  <c:v>154</c:v>
                </c:pt>
                <c:pt idx="1">
                  <c:v>0</c:v>
                </c:pt>
              </c:numCache>
            </c:numRef>
          </c:val>
          <c:smooth val="0"/>
          <c:extLst>
            <c:ext xmlns:c16="http://schemas.microsoft.com/office/drawing/2014/chart" uri="{C3380CC4-5D6E-409C-BE32-E72D297353CC}">
              <c16:uniqueId val="{00000003-70C6-4412-91A5-CB3551F1D947}"/>
            </c:ext>
          </c:extLst>
        </c:ser>
        <c:ser>
          <c:idx val="4"/>
          <c:order val="4"/>
          <c:tx>
            <c:strRef>
              <c:f>'Pivot 4'!$F$3</c:f>
              <c:strCache>
                <c:ptCount val="1"/>
                <c:pt idx="0">
                  <c:v>Sum of May</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4'!$A$4:$A$6</c:f>
              <c:strCache>
                <c:ptCount val="2"/>
                <c:pt idx="0">
                  <c:v>Kodiaq</c:v>
                </c:pt>
                <c:pt idx="1">
                  <c:v>Kona</c:v>
                </c:pt>
              </c:strCache>
            </c:strRef>
          </c:cat>
          <c:val>
            <c:numRef>
              <c:f>'Pivot 4'!$F$4:$F$6</c:f>
              <c:numCache>
                <c:formatCode>General</c:formatCode>
                <c:ptCount val="2"/>
                <c:pt idx="0">
                  <c:v>185</c:v>
                </c:pt>
                <c:pt idx="1">
                  <c:v>0</c:v>
                </c:pt>
              </c:numCache>
            </c:numRef>
          </c:val>
          <c:smooth val="0"/>
          <c:extLst>
            <c:ext xmlns:c16="http://schemas.microsoft.com/office/drawing/2014/chart" uri="{C3380CC4-5D6E-409C-BE32-E72D297353CC}">
              <c16:uniqueId val="{00000004-70C6-4412-91A5-CB3551F1D947}"/>
            </c:ext>
          </c:extLst>
        </c:ser>
        <c:ser>
          <c:idx val="5"/>
          <c:order val="5"/>
          <c:tx>
            <c:strRef>
              <c:f>'Pivot 4'!$G$3</c:f>
              <c:strCache>
                <c:ptCount val="1"/>
                <c:pt idx="0">
                  <c:v>Sum of June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4'!$A$4:$A$6</c:f>
              <c:strCache>
                <c:ptCount val="2"/>
                <c:pt idx="0">
                  <c:v>Kodiaq</c:v>
                </c:pt>
                <c:pt idx="1">
                  <c:v>Kona</c:v>
                </c:pt>
              </c:strCache>
            </c:strRef>
          </c:cat>
          <c:val>
            <c:numRef>
              <c:f>'Pivot 4'!$G$4:$G$6</c:f>
              <c:numCache>
                <c:formatCode>General</c:formatCode>
                <c:ptCount val="2"/>
                <c:pt idx="0">
                  <c:v>137</c:v>
                </c:pt>
                <c:pt idx="1">
                  <c:v>0</c:v>
                </c:pt>
              </c:numCache>
            </c:numRef>
          </c:val>
          <c:smooth val="0"/>
          <c:extLst>
            <c:ext xmlns:c16="http://schemas.microsoft.com/office/drawing/2014/chart" uri="{C3380CC4-5D6E-409C-BE32-E72D297353CC}">
              <c16:uniqueId val="{00000005-70C6-4412-91A5-CB3551F1D947}"/>
            </c:ext>
          </c:extLst>
        </c:ser>
        <c:ser>
          <c:idx val="6"/>
          <c:order val="6"/>
          <c:tx>
            <c:strRef>
              <c:f>'Pivot 4'!$H$3</c:f>
              <c:strCache>
                <c:ptCount val="1"/>
                <c:pt idx="0">
                  <c:v>Sum of July</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4'!$A$4:$A$6</c:f>
              <c:strCache>
                <c:ptCount val="2"/>
                <c:pt idx="0">
                  <c:v>Kodiaq</c:v>
                </c:pt>
                <c:pt idx="1">
                  <c:v>Kona</c:v>
                </c:pt>
              </c:strCache>
            </c:strRef>
          </c:cat>
          <c:val>
            <c:numRef>
              <c:f>'Pivot 4'!$H$4:$H$6</c:f>
              <c:numCache>
                <c:formatCode>General</c:formatCode>
                <c:ptCount val="2"/>
                <c:pt idx="0">
                  <c:v>240</c:v>
                </c:pt>
                <c:pt idx="1">
                  <c:v>0</c:v>
                </c:pt>
              </c:numCache>
            </c:numRef>
          </c:val>
          <c:smooth val="0"/>
          <c:extLst>
            <c:ext xmlns:c16="http://schemas.microsoft.com/office/drawing/2014/chart" uri="{C3380CC4-5D6E-409C-BE32-E72D297353CC}">
              <c16:uniqueId val="{00000006-70C6-4412-91A5-CB3551F1D947}"/>
            </c:ext>
          </c:extLst>
        </c:ser>
        <c:ser>
          <c:idx val="7"/>
          <c:order val="7"/>
          <c:tx>
            <c:strRef>
              <c:f>'Pivot 4'!$I$3</c:f>
              <c:strCache>
                <c:ptCount val="1"/>
                <c:pt idx="0">
                  <c:v>Sum of August</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4'!$A$4:$A$6</c:f>
              <c:strCache>
                <c:ptCount val="2"/>
                <c:pt idx="0">
                  <c:v>Kodiaq</c:v>
                </c:pt>
                <c:pt idx="1">
                  <c:v>Kona</c:v>
                </c:pt>
              </c:strCache>
            </c:strRef>
          </c:cat>
          <c:val>
            <c:numRef>
              <c:f>'Pivot 4'!$I$4:$I$6</c:f>
              <c:numCache>
                <c:formatCode>General</c:formatCode>
                <c:ptCount val="2"/>
                <c:pt idx="0">
                  <c:v>145</c:v>
                </c:pt>
                <c:pt idx="1">
                  <c:v>0</c:v>
                </c:pt>
              </c:numCache>
            </c:numRef>
          </c:val>
          <c:smooth val="0"/>
          <c:extLst>
            <c:ext xmlns:c16="http://schemas.microsoft.com/office/drawing/2014/chart" uri="{C3380CC4-5D6E-409C-BE32-E72D297353CC}">
              <c16:uniqueId val="{00000007-70C6-4412-91A5-CB3551F1D947}"/>
            </c:ext>
          </c:extLst>
        </c:ser>
        <c:ser>
          <c:idx val="8"/>
          <c:order val="8"/>
          <c:tx>
            <c:strRef>
              <c:f>'Pivot 4'!$J$3</c:f>
              <c:strCache>
                <c:ptCount val="1"/>
                <c:pt idx="0">
                  <c:v>Sum of September</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4'!$A$4:$A$6</c:f>
              <c:strCache>
                <c:ptCount val="2"/>
                <c:pt idx="0">
                  <c:v>Kodiaq</c:v>
                </c:pt>
                <c:pt idx="1">
                  <c:v>Kona</c:v>
                </c:pt>
              </c:strCache>
            </c:strRef>
          </c:cat>
          <c:val>
            <c:numRef>
              <c:f>'Pivot 4'!$J$4:$J$6</c:f>
              <c:numCache>
                <c:formatCode>General</c:formatCode>
                <c:ptCount val="2"/>
                <c:pt idx="0">
                  <c:v>140</c:v>
                </c:pt>
                <c:pt idx="1">
                  <c:v>0</c:v>
                </c:pt>
              </c:numCache>
            </c:numRef>
          </c:val>
          <c:smooth val="0"/>
          <c:extLst>
            <c:ext xmlns:c16="http://schemas.microsoft.com/office/drawing/2014/chart" uri="{C3380CC4-5D6E-409C-BE32-E72D297353CC}">
              <c16:uniqueId val="{00000008-70C6-4412-91A5-CB3551F1D947}"/>
            </c:ext>
          </c:extLst>
        </c:ser>
        <c:ser>
          <c:idx val="9"/>
          <c:order val="9"/>
          <c:tx>
            <c:strRef>
              <c:f>'Pivot 4'!$K$3</c:f>
              <c:strCache>
                <c:ptCount val="1"/>
                <c:pt idx="0">
                  <c:v>Sum of October </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4'!$A$4:$A$6</c:f>
              <c:strCache>
                <c:ptCount val="2"/>
                <c:pt idx="0">
                  <c:v>Kodiaq</c:v>
                </c:pt>
                <c:pt idx="1">
                  <c:v>Kona</c:v>
                </c:pt>
              </c:strCache>
            </c:strRef>
          </c:cat>
          <c:val>
            <c:numRef>
              <c:f>'Pivot 4'!$K$4:$K$6</c:f>
              <c:numCache>
                <c:formatCode>General</c:formatCode>
                <c:ptCount val="2"/>
                <c:pt idx="0">
                  <c:v>209</c:v>
                </c:pt>
                <c:pt idx="1">
                  <c:v>0</c:v>
                </c:pt>
              </c:numCache>
            </c:numRef>
          </c:val>
          <c:smooth val="0"/>
          <c:extLst>
            <c:ext xmlns:c16="http://schemas.microsoft.com/office/drawing/2014/chart" uri="{C3380CC4-5D6E-409C-BE32-E72D297353CC}">
              <c16:uniqueId val="{00000009-70C6-4412-91A5-CB3551F1D947}"/>
            </c:ext>
          </c:extLst>
        </c:ser>
        <c:ser>
          <c:idx val="10"/>
          <c:order val="10"/>
          <c:tx>
            <c:strRef>
              <c:f>'Pivot 4'!$L$3</c:f>
              <c:strCache>
                <c:ptCount val="1"/>
                <c:pt idx="0">
                  <c:v>Sum of November </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4'!$A$4:$A$6</c:f>
              <c:strCache>
                <c:ptCount val="2"/>
                <c:pt idx="0">
                  <c:v>Kodiaq</c:v>
                </c:pt>
                <c:pt idx="1">
                  <c:v>Kona</c:v>
                </c:pt>
              </c:strCache>
            </c:strRef>
          </c:cat>
          <c:val>
            <c:numRef>
              <c:f>'Pivot 4'!$L$4:$L$6</c:f>
              <c:numCache>
                <c:formatCode>General</c:formatCode>
                <c:ptCount val="2"/>
                <c:pt idx="0">
                  <c:v>225</c:v>
                </c:pt>
                <c:pt idx="1">
                  <c:v>0</c:v>
                </c:pt>
              </c:numCache>
            </c:numRef>
          </c:val>
          <c:smooth val="0"/>
          <c:extLst>
            <c:ext xmlns:c16="http://schemas.microsoft.com/office/drawing/2014/chart" uri="{C3380CC4-5D6E-409C-BE32-E72D297353CC}">
              <c16:uniqueId val="{0000000A-70C6-4412-91A5-CB3551F1D947}"/>
            </c:ext>
          </c:extLst>
        </c:ser>
        <c:ser>
          <c:idx val="11"/>
          <c:order val="11"/>
          <c:tx>
            <c:strRef>
              <c:f>'Pivot 4'!$M$3</c:f>
              <c:strCache>
                <c:ptCount val="1"/>
                <c:pt idx="0">
                  <c:v>Sum of December</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4'!$A$4:$A$6</c:f>
              <c:strCache>
                <c:ptCount val="2"/>
                <c:pt idx="0">
                  <c:v>Kodiaq</c:v>
                </c:pt>
                <c:pt idx="1">
                  <c:v>Kona</c:v>
                </c:pt>
              </c:strCache>
            </c:strRef>
          </c:cat>
          <c:val>
            <c:numRef>
              <c:f>'Pivot 4'!$M$4:$M$6</c:f>
              <c:numCache>
                <c:formatCode>General</c:formatCode>
                <c:ptCount val="2"/>
                <c:pt idx="0">
                  <c:v>194</c:v>
                </c:pt>
                <c:pt idx="1">
                  <c:v>0</c:v>
                </c:pt>
              </c:numCache>
            </c:numRef>
          </c:val>
          <c:smooth val="0"/>
          <c:extLst>
            <c:ext xmlns:c16="http://schemas.microsoft.com/office/drawing/2014/chart" uri="{C3380CC4-5D6E-409C-BE32-E72D297353CC}">
              <c16:uniqueId val="{0000000B-70C6-4412-91A5-CB3551F1D947}"/>
            </c:ext>
          </c:extLst>
        </c:ser>
        <c:dLbls>
          <c:showLegendKey val="0"/>
          <c:showVal val="0"/>
          <c:showCatName val="0"/>
          <c:showSerName val="0"/>
          <c:showPercent val="0"/>
          <c:showBubbleSize val="0"/>
        </c:dLbls>
        <c:marker val="1"/>
        <c:smooth val="0"/>
        <c:axId val="265428031"/>
        <c:axId val="265436191"/>
      </c:lineChart>
      <c:catAx>
        <c:axId val="265428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baseline="0"/>
                  <a:t>Models </a:t>
                </a:r>
              </a:p>
            </c:rich>
          </c:tx>
          <c:layout>
            <c:manualLayout>
              <c:xMode val="edge"/>
              <c:yMode val="edge"/>
              <c:x val="0.42686146159440913"/>
              <c:y val="0.9181862334322303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436191"/>
        <c:crosses val="autoZero"/>
        <c:auto val="1"/>
        <c:lblAlgn val="ctr"/>
        <c:lblOffset val="100"/>
        <c:noMultiLvlLbl val="0"/>
      </c:catAx>
      <c:valAx>
        <c:axId val="26543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baseline="0"/>
                  <a:t>Number of  Cars Sold</a:t>
                </a:r>
              </a:p>
            </c:rich>
          </c:tx>
          <c:layout>
            <c:manualLayout>
              <c:xMode val="edge"/>
              <c:yMode val="edge"/>
              <c:x val="7.8004793677528021E-3"/>
              <c:y val="0.2870555467102249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5428031"/>
        <c:crosses val="autoZero"/>
        <c:crossBetween val="between"/>
      </c:valAx>
      <c:spPr>
        <a:noFill/>
        <a:ln>
          <a:noFill/>
        </a:ln>
        <a:effectLst/>
      </c:spPr>
    </c:plotArea>
    <c:legend>
      <c:legendPos val="r"/>
      <c:layout>
        <c:manualLayout>
          <c:xMode val="edge"/>
          <c:yMode val="edge"/>
          <c:x val="0.8036641052398571"/>
          <c:y val="0.19947934360553923"/>
          <c:w val="0.19633589476014293"/>
          <c:h val="0.63967985545430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Cars Sold</a:t>
            </a:r>
            <a:r>
              <a:rPr lang="en-US" baseline="0"/>
              <a:t> per Brand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5272E-3"/>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548523206751006E-2"/>
              <c:y val="-8.403361344537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822784810126486E-2"/>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4309E-3"/>
              <c:y val="-5.202080832332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371308016877636E-3"/>
              <c:y val="-7.202881152460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693679048253113E-17"/>
              <c:y val="-0.10004001600640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5272E-3"/>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548523206751006E-2"/>
              <c:y val="-8.403361344537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822784810126486E-2"/>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693679048253113E-17"/>
              <c:y val="-0.10004001600640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371308016877636E-3"/>
              <c:y val="-7.202881152460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4309E-3"/>
              <c:y val="-5.202080832332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5272E-3"/>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548523206751006E-2"/>
              <c:y val="-8.403361344537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822784810126486E-2"/>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693679048253113E-17"/>
              <c:y val="-0.10004001600640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371308016877636E-3"/>
              <c:y val="-7.202881152460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4309E-3"/>
              <c:y val="-5.202080832332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1714785651793"/>
          <c:y val="0.27460447652376785"/>
          <c:w val="0.67831692913385822"/>
          <c:h val="0.40523549139690873"/>
        </c:manualLayout>
      </c:layout>
      <c:barChart>
        <c:barDir val="col"/>
        <c:grouping val="clustered"/>
        <c:varyColors val="0"/>
        <c:ser>
          <c:idx val="0"/>
          <c:order val="0"/>
          <c:tx>
            <c:strRef>
              <c:f>'Pivot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51C1-4E31-AEA5-AAEE81551CA4}"/>
              </c:ext>
            </c:extLst>
          </c:dPt>
          <c:dPt>
            <c:idx val="5"/>
            <c:invertIfNegative val="0"/>
            <c:bubble3D val="0"/>
            <c:extLst>
              <c:ext xmlns:c16="http://schemas.microsoft.com/office/drawing/2014/chart" uri="{C3380CC4-5D6E-409C-BE32-E72D297353CC}">
                <c16:uniqueId val="{00000001-51C1-4E31-AEA5-AAEE81551CA4}"/>
              </c:ext>
            </c:extLst>
          </c:dPt>
          <c:dPt>
            <c:idx val="7"/>
            <c:invertIfNegative val="0"/>
            <c:bubble3D val="0"/>
            <c:extLst>
              <c:ext xmlns:c16="http://schemas.microsoft.com/office/drawing/2014/chart" uri="{C3380CC4-5D6E-409C-BE32-E72D297353CC}">
                <c16:uniqueId val="{00000002-51C1-4E31-AEA5-AAEE81551CA4}"/>
              </c:ext>
            </c:extLst>
          </c:dPt>
          <c:dPt>
            <c:idx val="9"/>
            <c:invertIfNegative val="0"/>
            <c:bubble3D val="0"/>
            <c:extLst>
              <c:ext xmlns:c16="http://schemas.microsoft.com/office/drawing/2014/chart" uri="{C3380CC4-5D6E-409C-BE32-E72D297353CC}">
                <c16:uniqueId val="{00000003-51C1-4E31-AEA5-AAEE81551CA4}"/>
              </c:ext>
            </c:extLst>
          </c:dPt>
          <c:dPt>
            <c:idx val="11"/>
            <c:invertIfNegative val="0"/>
            <c:bubble3D val="0"/>
            <c:extLst>
              <c:ext xmlns:c16="http://schemas.microsoft.com/office/drawing/2014/chart" uri="{C3380CC4-5D6E-409C-BE32-E72D297353CC}">
                <c16:uniqueId val="{00000004-51C1-4E31-AEA5-AAEE81551CA4}"/>
              </c:ext>
            </c:extLst>
          </c:dPt>
          <c:dPt>
            <c:idx val="13"/>
            <c:invertIfNegative val="0"/>
            <c:bubble3D val="0"/>
            <c:extLst>
              <c:ext xmlns:c16="http://schemas.microsoft.com/office/drawing/2014/chart" uri="{C3380CC4-5D6E-409C-BE32-E72D297353CC}">
                <c16:uniqueId val="{00000005-51C1-4E31-AEA5-AAEE81551CA4}"/>
              </c:ext>
            </c:extLst>
          </c:dPt>
          <c:dLbls>
            <c:dLbl>
              <c:idx val="2"/>
              <c:layout>
                <c:manualLayout>
                  <c:x val="5.2742616033755272E-3"/>
                  <c:y val="-8.00320128051220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C1-4E31-AEA5-AAEE81551CA4}"/>
                </c:ext>
              </c:extLst>
            </c:dLbl>
            <c:dLbl>
              <c:idx val="5"/>
              <c:layout>
                <c:manualLayout>
                  <c:x val="1.0548523206751006E-2"/>
                  <c:y val="-8.40336134453782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C1-4E31-AEA5-AAEE81551CA4}"/>
                </c:ext>
              </c:extLst>
            </c:dLbl>
            <c:dLbl>
              <c:idx val="7"/>
              <c:layout>
                <c:manualLayout>
                  <c:x val="1.5822784810126486E-2"/>
                  <c:y val="-8.00320128051220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C1-4E31-AEA5-AAEE81551CA4}"/>
                </c:ext>
              </c:extLst>
            </c:dLbl>
            <c:dLbl>
              <c:idx val="9"/>
              <c:layout>
                <c:manualLayout>
                  <c:x val="-9.6693679048253113E-17"/>
                  <c:y val="-0.1000400160064026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C1-4E31-AEA5-AAEE81551CA4}"/>
                </c:ext>
              </c:extLst>
            </c:dLbl>
            <c:dLbl>
              <c:idx val="11"/>
              <c:layout>
                <c:manualLayout>
                  <c:x val="2.6371308016877636E-3"/>
                  <c:y val="-7.2028811524609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C1-4E31-AEA5-AAEE81551CA4}"/>
                </c:ext>
              </c:extLst>
            </c:dLbl>
            <c:dLbl>
              <c:idx val="13"/>
              <c:layout>
                <c:manualLayout>
                  <c:x val="5.2742616033754309E-3"/>
                  <c:y val="-5.2020808323329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C1-4E31-AEA5-AAEE81551C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1'!$A$4:$A$18</c:f>
              <c:strCache>
                <c:ptCount val="14"/>
                <c:pt idx="0">
                  <c:v>Maruti</c:v>
                </c:pt>
                <c:pt idx="1">
                  <c:v>Hyundai</c:v>
                </c:pt>
                <c:pt idx="2">
                  <c:v>Tata</c:v>
                </c:pt>
                <c:pt idx="3">
                  <c:v>Mahindra</c:v>
                </c:pt>
                <c:pt idx="4">
                  <c:v>Toyota</c:v>
                </c:pt>
                <c:pt idx="5">
                  <c:v>Kia</c:v>
                </c:pt>
                <c:pt idx="6">
                  <c:v>Honda</c:v>
                </c:pt>
                <c:pt idx="7">
                  <c:v>MG</c:v>
                </c:pt>
                <c:pt idx="8">
                  <c:v>Volkswagen</c:v>
                </c:pt>
                <c:pt idx="9">
                  <c:v>Renault</c:v>
                </c:pt>
                <c:pt idx="10">
                  <c:v>Skoda</c:v>
                </c:pt>
                <c:pt idx="11">
                  <c:v>Nissan</c:v>
                </c:pt>
                <c:pt idx="12">
                  <c:v>Citroen</c:v>
                </c:pt>
                <c:pt idx="13">
                  <c:v>Jeep</c:v>
                </c:pt>
              </c:strCache>
            </c:strRef>
          </c:cat>
          <c:val>
            <c:numRef>
              <c:f>'Pivot 1'!$B$4:$B$18</c:f>
              <c:numCache>
                <c:formatCode>General</c:formatCode>
                <c:ptCount val="14"/>
                <c:pt idx="0">
                  <c:v>1753525</c:v>
                </c:pt>
                <c:pt idx="1">
                  <c:v>606133</c:v>
                </c:pt>
                <c:pt idx="2">
                  <c:v>561102</c:v>
                </c:pt>
                <c:pt idx="3">
                  <c:v>528460</c:v>
                </c:pt>
                <c:pt idx="4">
                  <c:v>300159</c:v>
                </c:pt>
                <c:pt idx="5">
                  <c:v>245000</c:v>
                </c:pt>
                <c:pt idx="6">
                  <c:v>69872</c:v>
                </c:pt>
                <c:pt idx="7">
                  <c:v>61214</c:v>
                </c:pt>
                <c:pt idx="8">
                  <c:v>42053</c:v>
                </c:pt>
                <c:pt idx="9">
                  <c:v>41729</c:v>
                </c:pt>
                <c:pt idx="10">
                  <c:v>35157</c:v>
                </c:pt>
                <c:pt idx="11">
                  <c:v>29009</c:v>
                </c:pt>
                <c:pt idx="12">
                  <c:v>6181</c:v>
                </c:pt>
                <c:pt idx="13">
                  <c:v>4206</c:v>
                </c:pt>
              </c:numCache>
            </c:numRef>
          </c:val>
          <c:extLst>
            <c:ext xmlns:c16="http://schemas.microsoft.com/office/drawing/2014/chart" uri="{C3380CC4-5D6E-409C-BE32-E72D297353CC}">
              <c16:uniqueId val="{00000006-51C1-4E31-AEA5-AAEE81551CA4}"/>
            </c:ext>
          </c:extLst>
        </c:ser>
        <c:dLbls>
          <c:dLblPos val="outEnd"/>
          <c:showLegendKey val="0"/>
          <c:showVal val="1"/>
          <c:showCatName val="0"/>
          <c:showSerName val="0"/>
          <c:showPercent val="0"/>
          <c:showBubbleSize val="0"/>
        </c:dLbls>
        <c:gapWidth val="100"/>
        <c:overlap val="-24"/>
        <c:axId val="32290271"/>
        <c:axId val="32285951"/>
      </c:barChart>
      <c:catAx>
        <c:axId val="32290271"/>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baseline="0"/>
                  <a:t>Brands</a:t>
                </a:r>
              </a:p>
            </c:rich>
          </c:tx>
          <c:layout>
            <c:manualLayout>
              <c:xMode val="edge"/>
              <c:yMode val="edge"/>
              <c:x val="0.42582961231863764"/>
              <c:y val="0.87046239131042857"/>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32285951"/>
        <c:crosses val="autoZero"/>
        <c:auto val="1"/>
        <c:lblAlgn val="ctr"/>
        <c:lblOffset val="100"/>
        <c:noMultiLvlLbl val="0"/>
      </c:catAx>
      <c:valAx>
        <c:axId val="32285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baseline="0"/>
                  <a:t>Number of cars sold</a:t>
                </a:r>
              </a:p>
            </c:rich>
          </c:tx>
          <c:layout>
            <c:manualLayout>
              <c:xMode val="edge"/>
              <c:yMode val="edge"/>
              <c:x val="4.4931075663177888E-2"/>
              <c:y val="0.26634319722160604"/>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3!PivotTable1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MoM% Change by Brand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4EA72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A72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EA72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3123741435964"/>
          <c:y val="0.24588050317544716"/>
          <c:w val="0.80305708208381577"/>
          <c:h val="0.6113965537332271"/>
        </c:manualLayout>
      </c:layout>
      <c:barChart>
        <c:barDir val="col"/>
        <c:grouping val="clustered"/>
        <c:varyColors val="0"/>
        <c:ser>
          <c:idx val="0"/>
          <c:order val="0"/>
          <c:tx>
            <c:strRef>
              <c:f>'Pivot 3'!$B$3</c:f>
              <c:strCache>
                <c:ptCount val="1"/>
                <c:pt idx="0">
                  <c:v>Total</c:v>
                </c:pt>
              </c:strCache>
            </c:strRef>
          </c:tx>
          <c:spPr>
            <a:solidFill>
              <a:srgbClr val="4EA72E"/>
            </a:solidFill>
            <a:ln>
              <a:noFill/>
            </a:ln>
            <a:effectLst>
              <a:outerShdw blurRad="57150" dist="19050" dir="5400000" algn="ctr" rotWithShape="0">
                <a:srgbClr val="000000">
                  <a:alpha val="63000"/>
                </a:srgbClr>
              </a:outerShdw>
            </a:effectLst>
          </c:spPr>
          <c:invertIfNegative val="1"/>
          <c:cat>
            <c:strRef>
              <c:f>'Pivot 3'!$A$4:$A$18</c:f>
              <c:strCache>
                <c:ptCount val="14"/>
                <c:pt idx="0">
                  <c:v>Volkswagen</c:v>
                </c:pt>
                <c:pt idx="1">
                  <c:v>Honda</c:v>
                </c:pt>
                <c:pt idx="2">
                  <c:v>MG</c:v>
                </c:pt>
                <c:pt idx="3">
                  <c:v>Citroen</c:v>
                </c:pt>
                <c:pt idx="4">
                  <c:v>Skoda</c:v>
                </c:pt>
                <c:pt idx="5">
                  <c:v>Mahindra</c:v>
                </c:pt>
                <c:pt idx="6">
                  <c:v>Renault</c:v>
                </c:pt>
                <c:pt idx="7">
                  <c:v>Tata</c:v>
                </c:pt>
                <c:pt idx="8">
                  <c:v>Nissan</c:v>
                </c:pt>
                <c:pt idx="9">
                  <c:v>Toyota</c:v>
                </c:pt>
                <c:pt idx="10">
                  <c:v>Maruti</c:v>
                </c:pt>
                <c:pt idx="11">
                  <c:v>Jeep</c:v>
                </c:pt>
                <c:pt idx="12">
                  <c:v>Hyundai</c:v>
                </c:pt>
                <c:pt idx="13">
                  <c:v>Kia</c:v>
                </c:pt>
              </c:strCache>
            </c:strRef>
          </c:cat>
          <c:val>
            <c:numRef>
              <c:f>'Pivot 3'!$B$4:$B$18</c:f>
              <c:numCache>
                <c:formatCode>General</c:formatCode>
                <c:ptCount val="14"/>
                <c:pt idx="0">
                  <c:v>86</c:v>
                </c:pt>
                <c:pt idx="1">
                  <c:v>30.333333333333332</c:v>
                </c:pt>
                <c:pt idx="2">
                  <c:v>23.166666666666668</c:v>
                </c:pt>
                <c:pt idx="3">
                  <c:v>22.8</c:v>
                </c:pt>
                <c:pt idx="4">
                  <c:v>8</c:v>
                </c:pt>
                <c:pt idx="5">
                  <c:v>6.8571428571428568</c:v>
                </c:pt>
                <c:pt idx="6">
                  <c:v>1</c:v>
                </c:pt>
                <c:pt idx="7">
                  <c:v>-3.125</c:v>
                </c:pt>
                <c:pt idx="8">
                  <c:v>-5</c:v>
                </c:pt>
                <c:pt idx="9">
                  <c:v>-8.4</c:v>
                </c:pt>
                <c:pt idx="10">
                  <c:v>-11.235294117647058</c:v>
                </c:pt>
                <c:pt idx="11">
                  <c:v>-14.333333333333334</c:v>
                </c:pt>
                <c:pt idx="12">
                  <c:v>-16.363636363636363</c:v>
                </c:pt>
                <c:pt idx="13">
                  <c:v>-46.4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0-DEB0-491C-AB4B-7D3E191D0B46}"/>
            </c:ext>
          </c:extLst>
        </c:ser>
        <c:dLbls>
          <c:showLegendKey val="0"/>
          <c:showVal val="0"/>
          <c:showCatName val="0"/>
          <c:showSerName val="0"/>
          <c:showPercent val="0"/>
          <c:showBubbleSize val="0"/>
        </c:dLbls>
        <c:gapWidth val="100"/>
        <c:overlap val="-24"/>
        <c:axId val="669887455"/>
        <c:axId val="669898015"/>
      </c:barChart>
      <c:catAx>
        <c:axId val="669887455"/>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Brands</a:t>
                </a:r>
              </a:p>
            </c:rich>
          </c:tx>
          <c:layout>
            <c:manualLayout>
              <c:xMode val="edge"/>
              <c:yMode val="edge"/>
              <c:x val="0.42966709106343709"/>
              <c:y val="0.89219865239747309"/>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98015"/>
        <c:crosses val="autoZero"/>
        <c:auto val="1"/>
        <c:lblAlgn val="ctr"/>
        <c:lblOffset val="100"/>
        <c:noMultiLvlLbl val="0"/>
      </c:catAx>
      <c:valAx>
        <c:axId val="669898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Percentage Change</a:t>
                </a:r>
              </a:p>
            </c:rich>
          </c:tx>
          <c:layout>
            <c:manualLayout>
              <c:xMode val="edge"/>
              <c:yMode val="edge"/>
              <c:x val="1.4734003992931656E-2"/>
              <c:y val="0.30985196478855542"/>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7!PivotTable5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Preference of Customer based on Body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829418116945828"/>
          <c:y val="0.22925423405993595"/>
          <c:w val="0.2954017238069615"/>
          <c:h val="0.66589278225813187"/>
        </c:manualLayout>
      </c:layout>
      <c:doughnutChart>
        <c:varyColors val="1"/>
        <c:ser>
          <c:idx val="0"/>
          <c:order val="0"/>
          <c:tx>
            <c:strRef>
              <c:f>'Pivot 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C-4E83-981E-C909DD3584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C-4E83-981E-C909DD3584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9C-4E83-981E-C909DD3584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9C-4E83-981E-C909DD35846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79C-4E83-981E-C909DD358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7'!$A$4:$A$9</c:f>
              <c:strCache>
                <c:ptCount val="5"/>
                <c:pt idx="0">
                  <c:v>Hatchback</c:v>
                </c:pt>
                <c:pt idx="1">
                  <c:v>MUV</c:v>
                </c:pt>
                <c:pt idx="2">
                  <c:v>Others</c:v>
                </c:pt>
                <c:pt idx="3">
                  <c:v>Sedan</c:v>
                </c:pt>
                <c:pt idx="4">
                  <c:v>SUV</c:v>
                </c:pt>
              </c:strCache>
            </c:strRef>
          </c:cat>
          <c:val>
            <c:numRef>
              <c:f>'Pivot 7'!$B$4:$B$9</c:f>
              <c:numCache>
                <c:formatCode>General</c:formatCode>
                <c:ptCount val="5"/>
                <c:pt idx="0">
                  <c:v>1062536</c:v>
                </c:pt>
                <c:pt idx="1">
                  <c:v>713490</c:v>
                </c:pt>
                <c:pt idx="2">
                  <c:v>2902</c:v>
                </c:pt>
                <c:pt idx="3">
                  <c:v>344537</c:v>
                </c:pt>
                <c:pt idx="4">
                  <c:v>2160335</c:v>
                </c:pt>
              </c:numCache>
            </c:numRef>
          </c:val>
          <c:extLst>
            <c:ext xmlns:c16="http://schemas.microsoft.com/office/drawing/2014/chart" uri="{C3380CC4-5D6E-409C-BE32-E72D297353CC}">
              <c16:uniqueId val="{0000000A-379C-4E83-981E-C909DD35846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6!PivotTable4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Car Sales by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366444515592152E-2"/>
          <c:y val="0.47815973194635703"/>
          <c:w val="0.85629123593386924"/>
          <c:h val="0.45130667127301954"/>
        </c:manualLayout>
      </c:layout>
      <c:pie3DChart>
        <c:varyColors val="1"/>
        <c:ser>
          <c:idx val="0"/>
          <c:order val="0"/>
          <c:tx>
            <c:strRef>
              <c:f>'Pivot 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C16-4CF3-A598-BBDA9D7222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C16-4CF3-A598-BBDA9D7222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C16-4CF3-A598-BBDA9D7222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C16-4CF3-A598-BBDA9D7222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C16-4CF3-A598-BBDA9D7222B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C16-4CF3-A598-BBDA9D7222B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C16-4CF3-A598-BBDA9D7222B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C16-4CF3-A598-BBDA9D7222B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C16-4CF3-A598-BBDA9D7222B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C16-4CF3-A598-BBDA9D722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6'!$A$4:$A$14</c:f>
              <c:strCache>
                <c:ptCount val="10"/>
                <c:pt idx="0">
                  <c:v>
Utility</c:v>
                </c:pt>
                <c:pt idx="1">
                  <c:v>A</c:v>
                </c:pt>
                <c:pt idx="2">
                  <c:v>B1</c:v>
                </c:pt>
                <c:pt idx="3">
                  <c:v>B2</c:v>
                </c:pt>
                <c:pt idx="4">
                  <c:v>C1</c:v>
                </c:pt>
                <c:pt idx="5">
                  <c:v>C2</c:v>
                </c:pt>
                <c:pt idx="6">
                  <c:v>D1</c:v>
                </c:pt>
                <c:pt idx="7">
                  <c:v>D2</c:v>
                </c:pt>
                <c:pt idx="8">
                  <c:v>Premium</c:v>
                </c:pt>
                <c:pt idx="9">
                  <c:v>Utility</c:v>
                </c:pt>
              </c:strCache>
            </c:strRef>
          </c:cat>
          <c:val>
            <c:numRef>
              <c:f>'Pivot 6'!$B$4:$B$14</c:f>
              <c:numCache>
                <c:formatCode>General</c:formatCode>
                <c:ptCount val="10"/>
                <c:pt idx="0">
                  <c:v>18099</c:v>
                </c:pt>
                <c:pt idx="1">
                  <c:v>140807</c:v>
                </c:pt>
                <c:pt idx="2">
                  <c:v>306051</c:v>
                </c:pt>
                <c:pt idx="3">
                  <c:v>589952</c:v>
                </c:pt>
                <c:pt idx="4">
                  <c:v>1439979</c:v>
                </c:pt>
                <c:pt idx="5">
                  <c:v>822557</c:v>
                </c:pt>
                <c:pt idx="6">
                  <c:v>269454</c:v>
                </c:pt>
                <c:pt idx="7">
                  <c:v>46925</c:v>
                </c:pt>
                <c:pt idx="8">
                  <c:v>9005</c:v>
                </c:pt>
                <c:pt idx="9">
                  <c:v>640971</c:v>
                </c:pt>
              </c:numCache>
            </c:numRef>
          </c:val>
          <c:extLst>
            <c:ext xmlns:c16="http://schemas.microsoft.com/office/drawing/2014/chart" uri="{C3380CC4-5D6E-409C-BE32-E72D297353CC}">
              <c16:uniqueId val="{00000014-CC16-4CF3-A598-BBDA9D7222B2}"/>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Cars Sold</a:t>
            </a:r>
            <a:r>
              <a:rPr lang="en-US" baseline="0"/>
              <a:t> per Brand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5272E-3"/>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548523206751006E-2"/>
              <c:y val="-8.403361344537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822784810126486E-2"/>
              <c:y val="-8.0032012805122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42616033754309E-3"/>
              <c:y val="-5.202080832332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371308016877636E-3"/>
              <c:y val="-7.202881152460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693679048253113E-17"/>
              <c:y val="-0.10004001600640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1714785651793"/>
          <c:y val="0.27460447652376785"/>
          <c:w val="0.67831692913385822"/>
          <c:h val="0.40523549139690873"/>
        </c:manualLayout>
      </c:layout>
      <c:barChart>
        <c:barDir val="col"/>
        <c:grouping val="clustered"/>
        <c:varyColors val="0"/>
        <c:ser>
          <c:idx val="0"/>
          <c:order val="0"/>
          <c:tx>
            <c:strRef>
              <c:f>'Pivot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2-7A8F-4EA2-8083-9709D5BA3F44}"/>
              </c:ext>
            </c:extLst>
          </c:dPt>
          <c:dPt>
            <c:idx val="5"/>
            <c:invertIfNegative val="0"/>
            <c:bubble3D val="0"/>
            <c:extLst>
              <c:ext xmlns:c16="http://schemas.microsoft.com/office/drawing/2014/chart" uri="{C3380CC4-5D6E-409C-BE32-E72D297353CC}">
                <c16:uniqueId val="{00000003-7A8F-4EA2-8083-9709D5BA3F44}"/>
              </c:ext>
            </c:extLst>
          </c:dPt>
          <c:dPt>
            <c:idx val="7"/>
            <c:invertIfNegative val="0"/>
            <c:bubble3D val="0"/>
            <c:extLst>
              <c:ext xmlns:c16="http://schemas.microsoft.com/office/drawing/2014/chart" uri="{C3380CC4-5D6E-409C-BE32-E72D297353CC}">
                <c16:uniqueId val="{00000004-7A8F-4EA2-8083-9709D5BA3F44}"/>
              </c:ext>
            </c:extLst>
          </c:dPt>
          <c:dPt>
            <c:idx val="9"/>
            <c:invertIfNegative val="0"/>
            <c:bubble3D val="0"/>
            <c:extLst>
              <c:ext xmlns:c16="http://schemas.microsoft.com/office/drawing/2014/chart" uri="{C3380CC4-5D6E-409C-BE32-E72D297353CC}">
                <c16:uniqueId val="{00000008-7A8F-4EA2-8083-9709D5BA3F44}"/>
              </c:ext>
            </c:extLst>
          </c:dPt>
          <c:dPt>
            <c:idx val="11"/>
            <c:invertIfNegative val="0"/>
            <c:bubble3D val="0"/>
            <c:extLst>
              <c:ext xmlns:c16="http://schemas.microsoft.com/office/drawing/2014/chart" uri="{C3380CC4-5D6E-409C-BE32-E72D297353CC}">
                <c16:uniqueId val="{00000007-7A8F-4EA2-8083-9709D5BA3F44}"/>
              </c:ext>
            </c:extLst>
          </c:dPt>
          <c:dPt>
            <c:idx val="13"/>
            <c:invertIfNegative val="0"/>
            <c:bubble3D val="0"/>
            <c:extLst>
              <c:ext xmlns:c16="http://schemas.microsoft.com/office/drawing/2014/chart" uri="{C3380CC4-5D6E-409C-BE32-E72D297353CC}">
                <c16:uniqueId val="{00000006-7A8F-4EA2-8083-9709D5BA3F44}"/>
              </c:ext>
            </c:extLst>
          </c:dPt>
          <c:dLbls>
            <c:dLbl>
              <c:idx val="2"/>
              <c:layout>
                <c:manualLayout>
                  <c:x val="5.2742616033755272E-3"/>
                  <c:y val="-8.00320128051220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8F-4EA2-8083-9709D5BA3F44}"/>
                </c:ext>
              </c:extLst>
            </c:dLbl>
            <c:dLbl>
              <c:idx val="5"/>
              <c:layout>
                <c:manualLayout>
                  <c:x val="1.0548523206751006E-2"/>
                  <c:y val="-8.40336134453782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8F-4EA2-8083-9709D5BA3F44}"/>
                </c:ext>
              </c:extLst>
            </c:dLbl>
            <c:dLbl>
              <c:idx val="7"/>
              <c:layout>
                <c:manualLayout>
                  <c:x val="1.5822784810126486E-2"/>
                  <c:y val="-8.00320128051220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8F-4EA2-8083-9709D5BA3F44}"/>
                </c:ext>
              </c:extLst>
            </c:dLbl>
            <c:dLbl>
              <c:idx val="9"/>
              <c:layout>
                <c:manualLayout>
                  <c:x val="-9.6693679048253113E-17"/>
                  <c:y val="-0.1000400160064026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8F-4EA2-8083-9709D5BA3F44}"/>
                </c:ext>
              </c:extLst>
            </c:dLbl>
            <c:dLbl>
              <c:idx val="11"/>
              <c:layout>
                <c:manualLayout>
                  <c:x val="2.6371308016877636E-3"/>
                  <c:y val="-7.2028811524609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8F-4EA2-8083-9709D5BA3F44}"/>
                </c:ext>
              </c:extLst>
            </c:dLbl>
            <c:dLbl>
              <c:idx val="13"/>
              <c:layout>
                <c:manualLayout>
                  <c:x val="5.2742616033754309E-3"/>
                  <c:y val="-5.2020808323329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8F-4EA2-8083-9709D5BA3F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1'!$A$4:$A$18</c:f>
              <c:strCache>
                <c:ptCount val="14"/>
                <c:pt idx="0">
                  <c:v>Maruti</c:v>
                </c:pt>
                <c:pt idx="1">
                  <c:v>Hyundai</c:v>
                </c:pt>
                <c:pt idx="2">
                  <c:v>Tata</c:v>
                </c:pt>
                <c:pt idx="3">
                  <c:v>Mahindra</c:v>
                </c:pt>
                <c:pt idx="4">
                  <c:v>Toyota</c:v>
                </c:pt>
                <c:pt idx="5">
                  <c:v>Kia</c:v>
                </c:pt>
                <c:pt idx="6">
                  <c:v>Honda</c:v>
                </c:pt>
                <c:pt idx="7">
                  <c:v>MG</c:v>
                </c:pt>
                <c:pt idx="8">
                  <c:v>Volkswagen</c:v>
                </c:pt>
                <c:pt idx="9">
                  <c:v>Renault</c:v>
                </c:pt>
                <c:pt idx="10">
                  <c:v>Skoda</c:v>
                </c:pt>
                <c:pt idx="11">
                  <c:v>Nissan</c:v>
                </c:pt>
                <c:pt idx="12">
                  <c:v>Citroen</c:v>
                </c:pt>
                <c:pt idx="13">
                  <c:v>Jeep</c:v>
                </c:pt>
              </c:strCache>
            </c:strRef>
          </c:cat>
          <c:val>
            <c:numRef>
              <c:f>'Pivot 1'!$B$4:$B$18</c:f>
              <c:numCache>
                <c:formatCode>General</c:formatCode>
                <c:ptCount val="14"/>
                <c:pt idx="0">
                  <c:v>1753525</c:v>
                </c:pt>
                <c:pt idx="1">
                  <c:v>606133</c:v>
                </c:pt>
                <c:pt idx="2">
                  <c:v>561102</c:v>
                </c:pt>
                <c:pt idx="3">
                  <c:v>528460</c:v>
                </c:pt>
                <c:pt idx="4">
                  <c:v>300159</c:v>
                </c:pt>
                <c:pt idx="5">
                  <c:v>245000</c:v>
                </c:pt>
                <c:pt idx="6">
                  <c:v>69872</c:v>
                </c:pt>
                <c:pt idx="7">
                  <c:v>61214</c:v>
                </c:pt>
                <c:pt idx="8">
                  <c:v>42053</c:v>
                </c:pt>
                <c:pt idx="9">
                  <c:v>41729</c:v>
                </c:pt>
                <c:pt idx="10">
                  <c:v>35157</c:v>
                </c:pt>
                <c:pt idx="11">
                  <c:v>29009</c:v>
                </c:pt>
                <c:pt idx="12">
                  <c:v>6181</c:v>
                </c:pt>
                <c:pt idx="13">
                  <c:v>4206</c:v>
                </c:pt>
              </c:numCache>
            </c:numRef>
          </c:val>
          <c:extLst>
            <c:ext xmlns:c16="http://schemas.microsoft.com/office/drawing/2014/chart" uri="{C3380CC4-5D6E-409C-BE32-E72D297353CC}">
              <c16:uniqueId val="{00000000-7A8F-4EA2-8083-9709D5BA3F44}"/>
            </c:ext>
          </c:extLst>
        </c:ser>
        <c:dLbls>
          <c:dLblPos val="outEnd"/>
          <c:showLegendKey val="0"/>
          <c:showVal val="1"/>
          <c:showCatName val="0"/>
          <c:showSerName val="0"/>
          <c:showPercent val="0"/>
          <c:showBubbleSize val="0"/>
        </c:dLbls>
        <c:gapWidth val="100"/>
        <c:overlap val="-24"/>
        <c:axId val="32290271"/>
        <c:axId val="32285951"/>
      </c:barChart>
      <c:catAx>
        <c:axId val="32290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Brands</a:t>
                </a:r>
              </a:p>
            </c:rich>
          </c:tx>
          <c:layout>
            <c:manualLayout>
              <c:xMode val="edge"/>
              <c:yMode val="edge"/>
              <c:x val="0.425829615048119"/>
              <c:y val="0.862201079031787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85951"/>
        <c:crosses val="autoZero"/>
        <c:auto val="1"/>
        <c:lblAlgn val="ctr"/>
        <c:lblOffset val="100"/>
        <c:noMultiLvlLbl val="0"/>
      </c:catAx>
      <c:valAx>
        <c:axId val="32285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cars sold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 India - 2024.xlsx]Pivot 2!PivotTable8</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Best Selling Car models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2'!$A$4:$A$14</c:f>
              <c:strCache>
                <c:ptCount val="10"/>
                <c:pt idx="0">
                  <c:v>Punch</c:v>
                </c:pt>
                <c:pt idx="1">
                  <c:v>WagonR</c:v>
                </c:pt>
                <c:pt idx="2">
                  <c:v>Ertiga</c:v>
                </c:pt>
                <c:pt idx="3">
                  <c:v>Brezza</c:v>
                </c:pt>
                <c:pt idx="4">
                  <c:v>Creta</c:v>
                </c:pt>
                <c:pt idx="5">
                  <c:v>Swift</c:v>
                </c:pt>
                <c:pt idx="6">
                  <c:v>Baleno</c:v>
                </c:pt>
                <c:pt idx="7">
                  <c:v>Dzire</c:v>
                </c:pt>
                <c:pt idx="8">
                  <c:v>Scorpio</c:v>
                </c:pt>
                <c:pt idx="9">
                  <c:v>Nexon</c:v>
                </c:pt>
              </c:strCache>
            </c:strRef>
          </c:cat>
          <c:val>
            <c:numRef>
              <c:f>'Pivot 2'!$B$4:$B$14</c:f>
              <c:numCache>
                <c:formatCode>General</c:formatCode>
                <c:ptCount val="10"/>
                <c:pt idx="0">
                  <c:v>202031</c:v>
                </c:pt>
                <c:pt idx="1">
                  <c:v>190855</c:v>
                </c:pt>
                <c:pt idx="2">
                  <c:v>190091</c:v>
                </c:pt>
                <c:pt idx="3">
                  <c:v>188160</c:v>
                </c:pt>
                <c:pt idx="4">
                  <c:v>186919</c:v>
                </c:pt>
                <c:pt idx="5">
                  <c:v>172808</c:v>
                </c:pt>
                <c:pt idx="6">
                  <c:v>172094</c:v>
                </c:pt>
                <c:pt idx="7">
                  <c:v>167988</c:v>
                </c:pt>
                <c:pt idx="8">
                  <c:v>166364</c:v>
                </c:pt>
                <c:pt idx="9">
                  <c:v>161611</c:v>
                </c:pt>
              </c:numCache>
            </c:numRef>
          </c:val>
          <c:extLst>
            <c:ext xmlns:c16="http://schemas.microsoft.com/office/drawing/2014/chart" uri="{C3380CC4-5D6E-409C-BE32-E72D297353CC}">
              <c16:uniqueId val="{00000000-0B4E-4A60-BD08-7783FDCFA208}"/>
            </c:ext>
          </c:extLst>
        </c:ser>
        <c:dLbls>
          <c:showLegendKey val="0"/>
          <c:showVal val="1"/>
          <c:showCatName val="0"/>
          <c:showSerName val="0"/>
          <c:showPercent val="0"/>
          <c:showBubbleSize val="0"/>
        </c:dLbls>
        <c:gapWidth val="150"/>
        <c:shape val="box"/>
        <c:axId val="1515415951"/>
        <c:axId val="1515432751"/>
        <c:axId val="0"/>
      </c:bar3DChart>
      <c:catAx>
        <c:axId val="1515415951"/>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baseline="0"/>
                  <a:t>Brands</a:t>
                </a:r>
              </a:p>
              <a:p>
                <a:pPr>
                  <a:defRPr sz="1000"/>
                </a:pPr>
                <a:endParaRPr lang="en-IN" sz="1000" baseline="0"/>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15432751"/>
        <c:crosses val="autoZero"/>
        <c:auto val="1"/>
        <c:lblAlgn val="ctr"/>
        <c:lblOffset val="100"/>
        <c:noMultiLvlLbl val="0"/>
      </c:catAx>
      <c:valAx>
        <c:axId val="151543275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baseline="0"/>
                  <a:t>Number of cars sold</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1541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7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2</xdr:col>
      <xdr:colOff>45480</xdr:colOff>
      <xdr:row>7</xdr:row>
      <xdr:rowOff>106500</xdr:rowOff>
    </xdr:from>
    <xdr:to>
      <xdr:col>2</xdr:col>
      <xdr:colOff>45840</xdr:colOff>
      <xdr:row>7</xdr:row>
      <xdr:rowOff>106860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4" name="Ink 3">
              <a:extLst>
                <a:ext uri="{FF2B5EF4-FFF2-40B4-BE49-F238E27FC236}">
                  <a16:creationId xmlns:a16="http://schemas.microsoft.com/office/drawing/2014/main" id="{6BF90E32-5453-1841-E105-963759F02F36}"/>
                </a:ext>
              </a:extLst>
            </xdr14:cNvPr>
            <xdr14:cNvContentPartPr/>
          </xdr14:nvContentPartPr>
          <xdr14:nvPr macro=""/>
          <xdr14:xfrm>
            <a:off x="1264680" y="1531440"/>
            <a:ext cx="360" cy="360"/>
          </xdr14:xfrm>
        </xdr:contentPart>
      </mc:Choice>
      <mc:Fallback xmlns="">
        <xdr:pic>
          <xdr:nvPicPr>
            <xdr:cNvPr id="4" name="Ink 3">
              <a:extLst>
                <a:ext uri="{FF2B5EF4-FFF2-40B4-BE49-F238E27FC236}">
                  <a16:creationId xmlns:a16="http://schemas.microsoft.com/office/drawing/2014/main" id="{6BF90E32-5453-1841-E105-963759F02F36}"/>
                </a:ext>
              </a:extLst>
            </xdr:cNvPr>
            <xdr:cNvPicPr/>
          </xdr:nvPicPr>
          <xdr:blipFill>
            <a:blip xmlns:r="http://schemas.openxmlformats.org/officeDocument/2006/relationships" r:embed="rId2"/>
            <a:stretch>
              <a:fillRect/>
            </a:stretch>
          </xdr:blipFill>
          <xdr:spPr>
            <a:xfrm>
              <a:off x="1256040" y="1477440"/>
              <a:ext cx="18000" cy="108000"/>
            </a:xfrm>
            <a:prstGeom prst="rect">
              <a:avLst/>
            </a:prstGeom>
          </xdr:spPr>
        </xdr:pic>
      </mc:Fallback>
    </mc:AlternateContent>
    <xdr:clientData/>
  </xdr:twoCellAnchor>
  <xdr:twoCellAnchor editAs="oneCell">
    <xdr:from>
      <xdr:col>0</xdr:col>
      <xdr:colOff>62022</xdr:colOff>
      <xdr:row>3</xdr:row>
      <xdr:rowOff>77795</xdr:rowOff>
    </xdr:from>
    <xdr:to>
      <xdr:col>3</xdr:col>
      <xdr:colOff>62023</xdr:colOff>
      <xdr:row>16</xdr:row>
      <xdr:rowOff>15655</xdr:rowOff>
    </xdr:to>
    <mc:AlternateContent xmlns:mc="http://schemas.openxmlformats.org/markup-compatibility/2006" xmlns:a14="http://schemas.microsoft.com/office/drawing/2010/main">
      <mc:Choice Requires="a14">
        <xdr:graphicFrame macro="">
          <xdr:nvGraphicFramePr>
            <xdr:cNvPr id="8" name="Model 3">
              <a:extLst>
                <a:ext uri="{FF2B5EF4-FFF2-40B4-BE49-F238E27FC236}">
                  <a16:creationId xmlns:a16="http://schemas.microsoft.com/office/drawing/2014/main" id="{81CF43DD-4BEB-4716-983A-EF7BBDDE2055}"/>
                </a:ext>
              </a:extLst>
            </xdr:cNvPr>
            <xdr:cNvGraphicFramePr/>
          </xdr:nvGraphicFramePr>
          <xdr:xfrm>
            <a:off x="0" y="0"/>
            <a:ext cx="0" cy="0"/>
          </xdr:xfrm>
          <a:graphic>
            <a:graphicData uri="http://schemas.microsoft.com/office/drawing/2010/slicer">
              <sle:slicer xmlns:sle="http://schemas.microsoft.com/office/drawing/2010/slicer" name="Model 3"/>
            </a:graphicData>
          </a:graphic>
        </xdr:graphicFrame>
      </mc:Choice>
      <mc:Fallback xmlns="">
        <xdr:sp macro="" textlink="">
          <xdr:nvSpPr>
            <xdr:cNvPr id="0" name=""/>
            <xdr:cNvSpPr>
              <a:spLocks noTextEdit="1"/>
            </xdr:cNvSpPr>
          </xdr:nvSpPr>
          <xdr:spPr>
            <a:xfrm>
              <a:off x="62022" y="954095"/>
              <a:ext cx="1828801" cy="254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62024</xdr:colOff>
      <xdr:row>16</xdr:row>
      <xdr:rowOff>70884</xdr:rowOff>
    </xdr:from>
    <xdr:to>
      <xdr:col>3</xdr:col>
      <xdr:colOff>62024</xdr:colOff>
      <xdr:row>29</xdr:row>
      <xdr:rowOff>5040</xdr:rowOff>
    </xdr:to>
    <mc:AlternateContent xmlns:mc="http://schemas.openxmlformats.org/markup-compatibility/2006" xmlns:a14="http://schemas.microsoft.com/office/drawing/2010/main">
      <mc:Choice Requires="a14">
        <xdr:graphicFrame macro="">
          <xdr:nvGraphicFramePr>
            <xdr:cNvPr id="9" name="Make 2">
              <a:extLst>
                <a:ext uri="{FF2B5EF4-FFF2-40B4-BE49-F238E27FC236}">
                  <a16:creationId xmlns:a16="http://schemas.microsoft.com/office/drawing/2014/main" id="{C5FF03A5-8CCB-456C-86C9-23CC0125B9AE}"/>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62024" y="3553224"/>
              <a:ext cx="1828800" cy="2540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134271</xdr:colOff>
      <xdr:row>3</xdr:row>
      <xdr:rowOff>142326</xdr:rowOff>
    </xdr:from>
    <xdr:to>
      <xdr:col>13</xdr:col>
      <xdr:colOff>179991</xdr:colOff>
      <xdr:row>19</xdr:row>
      <xdr:rowOff>67544</xdr:rowOff>
    </xdr:to>
    <xdr:graphicFrame macro="">
      <xdr:nvGraphicFramePr>
        <xdr:cNvPr id="10" name="Chart 9">
          <a:extLst>
            <a:ext uri="{FF2B5EF4-FFF2-40B4-BE49-F238E27FC236}">
              <a16:creationId xmlns:a16="http://schemas.microsoft.com/office/drawing/2014/main" id="{0916DAD3-D407-44FF-BD72-84BFD1BA6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298420</xdr:colOff>
      <xdr:row>3</xdr:row>
      <xdr:rowOff>137159</xdr:rowOff>
    </xdr:from>
    <xdr:to>
      <xdr:col>22</xdr:col>
      <xdr:colOff>206980</xdr:colOff>
      <xdr:row>19</xdr:row>
      <xdr:rowOff>47137</xdr:rowOff>
    </xdr:to>
    <xdr:graphicFrame macro="">
      <xdr:nvGraphicFramePr>
        <xdr:cNvPr id="11" name="Chart 10">
          <a:extLst>
            <a:ext uri="{FF2B5EF4-FFF2-40B4-BE49-F238E27FC236}">
              <a16:creationId xmlns:a16="http://schemas.microsoft.com/office/drawing/2014/main" id="{90843768-904A-439D-8012-1ADA5D9B8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308521</xdr:colOff>
      <xdr:row>3</xdr:row>
      <xdr:rowOff>140880</xdr:rowOff>
    </xdr:from>
    <xdr:to>
      <xdr:col>32</xdr:col>
      <xdr:colOff>17189</xdr:colOff>
      <xdr:row>19</xdr:row>
      <xdr:rowOff>58478</xdr:rowOff>
    </xdr:to>
    <xdr:graphicFrame macro="">
      <xdr:nvGraphicFramePr>
        <xdr:cNvPr id="12" name="Chart 11">
          <a:extLst>
            <a:ext uri="{FF2B5EF4-FFF2-40B4-BE49-F238E27FC236}">
              <a16:creationId xmlns:a16="http://schemas.microsoft.com/office/drawing/2014/main" id="{FFD3F55B-EE17-42D5-A4D9-2DCEDAA91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168348</xdr:colOff>
      <xdr:row>22</xdr:row>
      <xdr:rowOff>106326</xdr:rowOff>
    </xdr:from>
    <xdr:to>
      <xdr:col>12</xdr:col>
      <xdr:colOff>540489</xdr:colOff>
      <xdr:row>38</xdr:row>
      <xdr:rowOff>124047</xdr:rowOff>
    </xdr:to>
    <xdr:graphicFrame macro="">
      <xdr:nvGraphicFramePr>
        <xdr:cNvPr id="13" name="Chart 12">
          <a:extLst>
            <a:ext uri="{FF2B5EF4-FFF2-40B4-BE49-F238E27FC236}">
              <a16:creationId xmlns:a16="http://schemas.microsoft.com/office/drawing/2014/main" id="{7685AA27-65D1-4083-98C1-0DE0401A3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62022</xdr:colOff>
      <xdr:row>22</xdr:row>
      <xdr:rowOff>106328</xdr:rowOff>
    </xdr:from>
    <xdr:to>
      <xdr:col>22</xdr:col>
      <xdr:colOff>584791</xdr:colOff>
      <xdr:row>38</xdr:row>
      <xdr:rowOff>115187</xdr:rowOff>
    </xdr:to>
    <xdr:graphicFrame macro="">
      <xdr:nvGraphicFramePr>
        <xdr:cNvPr id="14" name="Chart 13">
          <a:extLst>
            <a:ext uri="{FF2B5EF4-FFF2-40B4-BE49-F238E27FC236}">
              <a16:creationId xmlns:a16="http://schemas.microsoft.com/office/drawing/2014/main" id="{E767B23E-8000-4FCD-8034-1A6B7A642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141767</xdr:colOff>
      <xdr:row>42</xdr:row>
      <xdr:rowOff>132907</xdr:rowOff>
    </xdr:from>
    <xdr:to>
      <xdr:col>13</xdr:col>
      <xdr:colOff>0</xdr:colOff>
      <xdr:row>58</xdr:row>
      <xdr:rowOff>177209</xdr:rowOff>
    </xdr:to>
    <xdr:graphicFrame macro="">
      <xdr:nvGraphicFramePr>
        <xdr:cNvPr id="15" name="Chart 14">
          <a:extLst>
            <a:ext uri="{FF2B5EF4-FFF2-40B4-BE49-F238E27FC236}">
              <a16:creationId xmlns:a16="http://schemas.microsoft.com/office/drawing/2014/main" id="{B56C566E-3AC9-449C-87B5-C9A8A962B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115185</xdr:colOff>
      <xdr:row>42</xdr:row>
      <xdr:rowOff>97465</xdr:rowOff>
    </xdr:from>
    <xdr:to>
      <xdr:col>23</xdr:col>
      <xdr:colOff>150628</xdr:colOff>
      <xdr:row>59</xdr:row>
      <xdr:rowOff>8861</xdr:rowOff>
    </xdr:to>
    <xdr:graphicFrame macro="">
      <xdr:nvGraphicFramePr>
        <xdr:cNvPr id="16" name="Chart 15">
          <a:extLst>
            <a:ext uri="{FF2B5EF4-FFF2-40B4-BE49-F238E27FC236}">
              <a16:creationId xmlns:a16="http://schemas.microsoft.com/office/drawing/2014/main" id="{A7C85723-061D-4AC8-9B95-77208BD42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5</xdr:row>
      <xdr:rowOff>80010</xdr:rowOff>
    </xdr:from>
    <xdr:to>
      <xdr:col>9</xdr:col>
      <xdr:colOff>236220</xdr:colOff>
      <xdr:row>22</xdr:row>
      <xdr:rowOff>144780</xdr:rowOff>
    </xdr:to>
    <xdr:graphicFrame macro="">
      <xdr:nvGraphicFramePr>
        <xdr:cNvPr id="2" name="Chart 1">
          <a:extLst>
            <a:ext uri="{FF2B5EF4-FFF2-40B4-BE49-F238E27FC236}">
              <a16:creationId xmlns:a16="http://schemas.microsoft.com/office/drawing/2014/main" id="{F0423474-12C0-CA18-16C3-0CAD06C4D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365760</xdr:colOff>
      <xdr:row>6</xdr:row>
      <xdr:rowOff>114300</xdr:rowOff>
    </xdr:from>
    <xdr:to>
      <xdr:col>13</xdr:col>
      <xdr:colOff>365760</xdr:colOff>
      <xdr:row>20</xdr:row>
      <xdr:rowOff>135255</xdr:rowOff>
    </xdr:to>
    <mc:AlternateContent xmlns:mc="http://schemas.openxmlformats.org/markup-compatibility/2006" xmlns:a14="http://schemas.microsoft.com/office/drawing/2010/main">
      <mc:Choice Requires="a14">
        <xdr:graphicFrame macro="">
          <xdr:nvGraphicFramePr>
            <xdr:cNvPr id="3" name="Make">
              <a:extLst>
                <a:ext uri="{FF2B5EF4-FFF2-40B4-BE49-F238E27FC236}">
                  <a16:creationId xmlns:a16="http://schemas.microsoft.com/office/drawing/2014/main" id="{6C84E592-BB2A-7F45-8C3D-FF363B6EBBC3}"/>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8686800" y="12115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380999</xdr:colOff>
      <xdr:row>5</xdr:row>
      <xdr:rowOff>109634</xdr:rowOff>
    </xdr:from>
    <xdr:to>
      <xdr:col>14</xdr:col>
      <xdr:colOff>404326</xdr:colOff>
      <xdr:row>22</xdr:row>
      <xdr:rowOff>163285</xdr:rowOff>
    </xdr:to>
    <xdr:graphicFrame macro="">
      <xdr:nvGraphicFramePr>
        <xdr:cNvPr id="3" name="Chart 2">
          <a:extLst>
            <a:ext uri="{FF2B5EF4-FFF2-40B4-BE49-F238E27FC236}">
              <a16:creationId xmlns:a16="http://schemas.microsoft.com/office/drawing/2014/main" id="{735D68C1-EF6C-3D7E-2FC3-4212D0CE7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1</xdr:row>
      <xdr:rowOff>156210</xdr:rowOff>
    </xdr:from>
    <xdr:to>
      <xdr:col>13</xdr:col>
      <xdr:colOff>426720</xdr:colOff>
      <xdr:row>18</xdr:row>
      <xdr:rowOff>167640</xdr:rowOff>
    </xdr:to>
    <xdr:graphicFrame macro="">
      <xdr:nvGraphicFramePr>
        <xdr:cNvPr id="3" name="Chart 2">
          <a:extLst>
            <a:ext uri="{FF2B5EF4-FFF2-40B4-BE49-F238E27FC236}">
              <a16:creationId xmlns:a16="http://schemas.microsoft.com/office/drawing/2014/main" id="{FF6A43F3-39F8-A3D1-D8E0-16EFAF13C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373380</xdr:colOff>
      <xdr:row>10</xdr:row>
      <xdr:rowOff>106680</xdr:rowOff>
    </xdr:from>
    <xdr:to>
      <xdr:col>10</xdr:col>
      <xdr:colOff>213360</xdr:colOff>
      <xdr:row>24</xdr:row>
      <xdr:rowOff>127635</xdr:rowOff>
    </xdr:to>
    <mc:AlternateContent xmlns:mc="http://schemas.openxmlformats.org/markup-compatibility/2006" xmlns:a14="http://schemas.microsoft.com/office/drawing/2010/main">
      <mc:Choice Requires="a14">
        <xdr:graphicFrame macro="">
          <xdr:nvGraphicFramePr>
            <xdr:cNvPr id="2" name="Model">
              <a:extLst>
                <a:ext uri="{FF2B5EF4-FFF2-40B4-BE49-F238E27FC236}">
                  <a16:creationId xmlns:a16="http://schemas.microsoft.com/office/drawing/2014/main" id="{3DFA9DE1-D357-2F9C-BD61-CE1C65C57F7A}"/>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850380" y="19354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110490</xdr:rowOff>
    </xdr:from>
    <xdr:to>
      <xdr:col>7</xdr:col>
      <xdr:colOff>541020</xdr:colOff>
      <xdr:row>31</xdr:row>
      <xdr:rowOff>60960</xdr:rowOff>
    </xdr:to>
    <xdr:graphicFrame macro="">
      <xdr:nvGraphicFramePr>
        <xdr:cNvPr id="4" name="Chart 3">
          <a:extLst>
            <a:ext uri="{FF2B5EF4-FFF2-40B4-BE49-F238E27FC236}">
              <a16:creationId xmlns:a16="http://schemas.microsoft.com/office/drawing/2014/main" id="{B392C391-257C-1BC8-9784-D95716747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121920</xdr:colOff>
      <xdr:row>7</xdr:row>
      <xdr:rowOff>7620</xdr:rowOff>
    </xdr:from>
    <xdr:to>
      <xdr:col>11</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6" name="Model 1">
              <a:extLst>
                <a:ext uri="{FF2B5EF4-FFF2-40B4-BE49-F238E27FC236}">
                  <a16:creationId xmlns:a16="http://schemas.microsoft.com/office/drawing/2014/main" id="{C413CEBD-436A-CCB1-E1B2-C0C61420DBDA}"/>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8595360" y="1287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228600</xdr:colOff>
      <xdr:row>8</xdr:row>
      <xdr:rowOff>7620</xdr:rowOff>
    </xdr:from>
    <xdr:to>
      <xdr:col>8</xdr:col>
      <xdr:colOff>243840</xdr:colOff>
      <xdr:row>28</xdr:row>
      <xdr:rowOff>163830</xdr:rowOff>
    </xdr:to>
    <xdr:graphicFrame macro="">
      <xdr:nvGraphicFramePr>
        <xdr:cNvPr id="7" name="Chart 6">
          <a:extLst>
            <a:ext uri="{FF2B5EF4-FFF2-40B4-BE49-F238E27FC236}">
              <a16:creationId xmlns:a16="http://schemas.microsoft.com/office/drawing/2014/main" id="{CC550365-D250-A259-1E73-8D37BD939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167640</xdr:colOff>
      <xdr:row>2</xdr:row>
      <xdr:rowOff>49530</xdr:rowOff>
    </xdr:from>
    <xdr:to>
      <xdr:col>18</xdr:col>
      <xdr:colOff>363279</xdr:colOff>
      <xdr:row>26</xdr:row>
      <xdr:rowOff>141767</xdr:rowOff>
    </xdr:to>
    <xdr:graphicFrame macro="">
      <xdr:nvGraphicFramePr>
        <xdr:cNvPr id="2" name="Chart 1">
          <a:extLst>
            <a:ext uri="{FF2B5EF4-FFF2-40B4-BE49-F238E27FC236}">
              <a16:creationId xmlns:a16="http://schemas.microsoft.com/office/drawing/2014/main" id="{18010197-A6A4-7812-279E-36470F2EC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342900</xdr:colOff>
      <xdr:row>2</xdr:row>
      <xdr:rowOff>11430</xdr:rowOff>
    </xdr:from>
    <xdr:to>
      <xdr:col>11</xdr:col>
      <xdr:colOff>38100</xdr:colOff>
      <xdr:row>18</xdr:row>
      <xdr:rowOff>83820</xdr:rowOff>
    </xdr:to>
    <xdr:graphicFrame macro="">
      <xdr:nvGraphicFramePr>
        <xdr:cNvPr id="2" name="Chart 1">
          <a:extLst>
            <a:ext uri="{FF2B5EF4-FFF2-40B4-BE49-F238E27FC236}">
              <a16:creationId xmlns:a16="http://schemas.microsoft.com/office/drawing/2014/main" id="{CDDF631C-1856-96E7-EBBF-E1754E272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6-23T10:15:12.523"/>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3382 1676,'0'0</inkml:trace>
</inkm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831.705985763889" createdVersion="8" refreshedVersion="8" minRefreshableVersion="3" recordCount="87" xr:uid="{6D4DA68D-F50C-471C-9859-B473EA8D9450}">
  <cacheSource type="worksheet">
    <worksheetSource name="Table1"/>
  </cacheSource>
  <cacheFields count="24">
    <cacheField name="Make" numFmtId="0">
      <sharedItems count="14">
        <s v="Citroen"/>
        <s v="Honda"/>
        <s v="Hyundai"/>
        <s v="Jeep"/>
        <s v="Kia"/>
        <s v="Mahindra"/>
        <s v="Maruti"/>
        <s v="MG"/>
        <s v="Nissan"/>
        <s v="Renault"/>
        <s v="Skoda"/>
        <s v="Tata"/>
        <s v="Toyota"/>
        <s v="Volkswagen"/>
      </sharedItems>
    </cacheField>
    <cacheField name="Model" numFmtId="0">
      <sharedItems count="87">
        <s v="Basalt"/>
        <s v="C3"/>
        <s v="Aircross"/>
        <s v="C5 Aircross"/>
        <s v="e-C3"/>
        <s v="Amaze"/>
        <s v="City"/>
        <s v="Elevate"/>
        <s v="Aura"/>
        <s v="Alcazar"/>
        <s v="Creta"/>
        <s v="Exter"/>
        <s v="Grand i10 "/>
        <s v="i20"/>
        <s v="Ioniq 5"/>
        <s v="Kona"/>
        <s v="Tucson"/>
        <s v="Venue"/>
        <s v="Verna"/>
        <s v="Compass"/>
        <s v="Meridian"/>
        <s v="Wrangler"/>
        <s v="Carens"/>
        <s v="Carnival"/>
        <s v="EV6"/>
        <s v="Seltos"/>
        <s v="Sonet"/>
        <s v="Bolero"/>
        <s v="Marazzo"/>
        <s v="Scorpio"/>
        <s v="Thar"/>
        <s v="XUV300, XUV 3X0"/>
        <s v="XUV400"/>
        <s v="XUV700"/>
        <s v="Alto"/>
        <s v="Baleno"/>
        <s v="Brezza"/>
        <s v="Celerio"/>
        <s v="Ciaz"/>
        <s v="Dzire"/>
        <s v="Eeco"/>
        <s v="Ertiga"/>
        <s v="Fronx"/>
        <s v="Grand Vitara"/>
        <s v="Ignis"/>
        <s v="Invicto"/>
        <s v="Jimny"/>
        <s v="S-Presso"/>
        <s v="Swift"/>
        <s v="WagonR"/>
        <s v="XL6"/>
        <s v="Astor"/>
        <s v="Comet"/>
        <s v="Gloster"/>
        <s v="Hector"/>
        <s v="Windsor"/>
        <s v="ZS EV"/>
        <s v="Magnite"/>
        <s v="X-Trail"/>
        <s v="Kiger"/>
        <s v="Kwid"/>
        <s v="Triber"/>
        <s v="Kodiaq"/>
        <s v="Kushaq"/>
        <s v="Slavia"/>
        <s v="Superb"/>
        <s v="Altroz"/>
        <s v="Curvv"/>
        <s v="Harrier"/>
        <s v="Nexon"/>
        <s v="Punch"/>
        <s v="Safari"/>
        <s v="Tiago"/>
        <s v="Tigor"/>
        <s v="Camry"/>
        <s v="Fortuner"/>
        <s v="Glanza"/>
        <s v="Hilux"/>
        <s v="Hyryder"/>
        <s v="Innova Crysta, Innova Hycross"/>
        <s v="Land Cruiser"/>
        <s v="Rumion"/>
        <s v="Taisor"/>
        <s v="Vellfire"/>
        <s v="Taigun"/>
        <s v="Tiguan"/>
        <s v="Virtus"/>
      </sharedItems>
    </cacheField>
    <cacheField name="January" numFmtId="0">
      <sharedItems containsSemiMixedTypes="0" containsString="0" containsNumber="1" containsInteger="1" minValue="0" maxValue="19630"/>
    </cacheField>
    <cacheField name="February" numFmtId="0">
      <sharedItems containsSemiMixedTypes="0" containsString="0" containsNumber="1" containsInteger="1" minValue="0" maxValue="19412"/>
    </cacheField>
    <cacheField name="March" numFmtId="0">
      <sharedItems containsSemiMixedTypes="0" containsString="0" containsNumber="1" containsInteger="1" minValue="0" maxValue="17547"/>
    </cacheField>
    <cacheField name="April" numFmtId="0">
      <sharedItems containsSemiMixedTypes="0" containsString="0" containsNumber="1" containsInteger="1" minValue="0" maxValue="19158"/>
    </cacheField>
    <cacheField name="May" numFmtId="0">
      <sharedItems containsSemiMixedTypes="0" containsString="0" containsNumber="1" containsInteger="1" minValue="0" maxValue="19393"/>
    </cacheField>
    <cacheField name="June" numFmtId="0">
      <sharedItems containsString="0" containsBlank="1" containsNumber="1" containsInteger="1" minValue="0" maxValue="18238"/>
    </cacheField>
    <cacheField name="July" numFmtId="0">
      <sharedItems containsSemiMixedTypes="0" containsString="0" containsNumber="1" containsInteger="1" minValue="0" maxValue="17350"/>
    </cacheField>
    <cacheField name="August" numFmtId="0">
      <sharedItems containsSemiMixedTypes="0" containsString="0" containsNumber="1" containsInteger="1" minValue="0" maxValue="19190"/>
    </cacheField>
    <cacheField name="September" numFmtId="0">
      <sharedItems containsSemiMixedTypes="0" containsString="0" containsNumber="1" containsInteger="1" minValue="0" maxValue="17441"/>
    </cacheField>
    <cacheField name="October " numFmtId="0">
      <sharedItems containsSemiMixedTypes="0" containsString="0" containsNumber="1" containsInteger="1" minValue="0" maxValue="18785"/>
    </cacheField>
    <cacheField name="November " numFmtId="0">
      <sharedItems containsSemiMixedTypes="0" containsString="0" containsNumber="1" containsInteger="1" minValue="0" maxValue="16293"/>
    </cacheField>
    <cacheField name="December" numFmtId="0">
      <sharedItems containsSemiMixedTypes="0" containsString="0" containsNumber="1" containsInteger="1" minValue="0" maxValue="17336"/>
    </cacheField>
    <cacheField name="Total" numFmtId="1">
      <sharedItems containsSemiMixedTypes="0" containsString="0" containsNumber="1" containsInteger="1" minValue="0" maxValue="202031"/>
    </cacheField>
    <cacheField name="Segment" numFmtId="0">
      <sharedItems count="10">
        <s v="C2"/>
        <s v="C1"/>
        <s v="D2"/>
        <s v="B2"/>
        <s v="Premium"/>
        <s v="D1"/>
        <s v="Utility"/>
        <s v="A"/>
        <s v="B1"/>
        <s v="_x000a_Utility"/>
      </sharedItems>
    </cacheField>
    <cacheField name="Body Type" numFmtId="0">
      <sharedItems count="5">
        <s v="SUV"/>
        <s v="Hatchback"/>
        <s v="Sedan"/>
        <s v="MUV"/>
        <s v="Others"/>
      </sharedItems>
    </cacheField>
    <cacheField name="MoM %" numFmtId="0">
      <sharedItems containsSemiMixedTypes="0" containsString="0" containsNumber="1" containsInteger="1" minValue="-100" maxValue="147"/>
    </cacheField>
    <cacheField name="YoY %" numFmtId="0">
      <sharedItems containsSemiMixedTypes="0" containsString="0" containsNumber="1" containsInteger="1" minValue="-87" maxValue="33270"/>
    </cacheField>
    <cacheField name="Q1 Total" numFmtId="0">
      <sharedItems containsSemiMixedTypes="0" containsString="0" containsNumber="1" containsInteger="1" minValue="0" maxValue="53963"/>
    </cacheField>
    <cacheField name="Q2 Total" numFmtId="0">
      <sharedItems containsSemiMixedTypes="0" containsString="0" containsNumber="1" containsInteger="1" minValue="0" maxValue="56345"/>
    </cacheField>
    <cacheField name="Q3 Total" numFmtId="0">
      <sharedItems containsSemiMixedTypes="0" containsString="0" containsNumber="1" containsInteger="1" minValue="0" maxValue="51722"/>
    </cacheField>
    <cacheField name="Q4 Total" numFmtId="0">
      <sharedItems containsSemiMixedTypes="0" containsString="0" containsNumber="1" containsInteger="1" minValue="0" maxValue="49991"/>
    </cacheField>
    <cacheField name="Total Sales" numFmtId="0">
      <sharedItems containsSemiMixedTypes="0" containsString="0" containsNumber="1" containsInteger="1" minValue="0" maxValue="202031"/>
    </cacheField>
  </cacheFields>
  <extLst>
    <ext xmlns:x14="http://schemas.microsoft.com/office/spreadsheetml/2009/9/main" uri="{725AE2AE-9491-48be-B2B4-4EB974FC3084}">
      <x14:pivotCacheDefinition pivotCacheId="19804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n v="0"/>
    <n v="0"/>
    <n v="0"/>
    <n v="0"/>
    <n v="0"/>
    <n v="0"/>
    <n v="0"/>
    <n v="579"/>
    <n v="341"/>
    <n v="221"/>
    <n v="47"/>
    <n v="79"/>
    <n v="0"/>
    <x v="0"/>
    <x v="0"/>
    <n v="68"/>
    <n v="0"/>
    <n v="0"/>
    <n v="0"/>
    <n v="0"/>
    <n v="347"/>
    <n v="0"/>
  </r>
  <r>
    <x v="0"/>
    <x v="1"/>
    <n v="234"/>
    <n v="211"/>
    <n v="265"/>
    <n v="251"/>
    <n v="155"/>
    <n v="77"/>
    <n v="90"/>
    <n v="507"/>
    <n v="300"/>
    <n v="300"/>
    <n v="200"/>
    <n v="300"/>
    <n v="2890"/>
    <x v="1"/>
    <x v="1"/>
    <n v="50"/>
    <n v="-3"/>
    <n v="710"/>
    <n v="483"/>
    <n v="897"/>
    <n v="800"/>
    <n v="2890"/>
  </r>
  <r>
    <x v="0"/>
    <x v="2"/>
    <n v="231"/>
    <n v="127"/>
    <n v="211"/>
    <n v="93"/>
    <n v="125"/>
    <n v="136"/>
    <n v="68"/>
    <n v="38"/>
    <n v="41"/>
    <n v="103"/>
    <n v="201"/>
    <n v="96"/>
    <n v="1470"/>
    <x v="0"/>
    <x v="0"/>
    <n v="-52"/>
    <n v="-72"/>
    <n v="569"/>
    <n v="354"/>
    <n v="147"/>
    <n v="400"/>
    <n v="1470"/>
  </r>
  <r>
    <x v="0"/>
    <x v="3"/>
    <n v="1"/>
    <n v="0"/>
    <n v="0"/>
    <n v="1"/>
    <n v="0"/>
    <n v="0"/>
    <n v="0"/>
    <n v="1"/>
    <n v="1"/>
    <n v="4"/>
    <n v="0"/>
    <n v="1"/>
    <n v="9"/>
    <x v="2"/>
    <x v="0"/>
    <n v="0"/>
    <n v="-50"/>
    <n v="1"/>
    <n v="1"/>
    <n v="2"/>
    <n v="5"/>
    <n v="9"/>
  </r>
  <r>
    <x v="0"/>
    <x v="4"/>
    <n v="184"/>
    <n v="83"/>
    <n v="530"/>
    <n v="59"/>
    <n v="235"/>
    <n v="126"/>
    <n v="177"/>
    <n v="150"/>
    <n v="28"/>
    <n v="89"/>
    <n v="61"/>
    <n v="90"/>
    <n v="1812"/>
    <x v="1"/>
    <x v="0"/>
    <n v="48"/>
    <n v="0"/>
    <n v="797"/>
    <n v="420"/>
    <n v="355"/>
    <n v="240"/>
    <n v="1812"/>
  </r>
  <r>
    <x v="1"/>
    <x v="5"/>
    <n v="2972"/>
    <n v="2774"/>
    <n v="2678"/>
    <n v="1796"/>
    <n v="2215"/>
    <n v="1794"/>
    <n v="2327"/>
    <n v="2585"/>
    <n v="2820"/>
    <n v="2393"/>
    <n v="2628"/>
    <n v="3708"/>
    <n v="30690"/>
    <x v="1"/>
    <x v="2"/>
    <n v="41"/>
    <n v="54"/>
    <n v="8424"/>
    <n v="5805"/>
    <n v="7732"/>
    <n v="8729"/>
    <n v="30690"/>
  </r>
  <r>
    <x v="1"/>
    <x v="6"/>
    <n v="1123"/>
    <n v="1184"/>
    <n v="1116"/>
    <n v="824"/>
    <n v="1054"/>
    <n v="859"/>
    <n v="957"/>
    <n v="1018"/>
    <n v="895"/>
    <n v="1004"/>
    <n v="709"/>
    <n v="783"/>
    <n v="11526"/>
    <x v="0"/>
    <x v="2"/>
    <n v="10"/>
    <n v="-30"/>
    <n v="3423"/>
    <n v="2737"/>
    <n v="2870"/>
    <n v="2496"/>
    <n v="11526"/>
  </r>
  <r>
    <x v="1"/>
    <x v="7"/>
    <n v="4586"/>
    <n v="3184"/>
    <n v="3277"/>
    <n v="1731"/>
    <n v="1553"/>
    <n v="2151"/>
    <n v="1340"/>
    <n v="1723"/>
    <n v="1960"/>
    <n v="2149"/>
    <n v="1668"/>
    <n v="2334"/>
    <n v="27656"/>
    <x v="0"/>
    <x v="0"/>
    <n v="40"/>
    <n v="-47"/>
    <n v="11047"/>
    <n v="5435"/>
    <n v="5023"/>
    <n v="6151"/>
    <n v="27656"/>
  </r>
  <r>
    <x v="2"/>
    <x v="8"/>
    <n v="5516"/>
    <n v="5053"/>
    <n v="4883"/>
    <n v="4526"/>
    <n v="4433"/>
    <n v="4299"/>
    <n v="4757"/>
    <n v="4304"/>
    <n v="4462"/>
    <n v="4805"/>
    <n v="4248"/>
    <n v="3852"/>
    <n v="55138"/>
    <x v="1"/>
    <x v="2"/>
    <n v="-9"/>
    <n v="1"/>
    <n v="15452"/>
    <n v="13258"/>
    <n v="13523"/>
    <n v="12905"/>
    <n v="55138"/>
  </r>
  <r>
    <x v="2"/>
    <x v="9"/>
    <n v="1827"/>
    <n v="1290"/>
    <n v="1420"/>
    <n v="1219"/>
    <n v="944"/>
    <n v="882"/>
    <n v="585"/>
    <n v="1105"/>
    <n v="2712"/>
    <n v="2204"/>
    <n v="2134"/>
    <n v="1342"/>
    <n v="17664"/>
    <x v="0"/>
    <x v="3"/>
    <n v="-37"/>
    <n v="41"/>
    <n v="4537"/>
    <n v="3045"/>
    <n v="4402"/>
    <n v="5680"/>
    <n v="17664"/>
  </r>
  <r>
    <x v="2"/>
    <x v="10"/>
    <n v="13212"/>
    <n v="15276"/>
    <n v="16458"/>
    <n v="15447"/>
    <n v="14662"/>
    <n v="16293"/>
    <n v="17350"/>
    <n v="16762"/>
    <n v="15902"/>
    <n v="17497"/>
    <n v="15452"/>
    <n v="12608"/>
    <n v="186919"/>
    <x v="0"/>
    <x v="0"/>
    <n v="-18"/>
    <n v="36"/>
    <n v="44946"/>
    <n v="46402"/>
    <n v="50014"/>
    <n v="45557"/>
    <n v="186919"/>
  </r>
  <r>
    <x v="2"/>
    <x v="11"/>
    <n v="8229"/>
    <n v="7582"/>
    <n v="8475"/>
    <n v="7756"/>
    <n v="7697"/>
    <n v="6908"/>
    <n v="6037"/>
    <n v="6632"/>
    <n v="6908"/>
    <n v="7127"/>
    <n v="5747"/>
    <n v="5270"/>
    <n v="84368"/>
    <x v="1"/>
    <x v="0"/>
    <n v="-8"/>
    <n v="-30"/>
    <n v="24286"/>
    <n v="22361"/>
    <n v="19577"/>
    <n v="18144"/>
    <n v="84368"/>
  </r>
  <r>
    <x v="2"/>
    <x v="12"/>
    <n v="6865"/>
    <n v="4947"/>
    <n v="5034"/>
    <n v="5117"/>
    <n v="5328"/>
    <n v="4948"/>
    <n v="4922"/>
    <n v="5365"/>
    <n v="5103"/>
    <n v="6235"/>
    <n v="5667"/>
    <n v="4489"/>
    <n v="64020"/>
    <x v="3"/>
    <x v="1"/>
    <n v="-21"/>
    <n v="-14"/>
    <n v="16846"/>
    <n v="15393"/>
    <n v="15390"/>
    <n v="16391"/>
    <n v="64020"/>
  </r>
  <r>
    <x v="2"/>
    <x v="13"/>
    <n v="7083"/>
    <n v="5131"/>
    <n v="5155"/>
    <n v="5899"/>
    <n v="5169"/>
    <n v="5315"/>
    <n v="4937"/>
    <n v="4913"/>
    <n v="4428"/>
    <n v="5354"/>
    <n v="3925"/>
    <n v="3453"/>
    <n v="60762"/>
    <x v="3"/>
    <x v="1"/>
    <n v="-12"/>
    <n v="-25"/>
    <n v="17369"/>
    <n v="16383"/>
    <n v="14278"/>
    <n v="12732"/>
    <n v="60762"/>
  </r>
  <r>
    <x v="2"/>
    <x v="14"/>
    <n v="95"/>
    <n v="66"/>
    <n v="65"/>
    <n v="45"/>
    <n v="42"/>
    <n v="30"/>
    <n v="36"/>
    <n v="40"/>
    <n v="31"/>
    <n v="32"/>
    <n v="22"/>
    <n v="24"/>
    <n v="528"/>
    <x v="4"/>
    <x v="0"/>
    <n v="9"/>
    <n v="-70"/>
    <n v="226"/>
    <n v="117"/>
    <n v="107"/>
    <n v="78"/>
    <n v="528"/>
  </r>
  <r>
    <x v="2"/>
    <x v="15"/>
    <n v="102"/>
    <n v="86"/>
    <n v="71"/>
    <n v="0"/>
    <n v="0"/>
    <n v="0"/>
    <n v="0"/>
    <n v="0"/>
    <n v="0"/>
    <n v="0"/>
    <n v="0"/>
    <n v="0"/>
    <n v="259"/>
    <x v="4"/>
    <x v="0"/>
    <n v="0"/>
    <n v="0"/>
    <n v="259"/>
    <n v="0"/>
    <n v="0"/>
    <n v="0"/>
    <n v="259"/>
  </r>
  <r>
    <x v="2"/>
    <x v="16"/>
    <n v="183"/>
    <n v="157"/>
    <n v="110"/>
    <n v="201"/>
    <n v="168"/>
    <n v="114"/>
    <n v="129"/>
    <n v="125"/>
    <n v="98"/>
    <n v="141"/>
    <n v="84"/>
    <n v="33"/>
    <n v="1543"/>
    <x v="2"/>
    <x v="0"/>
    <n v="-61"/>
    <n v="-84"/>
    <n v="450"/>
    <n v="483"/>
    <n v="352"/>
    <n v="258"/>
    <n v="1543"/>
  </r>
  <r>
    <x v="2"/>
    <x v="17"/>
    <n v="11831"/>
    <n v="8933"/>
    <n v="9614"/>
    <n v="9120"/>
    <n v="9327"/>
    <n v="9890"/>
    <n v="8840"/>
    <n v="9085"/>
    <n v="10259"/>
    <n v="10901"/>
    <n v="9754"/>
    <n v="10265"/>
    <n v="117819"/>
    <x v="1"/>
    <x v="0"/>
    <n v="5"/>
    <n v="-1"/>
    <n v="30378"/>
    <n v="28337"/>
    <n v="28184"/>
    <n v="30920"/>
    <n v="117819"/>
  </r>
  <r>
    <x v="2"/>
    <x v="18"/>
    <n v="2172"/>
    <n v="1680"/>
    <n v="1716"/>
    <n v="1571"/>
    <n v="1381"/>
    <n v="1424"/>
    <n v="1420"/>
    <n v="1194"/>
    <n v="1198"/>
    <n v="1272"/>
    <n v="1213"/>
    <n v="872"/>
    <n v="17113"/>
    <x v="0"/>
    <x v="2"/>
    <n v="-28"/>
    <n v="22"/>
    <n v="5568"/>
    <n v="4376"/>
    <n v="3812"/>
    <n v="3357"/>
    <n v="17113"/>
  </r>
  <r>
    <x v="3"/>
    <x v="19"/>
    <n v="286"/>
    <n v="204"/>
    <n v="329"/>
    <n v="282"/>
    <n v="269"/>
    <n v="216"/>
    <n v="213"/>
    <n v="280"/>
    <n v="310"/>
    <n v="236"/>
    <n v="188"/>
    <n v="175"/>
    <n v="2988"/>
    <x v="5"/>
    <x v="0"/>
    <n v="-7"/>
    <n v="-29"/>
    <n v="819"/>
    <n v="767"/>
    <n v="803"/>
    <n v="599"/>
    <n v="2988"/>
  </r>
  <r>
    <x v="3"/>
    <x v="20"/>
    <n v="110"/>
    <n v="127"/>
    <n v="96"/>
    <n v="95"/>
    <n v="75"/>
    <n v="65"/>
    <n v="63"/>
    <n v="60"/>
    <n v="55"/>
    <n v="188"/>
    <n v="173"/>
    <n v="111"/>
    <n v="1218"/>
    <x v="2"/>
    <x v="0"/>
    <n v="-36"/>
    <n v="-42"/>
    <n v="333"/>
    <n v="235"/>
    <n v="178"/>
    <n v="472"/>
    <n v="1218"/>
  </r>
  <r>
    <x v="3"/>
    <x v="21"/>
    <n v="0"/>
    <n v="0"/>
    <n v="0"/>
    <n v="0"/>
    <n v="0"/>
    <n v="0"/>
    <n v="0"/>
    <n v="0"/>
    <n v="0"/>
    <n v="0"/>
    <n v="0"/>
    <n v="0"/>
    <n v="0"/>
    <x v="4"/>
    <x v="0"/>
    <n v="0"/>
    <n v="0"/>
    <n v="0"/>
    <n v="0"/>
    <n v="0"/>
    <n v="0"/>
    <n v="0"/>
  </r>
  <r>
    <x v="4"/>
    <x v="22"/>
    <n v="5848"/>
    <n v="4832"/>
    <n v="4737"/>
    <n v="5328"/>
    <n v="5316"/>
    <n v="5154"/>
    <n v="5679"/>
    <n v="5881"/>
    <n v="6217"/>
    <n v="6384"/>
    <n v="5672"/>
    <n v="2626"/>
    <n v="63674"/>
    <x v="6"/>
    <x v="3"/>
    <n v="-54"/>
    <n v="2"/>
    <n v="15417"/>
    <n v="15798"/>
    <n v="17777"/>
    <n v="14682"/>
    <n v="63674"/>
  </r>
  <r>
    <x v="4"/>
    <x v="23"/>
    <n v="0"/>
    <n v="0"/>
    <n v="0"/>
    <n v="0"/>
    <n v="0"/>
    <n v="0"/>
    <n v="0"/>
    <n v="0"/>
    <n v="0"/>
    <n v="255"/>
    <n v="241"/>
    <n v="103"/>
    <n v="599"/>
    <x v="2"/>
    <x v="3"/>
    <n v="-57"/>
    <n v="0"/>
    <n v="0"/>
    <n v="0"/>
    <n v="0"/>
    <n v="599"/>
    <n v="599"/>
  </r>
  <r>
    <x v="4"/>
    <x v="24"/>
    <n v="0"/>
    <n v="1"/>
    <n v="1"/>
    <n v="5"/>
    <n v="15"/>
    <n v="24"/>
    <n v="22"/>
    <n v="33"/>
    <n v="12"/>
    <n v="50"/>
    <n v="68"/>
    <n v="61"/>
    <n v="292"/>
    <x v="4"/>
    <x v="0"/>
    <n v="-10"/>
    <n v="917"/>
    <n v="2"/>
    <n v="44"/>
    <n v="67"/>
    <n v="179"/>
    <n v="292"/>
  </r>
  <r>
    <x v="4"/>
    <x v="25"/>
    <n v="6391"/>
    <n v="6265"/>
    <n v="7912"/>
    <n v="6734"/>
    <n v="6736"/>
    <n v="6306"/>
    <n v="5347"/>
    <n v="6536"/>
    <n v="6959"/>
    <n v="6365"/>
    <n v="5364"/>
    <n v="2830"/>
    <n v="73745"/>
    <x v="0"/>
    <x v="0"/>
    <n v="-47"/>
    <n v="-72"/>
    <n v="20568"/>
    <n v="19776"/>
    <n v="18842"/>
    <n v="14559"/>
    <n v="73745"/>
  </r>
  <r>
    <x v="4"/>
    <x v="26"/>
    <n v="11530"/>
    <n v="9102"/>
    <n v="8750"/>
    <n v="7901"/>
    <n v="7433"/>
    <n v="9816"/>
    <n v="9459"/>
    <n v="10073"/>
    <n v="10335"/>
    <n v="9699"/>
    <n v="9255"/>
    <n v="3337"/>
    <n v="106690"/>
    <x v="1"/>
    <x v="0"/>
    <n v="-64"/>
    <n v="33270"/>
    <n v="29382"/>
    <n v="25150"/>
    <n v="29867"/>
    <n v="22291"/>
    <n v="106690"/>
  </r>
  <r>
    <x v="5"/>
    <x v="27"/>
    <n v="9964"/>
    <n v="10113"/>
    <n v="10347"/>
    <n v="9537"/>
    <n v="8026"/>
    <n v="7365"/>
    <n v="6930"/>
    <n v="6494"/>
    <n v="8180"/>
    <n v="9849"/>
    <n v="7045"/>
    <n v="5921"/>
    <n v="99771"/>
    <x v="6"/>
    <x v="3"/>
    <n v="-16"/>
    <n v="-26"/>
    <n v="30424"/>
    <n v="24928"/>
    <n v="21604"/>
    <n v="22815"/>
    <n v="99771"/>
  </r>
  <r>
    <x v="5"/>
    <x v="28"/>
    <n v="32"/>
    <n v="51"/>
    <n v="51"/>
    <n v="20"/>
    <n v="16"/>
    <n v="12"/>
    <n v="14"/>
    <n v="8"/>
    <n v="7"/>
    <n v="37"/>
    <n v="9"/>
    <n v="16"/>
    <n v="273"/>
    <x v="6"/>
    <x v="3"/>
    <n v="78"/>
    <n v="-74"/>
    <n v="134"/>
    <n v="48"/>
    <n v="29"/>
    <n v="62"/>
    <n v="273"/>
  </r>
  <r>
    <x v="5"/>
    <x v="29"/>
    <n v="14293"/>
    <n v="15051"/>
    <n v="15151"/>
    <n v="14807"/>
    <n v="13717"/>
    <n v="12307"/>
    <n v="12237"/>
    <n v="13787"/>
    <n v="14438"/>
    <n v="15677"/>
    <n v="12704"/>
    <n v="12195"/>
    <n v="166364"/>
    <x v="0"/>
    <x v="0"/>
    <n v="-4"/>
    <n v="7"/>
    <n v="44495"/>
    <n v="40831"/>
    <n v="40462"/>
    <n v="40576"/>
    <n v="166364"/>
  </r>
  <r>
    <x v="5"/>
    <x v="30"/>
    <n v="6059"/>
    <n v="5812"/>
    <n v="6049"/>
    <n v="6160"/>
    <n v="5750"/>
    <n v="5376"/>
    <n v="4385"/>
    <n v="4268"/>
    <n v="8843"/>
    <n v="7944"/>
    <n v="8708"/>
    <n v="7659"/>
    <n v="77013"/>
    <x v="6"/>
    <x v="0"/>
    <n v="-12"/>
    <n v="32"/>
    <n v="17920"/>
    <n v="17286"/>
    <n v="17496"/>
    <n v="24311"/>
    <n v="77013"/>
  </r>
  <r>
    <x v="5"/>
    <x v="31"/>
    <n v="4817"/>
    <n v="4218"/>
    <n v="2072"/>
    <n v="4003"/>
    <n v="10000"/>
    <n v="8500"/>
    <n v="10000"/>
    <n v="9000"/>
    <n v="9000"/>
    <n v="9562"/>
    <n v="7656"/>
    <n v="7000"/>
    <n v="85828"/>
    <x v="1"/>
    <x v="0"/>
    <n v="-9"/>
    <n v="97"/>
    <n v="11107"/>
    <n v="22503"/>
    <n v="28000"/>
    <n v="24218"/>
    <n v="85828"/>
  </r>
  <r>
    <x v="5"/>
    <x v="32"/>
    <n v="697"/>
    <n v="610"/>
    <n v="350"/>
    <n v="347"/>
    <n v="701"/>
    <n v="534"/>
    <n v="288"/>
    <n v="713"/>
    <n v="948"/>
    <n v="1000"/>
    <n v="1000"/>
    <n v="1296"/>
    <n v="8484"/>
    <x v="0"/>
    <x v="0"/>
    <n v="30"/>
    <n v="142"/>
    <n v="1657"/>
    <n v="1582"/>
    <n v="1949"/>
    <n v="3296"/>
    <n v="8484"/>
  </r>
  <r>
    <x v="5"/>
    <x v="33"/>
    <n v="7206"/>
    <n v="6546"/>
    <n v="6611"/>
    <n v="6134"/>
    <n v="5008"/>
    <n v="5928"/>
    <n v="7769"/>
    <n v="9007"/>
    <n v="9646"/>
    <n v="10435"/>
    <n v="9100"/>
    <n v="7337"/>
    <n v="90727"/>
    <x v="5"/>
    <x v="0"/>
    <n v="-19"/>
    <n v="25"/>
    <n v="20363"/>
    <n v="17070"/>
    <n v="26422"/>
    <n v="26872"/>
    <n v="90727"/>
  </r>
  <r>
    <x v="6"/>
    <x v="34"/>
    <n v="12395"/>
    <n v="11723"/>
    <n v="9332"/>
    <n v="9043"/>
    <n v="7675"/>
    <n v="7775"/>
    <n v="7353"/>
    <n v="8546"/>
    <n v="8655"/>
    <n v="8548"/>
    <n v="7467"/>
    <n v="7410"/>
    <n v="105922"/>
    <x v="7"/>
    <x v="1"/>
    <n v="-1"/>
    <n v="197"/>
    <n v="33450"/>
    <n v="24493"/>
    <n v="24554"/>
    <n v="23425"/>
    <n v="105922"/>
  </r>
  <r>
    <x v="6"/>
    <x v="35"/>
    <n v="19630"/>
    <n v="17517"/>
    <n v="15588"/>
    <n v="14049"/>
    <n v="12842"/>
    <n v="14895"/>
    <n v="9309"/>
    <n v="12485"/>
    <n v="14292"/>
    <n v="16082"/>
    <n v="16293"/>
    <n v="9112"/>
    <n v="172094"/>
    <x v="3"/>
    <x v="1"/>
    <n v="-44"/>
    <n v="-15"/>
    <n v="52735"/>
    <n v="41786"/>
    <n v="36086"/>
    <n v="41487"/>
    <n v="172094"/>
  </r>
  <r>
    <x v="6"/>
    <x v="36"/>
    <n v="15303"/>
    <n v="15765"/>
    <n v="14614"/>
    <n v="17113"/>
    <n v="14186"/>
    <n v="13172"/>
    <n v="14676"/>
    <n v="19190"/>
    <n v="15322"/>
    <n v="16565"/>
    <n v="14918"/>
    <n v="17336"/>
    <n v="188160"/>
    <x v="1"/>
    <x v="0"/>
    <n v="16"/>
    <n v="35"/>
    <n v="45682"/>
    <n v="44471"/>
    <n v="49188"/>
    <n v="48819"/>
    <n v="188160"/>
  </r>
  <r>
    <x v="6"/>
    <x v="37"/>
    <n v="4406"/>
    <n v="3586"/>
    <n v="3478"/>
    <n v="3220"/>
    <n v="3314"/>
    <n v="2985"/>
    <n v="2465"/>
    <n v="3181"/>
    <n v="3241"/>
    <n v="3044"/>
    <n v="2379"/>
    <n v="748"/>
    <n v="36047"/>
    <x v="8"/>
    <x v="1"/>
    <n v="-69"/>
    <n v="203"/>
    <n v="11470"/>
    <n v="9519"/>
    <n v="8887"/>
    <n v="6171"/>
    <n v="36047"/>
  </r>
  <r>
    <x v="6"/>
    <x v="38"/>
    <n v="363"/>
    <n v="481"/>
    <n v="590"/>
    <n v="867"/>
    <n v="730"/>
    <n v="572"/>
    <n v="603"/>
    <n v="707"/>
    <n v="662"/>
    <n v="659"/>
    <n v="597"/>
    <n v="464"/>
    <n v="7295"/>
    <x v="0"/>
    <x v="2"/>
    <n v="-22"/>
    <n v="-5"/>
    <n v="1434"/>
    <n v="2169"/>
    <n v="1972"/>
    <n v="1720"/>
    <n v="7295"/>
  </r>
  <r>
    <x v="6"/>
    <x v="39"/>
    <n v="16773"/>
    <n v="15837"/>
    <n v="15894"/>
    <n v="15825"/>
    <n v="16061"/>
    <n v="13421"/>
    <n v="11647"/>
    <n v="10627"/>
    <n v="10853"/>
    <n v="12698"/>
    <n v="11779"/>
    <n v="16573"/>
    <n v="167988"/>
    <x v="1"/>
    <x v="2"/>
    <n v="41"/>
    <n v="18"/>
    <n v="48504"/>
    <n v="45307"/>
    <n v="33127"/>
    <n v="41050"/>
    <n v="167988"/>
  </r>
  <r>
    <x v="6"/>
    <x v="40"/>
    <n v="12019"/>
    <n v="12147"/>
    <n v="12019"/>
    <n v="12060"/>
    <n v="10960"/>
    <n v="10771"/>
    <n v="11916"/>
    <n v="10985"/>
    <n v="11908"/>
    <n v="11653"/>
    <n v="10589"/>
    <n v="11678"/>
    <n v="138705"/>
    <x v="6"/>
    <x v="3"/>
    <n v="10"/>
    <n v="16"/>
    <n v="36185"/>
    <n v="33791"/>
    <n v="34809"/>
    <n v="33920"/>
    <n v="138705"/>
  </r>
  <r>
    <x v="6"/>
    <x v="41"/>
    <n v="14632"/>
    <n v="15519"/>
    <n v="14888"/>
    <n v="13544"/>
    <n v="13893"/>
    <n v="15902"/>
    <n v="15701"/>
    <n v="18580"/>
    <n v="17441"/>
    <n v="18785"/>
    <n v="15150"/>
    <n v="16056"/>
    <n v="190091"/>
    <x v="6"/>
    <x v="3"/>
    <n v="6"/>
    <n v="24"/>
    <n v="45039"/>
    <n v="43339"/>
    <n v="51722"/>
    <n v="49991"/>
    <n v="190091"/>
  </r>
  <r>
    <x v="6"/>
    <x v="42"/>
    <n v="13643"/>
    <n v="14168"/>
    <n v="12531"/>
    <n v="14286"/>
    <n v="12681"/>
    <n v="9688"/>
    <n v="10925"/>
    <n v="12387"/>
    <n v="13874"/>
    <n v="16419"/>
    <n v="14882"/>
    <n v="10752"/>
    <n v="156236"/>
    <x v="1"/>
    <x v="0"/>
    <n v="-28"/>
    <n v="11"/>
    <n v="40342"/>
    <n v="36655"/>
    <n v="37186"/>
    <n v="42053"/>
    <n v="156236"/>
  </r>
  <r>
    <x v="6"/>
    <x v="43"/>
    <n v="13438"/>
    <n v="11002"/>
    <n v="11232"/>
    <n v="7651"/>
    <n v="9736"/>
    <n v="9679"/>
    <n v="9397"/>
    <n v="9021"/>
    <n v="10267"/>
    <n v="14083"/>
    <n v="10148"/>
    <n v="7093"/>
    <n v="122747"/>
    <x v="0"/>
    <x v="0"/>
    <n v="-30"/>
    <n v="2"/>
    <n v="35672"/>
    <n v="27066"/>
    <n v="28685"/>
    <n v="31324"/>
    <n v="122747"/>
  </r>
  <r>
    <x v="6"/>
    <x v="44"/>
    <n v="2598"/>
    <n v="211"/>
    <n v="2788"/>
    <n v="1915"/>
    <n v="2104"/>
    <n v="2536"/>
    <n v="2216"/>
    <n v="2464"/>
    <n v="2514"/>
    <n v="2663"/>
    <n v="2203"/>
    <n v="749"/>
    <n v="24961"/>
    <x v="3"/>
    <x v="1"/>
    <n v="-66"/>
    <n v="91"/>
    <n v="5597"/>
    <n v="6555"/>
    <n v="7194"/>
    <n v="5615"/>
    <n v="24961"/>
  </r>
  <r>
    <x v="6"/>
    <x v="45"/>
    <n v="496"/>
    <n v="366"/>
    <n v="348"/>
    <n v="193"/>
    <n v="193"/>
    <n v="128"/>
    <n v="251"/>
    <n v="174"/>
    <n v="312"/>
    <n v="296"/>
    <n v="434"/>
    <n v="825"/>
    <n v="4016"/>
    <x v="5"/>
    <x v="3"/>
    <n v="90"/>
    <n v="64"/>
    <n v="1210"/>
    <n v="514"/>
    <n v="737"/>
    <n v="1555"/>
    <n v="4016"/>
  </r>
  <r>
    <x v="6"/>
    <x v="46"/>
    <n v="163"/>
    <n v="322"/>
    <n v="318"/>
    <n v="257"/>
    <n v="274"/>
    <n v="481"/>
    <n v="2429"/>
    <n v="592"/>
    <n v="599"/>
    <n v="1211"/>
    <n v="988"/>
    <n v="1100"/>
    <n v="8734"/>
    <x v="6"/>
    <x v="0"/>
    <n v="11"/>
    <n v="51"/>
    <n v="803"/>
    <n v="1012"/>
    <n v="3620"/>
    <n v="3299"/>
    <n v="8734"/>
  </r>
  <r>
    <x v="6"/>
    <x v="47"/>
    <n v="3454"/>
    <n v="3059"/>
    <n v="2497"/>
    <n v="2476"/>
    <n v="2227"/>
    <n v="1620"/>
    <n v="2607"/>
    <n v="2102"/>
    <n v="1708"/>
    <n v="2139"/>
    <n v="2283"/>
    <n v="8"/>
    <n v="26180"/>
    <x v="7"/>
    <x v="1"/>
    <n v="-100"/>
    <n v="-87"/>
    <n v="9010"/>
    <n v="6323"/>
    <n v="6417"/>
    <n v="4430"/>
    <n v="26180"/>
  </r>
  <r>
    <x v="6"/>
    <x v="48"/>
    <n v="15370"/>
    <n v="13165"/>
    <n v="15728"/>
    <n v="4094"/>
    <n v="19393"/>
    <n v="16422"/>
    <n v="16854"/>
    <n v="12844"/>
    <n v="16241"/>
    <n v="17539"/>
    <n v="14737"/>
    <n v="10421"/>
    <n v="172808"/>
    <x v="3"/>
    <x v="1"/>
    <n v="-29"/>
    <n v="-12"/>
    <n v="44263"/>
    <n v="39909"/>
    <n v="45939"/>
    <n v="42697"/>
    <n v="172808"/>
  </r>
  <r>
    <x v="6"/>
    <x v="49"/>
    <n v="17756"/>
    <n v="19412"/>
    <n v="16368"/>
    <n v="17850"/>
    <n v="14492"/>
    <n v="13790"/>
    <n v="16191"/>
    <n v="16450"/>
    <n v="13339"/>
    <n v="13922"/>
    <n v="13982"/>
    <n v="17303"/>
    <n v="190855"/>
    <x v="8"/>
    <x v="1"/>
    <n v="24"/>
    <n v="102"/>
    <n v="53536"/>
    <n v="46132"/>
    <n v="45980"/>
    <n v="45207"/>
    <n v="190855"/>
  </r>
  <r>
    <x v="6"/>
    <x v="50"/>
    <n v="4363"/>
    <n v="4093"/>
    <n v="4505"/>
    <n v="3509"/>
    <n v="3241"/>
    <n v="3323"/>
    <n v="2923"/>
    <n v="2740"/>
    <n v="3734"/>
    <n v="3285"/>
    <n v="2483"/>
    <n v="2487"/>
    <n v="40686"/>
    <x v="6"/>
    <x v="3"/>
    <n v="0"/>
    <n v="12"/>
    <n v="12961"/>
    <n v="10073"/>
    <n v="9397"/>
    <n v="8255"/>
    <n v="40686"/>
  </r>
  <r>
    <x v="7"/>
    <x v="51"/>
    <n v="966"/>
    <n v="1036"/>
    <n v="1274"/>
    <n v="1019"/>
    <n v="991"/>
    <n v="938"/>
    <n v="929"/>
    <n v="937"/>
    <n v="760"/>
    <n v="767"/>
    <n v="548"/>
    <n v="700"/>
    <n v="10865"/>
    <x v="0"/>
    <x v="0"/>
    <n v="28"/>
    <n v="-15"/>
    <n v="3276"/>
    <n v="2948"/>
    <n v="2626"/>
    <n v="2015"/>
    <n v="10865"/>
  </r>
  <r>
    <x v="7"/>
    <x v="52"/>
    <n v="505"/>
    <n v="920"/>
    <n v="875"/>
    <n v="993"/>
    <n v="1200"/>
    <n v="1300"/>
    <n v="1200"/>
    <n v="1100"/>
    <n v="1268"/>
    <n v="1151"/>
    <n v="600"/>
    <n v="700"/>
    <n v="11812"/>
    <x v="8"/>
    <x v="1"/>
    <n v="17"/>
    <n v="-12"/>
    <n v="2300"/>
    <n v="3493"/>
    <n v="3568"/>
    <n v="2451"/>
    <n v="11812"/>
  </r>
  <r>
    <x v="7"/>
    <x v="53"/>
    <n v="139"/>
    <n v="168"/>
    <n v="131"/>
    <n v="124"/>
    <n v="135"/>
    <n v="132"/>
    <n v="191"/>
    <n v="236"/>
    <n v="200"/>
    <n v="176"/>
    <n v="138"/>
    <n v="100"/>
    <n v="1870"/>
    <x v="2"/>
    <x v="0"/>
    <n v="-28"/>
    <n v="-29"/>
    <n v="438"/>
    <n v="391"/>
    <n v="627"/>
    <n v="414"/>
    <n v="1870"/>
  </r>
  <r>
    <x v="7"/>
    <x v="54"/>
    <n v="1817"/>
    <n v="1826"/>
    <n v="1887"/>
    <n v="1813"/>
    <n v="1906"/>
    <n v="1713"/>
    <n v="1780"/>
    <n v="1814"/>
    <n v="1380"/>
    <n v="1224"/>
    <n v="1106"/>
    <n v="1373"/>
    <n v="19639"/>
    <x v="5"/>
    <x v="0"/>
    <n v="24"/>
    <n v="-37"/>
    <n v="5530"/>
    <n v="5432"/>
    <n v="4974"/>
    <n v="3703"/>
    <n v="19639"/>
  </r>
  <r>
    <x v="7"/>
    <x v="55"/>
    <n v="0"/>
    <n v="0"/>
    <n v="0"/>
    <n v="0"/>
    <n v="0"/>
    <n v="0"/>
    <n v="0"/>
    <n v="0"/>
    <n v="0"/>
    <n v="3116"/>
    <n v="3144"/>
    <n v="3785"/>
    <n v="10045"/>
    <x v="0"/>
    <x v="3"/>
    <n v="20"/>
    <n v="0"/>
    <n v="0"/>
    <n v="0"/>
    <n v="0"/>
    <n v="10045"/>
    <n v="10045"/>
  </r>
  <r>
    <x v="7"/>
    <x v="56"/>
    <n v="398"/>
    <n v="582"/>
    <n v="481"/>
    <n v="536"/>
    <n v="537"/>
    <n v="561"/>
    <n v="472"/>
    <n v="484"/>
    <n v="980"/>
    <n v="611"/>
    <n v="483"/>
    <n v="858"/>
    <n v="6983"/>
    <x v="4"/>
    <x v="0"/>
    <n v="78"/>
    <n v="85"/>
    <n v="1461"/>
    <n v="1634"/>
    <n v="1936"/>
    <n v="1952"/>
    <n v="6983"/>
  </r>
  <r>
    <x v="8"/>
    <x v="57"/>
    <n v="2863"/>
    <n v="2755"/>
    <n v="2701"/>
    <n v="2404"/>
    <n v="2211"/>
    <n v="2107"/>
    <n v="2011"/>
    <n v="2257"/>
    <n v="2100"/>
    <n v="3119"/>
    <n v="2342"/>
    <n v="2117"/>
    <n v="28987"/>
    <x v="1"/>
    <x v="0"/>
    <n v="-10"/>
    <n v="-2"/>
    <n v="8319"/>
    <n v="6722"/>
    <n v="6368"/>
    <n v="7578"/>
    <n v="28987"/>
  </r>
  <r>
    <x v="8"/>
    <x v="58"/>
    <n v="0"/>
    <n v="0"/>
    <n v="0"/>
    <n v="0"/>
    <n v="0"/>
    <n v="0"/>
    <n v="0"/>
    <n v="6"/>
    <n v="13"/>
    <n v="2"/>
    <n v="0"/>
    <n v="1"/>
    <n v="22"/>
    <x v="2"/>
    <x v="0"/>
    <n v="0"/>
    <n v="0"/>
    <n v="0"/>
    <n v="0"/>
    <n v="19"/>
    <n v="3"/>
    <n v="22"/>
  </r>
  <r>
    <x v="9"/>
    <x v="59"/>
    <n v="750"/>
    <n v="1047"/>
    <n v="1050"/>
    <n v="1059"/>
    <n v="850"/>
    <n v="1150"/>
    <n v="810"/>
    <n v="870"/>
    <n v="988"/>
    <n v="1053"/>
    <n v="779"/>
    <n v="594"/>
    <n v="11000"/>
    <x v="1"/>
    <x v="0"/>
    <n v="-24"/>
    <n v="-31"/>
    <n v="2847"/>
    <n v="3059"/>
    <n v="2668"/>
    <n v="2426"/>
    <n v="11000"/>
  </r>
  <r>
    <x v="9"/>
    <x v="60"/>
    <n v="856"/>
    <n v="828"/>
    <n v="928"/>
    <n v="977"/>
    <n v="743"/>
    <n v="603"/>
    <n v="565"/>
    <n v="634"/>
    <n v="691"/>
    <n v="706"/>
    <n v="546"/>
    <n v="628"/>
    <n v="8705"/>
    <x v="7"/>
    <x v="1"/>
    <n v="15"/>
    <n v="37"/>
    <n v="2612"/>
    <n v="2323"/>
    <n v="1890"/>
    <n v="1880"/>
    <n v="8705"/>
  </r>
  <r>
    <x v="9"/>
    <x v="61"/>
    <n v="2220"/>
    <n v="2205"/>
    <n v="2247"/>
    <n v="1671"/>
    <n v="2116"/>
    <n v="1800"/>
    <n v="1457"/>
    <n v="1514"/>
    <n v="1538"/>
    <n v="2111"/>
    <n v="1486"/>
    <n v="1659"/>
    <n v="22024"/>
    <x v="6"/>
    <x v="3"/>
    <n v="12"/>
    <n v="149"/>
    <n v="6672"/>
    <n v="5587"/>
    <n v="4509"/>
    <n v="5256"/>
    <n v="22024"/>
  </r>
  <r>
    <x v="10"/>
    <x v="62"/>
    <n v="53"/>
    <n v="89"/>
    <n v="136"/>
    <n v="154"/>
    <n v="185"/>
    <n v="137"/>
    <n v="240"/>
    <n v="145"/>
    <n v="140"/>
    <n v="209"/>
    <n v="225"/>
    <n v="194"/>
    <n v="1907"/>
    <x v="2"/>
    <x v="0"/>
    <n v="-14"/>
    <n v="-14"/>
    <n v="278"/>
    <n v="476"/>
    <n v="525"/>
    <n v="628"/>
    <n v="1907"/>
  </r>
  <r>
    <x v="10"/>
    <x v="63"/>
    <n v="1082"/>
    <n v="1137"/>
    <n v="1293"/>
    <n v="1159"/>
    <n v="1157"/>
    <n v="1198"/>
    <n v="1070"/>
    <n v="1502"/>
    <n v="1767"/>
    <n v="2213"/>
    <n v="1524"/>
    <n v="2465"/>
    <n v="17567"/>
    <x v="0"/>
    <x v="0"/>
    <n v="62"/>
    <n v="-1"/>
    <n v="3512"/>
    <n v="3514"/>
    <n v="4339"/>
    <n v="6202"/>
    <n v="17567"/>
  </r>
  <r>
    <x v="10"/>
    <x v="64"/>
    <n v="1242"/>
    <n v="1028"/>
    <n v="1358"/>
    <n v="1253"/>
    <n v="1538"/>
    <n v="1230"/>
    <n v="793"/>
    <n v="1122"/>
    <n v="1391"/>
    <n v="1637"/>
    <n v="1131"/>
    <n v="1894"/>
    <n v="15617"/>
    <x v="0"/>
    <x v="2"/>
    <n v="67"/>
    <n v="-3"/>
    <n v="3628"/>
    <n v="4021"/>
    <n v="3306"/>
    <n v="4662"/>
    <n v="15617"/>
  </r>
  <r>
    <x v="10"/>
    <x v="65"/>
    <n v="0"/>
    <n v="0"/>
    <n v="15"/>
    <n v="13"/>
    <n v="4"/>
    <n v="1"/>
    <n v="0"/>
    <n v="3"/>
    <n v="3"/>
    <n v="20"/>
    <n v="6"/>
    <n v="1"/>
    <n v="66"/>
    <x v="2"/>
    <x v="2"/>
    <n v="-83"/>
    <n v="0"/>
    <n v="15"/>
    <n v="18"/>
    <n v="6"/>
    <n v="27"/>
    <n v="66"/>
  </r>
  <r>
    <x v="11"/>
    <x v="66"/>
    <n v="4935"/>
    <n v="4568"/>
    <n v="5985"/>
    <n v="5148"/>
    <n v="4983"/>
    <n v="3937"/>
    <n v="3444"/>
    <n v="3031"/>
    <n v="2758"/>
    <n v="2642"/>
    <n v="2083"/>
    <n v="1866"/>
    <n v="45380"/>
    <x v="3"/>
    <x v="1"/>
    <n v="-10"/>
    <n v="-54"/>
    <n v="15488"/>
    <n v="14068"/>
    <n v="9233"/>
    <n v="6591"/>
    <n v="45380"/>
  </r>
  <r>
    <x v="11"/>
    <x v="67"/>
    <n v="0"/>
    <n v="0"/>
    <n v="0"/>
    <n v="0"/>
    <n v="0"/>
    <n v="0"/>
    <n v="0"/>
    <n v="3455"/>
    <n v="4763"/>
    <n v="5351"/>
    <n v="5101"/>
    <n v="4994"/>
    <n v="23664"/>
    <x v="0"/>
    <x v="0"/>
    <n v="-2"/>
    <n v="0"/>
    <n v="0"/>
    <n v="0"/>
    <n v="8218"/>
    <n v="15446"/>
    <n v="23664"/>
  </r>
  <r>
    <x v="11"/>
    <x v="68"/>
    <n v="2626"/>
    <n v="2562"/>
    <n v="2054"/>
    <n v="1746"/>
    <n v="1625"/>
    <n v="1347"/>
    <n v="1991"/>
    <n v="1892"/>
    <n v="1600"/>
    <n v="1947"/>
    <n v="1374"/>
    <n v="1307"/>
    <n v="22071"/>
    <x v="5"/>
    <x v="0"/>
    <n v="-5"/>
    <n v="-7"/>
    <n v="7242"/>
    <n v="4718"/>
    <n v="5483"/>
    <n v="4628"/>
    <n v="22071"/>
  </r>
  <r>
    <x v="11"/>
    <x v="69"/>
    <n v="17182"/>
    <n v="14395"/>
    <n v="14058"/>
    <n v="11168"/>
    <n v="11457"/>
    <n v="12066"/>
    <n v="13902"/>
    <n v="12289"/>
    <n v="11470"/>
    <n v="14759"/>
    <n v="15329"/>
    <n v="13536"/>
    <n v="161611"/>
    <x v="1"/>
    <x v="0"/>
    <n v="-12"/>
    <n v="-11"/>
    <n v="45635"/>
    <n v="34691"/>
    <n v="37661"/>
    <n v="43624"/>
    <n v="161611"/>
  </r>
  <r>
    <x v="11"/>
    <x v="70"/>
    <n v="17978"/>
    <n v="18438"/>
    <n v="17547"/>
    <n v="19158"/>
    <n v="18949"/>
    <n v="18238"/>
    <n v="16121"/>
    <n v="15643"/>
    <n v="13711"/>
    <n v="15740"/>
    <n v="15435"/>
    <n v="15073"/>
    <n v="202031"/>
    <x v="1"/>
    <x v="0"/>
    <n v="-2"/>
    <n v="9"/>
    <n v="53963"/>
    <n v="56345"/>
    <n v="45475"/>
    <n v="46248"/>
    <n v="202031"/>
  </r>
  <r>
    <x v="11"/>
    <x v="71"/>
    <n v="2893"/>
    <n v="2648"/>
    <n v="2063"/>
    <n v="1716"/>
    <n v="1661"/>
    <n v="1394"/>
    <n v="2109"/>
    <n v="1951"/>
    <n v="1644"/>
    <n v="2086"/>
    <n v="1563"/>
    <n v="1385"/>
    <n v="23113"/>
    <x v="5"/>
    <x v="0"/>
    <n v="-11"/>
    <n v="-34"/>
    <n v="7604"/>
    <n v="4771"/>
    <n v="5704"/>
    <n v="5034"/>
    <n v="23113"/>
  </r>
  <r>
    <x v="11"/>
    <x v="72"/>
    <n v="6482"/>
    <n v="6947"/>
    <n v="6381"/>
    <n v="6796"/>
    <n v="5927"/>
    <n v="5174"/>
    <n v="5665"/>
    <n v="4733"/>
    <n v="4225"/>
    <n v="4682"/>
    <n v="5319"/>
    <n v="5006"/>
    <n v="67337"/>
    <x v="8"/>
    <x v="1"/>
    <n v="-6"/>
    <n v="3"/>
    <n v="19810"/>
    <n v="17897"/>
    <n v="14623"/>
    <n v="15007"/>
    <n v="67337"/>
  </r>
  <r>
    <x v="11"/>
    <x v="73"/>
    <n v="1539"/>
    <n v="1712"/>
    <n v="2017"/>
    <n v="2153"/>
    <n v="2098"/>
    <m/>
    <n v="1495"/>
    <n v="1148"/>
    <n v="894"/>
    <n v="926"/>
    <n v="859"/>
    <n v="1054"/>
    <n v="15895"/>
    <x v="1"/>
    <x v="2"/>
    <n v="23"/>
    <n v="-46"/>
    <n v="5268"/>
    <n v="4251"/>
    <n v="3537"/>
    <n v="2839"/>
    <n v="15895"/>
  </r>
  <r>
    <x v="12"/>
    <x v="74"/>
    <n v="312"/>
    <n v="210"/>
    <n v="232"/>
    <n v="179"/>
    <n v="122"/>
    <n v="143"/>
    <n v="126"/>
    <n v="154"/>
    <n v="127"/>
    <n v="176"/>
    <n v="130"/>
    <n v="88"/>
    <n v="1999"/>
    <x v="2"/>
    <x v="2"/>
    <n v="-32"/>
    <n v="-51"/>
    <n v="754"/>
    <n v="444"/>
    <n v="407"/>
    <n v="394"/>
    <n v="1999"/>
  </r>
  <r>
    <x v="12"/>
    <x v="75"/>
    <n v="3213"/>
    <n v="3395"/>
    <n v="3621"/>
    <n v="2325"/>
    <n v="2422"/>
    <n v="2675"/>
    <n v="2380"/>
    <n v="2338"/>
    <n v="2473"/>
    <n v="3684"/>
    <n v="2865"/>
    <n v="2206"/>
    <n v="33597"/>
    <x v="2"/>
    <x v="0"/>
    <n v="-23"/>
    <n v="-29"/>
    <n v="10229"/>
    <n v="7422"/>
    <n v="7191"/>
    <n v="8755"/>
    <n v="33597"/>
  </r>
  <r>
    <x v="12"/>
    <x v="76"/>
    <n v="3740"/>
    <n v="4581"/>
    <n v="4319"/>
    <n v="4380"/>
    <n v="4517"/>
    <n v="4118"/>
    <n v="4836"/>
    <n v="4624"/>
    <n v="3246"/>
    <n v="4273"/>
    <n v="3806"/>
    <n v="3487"/>
    <n v="49927"/>
    <x v="3"/>
    <x v="1"/>
    <n v="-8"/>
    <n v="-15"/>
    <n v="12640"/>
    <n v="13015"/>
    <n v="12706"/>
    <n v="11566"/>
    <n v="49927"/>
  </r>
  <r>
    <x v="12"/>
    <x v="77"/>
    <n v="289"/>
    <n v="245"/>
    <n v="356"/>
    <n v="264"/>
    <n v="283"/>
    <n v="236"/>
    <n v="178"/>
    <n v="204"/>
    <n v="186"/>
    <n v="342"/>
    <n v="149"/>
    <n v="170"/>
    <n v="2902"/>
    <x v="2"/>
    <x v="4"/>
    <n v="14"/>
    <n v="-47"/>
    <n v="890"/>
    <n v="783"/>
    <n v="568"/>
    <n v="661"/>
    <n v="2902"/>
  </r>
  <r>
    <x v="12"/>
    <x v="78"/>
    <n v="5543"/>
    <n v="5601"/>
    <n v="5965"/>
    <n v="3252"/>
    <n v="3906"/>
    <n v="4275"/>
    <n v="7419"/>
    <n v="6534"/>
    <n v="5385"/>
    <n v="5449"/>
    <n v="4857"/>
    <n v="4770"/>
    <n v="62956"/>
    <x v="0"/>
    <x v="0"/>
    <n v="-2"/>
    <n v="-4"/>
    <n v="17109"/>
    <n v="11433"/>
    <n v="19338"/>
    <n v="15076"/>
    <n v="62956"/>
  </r>
  <r>
    <x v="12"/>
    <x v="79"/>
    <n v="9400"/>
    <n v="8481"/>
    <n v="9900"/>
    <n v="7103"/>
    <n v="8548"/>
    <n v="9412"/>
    <n v="9912"/>
    <n v="9687"/>
    <n v="8052"/>
    <n v="8838"/>
    <n v="7867"/>
    <n v="9700"/>
    <n v="106900"/>
    <x v="5"/>
    <x v="3"/>
    <n v="23"/>
    <n v="24"/>
    <n v="27781"/>
    <n v="25063"/>
    <n v="27651"/>
    <n v="26405"/>
    <n v="106900"/>
  </r>
  <r>
    <x v="12"/>
    <x v="80"/>
    <n v="0"/>
    <n v="0"/>
    <n v="0"/>
    <n v="0"/>
    <n v="0"/>
    <n v="0"/>
    <n v="0"/>
    <n v="0"/>
    <n v="0"/>
    <n v="0"/>
    <n v="0"/>
    <n v="0"/>
    <n v="0"/>
    <x v="4"/>
    <x v="0"/>
    <n v="0"/>
    <n v="0"/>
    <n v="0"/>
    <n v="0"/>
    <n v="0"/>
    <n v="0"/>
    <n v="0"/>
  </r>
  <r>
    <x v="12"/>
    <x v="81"/>
    <n v="639"/>
    <n v="730"/>
    <n v="688"/>
    <n v="1192"/>
    <n v="1919"/>
    <n v="1566"/>
    <n v="1929"/>
    <n v="1721"/>
    <n v="1968"/>
    <n v="2169"/>
    <n v="1803"/>
    <n v="1775"/>
    <n v="18099"/>
    <x v="9"/>
    <x v="3"/>
    <n v="-2"/>
    <n v="113"/>
    <n v="2057"/>
    <n v="4677"/>
    <n v="5618"/>
    <n v="5747"/>
    <n v="18099"/>
  </r>
  <r>
    <x v="12"/>
    <x v="82"/>
    <n v="0"/>
    <n v="0"/>
    <n v="0"/>
    <n v="0"/>
    <n v="2180"/>
    <n v="3185"/>
    <n v="2640"/>
    <n v="3213"/>
    <n v="2278"/>
    <n v="3092"/>
    <n v="3620"/>
    <n v="2628"/>
    <n v="22836"/>
    <x v="1"/>
    <x v="1"/>
    <n v="-27"/>
    <n v="0"/>
    <n v="0"/>
    <n v="5365"/>
    <n v="8131"/>
    <n v="9340"/>
    <n v="22836"/>
  </r>
  <r>
    <x v="12"/>
    <x v="83"/>
    <n v="61"/>
    <n v="57"/>
    <n v="38"/>
    <n v="5"/>
    <n v="62"/>
    <n v="142"/>
    <n v="113"/>
    <n v="114"/>
    <n v="87"/>
    <n v="115"/>
    <n v="86"/>
    <n v="63"/>
    <n v="943"/>
    <x v="4"/>
    <x v="3"/>
    <n v="-27"/>
    <n v="70"/>
    <n v="156"/>
    <n v="209"/>
    <n v="314"/>
    <n v="264"/>
    <n v="943"/>
  </r>
  <r>
    <x v="13"/>
    <x v="84"/>
    <n v="1275"/>
    <n v="1286"/>
    <n v="1588"/>
    <n v="1758"/>
    <n v="1561"/>
    <n v="1519"/>
    <n v="1564"/>
    <n v="1628"/>
    <n v="1611"/>
    <n v="2028"/>
    <n v="1497"/>
    <n v="2335"/>
    <n v="19650"/>
    <x v="0"/>
    <x v="0"/>
    <n v="56"/>
    <n v="-5"/>
    <n v="4149"/>
    <n v="4838"/>
    <n v="4803"/>
    <n v="5860"/>
    <n v="19650"/>
  </r>
  <r>
    <x v="13"/>
    <x v="85"/>
    <n v="113"/>
    <n v="102"/>
    <n v="94"/>
    <n v="108"/>
    <n v="102"/>
    <n v="85"/>
    <n v="77"/>
    <n v="73"/>
    <n v="86"/>
    <n v="79"/>
    <n v="79"/>
    <n v="195"/>
    <n v="1193"/>
    <x v="2"/>
    <x v="0"/>
    <n v="147"/>
    <n v="-29"/>
    <n v="309"/>
    <n v="295"/>
    <n v="236"/>
    <n v="353"/>
    <n v="1193"/>
  </r>
  <r>
    <x v="13"/>
    <x v="86"/>
    <n v="1879"/>
    <n v="1631"/>
    <n v="1847"/>
    <n v="1183"/>
    <n v="1610"/>
    <n v="1656"/>
    <n v="1766"/>
    <n v="1876"/>
    <n v="1697"/>
    <n v="2351"/>
    <n v="1457"/>
    <n v="2257"/>
    <n v="21210"/>
    <x v="0"/>
    <x v="2"/>
    <n v="55"/>
    <n v="3"/>
    <n v="5357"/>
    <n v="4449"/>
    <n v="5339"/>
    <n v="6065"/>
    <n v="212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5C54D-1B5A-41BD-93CE-01C730D369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8" firstHeaderRow="1" firstDataRow="1" firstDataCol="1"/>
  <pivotFields count="24">
    <pivotField axis="axisRow"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axis="axisRow"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0"/>
    <field x="1"/>
  </rowFields>
  <rowItems count="15">
    <i>
      <x v="6"/>
    </i>
    <i>
      <x v="2"/>
    </i>
    <i>
      <x v="11"/>
    </i>
    <i>
      <x v="5"/>
    </i>
    <i>
      <x v="12"/>
    </i>
    <i>
      <x v="4"/>
    </i>
    <i>
      <x v="1"/>
    </i>
    <i>
      <x v="7"/>
    </i>
    <i>
      <x v="13"/>
    </i>
    <i>
      <x v="9"/>
    </i>
    <i>
      <x v="10"/>
    </i>
    <i>
      <x v="8"/>
    </i>
    <i>
      <x/>
    </i>
    <i>
      <x v="3"/>
    </i>
    <i t="grand">
      <x/>
    </i>
  </rowItems>
  <colItems count="1">
    <i/>
  </colItems>
  <dataFields count="1">
    <dataField name="Sum of Total Sales" fld="23"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1"/>
          </reference>
        </references>
      </pivotArea>
    </chartFormat>
    <chartFormat chart="3" format="2">
      <pivotArea type="data" outline="0" fieldPosition="0">
        <references count="2">
          <reference field="4294967294" count="1" selected="0">
            <x v="0"/>
          </reference>
          <reference field="0" count="1" selected="0">
            <x v="4"/>
          </reference>
        </references>
      </pivotArea>
    </chartFormat>
    <chartFormat chart="3" format="3">
      <pivotArea type="data" outline="0" fieldPosition="0">
        <references count="2">
          <reference field="4294967294" count="1" selected="0">
            <x v="0"/>
          </reference>
          <reference field="0" count="1" selected="0">
            <x v="7"/>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9"/>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11"/>
          </reference>
        </references>
      </pivotArea>
    </chartFormat>
    <chartFormat chart="9" format="16">
      <pivotArea type="data" outline="0" fieldPosition="0">
        <references count="2">
          <reference field="4294967294" count="1" selected="0">
            <x v="0"/>
          </reference>
          <reference field="0" count="1" selected="0">
            <x v="4"/>
          </reference>
        </references>
      </pivotArea>
    </chartFormat>
    <chartFormat chart="9" format="17">
      <pivotArea type="data" outline="0" fieldPosition="0">
        <references count="2">
          <reference field="4294967294" count="1" selected="0">
            <x v="0"/>
          </reference>
          <reference field="0" count="1" selected="0">
            <x v="7"/>
          </reference>
        </references>
      </pivotArea>
    </chartFormat>
    <chartFormat chart="9" format="18">
      <pivotArea type="data" outline="0" fieldPosition="0">
        <references count="2">
          <reference field="4294967294" count="1" selected="0">
            <x v="0"/>
          </reference>
          <reference field="0" count="1" selected="0">
            <x v="9"/>
          </reference>
        </references>
      </pivotArea>
    </chartFormat>
    <chartFormat chart="9" format="19">
      <pivotArea type="data" outline="0" fieldPosition="0">
        <references count="2">
          <reference field="4294967294" count="1" selected="0">
            <x v="0"/>
          </reference>
          <reference field="0" count="1" selected="0">
            <x v="8"/>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8E4C3-FD2B-4407-B452-3B26BF7B7881}" name="PivotTable8"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0">
  <location ref="A3:B14" firstHeaderRow="1" firstDataRow="1" firstDataCol="1"/>
  <pivotFields count="24">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1">
    <i>
      <x v="56"/>
    </i>
    <i>
      <x v="78"/>
    </i>
    <i>
      <x v="27"/>
    </i>
    <i>
      <x v="10"/>
    </i>
    <i>
      <x v="21"/>
    </i>
    <i>
      <x v="65"/>
    </i>
    <i>
      <x v="7"/>
    </i>
    <i>
      <x v="23"/>
    </i>
    <i>
      <x v="59"/>
    </i>
    <i>
      <x v="55"/>
    </i>
    <i t="grand">
      <x/>
    </i>
  </rowItems>
  <colItems count="1">
    <i/>
  </colItems>
  <dataFields count="1">
    <dataField name="Sum of Total" fld="14" baseField="0" baseItem="0"/>
  </dataFields>
  <chartFormats count="2">
    <chartFormat chart="32"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0D04F-E95D-4050-8A56-DB7C0D4930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18" firstHeaderRow="1" firstDataRow="1" firstDataCol="1"/>
  <pivotFields count="24">
    <pivotField axis="axisRow"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5">
    <i>
      <x v="13"/>
    </i>
    <i>
      <x v="1"/>
    </i>
    <i>
      <x v="7"/>
    </i>
    <i>
      <x/>
    </i>
    <i>
      <x v="10"/>
    </i>
    <i>
      <x v="5"/>
    </i>
    <i>
      <x v="9"/>
    </i>
    <i>
      <x v="11"/>
    </i>
    <i>
      <x v="8"/>
    </i>
    <i>
      <x v="12"/>
    </i>
    <i>
      <x v="6"/>
    </i>
    <i>
      <x v="3"/>
    </i>
    <i>
      <x v="2"/>
    </i>
    <i>
      <x v="4"/>
    </i>
    <i t="grand">
      <x/>
    </i>
  </rowItems>
  <colItems count="1">
    <i/>
  </colItems>
  <dataFields count="1">
    <dataField name="Average of MoM %" fld="17" subtotal="average" baseField="0" baseItem="0"/>
  </dataFields>
  <chartFormats count="4">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FFA12-7935-4502-8C71-5A08F5BDD7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M6" firstHeaderRow="0" firstDataRow="1" firstDataCol="1"/>
  <pivotFields count="24">
    <pivotField showAll="0"/>
    <pivotField axis="axisRow" showAll="0">
      <items count="88">
        <item h="1" x="2"/>
        <item h="1" x="9"/>
        <item h="1" x="34"/>
        <item h="1" x="66"/>
        <item h="1" x="5"/>
        <item h="1" x="51"/>
        <item h="1" x="8"/>
        <item h="1" x="35"/>
        <item h="1" x="0"/>
        <item h="1" x="27"/>
        <item h="1" x="36"/>
        <item h="1" x="1"/>
        <item h="1" x="3"/>
        <item h="1" x="74"/>
        <item h="1" x="22"/>
        <item h="1" x="23"/>
        <item h="1" x="37"/>
        <item h="1" x="38"/>
        <item h="1" x="6"/>
        <item h="1" x="52"/>
        <item h="1" x="19"/>
        <item h="1" x="10"/>
        <item h="1" x="67"/>
        <item h="1" x="39"/>
        <item h="1" x="4"/>
        <item h="1" x="40"/>
        <item h="1" x="7"/>
        <item h="1" x="41"/>
        <item h="1" x="24"/>
        <item h="1" x="11"/>
        <item h="1" x="75"/>
        <item h="1" x="42"/>
        <item h="1" x="76"/>
        <item h="1" x="53"/>
        <item h="1" x="12"/>
        <item h="1" x="43"/>
        <item h="1" x="68"/>
        <item h="1" x="54"/>
        <item h="1" x="77"/>
        <item h="1" x="78"/>
        <item h="1" x="13"/>
        <item h="1" x="44"/>
        <item h="1" x="79"/>
        <item h="1" x="45"/>
        <item h="1" x="14"/>
        <item h="1" x="46"/>
        <item h="1" x="59"/>
        <item x="62"/>
        <item x="15"/>
        <item h="1" x="63"/>
        <item h="1" x="60"/>
        <item h="1" x="80"/>
        <item h="1" x="57"/>
        <item h="1" x="28"/>
        <item h="1" x="20"/>
        <item h="1" x="69"/>
        <item h="1" x="70"/>
        <item h="1" x="81"/>
        <item h="1" x="71"/>
        <item h="1" x="29"/>
        <item h="1" x="25"/>
        <item h="1" x="64"/>
        <item h="1" x="26"/>
        <item h="1" x="47"/>
        <item h="1" x="65"/>
        <item h="1" x="48"/>
        <item h="1" x="84"/>
        <item h="1" x="82"/>
        <item h="1" x="30"/>
        <item h="1" x="72"/>
        <item h="1" x="73"/>
        <item h="1" x="85"/>
        <item h="1" x="61"/>
        <item h="1" x="16"/>
        <item h="1" x="83"/>
        <item h="1" x="17"/>
        <item h="1" x="18"/>
        <item h="1" x="86"/>
        <item h="1" x="49"/>
        <item h="1" x="55"/>
        <item h="1" x="21"/>
        <item h="1" x="50"/>
        <item h="1" x="58"/>
        <item h="1" x="31"/>
        <item h="1" x="32"/>
        <item h="1" x="33"/>
        <item h="1" x="5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3">
    <i>
      <x v="47"/>
    </i>
    <i>
      <x v="48"/>
    </i>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Sum of February" fld="3"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 fld="11" baseField="0" baseItem="0"/>
    <dataField name="Sum of November " fld="12" baseField="0" baseItem="0"/>
    <dataField name="Sum of December" fld="13" baseField="0" baseItem="0"/>
  </dataFields>
  <chartFormats count="2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5"/>
          </reference>
        </references>
      </pivotArea>
    </chartFormat>
    <chartFormat chart="10" format="6" series="1">
      <pivotArea type="data" outline="0" fieldPosition="0">
        <references count="1">
          <reference field="4294967294" count="1" selected="0">
            <x v="6"/>
          </reference>
        </references>
      </pivotArea>
    </chartFormat>
    <chartFormat chart="10" format="7" series="1">
      <pivotArea type="data" outline="0" fieldPosition="0">
        <references count="1">
          <reference field="4294967294" count="1" selected="0">
            <x v="7"/>
          </reference>
        </references>
      </pivotArea>
    </chartFormat>
    <chartFormat chart="10" format="8" series="1">
      <pivotArea type="data" outline="0" fieldPosition="0">
        <references count="1">
          <reference field="4294967294" count="1" selected="0">
            <x v="8"/>
          </reference>
        </references>
      </pivotArea>
    </chartFormat>
    <chartFormat chart="10" format="9" series="1">
      <pivotArea type="data" outline="0" fieldPosition="0">
        <references count="1">
          <reference field="4294967294" count="1" selected="0">
            <x v="9"/>
          </reference>
        </references>
      </pivotArea>
    </chartFormat>
    <chartFormat chart="10" format="10" series="1">
      <pivotArea type="data" outline="0" fieldPosition="0">
        <references count="1">
          <reference field="4294967294" count="1" selected="0">
            <x v="10"/>
          </reference>
        </references>
      </pivotArea>
    </chartFormat>
    <chartFormat chart="10" format="11" series="1">
      <pivotArea type="data" outline="0" fieldPosition="0">
        <references count="1">
          <reference field="4294967294" count="1" selected="0">
            <x v="11"/>
          </reference>
        </references>
      </pivotArea>
    </chartFormat>
    <chartFormat chart="16" format="24" series="1">
      <pivotArea type="data" outline="0" fieldPosition="0">
        <references count="1">
          <reference field="4294967294" count="1" selected="0">
            <x v="0"/>
          </reference>
        </references>
      </pivotArea>
    </chartFormat>
    <chartFormat chart="16" format="25" series="1">
      <pivotArea type="data" outline="0" fieldPosition="0">
        <references count="1">
          <reference field="4294967294" count="1" selected="0">
            <x v="1"/>
          </reference>
        </references>
      </pivotArea>
    </chartFormat>
    <chartFormat chart="16" format="26" series="1">
      <pivotArea type="data" outline="0" fieldPosition="0">
        <references count="1">
          <reference field="4294967294" count="1" selected="0">
            <x v="2"/>
          </reference>
        </references>
      </pivotArea>
    </chartFormat>
    <chartFormat chart="16" format="27" series="1">
      <pivotArea type="data" outline="0" fieldPosition="0">
        <references count="1">
          <reference field="4294967294" count="1" selected="0">
            <x v="3"/>
          </reference>
        </references>
      </pivotArea>
    </chartFormat>
    <chartFormat chart="16" format="28" series="1">
      <pivotArea type="data" outline="0" fieldPosition="0">
        <references count="1">
          <reference field="4294967294" count="1" selected="0">
            <x v="4"/>
          </reference>
        </references>
      </pivotArea>
    </chartFormat>
    <chartFormat chart="16" format="29" series="1">
      <pivotArea type="data" outline="0" fieldPosition="0">
        <references count="1">
          <reference field="4294967294" count="1" selected="0">
            <x v="5"/>
          </reference>
        </references>
      </pivotArea>
    </chartFormat>
    <chartFormat chart="16" format="30" series="1">
      <pivotArea type="data" outline="0" fieldPosition="0">
        <references count="1">
          <reference field="4294967294" count="1" selected="0">
            <x v="6"/>
          </reference>
        </references>
      </pivotArea>
    </chartFormat>
    <chartFormat chart="16" format="31" series="1">
      <pivotArea type="data" outline="0" fieldPosition="0">
        <references count="1">
          <reference field="4294967294" count="1" selected="0">
            <x v="7"/>
          </reference>
        </references>
      </pivotArea>
    </chartFormat>
    <chartFormat chart="16" format="32" series="1">
      <pivotArea type="data" outline="0" fieldPosition="0">
        <references count="1">
          <reference field="4294967294" count="1" selected="0">
            <x v="8"/>
          </reference>
        </references>
      </pivotArea>
    </chartFormat>
    <chartFormat chart="16" format="33" series="1">
      <pivotArea type="data" outline="0" fieldPosition="0">
        <references count="1">
          <reference field="4294967294" count="1" selected="0">
            <x v="9"/>
          </reference>
        </references>
      </pivotArea>
    </chartFormat>
    <chartFormat chart="16" format="34" series="1">
      <pivotArea type="data" outline="0" fieldPosition="0">
        <references count="1">
          <reference field="4294967294" count="1" selected="0">
            <x v="10"/>
          </reference>
        </references>
      </pivotArea>
    </chartFormat>
    <chartFormat chart="16"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6C31DC-710B-458A-B320-6E68B2DCF8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6" firstHeaderRow="0" firstDataRow="1" firstDataCol="1"/>
  <pivotFields count="24">
    <pivotField showAll="0"/>
    <pivotField axis="axisRow" showAll="0">
      <items count="88">
        <item h="1" x="2"/>
        <item h="1" x="9"/>
        <item h="1" x="34"/>
        <item h="1" x="66"/>
        <item h="1" x="5"/>
        <item h="1" x="51"/>
        <item h="1" x="8"/>
        <item h="1" x="35"/>
        <item h="1" x="0"/>
        <item h="1" x="27"/>
        <item h="1" x="36"/>
        <item h="1" x="1"/>
        <item h="1" x="3"/>
        <item h="1" x="74"/>
        <item h="1" x="22"/>
        <item h="1" x="23"/>
        <item h="1" x="37"/>
        <item h="1" x="38"/>
        <item h="1" x="6"/>
        <item h="1" x="52"/>
        <item h="1" x="19"/>
        <item h="1" x="10"/>
        <item h="1" x="67"/>
        <item h="1" x="39"/>
        <item h="1" x="4"/>
        <item h="1" x="40"/>
        <item h="1" x="7"/>
        <item h="1" x="41"/>
        <item h="1" x="24"/>
        <item h="1" x="11"/>
        <item h="1" x="75"/>
        <item h="1" x="42"/>
        <item h="1" x="76"/>
        <item h="1" x="53"/>
        <item h="1" x="12"/>
        <item h="1" x="43"/>
        <item h="1" x="68"/>
        <item h="1" x="54"/>
        <item h="1" x="77"/>
        <item h="1" x="78"/>
        <item h="1" x="13"/>
        <item h="1" x="44"/>
        <item h="1" x="79"/>
        <item h="1" x="45"/>
        <item h="1" x="14"/>
        <item h="1" x="46"/>
        <item h="1" x="59"/>
        <item x="62"/>
        <item x="15"/>
        <item h="1" x="63"/>
        <item h="1" x="60"/>
        <item h="1" x="80"/>
        <item h="1" x="57"/>
        <item h="1" x="28"/>
        <item h="1" x="20"/>
        <item h="1" x="69"/>
        <item h="1" x="70"/>
        <item h="1" x="81"/>
        <item h="1" x="71"/>
        <item h="1" x="29"/>
        <item h="1" x="25"/>
        <item h="1" x="64"/>
        <item h="1" x="26"/>
        <item h="1" x="47"/>
        <item h="1" x="65"/>
        <item h="1" x="48"/>
        <item h="1" x="84"/>
        <item h="1" x="82"/>
        <item h="1" x="30"/>
        <item h="1" x="72"/>
        <item h="1" x="73"/>
        <item h="1" x="85"/>
        <item h="1" x="61"/>
        <item h="1" x="16"/>
        <item h="1" x="83"/>
        <item h="1" x="17"/>
        <item h="1" x="18"/>
        <item h="1" x="86"/>
        <item h="1" x="49"/>
        <item h="1" x="55"/>
        <item h="1" x="21"/>
        <item h="1" x="50"/>
        <item h="1" x="58"/>
        <item h="1" x="31"/>
        <item h="1" x="32"/>
        <item h="1" x="33"/>
        <item h="1"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1"/>
  </rowFields>
  <rowItems count="3">
    <i>
      <x v="47"/>
    </i>
    <i>
      <x v="48"/>
    </i>
    <i t="grand">
      <x/>
    </i>
  </rowItems>
  <colFields count="1">
    <field x="-2"/>
  </colFields>
  <colItems count="4">
    <i>
      <x/>
    </i>
    <i i="1">
      <x v="1"/>
    </i>
    <i i="2">
      <x v="2"/>
    </i>
    <i i="3">
      <x v="3"/>
    </i>
  </colItems>
  <dataFields count="4">
    <dataField name="Sum of Q1 Total" fld="19" baseField="0" baseItem="0"/>
    <dataField name="Sum of Q2 Total" fld="20" baseField="0" baseItem="0"/>
    <dataField name="Sum of Q3 Total" fld="21" baseField="0" baseItem="0"/>
    <dataField name="Sum of Q4 Total" fld="22" baseField="0" baseItem="0"/>
  </dataFields>
  <chartFormats count="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5D3BEF-B77D-4053-A338-5728492080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11">
        <item x="9"/>
        <item x="7"/>
        <item x="8"/>
        <item x="3"/>
        <item x="1"/>
        <item x="0"/>
        <item x="5"/>
        <item x="2"/>
        <item x="4"/>
        <item x="6"/>
        <item t="default"/>
      </items>
    </pivotField>
    <pivotField showAll="0"/>
    <pivotField showAll="0"/>
    <pivotField showAll="0"/>
    <pivotField showAll="0"/>
    <pivotField showAll="0"/>
    <pivotField showAll="0"/>
    <pivotField showAll="0"/>
    <pivotField showAll="0"/>
  </pivotFields>
  <rowFields count="1">
    <field x="15"/>
  </rowFields>
  <rowItems count="11">
    <i>
      <x/>
    </i>
    <i>
      <x v="1"/>
    </i>
    <i>
      <x v="2"/>
    </i>
    <i>
      <x v="3"/>
    </i>
    <i>
      <x v="4"/>
    </i>
    <i>
      <x v="5"/>
    </i>
    <i>
      <x v="6"/>
    </i>
    <i>
      <x v="7"/>
    </i>
    <i>
      <x v="8"/>
    </i>
    <i>
      <x v="9"/>
    </i>
    <i t="grand">
      <x/>
    </i>
  </rowItems>
  <colItems count="1">
    <i/>
  </colItems>
  <dataFields count="1">
    <dataField name="Sum of Total" fld="14" baseField="0" baseItem="0"/>
  </dataFields>
  <chartFormats count="33">
    <chartFormat chart="2"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5" count="1" selected="0">
            <x v="0"/>
          </reference>
        </references>
      </pivotArea>
    </chartFormat>
    <chartFormat chart="5" format="14">
      <pivotArea type="data" outline="0" fieldPosition="0">
        <references count="2">
          <reference field="4294967294" count="1" selected="0">
            <x v="0"/>
          </reference>
          <reference field="15" count="1" selected="0">
            <x v="1"/>
          </reference>
        </references>
      </pivotArea>
    </chartFormat>
    <chartFormat chart="5" format="15">
      <pivotArea type="data" outline="0" fieldPosition="0">
        <references count="2">
          <reference field="4294967294" count="1" selected="0">
            <x v="0"/>
          </reference>
          <reference field="15" count="1" selected="0">
            <x v="2"/>
          </reference>
        </references>
      </pivotArea>
    </chartFormat>
    <chartFormat chart="5" format="16">
      <pivotArea type="data" outline="0" fieldPosition="0">
        <references count="2">
          <reference field="4294967294" count="1" selected="0">
            <x v="0"/>
          </reference>
          <reference field="15" count="1" selected="0">
            <x v="3"/>
          </reference>
        </references>
      </pivotArea>
    </chartFormat>
    <chartFormat chart="5" format="17">
      <pivotArea type="data" outline="0" fieldPosition="0">
        <references count="2">
          <reference field="4294967294" count="1" selected="0">
            <x v="0"/>
          </reference>
          <reference field="15" count="1" selected="0">
            <x v="4"/>
          </reference>
        </references>
      </pivotArea>
    </chartFormat>
    <chartFormat chart="5" format="18">
      <pivotArea type="data" outline="0" fieldPosition="0">
        <references count="2">
          <reference field="4294967294" count="1" selected="0">
            <x v="0"/>
          </reference>
          <reference field="15" count="1" selected="0">
            <x v="5"/>
          </reference>
        </references>
      </pivotArea>
    </chartFormat>
    <chartFormat chart="5" format="19">
      <pivotArea type="data" outline="0" fieldPosition="0">
        <references count="2">
          <reference field="4294967294" count="1" selected="0">
            <x v="0"/>
          </reference>
          <reference field="15" count="1" selected="0">
            <x v="6"/>
          </reference>
        </references>
      </pivotArea>
    </chartFormat>
    <chartFormat chart="5" format="20">
      <pivotArea type="data" outline="0" fieldPosition="0">
        <references count="2">
          <reference field="4294967294" count="1" selected="0">
            <x v="0"/>
          </reference>
          <reference field="15" count="1" selected="0">
            <x v="7"/>
          </reference>
        </references>
      </pivotArea>
    </chartFormat>
    <chartFormat chart="5" format="21">
      <pivotArea type="data" outline="0" fieldPosition="0">
        <references count="2">
          <reference field="4294967294" count="1" selected="0">
            <x v="0"/>
          </reference>
          <reference field="15" count="1" selected="0">
            <x v="8"/>
          </reference>
        </references>
      </pivotArea>
    </chartFormat>
    <chartFormat chart="5" format="22">
      <pivotArea type="data" outline="0" fieldPosition="0">
        <references count="2">
          <reference field="4294967294" count="1" selected="0">
            <x v="0"/>
          </reference>
          <reference field="15" count="1" selected="0">
            <x v="9"/>
          </reference>
        </references>
      </pivotArea>
    </chartFormat>
    <chartFormat chart="2" format="1">
      <pivotArea type="data" outline="0" fieldPosition="0">
        <references count="2">
          <reference field="4294967294" count="1" selected="0">
            <x v="0"/>
          </reference>
          <reference field="15" count="1" selected="0">
            <x v="0"/>
          </reference>
        </references>
      </pivotArea>
    </chartFormat>
    <chartFormat chart="2" format="2">
      <pivotArea type="data" outline="0" fieldPosition="0">
        <references count="2">
          <reference field="4294967294" count="1" selected="0">
            <x v="0"/>
          </reference>
          <reference field="15" count="1" selected="0">
            <x v="1"/>
          </reference>
        </references>
      </pivotArea>
    </chartFormat>
    <chartFormat chart="2" format="3">
      <pivotArea type="data" outline="0" fieldPosition="0">
        <references count="2">
          <reference field="4294967294" count="1" selected="0">
            <x v="0"/>
          </reference>
          <reference field="15" count="1" selected="0">
            <x v="2"/>
          </reference>
        </references>
      </pivotArea>
    </chartFormat>
    <chartFormat chart="2" format="4">
      <pivotArea type="data" outline="0" fieldPosition="0">
        <references count="2">
          <reference field="4294967294" count="1" selected="0">
            <x v="0"/>
          </reference>
          <reference field="15" count="1" selected="0">
            <x v="3"/>
          </reference>
        </references>
      </pivotArea>
    </chartFormat>
    <chartFormat chart="2" format="5">
      <pivotArea type="data" outline="0" fieldPosition="0">
        <references count="2">
          <reference field="4294967294" count="1" selected="0">
            <x v="0"/>
          </reference>
          <reference field="15" count="1" selected="0">
            <x v="4"/>
          </reference>
        </references>
      </pivotArea>
    </chartFormat>
    <chartFormat chart="2" format="6">
      <pivotArea type="data" outline="0" fieldPosition="0">
        <references count="2">
          <reference field="4294967294" count="1" selected="0">
            <x v="0"/>
          </reference>
          <reference field="15" count="1" selected="0">
            <x v="5"/>
          </reference>
        </references>
      </pivotArea>
    </chartFormat>
    <chartFormat chart="2" format="7">
      <pivotArea type="data" outline="0" fieldPosition="0">
        <references count="2">
          <reference field="4294967294" count="1" selected="0">
            <x v="0"/>
          </reference>
          <reference field="15" count="1" selected="0">
            <x v="6"/>
          </reference>
        </references>
      </pivotArea>
    </chartFormat>
    <chartFormat chart="2" format="8">
      <pivotArea type="data" outline="0" fieldPosition="0">
        <references count="2">
          <reference field="4294967294" count="1" selected="0">
            <x v="0"/>
          </reference>
          <reference field="15" count="1" selected="0">
            <x v="7"/>
          </reference>
        </references>
      </pivotArea>
    </chartFormat>
    <chartFormat chart="2" format="9">
      <pivotArea type="data" outline="0" fieldPosition="0">
        <references count="2">
          <reference field="4294967294" count="1" selected="0">
            <x v="0"/>
          </reference>
          <reference field="15" count="1" selected="0">
            <x v="8"/>
          </reference>
        </references>
      </pivotArea>
    </chartFormat>
    <chartFormat chart="2" format="10">
      <pivotArea type="data" outline="0" fieldPosition="0">
        <references count="2">
          <reference field="4294967294" count="1" selected="0">
            <x v="0"/>
          </reference>
          <reference field="15" count="1" selected="0">
            <x v="9"/>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5" count="1" selected="0">
            <x v="0"/>
          </reference>
        </references>
      </pivotArea>
    </chartFormat>
    <chartFormat chart="9" format="24">
      <pivotArea type="data" outline="0" fieldPosition="0">
        <references count="2">
          <reference field="4294967294" count="1" selected="0">
            <x v="0"/>
          </reference>
          <reference field="15" count="1" selected="0">
            <x v="1"/>
          </reference>
        </references>
      </pivotArea>
    </chartFormat>
    <chartFormat chart="9" format="25">
      <pivotArea type="data" outline="0" fieldPosition="0">
        <references count="2">
          <reference field="4294967294" count="1" selected="0">
            <x v="0"/>
          </reference>
          <reference field="15" count="1" selected="0">
            <x v="2"/>
          </reference>
        </references>
      </pivotArea>
    </chartFormat>
    <chartFormat chart="9" format="26">
      <pivotArea type="data" outline="0" fieldPosition="0">
        <references count="2">
          <reference field="4294967294" count="1" selected="0">
            <x v="0"/>
          </reference>
          <reference field="15" count="1" selected="0">
            <x v="3"/>
          </reference>
        </references>
      </pivotArea>
    </chartFormat>
    <chartFormat chart="9" format="27">
      <pivotArea type="data" outline="0" fieldPosition="0">
        <references count="2">
          <reference field="4294967294" count="1" selected="0">
            <x v="0"/>
          </reference>
          <reference field="15" count="1" selected="0">
            <x v="4"/>
          </reference>
        </references>
      </pivotArea>
    </chartFormat>
    <chartFormat chart="9" format="28">
      <pivotArea type="data" outline="0" fieldPosition="0">
        <references count="2">
          <reference field="4294967294" count="1" selected="0">
            <x v="0"/>
          </reference>
          <reference field="15" count="1" selected="0">
            <x v="5"/>
          </reference>
        </references>
      </pivotArea>
    </chartFormat>
    <chartFormat chart="9" format="29">
      <pivotArea type="data" outline="0" fieldPosition="0">
        <references count="2">
          <reference field="4294967294" count="1" selected="0">
            <x v="0"/>
          </reference>
          <reference field="15" count="1" selected="0">
            <x v="6"/>
          </reference>
        </references>
      </pivotArea>
    </chartFormat>
    <chartFormat chart="9" format="30">
      <pivotArea type="data" outline="0" fieldPosition="0">
        <references count="2">
          <reference field="4294967294" count="1" selected="0">
            <x v="0"/>
          </reference>
          <reference field="15" count="1" selected="0">
            <x v="7"/>
          </reference>
        </references>
      </pivotArea>
    </chartFormat>
    <chartFormat chart="9" format="31">
      <pivotArea type="data" outline="0" fieldPosition="0">
        <references count="2">
          <reference field="4294967294" count="1" selected="0">
            <x v="0"/>
          </reference>
          <reference field="15" count="1" selected="0">
            <x v="8"/>
          </reference>
        </references>
      </pivotArea>
    </chartFormat>
    <chartFormat chart="9" format="32">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6C2236-F5B5-4F80-808B-0AAD652D0B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6">
        <item x="1"/>
        <item x="3"/>
        <item x="4"/>
        <item x="2"/>
        <item x="0"/>
        <item t="default"/>
      </items>
    </pivotField>
    <pivotField showAll="0"/>
    <pivotField showAll="0"/>
    <pivotField showAll="0"/>
    <pivotField showAll="0"/>
    <pivotField showAll="0"/>
    <pivotField showAll="0"/>
    <pivotField showAll="0"/>
  </pivotFields>
  <rowFields count="1">
    <field x="16"/>
  </rowFields>
  <rowItems count="6">
    <i>
      <x/>
    </i>
    <i>
      <x v="1"/>
    </i>
    <i>
      <x v="2"/>
    </i>
    <i>
      <x v="3"/>
    </i>
    <i>
      <x v="4"/>
    </i>
    <i t="grand">
      <x/>
    </i>
  </rowItems>
  <colItems count="1">
    <i/>
  </colItems>
  <dataFields count="1">
    <dataField name="Sum of Total" fld="14" baseField="0" baseItem="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6" count="1" selected="0">
            <x v="3"/>
          </reference>
        </references>
      </pivotArea>
    </chartFormat>
    <chartFormat chart="2" format="2">
      <pivotArea type="data" outline="0" fieldPosition="0">
        <references count="2">
          <reference field="4294967294" count="1" selected="0">
            <x v="0"/>
          </reference>
          <reference field="16" count="1" selected="0">
            <x v="0"/>
          </reference>
        </references>
      </pivotArea>
    </chartFormat>
    <chartFormat chart="2" format="3">
      <pivotArea type="data" outline="0" fieldPosition="0">
        <references count="2">
          <reference field="4294967294" count="1" selected="0">
            <x v="0"/>
          </reference>
          <reference field="16" count="1" selected="0">
            <x v="1"/>
          </reference>
        </references>
      </pivotArea>
    </chartFormat>
    <chartFormat chart="2" format="4">
      <pivotArea type="data" outline="0" fieldPosition="0">
        <references count="2">
          <reference field="4294967294" count="1" selected="0">
            <x v="0"/>
          </reference>
          <reference field="16" count="1" selected="0">
            <x v="4"/>
          </reference>
        </references>
      </pivotArea>
    </chartFormat>
    <chartFormat chart="2" format="5">
      <pivotArea type="data" outline="0" fieldPosition="0">
        <references count="2">
          <reference field="4294967294" count="1" selected="0">
            <x v="0"/>
          </reference>
          <reference field="16"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6" count="1" selected="0">
            <x v="0"/>
          </reference>
        </references>
      </pivotArea>
    </chartFormat>
    <chartFormat chart="4" format="8">
      <pivotArea type="data" outline="0" fieldPosition="0">
        <references count="2">
          <reference field="4294967294" count="1" selected="0">
            <x v="0"/>
          </reference>
          <reference field="16" count="1" selected="0">
            <x v="1"/>
          </reference>
        </references>
      </pivotArea>
    </chartFormat>
    <chartFormat chart="4" format="9">
      <pivotArea type="data" outline="0" fieldPosition="0">
        <references count="2">
          <reference field="4294967294" count="1" selected="0">
            <x v="0"/>
          </reference>
          <reference field="16" count="1" selected="0">
            <x v="2"/>
          </reference>
        </references>
      </pivotArea>
    </chartFormat>
    <chartFormat chart="4" format="10">
      <pivotArea type="data" outline="0" fieldPosition="0">
        <references count="2">
          <reference field="4294967294" count="1" selected="0">
            <x v="0"/>
          </reference>
          <reference field="16" count="1" selected="0">
            <x v="3"/>
          </reference>
        </references>
      </pivotArea>
    </chartFormat>
    <chartFormat chart="4" format="11">
      <pivotArea type="data" outline="0" fieldPosition="0">
        <references count="2">
          <reference field="4294967294" count="1" selected="0">
            <x v="0"/>
          </reference>
          <reference field="1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6" count="1" selected="0">
            <x v="0"/>
          </reference>
        </references>
      </pivotArea>
    </chartFormat>
    <chartFormat chart="7" format="14">
      <pivotArea type="data" outline="0" fieldPosition="0">
        <references count="2">
          <reference field="4294967294" count="1" selected="0">
            <x v="0"/>
          </reference>
          <reference field="16" count="1" selected="0">
            <x v="1"/>
          </reference>
        </references>
      </pivotArea>
    </chartFormat>
    <chartFormat chart="7" format="15">
      <pivotArea type="data" outline="0" fieldPosition="0">
        <references count="2">
          <reference field="4294967294" count="1" selected="0">
            <x v="0"/>
          </reference>
          <reference field="16" count="1" selected="0">
            <x v="2"/>
          </reference>
        </references>
      </pivotArea>
    </chartFormat>
    <chartFormat chart="7" format="16">
      <pivotArea type="data" outline="0" fieldPosition="0">
        <references count="2">
          <reference field="4294967294" count="1" selected="0">
            <x v="0"/>
          </reference>
          <reference field="16" count="1" selected="0">
            <x v="3"/>
          </reference>
        </references>
      </pivotArea>
    </chartFormat>
    <chartFormat chart="7" format="17">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07BC8412-7FA5-4325-83DF-DC6CA97D1585}" sourceName="Model">
  <pivotTables>
    <pivotTable tabId="8" name="PivotTable2"/>
    <pivotTable tabId="9" name="PivotTable3"/>
  </pivotTables>
  <data>
    <tabular pivotCacheId="198049173">
      <items count="87">
        <i x="2"/>
        <i x="9"/>
        <i x="34"/>
        <i x="66"/>
        <i x="5"/>
        <i x="51"/>
        <i x="8"/>
        <i x="35"/>
        <i x="0"/>
        <i x="27"/>
        <i x="36"/>
        <i x="1"/>
        <i x="3"/>
        <i x="74"/>
        <i x="22"/>
        <i x="23"/>
        <i x="37"/>
        <i x="38"/>
        <i x="6"/>
        <i x="52"/>
        <i x="19"/>
        <i x="10"/>
        <i x="67"/>
        <i x="39"/>
        <i x="4"/>
        <i x="40"/>
        <i x="7"/>
        <i x="41"/>
        <i x="24"/>
        <i x="11"/>
        <i x="75"/>
        <i x="42"/>
        <i x="76"/>
        <i x="53"/>
        <i x="12"/>
        <i x="43"/>
        <i x="68"/>
        <i x="54"/>
        <i x="77"/>
        <i x="78"/>
        <i x="13"/>
        <i x="44"/>
        <i x="79"/>
        <i x="45"/>
        <i x="14"/>
        <i x="46"/>
        <i x="59"/>
        <i x="62" s="1"/>
        <i x="15" s="1"/>
        <i x="63"/>
        <i x="60"/>
        <i x="80"/>
        <i x="57"/>
        <i x="28"/>
        <i x="20"/>
        <i x="69"/>
        <i x="70"/>
        <i x="81"/>
        <i x="71"/>
        <i x="29"/>
        <i x="25"/>
        <i x="64"/>
        <i x="26"/>
        <i x="47"/>
        <i x="65"/>
        <i x="48"/>
        <i x="84"/>
        <i x="82"/>
        <i x="30"/>
        <i x="72"/>
        <i x="73"/>
        <i x="85"/>
        <i x="61"/>
        <i x="16"/>
        <i x="83"/>
        <i x="17"/>
        <i x="18"/>
        <i x="86"/>
        <i x="49"/>
        <i x="55"/>
        <i x="21"/>
        <i x="50"/>
        <i x="58"/>
        <i x="31"/>
        <i x="32"/>
        <i x="33"/>
        <i x="5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D14FC557-94C9-42D2-9AFA-628D5C270316}" sourceName="Make">
  <pivotTables>
    <pivotTable tabId="7" name="PivotTable1"/>
  </pivotTables>
  <data>
    <tabular pivotCacheId="198049173">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3" xr10:uid="{7894AE2C-59CB-4FEE-A070-D3E5A0477716}" cache="Slicer_Model" caption="Model" startItem="45" style="SlicerStyleOther2" rowHeight="247650"/>
  <slicer name="Make 2" xr10:uid="{649EA2D3-1436-4CDD-8BA1-730C0D6E72A4}" cache="Slicer_Make" caption="Make" style="SlicerStyleOther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F2D35B29-641F-42B5-9F2B-35C912363862}" cache="Slicer_Make" caption="Make" style="SlicerStyleOther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F9057B46-BE98-4F96-A76E-886046F16DB4}" cache="Slicer_Model" caption="Model" startItem="27" style="SlicerStyleOther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65775644-EE09-4D6B-AF16-B15A80AC0C65}" cache="Slicer_Model" caption="Model" style="SlicerStyleOther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569407-F686-4B67-938C-1C07B6936F87}" name="Table1" displayName="Table1" ref="A1:X88" totalsRowShown="0" headerRowDxfId="25" dataDxfId="24">
  <tableColumns count="24">
    <tableColumn id="1" xr3:uid="{14A1C96D-6888-4DDE-9EDE-81FBC914E7C3}" name="Make" dataDxfId="23"/>
    <tableColumn id="2" xr3:uid="{AD222311-196E-4533-9679-AD460B806FEB}" name="Model" dataDxfId="22"/>
    <tableColumn id="3" xr3:uid="{30E53E22-005B-479D-B75F-F5E5DF052466}" name="January" dataDxfId="21"/>
    <tableColumn id="4" xr3:uid="{EDD03543-D23A-438A-8E77-747CA2EAFE05}" name="February" dataDxfId="20"/>
    <tableColumn id="5" xr3:uid="{AB2103C5-5973-4B1A-A12E-C2D11A50E97C}" name="March" dataDxfId="19"/>
    <tableColumn id="6" xr3:uid="{8A6F9349-D8FC-4EF5-BB12-0700D41D87DF}" name="April" dataDxfId="18"/>
    <tableColumn id="7" xr3:uid="{ABAF06D1-CA3E-4759-9431-89CA47500438}" name="May" dataDxfId="17"/>
    <tableColumn id="8" xr3:uid="{77B05425-F320-4712-9E8A-890F5996A73D}" name="June" dataDxfId="16"/>
    <tableColumn id="9" xr3:uid="{FA7AFF86-9AD7-422B-9DD7-CCC45A190E10}" name="July" dataDxfId="15"/>
    <tableColumn id="10" xr3:uid="{6D12114E-1EE7-4D52-A7C9-873A20B91BB3}" name="August" dataDxfId="14"/>
    <tableColumn id="11" xr3:uid="{45821752-29B2-4CE8-893A-CAC3A7385AB5}" name="September" dataDxfId="13"/>
    <tableColumn id="12" xr3:uid="{E160D87E-39CA-4370-825B-80E97FA7C344}" name="October " dataDxfId="12"/>
    <tableColumn id="13" xr3:uid="{C4440E55-DFA3-45CE-8EF9-D3B042A0E34C}" name="November " dataDxfId="11"/>
    <tableColumn id="14" xr3:uid="{F6EDC839-7E9E-4478-80A5-B67AAB7E08C9}" name="December" dataDxfId="10"/>
    <tableColumn id="15" xr3:uid="{C805C403-4398-41EF-BE68-99B2509B264B}" name="Total" dataDxfId="9">
      <calculatedColumnFormula>SUM(C2:N2)</calculatedColumnFormula>
    </tableColumn>
    <tableColumn id="16" xr3:uid="{AAB30501-75CD-4853-95BF-FF673275EC8B}" name="Segment" dataDxfId="8"/>
    <tableColumn id="17" xr3:uid="{3ED0AF96-0AE0-48E0-B471-68055F455CA7}" name="Body Type" dataDxfId="7"/>
    <tableColumn id="18" xr3:uid="{D372A44F-C4F6-4EA6-A4F5-7E8BD0E3B6FC}" name="MoM %" dataDxfId="6"/>
    <tableColumn id="19" xr3:uid="{E458E2DD-CA30-41FE-B4DE-34C11CAC2DC9}" name="YoY %" dataDxfId="5"/>
    <tableColumn id="22" xr3:uid="{595E7B1C-D471-44D2-A83B-5E62FE92DC29}" name="Q1 Total" dataDxfId="4">
      <calculatedColumnFormula>C2+D2+E2</calculatedColumnFormula>
    </tableColumn>
    <tableColumn id="27" xr3:uid="{7E77088D-D4AA-445B-933D-06FC89E21BAB}" name="Q2 Total" dataDxfId="3">
      <calculatedColumnFormula>F2+G2+H2</calculatedColumnFormula>
    </tableColumn>
    <tableColumn id="28" xr3:uid="{CAE879BA-F846-4D88-96B2-B3E863664A6D}" name="Q3 Total" dataDxfId="2">
      <calculatedColumnFormula>I2+J2+K2</calculatedColumnFormula>
    </tableColumn>
    <tableColumn id="29" xr3:uid="{AEF18BC0-57EC-42A4-B89B-29CB29145A77}" name="Q4 Total" dataDxfId="1">
      <calculatedColumnFormula>L2+M2+N2</calculatedColumnFormula>
    </tableColumn>
    <tableColumn id="20" xr3:uid="{D7A066D3-3393-4765-9AA2-C3406217502D}" name="Total Sales" dataDxfId="0">
      <calculatedColumnFormula>SUM(T2+U2+V2+W2)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4BE1B-2DFB-474E-AD06-3CF0780F6D3B}">
  <dimension ref="A1:X102"/>
  <sheetViews>
    <sheetView tabSelected="1" zoomScale="64" zoomScaleNormal="110" zoomScaleSheetLayoutView="100" workbookViewId="0">
      <selection activeCell="F16" sqref="F16"/>
    </sheetView>
  </sheetViews>
  <sheetFormatPr defaultRowHeight="25.05" customHeight="1" x14ac:dyDescent="0.4"/>
  <cols>
    <col min="1" max="2" width="15.77734375" style="3" customWidth="1"/>
    <col min="3" max="5" width="15.77734375" style="9" customWidth="1"/>
    <col min="6" max="10" width="15.77734375" style="3" customWidth="1"/>
    <col min="11" max="11" width="16.5546875" style="3" customWidth="1"/>
    <col min="12" max="12" width="15.77734375" style="3" customWidth="1"/>
    <col min="13" max="13" width="16.33203125" style="3" customWidth="1"/>
    <col min="14" max="14" width="15.77734375" style="3" customWidth="1"/>
    <col min="15" max="15" width="15.77734375" style="9" customWidth="1"/>
    <col min="16" max="19" width="15.77734375" style="3" customWidth="1"/>
    <col min="20" max="21" width="14.21875" style="3" customWidth="1"/>
    <col min="22" max="23" width="11.5546875" style="3" bestFit="1" customWidth="1"/>
    <col min="24" max="24" width="18.6640625" style="3" bestFit="1" customWidth="1"/>
    <col min="25" max="16384" width="8.88671875" style="3"/>
  </cols>
  <sheetData>
    <row r="1" spans="1:24" ht="25.05" customHeight="1" x14ac:dyDescent="0.4">
      <c r="A1" s="1" t="s">
        <v>42</v>
      </c>
      <c r="B1" s="1" t="s">
        <v>0</v>
      </c>
      <c r="C1" s="8" t="s">
        <v>35</v>
      </c>
      <c r="D1" s="8" t="s">
        <v>36</v>
      </c>
      <c r="E1" s="8" t="s">
        <v>37</v>
      </c>
      <c r="F1" s="1" t="s">
        <v>34</v>
      </c>
      <c r="G1" s="1" t="s">
        <v>38</v>
      </c>
      <c r="H1" s="1" t="s">
        <v>39</v>
      </c>
      <c r="I1" s="1" t="s">
        <v>131</v>
      </c>
      <c r="J1" s="1" t="s">
        <v>130</v>
      </c>
      <c r="K1" s="1" t="s">
        <v>129</v>
      </c>
      <c r="L1" s="1" t="s">
        <v>128</v>
      </c>
      <c r="M1" s="1" t="s">
        <v>127</v>
      </c>
      <c r="N1" s="2" t="s">
        <v>126</v>
      </c>
      <c r="O1" s="8" t="s">
        <v>132</v>
      </c>
      <c r="P1" s="1" t="s">
        <v>40</v>
      </c>
      <c r="Q1" s="1" t="s">
        <v>124</v>
      </c>
      <c r="R1" s="1" t="s">
        <v>41</v>
      </c>
      <c r="S1" s="1" t="s">
        <v>134</v>
      </c>
      <c r="T1" s="1" t="s">
        <v>138</v>
      </c>
      <c r="U1" s="1" t="s">
        <v>139</v>
      </c>
      <c r="V1" s="1" t="s">
        <v>140</v>
      </c>
      <c r="W1" s="1" t="s">
        <v>141</v>
      </c>
      <c r="X1" s="1" t="s">
        <v>146</v>
      </c>
    </row>
    <row r="2" spans="1:24" ht="25.05" customHeight="1" x14ac:dyDescent="0.4">
      <c r="A2" s="3" t="s">
        <v>1</v>
      </c>
      <c r="B2" s="3" t="s">
        <v>49</v>
      </c>
      <c r="C2" s="3">
        <v>0</v>
      </c>
      <c r="D2" s="3">
        <v>0</v>
      </c>
      <c r="E2" s="3">
        <v>0</v>
      </c>
      <c r="F2" s="3">
        <v>0</v>
      </c>
      <c r="G2" s="3">
        <v>0</v>
      </c>
      <c r="H2" s="3">
        <v>0</v>
      </c>
      <c r="I2" s="3">
        <v>0</v>
      </c>
      <c r="J2" s="3">
        <v>579</v>
      </c>
      <c r="K2" s="3">
        <v>341</v>
      </c>
      <c r="L2" s="3">
        <v>221</v>
      </c>
      <c r="M2" s="3">
        <v>47</v>
      </c>
      <c r="N2" s="3">
        <v>79</v>
      </c>
      <c r="O2" s="9">
        <f>SUM(C2:N2)</f>
        <v>1267</v>
      </c>
      <c r="P2" s="3" t="s">
        <v>9</v>
      </c>
      <c r="Q2" s="3" t="s">
        <v>47</v>
      </c>
      <c r="R2" s="3">
        <v>68</v>
      </c>
      <c r="S2" s="3">
        <v>0</v>
      </c>
      <c r="T2" s="3">
        <f t="shared" ref="T2:T33" si="0">C2+D2+E2</f>
        <v>0</v>
      </c>
      <c r="U2" s="3">
        <f t="shared" ref="U2:U33" si="1">F2+G2+H2</f>
        <v>0</v>
      </c>
      <c r="V2" s="3">
        <f t="shared" ref="V2:V33" si="2">I2+J2+K2</f>
        <v>920</v>
      </c>
      <c r="W2" s="3">
        <f t="shared" ref="W2:W33" si="3">L2+M2+N2</f>
        <v>347</v>
      </c>
      <c r="X2" s="3">
        <f t="shared" ref="X2:X33" si="4">SUM(T2+U2+V2+W2)</f>
        <v>1267</v>
      </c>
    </row>
    <row r="3" spans="1:24" ht="25.05" customHeight="1" x14ac:dyDescent="0.4">
      <c r="A3" s="3" t="s">
        <v>1</v>
      </c>
      <c r="B3" s="3" t="s">
        <v>2</v>
      </c>
      <c r="C3" s="3">
        <v>234</v>
      </c>
      <c r="D3" s="3">
        <v>211</v>
      </c>
      <c r="E3" s="3">
        <v>265</v>
      </c>
      <c r="F3" s="3">
        <v>251</v>
      </c>
      <c r="G3" s="3">
        <v>155</v>
      </c>
      <c r="H3" s="3">
        <v>77</v>
      </c>
      <c r="I3" s="3">
        <v>90</v>
      </c>
      <c r="J3" s="3">
        <v>507</v>
      </c>
      <c r="K3" s="3">
        <v>300</v>
      </c>
      <c r="L3" s="3">
        <v>300</v>
      </c>
      <c r="M3" s="3">
        <v>200</v>
      </c>
      <c r="N3" s="3">
        <v>300</v>
      </c>
      <c r="O3" s="9">
        <f t="shared" ref="O3:O66" si="5">SUM(C3:N3)</f>
        <v>2890</v>
      </c>
      <c r="P3" s="3" t="s">
        <v>44</v>
      </c>
      <c r="Q3" s="3" t="s">
        <v>48</v>
      </c>
      <c r="R3" s="3">
        <v>50</v>
      </c>
      <c r="S3" s="3">
        <v>-3</v>
      </c>
      <c r="T3" s="3">
        <f t="shared" si="0"/>
        <v>710</v>
      </c>
      <c r="U3" s="3">
        <f t="shared" si="1"/>
        <v>483</v>
      </c>
      <c r="V3" s="3">
        <f t="shared" si="2"/>
        <v>897</v>
      </c>
      <c r="W3" s="3">
        <f t="shared" si="3"/>
        <v>800</v>
      </c>
      <c r="X3" s="3">
        <f t="shared" si="4"/>
        <v>2890</v>
      </c>
    </row>
    <row r="4" spans="1:24" ht="25.05" customHeight="1" x14ac:dyDescent="0.4">
      <c r="A4" s="3" t="s">
        <v>1</v>
      </c>
      <c r="B4" s="3" t="s">
        <v>3</v>
      </c>
      <c r="C4" s="3">
        <v>231</v>
      </c>
      <c r="D4" s="3">
        <v>127</v>
      </c>
      <c r="E4" s="3">
        <v>211</v>
      </c>
      <c r="F4" s="3">
        <v>93</v>
      </c>
      <c r="G4" s="3">
        <v>125</v>
      </c>
      <c r="H4" s="3">
        <v>136</v>
      </c>
      <c r="I4" s="3">
        <v>68</v>
      </c>
      <c r="J4" s="3">
        <v>38</v>
      </c>
      <c r="K4" s="3">
        <v>41</v>
      </c>
      <c r="L4" s="3">
        <v>103</v>
      </c>
      <c r="M4" s="3">
        <v>201</v>
      </c>
      <c r="N4" s="3">
        <v>96</v>
      </c>
      <c r="O4" s="9">
        <f t="shared" si="5"/>
        <v>1470</v>
      </c>
      <c r="P4" s="3" t="s">
        <v>9</v>
      </c>
      <c r="Q4" s="3" t="s">
        <v>47</v>
      </c>
      <c r="R4" s="3">
        <v>-52</v>
      </c>
      <c r="S4" s="3">
        <v>-72</v>
      </c>
      <c r="T4" s="3">
        <f t="shared" si="0"/>
        <v>569</v>
      </c>
      <c r="U4" s="3">
        <f t="shared" si="1"/>
        <v>354</v>
      </c>
      <c r="V4" s="3">
        <f t="shared" si="2"/>
        <v>147</v>
      </c>
      <c r="W4" s="3">
        <f t="shared" si="3"/>
        <v>400</v>
      </c>
      <c r="X4" s="3">
        <f t="shared" si="4"/>
        <v>1470</v>
      </c>
    </row>
    <row r="5" spans="1:24" ht="25.05" customHeight="1" x14ac:dyDescent="0.4">
      <c r="A5" s="3" t="s">
        <v>1</v>
      </c>
      <c r="B5" s="3" t="s">
        <v>4</v>
      </c>
      <c r="C5" s="3">
        <v>1</v>
      </c>
      <c r="D5" s="3">
        <v>0</v>
      </c>
      <c r="E5" s="3">
        <v>0</v>
      </c>
      <c r="F5" s="3">
        <v>1</v>
      </c>
      <c r="G5" s="3">
        <v>0</v>
      </c>
      <c r="H5" s="3">
        <v>0</v>
      </c>
      <c r="I5" s="3">
        <v>0</v>
      </c>
      <c r="J5" s="3">
        <v>1</v>
      </c>
      <c r="K5" s="3">
        <v>1</v>
      </c>
      <c r="L5" s="3">
        <v>4</v>
      </c>
      <c r="M5" s="3">
        <v>0</v>
      </c>
      <c r="N5" s="3">
        <v>1</v>
      </c>
      <c r="O5" s="9">
        <f t="shared" si="5"/>
        <v>9</v>
      </c>
      <c r="P5" s="3" t="s">
        <v>45</v>
      </c>
      <c r="Q5" s="3" t="s">
        <v>47</v>
      </c>
      <c r="R5" s="3">
        <v>0</v>
      </c>
      <c r="S5" s="3">
        <v>-50</v>
      </c>
      <c r="T5" s="3">
        <f t="shared" si="0"/>
        <v>1</v>
      </c>
      <c r="U5" s="3">
        <f t="shared" si="1"/>
        <v>1</v>
      </c>
      <c r="V5" s="3">
        <f t="shared" si="2"/>
        <v>2</v>
      </c>
      <c r="W5" s="3">
        <f t="shared" si="3"/>
        <v>5</v>
      </c>
      <c r="X5" s="3">
        <f t="shared" si="4"/>
        <v>9</v>
      </c>
    </row>
    <row r="6" spans="1:24" ht="25.05" customHeight="1" x14ac:dyDescent="0.4">
      <c r="A6" s="3" t="s">
        <v>1</v>
      </c>
      <c r="B6" s="3" t="s">
        <v>5</v>
      </c>
      <c r="C6" s="3">
        <v>184</v>
      </c>
      <c r="D6" s="3">
        <v>83</v>
      </c>
      <c r="E6" s="3">
        <v>530</v>
      </c>
      <c r="F6" s="3">
        <v>59</v>
      </c>
      <c r="G6" s="3">
        <v>235</v>
      </c>
      <c r="H6" s="3">
        <v>126</v>
      </c>
      <c r="I6" s="3">
        <v>177</v>
      </c>
      <c r="J6" s="3">
        <v>150</v>
      </c>
      <c r="K6" s="3">
        <v>28</v>
      </c>
      <c r="L6" s="3">
        <v>89</v>
      </c>
      <c r="M6" s="3">
        <v>61</v>
      </c>
      <c r="N6" s="3">
        <v>90</v>
      </c>
      <c r="O6" s="9">
        <f t="shared" si="5"/>
        <v>1812</v>
      </c>
      <c r="P6" s="3" t="s">
        <v>44</v>
      </c>
      <c r="Q6" s="3" t="s">
        <v>47</v>
      </c>
      <c r="R6" s="3">
        <v>48</v>
      </c>
      <c r="S6" s="3">
        <v>0</v>
      </c>
      <c r="T6" s="3">
        <f t="shared" si="0"/>
        <v>797</v>
      </c>
      <c r="U6" s="3">
        <f t="shared" si="1"/>
        <v>420</v>
      </c>
      <c r="V6" s="3">
        <f t="shared" si="2"/>
        <v>355</v>
      </c>
      <c r="W6" s="3">
        <f t="shared" si="3"/>
        <v>240</v>
      </c>
      <c r="X6" s="3">
        <f t="shared" si="4"/>
        <v>1812</v>
      </c>
    </row>
    <row r="7" spans="1:24" ht="25.05" customHeight="1" x14ac:dyDescent="0.4">
      <c r="A7" s="3" t="s">
        <v>6</v>
      </c>
      <c r="B7" s="3" t="s">
        <v>7</v>
      </c>
      <c r="C7" s="3">
        <v>2972</v>
      </c>
      <c r="D7" s="3">
        <v>2774</v>
      </c>
      <c r="E7" s="3">
        <v>2678</v>
      </c>
      <c r="F7" s="4">
        <v>1796</v>
      </c>
      <c r="G7" s="4">
        <v>2215</v>
      </c>
      <c r="H7" s="4">
        <v>1794</v>
      </c>
      <c r="I7" s="4">
        <v>2327</v>
      </c>
      <c r="J7" s="4">
        <v>2585</v>
      </c>
      <c r="K7" s="4">
        <v>2820</v>
      </c>
      <c r="L7" s="4">
        <v>2393</v>
      </c>
      <c r="M7" s="4">
        <v>2628</v>
      </c>
      <c r="N7" s="4">
        <v>3708</v>
      </c>
      <c r="O7" s="9">
        <f t="shared" si="5"/>
        <v>30690</v>
      </c>
      <c r="P7" s="3" t="s">
        <v>44</v>
      </c>
      <c r="Q7" s="3" t="s">
        <v>10</v>
      </c>
      <c r="R7" s="3">
        <v>41</v>
      </c>
      <c r="S7" s="3">
        <v>54</v>
      </c>
      <c r="T7" s="3">
        <f t="shared" si="0"/>
        <v>8424</v>
      </c>
      <c r="U7" s="3">
        <f t="shared" si="1"/>
        <v>5805</v>
      </c>
      <c r="V7" s="3">
        <f t="shared" si="2"/>
        <v>7732</v>
      </c>
      <c r="W7" s="3">
        <f t="shared" si="3"/>
        <v>8729</v>
      </c>
      <c r="X7" s="3">
        <f t="shared" si="4"/>
        <v>30690</v>
      </c>
    </row>
    <row r="8" spans="1:24" ht="25.05" customHeight="1" x14ac:dyDescent="0.4">
      <c r="A8" s="3" t="s">
        <v>6</v>
      </c>
      <c r="B8" s="3" t="s">
        <v>8</v>
      </c>
      <c r="C8" s="3">
        <v>1123</v>
      </c>
      <c r="D8" s="3">
        <v>1184</v>
      </c>
      <c r="E8" s="3">
        <v>1116</v>
      </c>
      <c r="F8" s="3">
        <v>824</v>
      </c>
      <c r="G8" s="4">
        <v>1054</v>
      </c>
      <c r="H8" s="3">
        <v>859</v>
      </c>
      <c r="I8" s="3">
        <v>957</v>
      </c>
      <c r="J8" s="4">
        <v>1018</v>
      </c>
      <c r="K8" s="3">
        <v>895</v>
      </c>
      <c r="L8" s="4">
        <v>1004</v>
      </c>
      <c r="M8" s="3">
        <v>709</v>
      </c>
      <c r="N8" s="3">
        <v>783</v>
      </c>
      <c r="O8" s="9">
        <f t="shared" si="5"/>
        <v>11526</v>
      </c>
      <c r="P8" s="3" t="s">
        <v>9</v>
      </c>
      <c r="Q8" s="3" t="s">
        <v>10</v>
      </c>
      <c r="R8" s="3">
        <v>10</v>
      </c>
      <c r="S8" s="3">
        <v>-30</v>
      </c>
      <c r="T8" s="3">
        <f t="shared" si="0"/>
        <v>3423</v>
      </c>
      <c r="U8" s="3">
        <f t="shared" si="1"/>
        <v>2737</v>
      </c>
      <c r="V8" s="3">
        <f t="shared" si="2"/>
        <v>2870</v>
      </c>
      <c r="W8" s="3">
        <f t="shared" si="3"/>
        <v>2496</v>
      </c>
      <c r="X8" s="3">
        <f t="shared" si="4"/>
        <v>11526</v>
      </c>
    </row>
    <row r="9" spans="1:24" ht="25.05" customHeight="1" x14ac:dyDescent="0.4">
      <c r="A9" s="3" t="s">
        <v>6</v>
      </c>
      <c r="B9" s="3" t="s">
        <v>11</v>
      </c>
      <c r="C9" s="3">
        <v>4586</v>
      </c>
      <c r="D9" s="3">
        <v>3184</v>
      </c>
      <c r="E9" s="3">
        <v>3277</v>
      </c>
      <c r="F9" s="4">
        <v>1731</v>
      </c>
      <c r="G9" s="4">
        <v>1553</v>
      </c>
      <c r="H9" s="4">
        <v>2151</v>
      </c>
      <c r="I9" s="4">
        <v>1340</v>
      </c>
      <c r="J9" s="4">
        <v>1723</v>
      </c>
      <c r="K9" s="4">
        <v>1960</v>
      </c>
      <c r="L9" s="4">
        <v>2149</v>
      </c>
      <c r="M9" s="4">
        <v>1668</v>
      </c>
      <c r="N9" s="4">
        <v>2334</v>
      </c>
      <c r="O9" s="9">
        <f t="shared" si="5"/>
        <v>27656</v>
      </c>
      <c r="P9" s="3" t="s">
        <v>9</v>
      </c>
      <c r="Q9" s="3" t="s">
        <v>47</v>
      </c>
      <c r="R9" s="3">
        <v>40</v>
      </c>
      <c r="S9" s="3">
        <v>-47</v>
      </c>
      <c r="T9" s="3">
        <f t="shared" si="0"/>
        <v>11047</v>
      </c>
      <c r="U9" s="3">
        <f t="shared" si="1"/>
        <v>5435</v>
      </c>
      <c r="V9" s="3">
        <f t="shared" si="2"/>
        <v>5023</v>
      </c>
      <c r="W9" s="3">
        <f t="shared" si="3"/>
        <v>6151</v>
      </c>
      <c r="X9" s="3">
        <f t="shared" si="4"/>
        <v>27656</v>
      </c>
    </row>
    <row r="10" spans="1:24" ht="25.05" customHeight="1" x14ac:dyDescent="0.4">
      <c r="A10" s="3" t="s">
        <v>12</v>
      </c>
      <c r="B10" s="3" t="s">
        <v>50</v>
      </c>
      <c r="C10" s="3">
        <v>5516</v>
      </c>
      <c r="D10" s="3">
        <v>5053</v>
      </c>
      <c r="E10" s="3">
        <v>4883</v>
      </c>
      <c r="F10" s="4">
        <v>4526</v>
      </c>
      <c r="G10" s="4">
        <v>4433</v>
      </c>
      <c r="H10" s="4">
        <v>4299</v>
      </c>
      <c r="I10" s="4">
        <v>4757</v>
      </c>
      <c r="J10" s="4">
        <v>4304</v>
      </c>
      <c r="K10" s="4">
        <v>4462</v>
      </c>
      <c r="L10" s="4">
        <v>4805</v>
      </c>
      <c r="M10" s="4">
        <v>4248</v>
      </c>
      <c r="N10" s="4">
        <v>3852</v>
      </c>
      <c r="O10" s="9">
        <f t="shared" si="5"/>
        <v>55138</v>
      </c>
      <c r="P10" s="3" t="s">
        <v>44</v>
      </c>
      <c r="Q10" s="3" t="s">
        <v>10</v>
      </c>
      <c r="R10" s="3">
        <v>-9</v>
      </c>
      <c r="S10" s="3">
        <v>1</v>
      </c>
      <c r="T10" s="3">
        <f t="shared" si="0"/>
        <v>15452</v>
      </c>
      <c r="U10" s="3">
        <f t="shared" si="1"/>
        <v>13258</v>
      </c>
      <c r="V10" s="3">
        <f t="shared" si="2"/>
        <v>13523</v>
      </c>
      <c r="W10" s="3">
        <f t="shared" si="3"/>
        <v>12905</v>
      </c>
      <c r="X10" s="3">
        <f t="shared" si="4"/>
        <v>55138</v>
      </c>
    </row>
    <row r="11" spans="1:24" ht="25.05" customHeight="1" x14ac:dyDescent="0.4">
      <c r="A11" s="3" t="s">
        <v>12</v>
      </c>
      <c r="B11" s="3" t="s">
        <v>13</v>
      </c>
      <c r="C11" s="3">
        <v>1827</v>
      </c>
      <c r="D11" s="3">
        <v>1290</v>
      </c>
      <c r="E11" s="3">
        <v>1420</v>
      </c>
      <c r="F11" s="4">
        <v>1219</v>
      </c>
      <c r="G11" s="3">
        <v>944</v>
      </c>
      <c r="H11" s="3">
        <v>882</v>
      </c>
      <c r="I11" s="3">
        <v>585</v>
      </c>
      <c r="J11" s="4">
        <v>1105</v>
      </c>
      <c r="K11" s="4">
        <v>2712</v>
      </c>
      <c r="L11" s="4">
        <v>2204</v>
      </c>
      <c r="M11" s="4">
        <v>2134</v>
      </c>
      <c r="N11" s="4">
        <v>1342</v>
      </c>
      <c r="O11" s="9">
        <f t="shared" si="5"/>
        <v>17664</v>
      </c>
      <c r="P11" s="3" t="s">
        <v>9</v>
      </c>
      <c r="Q11" s="3" t="s">
        <v>29</v>
      </c>
      <c r="R11" s="3">
        <v>-37</v>
      </c>
      <c r="S11" s="3">
        <v>41</v>
      </c>
      <c r="T11" s="3">
        <f t="shared" si="0"/>
        <v>4537</v>
      </c>
      <c r="U11" s="3">
        <f t="shared" si="1"/>
        <v>3045</v>
      </c>
      <c r="V11" s="3">
        <f t="shared" si="2"/>
        <v>4402</v>
      </c>
      <c r="W11" s="3">
        <f t="shared" si="3"/>
        <v>5680</v>
      </c>
      <c r="X11" s="3">
        <f t="shared" si="4"/>
        <v>17664</v>
      </c>
    </row>
    <row r="12" spans="1:24" ht="25.05" customHeight="1" x14ac:dyDescent="0.4">
      <c r="A12" s="3" t="s">
        <v>12</v>
      </c>
      <c r="B12" s="3" t="s">
        <v>14</v>
      </c>
      <c r="C12" s="3">
        <v>13212</v>
      </c>
      <c r="D12" s="3">
        <v>15276</v>
      </c>
      <c r="E12" s="3">
        <v>16458</v>
      </c>
      <c r="F12" s="4">
        <v>15447</v>
      </c>
      <c r="G12" s="4">
        <v>14662</v>
      </c>
      <c r="H12" s="4">
        <v>16293</v>
      </c>
      <c r="I12" s="4">
        <v>17350</v>
      </c>
      <c r="J12" s="4">
        <v>16762</v>
      </c>
      <c r="K12" s="4">
        <v>15902</v>
      </c>
      <c r="L12" s="4">
        <v>17497</v>
      </c>
      <c r="M12" s="4">
        <v>15452</v>
      </c>
      <c r="N12" s="4">
        <v>12608</v>
      </c>
      <c r="O12" s="9">
        <f t="shared" si="5"/>
        <v>186919</v>
      </c>
      <c r="P12" s="3" t="s">
        <v>9</v>
      </c>
      <c r="Q12" s="3" t="s">
        <v>47</v>
      </c>
      <c r="R12" s="3">
        <v>-18</v>
      </c>
      <c r="S12" s="3">
        <v>36</v>
      </c>
      <c r="T12" s="3">
        <f t="shared" si="0"/>
        <v>44946</v>
      </c>
      <c r="U12" s="3">
        <f t="shared" si="1"/>
        <v>46402</v>
      </c>
      <c r="V12" s="3">
        <f t="shared" si="2"/>
        <v>50014</v>
      </c>
      <c r="W12" s="3">
        <f t="shared" si="3"/>
        <v>45557</v>
      </c>
      <c r="X12" s="3">
        <f t="shared" si="4"/>
        <v>186919</v>
      </c>
    </row>
    <row r="13" spans="1:24" ht="25.05" customHeight="1" x14ac:dyDescent="0.4">
      <c r="A13" s="3" t="s">
        <v>12</v>
      </c>
      <c r="B13" s="3" t="s">
        <v>15</v>
      </c>
      <c r="C13" s="3">
        <v>8229</v>
      </c>
      <c r="D13" s="3">
        <v>7582</v>
      </c>
      <c r="E13" s="3">
        <v>8475</v>
      </c>
      <c r="F13" s="4">
        <v>7756</v>
      </c>
      <c r="G13" s="4">
        <v>7697</v>
      </c>
      <c r="H13" s="4">
        <v>6908</v>
      </c>
      <c r="I13" s="4">
        <v>6037</v>
      </c>
      <c r="J13" s="4">
        <v>6632</v>
      </c>
      <c r="K13" s="4">
        <v>6908</v>
      </c>
      <c r="L13" s="4">
        <v>7127</v>
      </c>
      <c r="M13" s="4">
        <v>5747</v>
      </c>
      <c r="N13" s="4">
        <v>5270</v>
      </c>
      <c r="O13" s="9">
        <f t="shared" si="5"/>
        <v>84368</v>
      </c>
      <c r="P13" s="3" t="s">
        <v>44</v>
      </c>
      <c r="Q13" s="3" t="s">
        <v>47</v>
      </c>
      <c r="R13" s="3">
        <v>-8</v>
      </c>
      <c r="S13" s="3">
        <v>-30</v>
      </c>
      <c r="T13" s="3">
        <f t="shared" si="0"/>
        <v>24286</v>
      </c>
      <c r="U13" s="3">
        <f t="shared" si="1"/>
        <v>22361</v>
      </c>
      <c r="V13" s="3">
        <f t="shared" si="2"/>
        <v>19577</v>
      </c>
      <c r="W13" s="3">
        <f t="shared" si="3"/>
        <v>18144</v>
      </c>
      <c r="X13" s="3">
        <f t="shared" si="4"/>
        <v>84368</v>
      </c>
    </row>
    <row r="14" spans="1:24" ht="25.05" customHeight="1" x14ac:dyDescent="0.4">
      <c r="A14" s="3" t="s">
        <v>12</v>
      </c>
      <c r="B14" s="3" t="s">
        <v>125</v>
      </c>
      <c r="C14" s="3">
        <v>6865</v>
      </c>
      <c r="D14" s="3">
        <v>4947</v>
      </c>
      <c r="E14" s="3">
        <v>5034</v>
      </c>
      <c r="F14" s="4">
        <v>5117</v>
      </c>
      <c r="G14" s="4">
        <v>5328</v>
      </c>
      <c r="H14" s="4">
        <v>4948</v>
      </c>
      <c r="I14" s="4">
        <v>4922</v>
      </c>
      <c r="J14" s="4">
        <v>5365</v>
      </c>
      <c r="K14" s="4">
        <v>5103</v>
      </c>
      <c r="L14" s="4">
        <v>6235</v>
      </c>
      <c r="M14" s="4">
        <v>5667</v>
      </c>
      <c r="N14" s="4">
        <v>4489</v>
      </c>
      <c r="O14" s="9">
        <f t="shared" si="5"/>
        <v>64020</v>
      </c>
      <c r="P14" s="3" t="s">
        <v>17</v>
      </c>
      <c r="Q14" s="3" t="s">
        <v>48</v>
      </c>
      <c r="R14" s="3">
        <v>-21</v>
      </c>
      <c r="S14" s="3">
        <v>-14</v>
      </c>
      <c r="T14" s="3">
        <f t="shared" si="0"/>
        <v>16846</v>
      </c>
      <c r="U14" s="3">
        <f t="shared" si="1"/>
        <v>15393</v>
      </c>
      <c r="V14" s="3">
        <f t="shared" si="2"/>
        <v>15390</v>
      </c>
      <c r="W14" s="3">
        <f t="shared" si="3"/>
        <v>16391</v>
      </c>
      <c r="X14" s="3">
        <f t="shared" si="4"/>
        <v>64020</v>
      </c>
    </row>
    <row r="15" spans="1:24" ht="25.05" customHeight="1" x14ac:dyDescent="0.4">
      <c r="A15" s="3" t="s">
        <v>12</v>
      </c>
      <c r="B15" s="3" t="s">
        <v>16</v>
      </c>
      <c r="C15" s="3">
        <v>7083</v>
      </c>
      <c r="D15" s="3">
        <v>5131</v>
      </c>
      <c r="E15" s="3">
        <v>5155</v>
      </c>
      <c r="F15" s="4">
        <v>5899</v>
      </c>
      <c r="G15" s="4">
        <v>5169</v>
      </c>
      <c r="H15" s="4">
        <v>5315</v>
      </c>
      <c r="I15" s="4">
        <v>4937</v>
      </c>
      <c r="J15" s="4">
        <v>4913</v>
      </c>
      <c r="K15" s="4">
        <v>4428</v>
      </c>
      <c r="L15" s="4">
        <v>5354</v>
      </c>
      <c r="M15" s="4">
        <v>3925</v>
      </c>
      <c r="N15" s="4">
        <v>3453</v>
      </c>
      <c r="O15" s="9">
        <f t="shared" si="5"/>
        <v>60762</v>
      </c>
      <c r="P15" s="3" t="s">
        <v>17</v>
      </c>
      <c r="Q15" s="3" t="s">
        <v>48</v>
      </c>
      <c r="R15" s="3">
        <v>-12</v>
      </c>
      <c r="S15" s="3">
        <v>-25</v>
      </c>
      <c r="T15" s="3">
        <f t="shared" si="0"/>
        <v>17369</v>
      </c>
      <c r="U15" s="3">
        <f t="shared" si="1"/>
        <v>16383</v>
      </c>
      <c r="V15" s="3">
        <f t="shared" si="2"/>
        <v>14278</v>
      </c>
      <c r="W15" s="3">
        <f t="shared" si="3"/>
        <v>12732</v>
      </c>
      <c r="X15" s="3">
        <f t="shared" si="4"/>
        <v>60762</v>
      </c>
    </row>
    <row r="16" spans="1:24" ht="25.05" customHeight="1" x14ac:dyDescent="0.4">
      <c r="A16" s="3" t="s">
        <v>12</v>
      </c>
      <c r="B16" s="3" t="s">
        <v>43</v>
      </c>
      <c r="C16" s="3">
        <v>95</v>
      </c>
      <c r="D16" s="3">
        <v>66</v>
      </c>
      <c r="E16" s="3">
        <v>65</v>
      </c>
      <c r="F16" s="4">
        <v>45</v>
      </c>
      <c r="G16" s="4">
        <v>42</v>
      </c>
      <c r="H16" s="4">
        <v>30</v>
      </c>
      <c r="I16" s="3">
        <v>36</v>
      </c>
      <c r="J16" s="3">
        <v>40</v>
      </c>
      <c r="K16" s="3">
        <v>31</v>
      </c>
      <c r="L16" s="3">
        <v>32</v>
      </c>
      <c r="M16" s="3">
        <v>22</v>
      </c>
      <c r="N16" s="3">
        <v>24</v>
      </c>
      <c r="O16" s="9">
        <f t="shared" si="5"/>
        <v>528</v>
      </c>
      <c r="P16" s="3" t="s">
        <v>18</v>
      </c>
      <c r="Q16" s="3" t="s">
        <v>47</v>
      </c>
      <c r="R16" s="3">
        <v>9</v>
      </c>
      <c r="S16" s="3">
        <v>-70</v>
      </c>
      <c r="T16" s="3">
        <f t="shared" si="0"/>
        <v>226</v>
      </c>
      <c r="U16" s="3">
        <f t="shared" si="1"/>
        <v>117</v>
      </c>
      <c r="V16" s="3">
        <f t="shared" si="2"/>
        <v>107</v>
      </c>
      <c r="W16" s="3">
        <f t="shared" si="3"/>
        <v>78</v>
      </c>
      <c r="X16" s="3">
        <f t="shared" si="4"/>
        <v>528</v>
      </c>
    </row>
    <row r="17" spans="1:24" ht="25.05" customHeight="1" x14ac:dyDescent="0.4">
      <c r="A17" s="3" t="s">
        <v>12</v>
      </c>
      <c r="B17" s="3" t="s">
        <v>19</v>
      </c>
      <c r="C17" s="3">
        <v>102</v>
      </c>
      <c r="D17" s="3">
        <v>86</v>
      </c>
      <c r="E17" s="3">
        <v>71</v>
      </c>
      <c r="F17" s="4">
        <v>0</v>
      </c>
      <c r="G17" s="4">
        <v>0</v>
      </c>
      <c r="H17" s="4">
        <v>0</v>
      </c>
      <c r="I17" s="4">
        <v>0</v>
      </c>
      <c r="J17" s="4">
        <v>0</v>
      </c>
      <c r="K17" s="4">
        <v>0</v>
      </c>
      <c r="L17" s="4">
        <v>0</v>
      </c>
      <c r="M17" s="4">
        <v>0</v>
      </c>
      <c r="N17" s="4">
        <v>0</v>
      </c>
      <c r="O17" s="9">
        <f t="shared" si="5"/>
        <v>259</v>
      </c>
      <c r="P17" s="3" t="s">
        <v>18</v>
      </c>
      <c r="Q17" s="3" t="s">
        <v>47</v>
      </c>
      <c r="R17" s="3">
        <v>0</v>
      </c>
      <c r="S17" s="3">
        <v>0</v>
      </c>
      <c r="T17" s="3">
        <f t="shared" si="0"/>
        <v>259</v>
      </c>
      <c r="U17" s="3">
        <f t="shared" si="1"/>
        <v>0</v>
      </c>
      <c r="V17" s="3">
        <f t="shared" si="2"/>
        <v>0</v>
      </c>
      <c r="W17" s="3">
        <f t="shared" si="3"/>
        <v>0</v>
      </c>
      <c r="X17" s="3">
        <f t="shared" si="4"/>
        <v>259</v>
      </c>
    </row>
    <row r="18" spans="1:24" ht="25.05" customHeight="1" x14ac:dyDescent="0.4">
      <c r="A18" s="3" t="s">
        <v>12</v>
      </c>
      <c r="B18" s="3" t="s">
        <v>20</v>
      </c>
      <c r="C18" s="3">
        <v>183</v>
      </c>
      <c r="D18" s="3">
        <v>157</v>
      </c>
      <c r="E18" s="3">
        <v>110</v>
      </c>
      <c r="F18" s="3">
        <v>201</v>
      </c>
      <c r="G18" s="3">
        <v>168</v>
      </c>
      <c r="H18" s="3">
        <v>114</v>
      </c>
      <c r="I18" s="3">
        <v>129</v>
      </c>
      <c r="J18" s="3">
        <v>125</v>
      </c>
      <c r="K18" s="3">
        <v>98</v>
      </c>
      <c r="L18" s="3">
        <v>141</v>
      </c>
      <c r="M18" s="3">
        <v>84</v>
      </c>
      <c r="N18" s="3">
        <v>33</v>
      </c>
      <c r="O18" s="9">
        <f t="shared" si="5"/>
        <v>1543</v>
      </c>
      <c r="P18" s="3" t="s">
        <v>45</v>
      </c>
      <c r="Q18" s="3" t="s">
        <v>47</v>
      </c>
      <c r="R18" s="3">
        <v>-61</v>
      </c>
      <c r="S18" s="3">
        <v>-84</v>
      </c>
      <c r="T18" s="3">
        <f t="shared" si="0"/>
        <v>450</v>
      </c>
      <c r="U18" s="3">
        <f t="shared" si="1"/>
        <v>483</v>
      </c>
      <c r="V18" s="3">
        <f t="shared" si="2"/>
        <v>352</v>
      </c>
      <c r="W18" s="3">
        <f t="shared" si="3"/>
        <v>258</v>
      </c>
      <c r="X18" s="3">
        <f t="shared" si="4"/>
        <v>1543</v>
      </c>
    </row>
    <row r="19" spans="1:24" ht="25.05" customHeight="1" x14ac:dyDescent="0.4">
      <c r="A19" s="3" t="s">
        <v>12</v>
      </c>
      <c r="B19" s="3" t="s">
        <v>21</v>
      </c>
      <c r="C19" s="3">
        <v>11831</v>
      </c>
      <c r="D19" s="3">
        <v>8933</v>
      </c>
      <c r="E19" s="3">
        <v>9614</v>
      </c>
      <c r="F19" s="4">
        <v>9120</v>
      </c>
      <c r="G19" s="4">
        <v>9327</v>
      </c>
      <c r="H19" s="4">
        <v>9890</v>
      </c>
      <c r="I19" s="4">
        <v>8840</v>
      </c>
      <c r="J19" s="4">
        <v>9085</v>
      </c>
      <c r="K19" s="4">
        <v>10259</v>
      </c>
      <c r="L19" s="4">
        <v>10901</v>
      </c>
      <c r="M19" s="4">
        <v>9754</v>
      </c>
      <c r="N19" s="4">
        <v>10265</v>
      </c>
      <c r="O19" s="9">
        <f t="shared" si="5"/>
        <v>117819</v>
      </c>
      <c r="P19" s="3" t="s">
        <v>44</v>
      </c>
      <c r="Q19" s="3" t="s">
        <v>47</v>
      </c>
      <c r="R19" s="3">
        <v>5</v>
      </c>
      <c r="S19" s="3">
        <v>-1</v>
      </c>
      <c r="T19" s="3">
        <f t="shared" si="0"/>
        <v>30378</v>
      </c>
      <c r="U19" s="3">
        <f t="shared" si="1"/>
        <v>28337</v>
      </c>
      <c r="V19" s="3">
        <f t="shared" si="2"/>
        <v>28184</v>
      </c>
      <c r="W19" s="3">
        <f t="shared" si="3"/>
        <v>30920</v>
      </c>
      <c r="X19" s="3">
        <f t="shared" si="4"/>
        <v>117819</v>
      </c>
    </row>
    <row r="20" spans="1:24" ht="25.05" customHeight="1" x14ac:dyDescent="0.4">
      <c r="A20" s="3" t="s">
        <v>12</v>
      </c>
      <c r="B20" s="3" t="s">
        <v>22</v>
      </c>
      <c r="C20" s="3">
        <v>2172</v>
      </c>
      <c r="D20" s="3">
        <v>1680</v>
      </c>
      <c r="E20" s="3">
        <v>1716</v>
      </c>
      <c r="F20" s="4">
        <v>1571</v>
      </c>
      <c r="G20" s="4">
        <v>1381</v>
      </c>
      <c r="H20" s="4">
        <v>1424</v>
      </c>
      <c r="I20" s="4">
        <v>1420</v>
      </c>
      <c r="J20" s="4">
        <v>1194</v>
      </c>
      <c r="K20" s="4">
        <v>1198</v>
      </c>
      <c r="L20" s="4">
        <v>1272</v>
      </c>
      <c r="M20" s="4">
        <v>1213</v>
      </c>
      <c r="N20" s="3">
        <v>872</v>
      </c>
      <c r="O20" s="9">
        <f t="shared" si="5"/>
        <v>17113</v>
      </c>
      <c r="P20" s="3" t="s">
        <v>9</v>
      </c>
      <c r="Q20" s="3" t="s">
        <v>10</v>
      </c>
      <c r="R20" s="3">
        <v>-28</v>
      </c>
      <c r="S20" s="3">
        <v>22</v>
      </c>
      <c r="T20" s="3">
        <f t="shared" si="0"/>
        <v>5568</v>
      </c>
      <c r="U20" s="3">
        <f t="shared" si="1"/>
        <v>4376</v>
      </c>
      <c r="V20" s="3">
        <f t="shared" si="2"/>
        <v>3812</v>
      </c>
      <c r="W20" s="3">
        <f t="shared" si="3"/>
        <v>3357</v>
      </c>
      <c r="X20" s="3">
        <f t="shared" si="4"/>
        <v>17113</v>
      </c>
    </row>
    <row r="21" spans="1:24" ht="25.05" customHeight="1" x14ac:dyDescent="0.4">
      <c r="A21" s="3" t="s">
        <v>23</v>
      </c>
      <c r="B21" s="3" t="s">
        <v>24</v>
      </c>
      <c r="C21" s="3">
        <v>286</v>
      </c>
      <c r="D21" s="3">
        <v>204</v>
      </c>
      <c r="E21" s="3">
        <v>329</v>
      </c>
      <c r="F21" s="3">
        <v>282</v>
      </c>
      <c r="G21" s="3">
        <v>269</v>
      </c>
      <c r="H21" s="3">
        <v>216</v>
      </c>
      <c r="I21" s="3">
        <v>213</v>
      </c>
      <c r="J21" s="3">
        <v>280</v>
      </c>
      <c r="K21" s="3">
        <v>310</v>
      </c>
      <c r="L21" s="3">
        <v>236</v>
      </c>
      <c r="M21" s="3">
        <v>188</v>
      </c>
      <c r="N21" s="3">
        <v>175</v>
      </c>
      <c r="O21" s="9">
        <f t="shared" si="5"/>
        <v>2988</v>
      </c>
      <c r="P21" s="3" t="s">
        <v>46</v>
      </c>
      <c r="Q21" s="3" t="s">
        <v>47</v>
      </c>
      <c r="R21" s="3">
        <v>-7</v>
      </c>
      <c r="S21" s="3">
        <v>-29</v>
      </c>
      <c r="T21" s="3">
        <f t="shared" si="0"/>
        <v>819</v>
      </c>
      <c r="U21" s="3">
        <f t="shared" si="1"/>
        <v>767</v>
      </c>
      <c r="V21" s="3">
        <f t="shared" si="2"/>
        <v>803</v>
      </c>
      <c r="W21" s="3">
        <f t="shared" si="3"/>
        <v>599</v>
      </c>
      <c r="X21" s="3">
        <f t="shared" si="4"/>
        <v>2988</v>
      </c>
    </row>
    <row r="22" spans="1:24" ht="25.05" customHeight="1" x14ac:dyDescent="0.4">
      <c r="A22" s="3" t="s">
        <v>23</v>
      </c>
      <c r="B22" s="3" t="s">
        <v>25</v>
      </c>
      <c r="C22" s="3">
        <v>110</v>
      </c>
      <c r="D22" s="3">
        <v>127</v>
      </c>
      <c r="E22" s="3">
        <v>96</v>
      </c>
      <c r="F22" s="3">
        <v>95</v>
      </c>
      <c r="G22" s="3">
        <v>75</v>
      </c>
      <c r="H22" s="3">
        <v>65</v>
      </c>
      <c r="I22" s="3">
        <v>63</v>
      </c>
      <c r="J22" s="3">
        <v>60</v>
      </c>
      <c r="K22" s="3">
        <v>55</v>
      </c>
      <c r="L22" s="3">
        <v>188</v>
      </c>
      <c r="M22" s="3">
        <v>173</v>
      </c>
      <c r="N22" s="3">
        <v>111</v>
      </c>
      <c r="O22" s="9">
        <f t="shared" si="5"/>
        <v>1218</v>
      </c>
      <c r="P22" s="5" t="s">
        <v>45</v>
      </c>
      <c r="Q22" s="3" t="s">
        <v>47</v>
      </c>
      <c r="R22" s="3">
        <v>-36</v>
      </c>
      <c r="S22" s="3">
        <v>-42</v>
      </c>
      <c r="T22" s="3">
        <f t="shared" si="0"/>
        <v>333</v>
      </c>
      <c r="U22" s="3">
        <f t="shared" si="1"/>
        <v>235</v>
      </c>
      <c r="V22" s="3">
        <f t="shared" si="2"/>
        <v>178</v>
      </c>
      <c r="W22" s="3">
        <f t="shared" si="3"/>
        <v>472</v>
      </c>
      <c r="X22" s="3">
        <f t="shared" si="4"/>
        <v>1218</v>
      </c>
    </row>
    <row r="23" spans="1:24" ht="25.05" customHeight="1" x14ac:dyDescent="0.4">
      <c r="A23" s="3" t="s">
        <v>23</v>
      </c>
      <c r="B23" s="3" t="s">
        <v>33</v>
      </c>
      <c r="C23" s="3">
        <v>0</v>
      </c>
      <c r="D23" s="3">
        <v>0</v>
      </c>
      <c r="E23" s="3">
        <v>0</v>
      </c>
      <c r="F23" s="4">
        <v>0</v>
      </c>
      <c r="G23" s="4">
        <v>0</v>
      </c>
      <c r="H23" s="4">
        <v>0</v>
      </c>
      <c r="I23" s="3">
        <v>0</v>
      </c>
      <c r="J23" s="3">
        <v>0</v>
      </c>
      <c r="K23" s="3">
        <v>0</v>
      </c>
      <c r="L23" s="3">
        <v>0</v>
      </c>
      <c r="M23" s="3">
        <v>0</v>
      </c>
      <c r="N23" s="3">
        <v>0</v>
      </c>
      <c r="O23" s="9">
        <f t="shared" si="5"/>
        <v>0</v>
      </c>
      <c r="P23" s="3" t="s">
        <v>18</v>
      </c>
      <c r="Q23" s="3" t="s">
        <v>47</v>
      </c>
      <c r="R23" s="3">
        <v>0</v>
      </c>
      <c r="S23" s="3">
        <v>0</v>
      </c>
      <c r="T23" s="3">
        <f t="shared" si="0"/>
        <v>0</v>
      </c>
      <c r="U23" s="3">
        <f t="shared" si="1"/>
        <v>0</v>
      </c>
      <c r="V23" s="3">
        <f t="shared" si="2"/>
        <v>0</v>
      </c>
      <c r="W23" s="3">
        <f t="shared" si="3"/>
        <v>0</v>
      </c>
      <c r="X23" s="3">
        <f t="shared" si="4"/>
        <v>0</v>
      </c>
    </row>
    <row r="24" spans="1:24" ht="25.05" customHeight="1" x14ac:dyDescent="0.4">
      <c r="A24" s="3" t="s">
        <v>26</v>
      </c>
      <c r="B24" s="3" t="s">
        <v>27</v>
      </c>
      <c r="C24" s="3">
        <v>5848</v>
      </c>
      <c r="D24" s="3">
        <v>4832</v>
      </c>
      <c r="E24" s="3">
        <v>4737</v>
      </c>
      <c r="F24" s="4">
        <v>5328</v>
      </c>
      <c r="G24" s="4">
        <v>5316</v>
      </c>
      <c r="H24" s="4">
        <v>5154</v>
      </c>
      <c r="I24" s="4">
        <v>5679</v>
      </c>
      <c r="J24" s="4">
        <v>5881</v>
      </c>
      <c r="K24" s="4">
        <v>6217</v>
      </c>
      <c r="L24" s="4">
        <v>6384</v>
      </c>
      <c r="M24" s="4">
        <v>5672</v>
      </c>
      <c r="N24" s="4">
        <v>2626</v>
      </c>
      <c r="O24" s="9">
        <f t="shared" si="5"/>
        <v>63674</v>
      </c>
      <c r="P24" s="3" t="s">
        <v>51</v>
      </c>
      <c r="Q24" s="3" t="s">
        <v>29</v>
      </c>
      <c r="R24" s="3">
        <v>-54</v>
      </c>
      <c r="S24" s="3">
        <v>2</v>
      </c>
      <c r="T24" s="3">
        <f t="shared" si="0"/>
        <v>15417</v>
      </c>
      <c r="U24" s="3">
        <f t="shared" si="1"/>
        <v>15798</v>
      </c>
      <c r="V24" s="3">
        <f t="shared" si="2"/>
        <v>17777</v>
      </c>
      <c r="W24" s="3">
        <f t="shared" si="3"/>
        <v>14682</v>
      </c>
      <c r="X24" s="3">
        <f t="shared" si="4"/>
        <v>63674</v>
      </c>
    </row>
    <row r="25" spans="1:24" ht="25.05" customHeight="1" x14ac:dyDescent="0.4">
      <c r="A25" s="3" t="s">
        <v>26</v>
      </c>
      <c r="B25" s="3" t="s">
        <v>28</v>
      </c>
      <c r="C25" s="3">
        <v>0</v>
      </c>
      <c r="D25" s="3">
        <v>0</v>
      </c>
      <c r="E25" s="3">
        <v>0</v>
      </c>
      <c r="F25" s="4">
        <v>0</v>
      </c>
      <c r="G25" s="4">
        <v>0</v>
      </c>
      <c r="H25" s="4">
        <v>0</v>
      </c>
      <c r="I25" s="3">
        <v>0</v>
      </c>
      <c r="J25" s="3">
        <v>0</v>
      </c>
      <c r="K25" s="3">
        <v>0</v>
      </c>
      <c r="L25" s="3">
        <v>255</v>
      </c>
      <c r="M25" s="3">
        <v>241</v>
      </c>
      <c r="N25" s="3">
        <v>103</v>
      </c>
      <c r="O25" s="9">
        <f t="shared" si="5"/>
        <v>599</v>
      </c>
      <c r="P25" s="3" t="s">
        <v>45</v>
      </c>
      <c r="Q25" s="3" t="s">
        <v>29</v>
      </c>
      <c r="R25" s="3">
        <v>-57</v>
      </c>
      <c r="S25" s="3">
        <v>0</v>
      </c>
      <c r="T25" s="3">
        <f t="shared" si="0"/>
        <v>0</v>
      </c>
      <c r="U25" s="3">
        <f t="shared" si="1"/>
        <v>0</v>
      </c>
      <c r="V25" s="3">
        <f t="shared" si="2"/>
        <v>0</v>
      </c>
      <c r="W25" s="3">
        <f t="shared" si="3"/>
        <v>599</v>
      </c>
      <c r="X25" s="3">
        <f t="shared" si="4"/>
        <v>599</v>
      </c>
    </row>
    <row r="26" spans="1:24" ht="25.05" customHeight="1" x14ac:dyDescent="0.4">
      <c r="A26" s="3" t="s">
        <v>26</v>
      </c>
      <c r="B26" s="3" t="s">
        <v>30</v>
      </c>
      <c r="C26" s="3">
        <v>0</v>
      </c>
      <c r="D26" s="3">
        <v>1</v>
      </c>
      <c r="E26" s="3">
        <v>1</v>
      </c>
      <c r="F26" s="3">
        <v>5</v>
      </c>
      <c r="G26" s="3">
        <v>15</v>
      </c>
      <c r="H26" s="3">
        <v>24</v>
      </c>
      <c r="I26" s="3">
        <v>22</v>
      </c>
      <c r="J26" s="3">
        <v>33</v>
      </c>
      <c r="K26" s="3">
        <v>12</v>
      </c>
      <c r="L26" s="3">
        <v>50</v>
      </c>
      <c r="M26" s="3">
        <v>68</v>
      </c>
      <c r="N26" s="3">
        <v>61</v>
      </c>
      <c r="O26" s="9">
        <f t="shared" si="5"/>
        <v>292</v>
      </c>
      <c r="P26" s="3" t="s">
        <v>18</v>
      </c>
      <c r="Q26" s="3" t="s">
        <v>47</v>
      </c>
      <c r="R26" s="3">
        <v>-10</v>
      </c>
      <c r="S26" s="3">
        <v>917</v>
      </c>
      <c r="T26" s="3">
        <f t="shared" si="0"/>
        <v>2</v>
      </c>
      <c r="U26" s="3">
        <f t="shared" si="1"/>
        <v>44</v>
      </c>
      <c r="V26" s="3">
        <f t="shared" si="2"/>
        <v>67</v>
      </c>
      <c r="W26" s="3">
        <f t="shared" si="3"/>
        <v>179</v>
      </c>
      <c r="X26" s="3">
        <f t="shared" si="4"/>
        <v>292</v>
      </c>
    </row>
    <row r="27" spans="1:24" ht="25.05" customHeight="1" x14ac:dyDescent="0.4">
      <c r="A27" s="3" t="s">
        <v>26</v>
      </c>
      <c r="B27" s="3" t="s">
        <v>31</v>
      </c>
      <c r="C27" s="3">
        <v>6391</v>
      </c>
      <c r="D27" s="3">
        <v>6265</v>
      </c>
      <c r="E27" s="3">
        <v>7912</v>
      </c>
      <c r="F27" s="4">
        <v>6734</v>
      </c>
      <c r="G27" s="4">
        <v>6736</v>
      </c>
      <c r="H27" s="4">
        <v>6306</v>
      </c>
      <c r="I27" s="4">
        <v>5347</v>
      </c>
      <c r="J27" s="4">
        <v>6536</v>
      </c>
      <c r="K27" s="4">
        <v>6959</v>
      </c>
      <c r="L27" s="4">
        <v>6365</v>
      </c>
      <c r="M27" s="4">
        <v>5364</v>
      </c>
      <c r="N27" s="4">
        <v>2830</v>
      </c>
      <c r="O27" s="9">
        <f t="shared" si="5"/>
        <v>73745</v>
      </c>
      <c r="P27" s="3" t="s">
        <v>9</v>
      </c>
      <c r="Q27" s="3" t="s">
        <v>47</v>
      </c>
      <c r="R27" s="3">
        <v>-47</v>
      </c>
      <c r="S27" s="3">
        <v>-72</v>
      </c>
      <c r="T27" s="3">
        <f t="shared" si="0"/>
        <v>20568</v>
      </c>
      <c r="U27" s="3">
        <f t="shared" si="1"/>
        <v>19776</v>
      </c>
      <c r="V27" s="3">
        <f t="shared" si="2"/>
        <v>18842</v>
      </c>
      <c r="W27" s="3">
        <f t="shared" si="3"/>
        <v>14559</v>
      </c>
      <c r="X27" s="3">
        <f t="shared" si="4"/>
        <v>73745</v>
      </c>
    </row>
    <row r="28" spans="1:24" ht="25.05" customHeight="1" x14ac:dyDescent="0.4">
      <c r="A28" s="3" t="s">
        <v>26</v>
      </c>
      <c r="B28" s="3" t="s">
        <v>32</v>
      </c>
      <c r="C28" s="3">
        <v>11530</v>
      </c>
      <c r="D28" s="3">
        <v>9102</v>
      </c>
      <c r="E28" s="3">
        <v>8750</v>
      </c>
      <c r="F28" s="4">
        <v>7901</v>
      </c>
      <c r="G28" s="4">
        <v>7433</v>
      </c>
      <c r="H28" s="4">
        <v>9816</v>
      </c>
      <c r="I28" s="4">
        <v>9459</v>
      </c>
      <c r="J28" s="4">
        <v>10073</v>
      </c>
      <c r="K28" s="4">
        <v>10335</v>
      </c>
      <c r="L28" s="4">
        <v>9699</v>
      </c>
      <c r="M28" s="4">
        <v>9255</v>
      </c>
      <c r="N28" s="4">
        <v>3337</v>
      </c>
      <c r="O28" s="9">
        <f t="shared" si="5"/>
        <v>106690</v>
      </c>
      <c r="P28" s="3" t="s">
        <v>44</v>
      </c>
      <c r="Q28" s="3" t="s">
        <v>47</v>
      </c>
      <c r="R28" s="3">
        <v>-64</v>
      </c>
      <c r="S28" s="3">
        <v>33270</v>
      </c>
      <c r="T28" s="3">
        <f t="shared" si="0"/>
        <v>29382</v>
      </c>
      <c r="U28" s="3">
        <f t="shared" si="1"/>
        <v>25150</v>
      </c>
      <c r="V28" s="3">
        <f t="shared" si="2"/>
        <v>29867</v>
      </c>
      <c r="W28" s="3">
        <f t="shared" si="3"/>
        <v>22291</v>
      </c>
      <c r="X28" s="3">
        <f t="shared" si="4"/>
        <v>106690</v>
      </c>
    </row>
    <row r="29" spans="1:24" ht="25.05" customHeight="1" x14ac:dyDescent="0.4">
      <c r="A29" s="3" t="s">
        <v>52</v>
      </c>
      <c r="B29" s="3" t="s">
        <v>53</v>
      </c>
      <c r="C29" s="3">
        <v>9964</v>
      </c>
      <c r="D29" s="3">
        <v>10113</v>
      </c>
      <c r="E29" s="3">
        <v>10347</v>
      </c>
      <c r="F29" s="4">
        <v>9537</v>
      </c>
      <c r="G29" s="4">
        <v>8026</v>
      </c>
      <c r="H29" s="4">
        <v>7365</v>
      </c>
      <c r="I29" s="4">
        <v>6930</v>
      </c>
      <c r="J29" s="4">
        <v>6494</v>
      </c>
      <c r="K29" s="4">
        <v>8180</v>
      </c>
      <c r="L29" s="4">
        <v>9849</v>
      </c>
      <c r="M29" s="4">
        <v>7045</v>
      </c>
      <c r="N29" s="4">
        <v>5921</v>
      </c>
      <c r="O29" s="9">
        <f t="shared" si="5"/>
        <v>99771</v>
      </c>
      <c r="P29" s="3" t="s">
        <v>51</v>
      </c>
      <c r="Q29" s="3" t="s">
        <v>29</v>
      </c>
      <c r="R29" s="3">
        <v>-16</v>
      </c>
      <c r="S29" s="3">
        <v>-26</v>
      </c>
      <c r="T29" s="3">
        <f t="shared" si="0"/>
        <v>30424</v>
      </c>
      <c r="U29" s="3">
        <f t="shared" si="1"/>
        <v>24928</v>
      </c>
      <c r="V29" s="3">
        <f t="shared" si="2"/>
        <v>21604</v>
      </c>
      <c r="W29" s="3">
        <f t="shared" si="3"/>
        <v>22815</v>
      </c>
      <c r="X29" s="3">
        <f t="shared" si="4"/>
        <v>99771</v>
      </c>
    </row>
    <row r="30" spans="1:24" ht="25.05" customHeight="1" x14ac:dyDescent="0.4">
      <c r="A30" s="3" t="s">
        <v>52</v>
      </c>
      <c r="B30" s="3" t="s">
        <v>54</v>
      </c>
      <c r="C30" s="3">
        <v>32</v>
      </c>
      <c r="D30" s="3">
        <v>51</v>
      </c>
      <c r="E30" s="3">
        <v>51</v>
      </c>
      <c r="F30" s="3">
        <v>20</v>
      </c>
      <c r="G30" s="3">
        <v>16</v>
      </c>
      <c r="H30" s="3">
        <v>12</v>
      </c>
      <c r="I30" s="3">
        <v>14</v>
      </c>
      <c r="J30" s="3">
        <v>8</v>
      </c>
      <c r="K30" s="3">
        <v>7</v>
      </c>
      <c r="L30" s="3">
        <v>37</v>
      </c>
      <c r="M30" s="3">
        <v>9</v>
      </c>
      <c r="N30" s="3">
        <v>16</v>
      </c>
      <c r="O30" s="9">
        <f t="shared" si="5"/>
        <v>273</v>
      </c>
      <c r="P30" s="3" t="s">
        <v>51</v>
      </c>
      <c r="Q30" s="3" t="s">
        <v>29</v>
      </c>
      <c r="R30" s="3">
        <v>78</v>
      </c>
      <c r="S30" s="3">
        <v>-74</v>
      </c>
      <c r="T30" s="3">
        <f t="shared" si="0"/>
        <v>134</v>
      </c>
      <c r="U30" s="3">
        <f t="shared" si="1"/>
        <v>48</v>
      </c>
      <c r="V30" s="3">
        <f t="shared" si="2"/>
        <v>29</v>
      </c>
      <c r="W30" s="3">
        <f t="shared" si="3"/>
        <v>62</v>
      </c>
      <c r="X30" s="3">
        <f t="shared" si="4"/>
        <v>273</v>
      </c>
    </row>
    <row r="31" spans="1:24" ht="25.05" customHeight="1" x14ac:dyDescent="0.4">
      <c r="A31" s="3" t="s">
        <v>52</v>
      </c>
      <c r="B31" s="3" t="s">
        <v>55</v>
      </c>
      <c r="C31" s="3">
        <v>14293</v>
      </c>
      <c r="D31" s="3">
        <v>15051</v>
      </c>
      <c r="E31" s="3">
        <v>15151</v>
      </c>
      <c r="F31" s="4">
        <v>14807</v>
      </c>
      <c r="G31" s="4">
        <v>13717</v>
      </c>
      <c r="H31" s="4">
        <v>12307</v>
      </c>
      <c r="I31" s="4">
        <v>12237</v>
      </c>
      <c r="J31" s="4">
        <v>13787</v>
      </c>
      <c r="K31" s="4">
        <v>14438</v>
      </c>
      <c r="L31" s="4">
        <v>15677</v>
      </c>
      <c r="M31" s="4">
        <v>12704</v>
      </c>
      <c r="N31" s="4">
        <v>12195</v>
      </c>
      <c r="O31" s="9">
        <f t="shared" si="5"/>
        <v>166364</v>
      </c>
      <c r="P31" s="3" t="s">
        <v>9</v>
      </c>
      <c r="Q31" s="3" t="s">
        <v>47</v>
      </c>
      <c r="R31" s="3">
        <v>-4</v>
      </c>
      <c r="S31" s="3">
        <v>7</v>
      </c>
      <c r="T31" s="3">
        <f t="shared" si="0"/>
        <v>44495</v>
      </c>
      <c r="U31" s="3">
        <f t="shared" si="1"/>
        <v>40831</v>
      </c>
      <c r="V31" s="3">
        <f t="shared" si="2"/>
        <v>40462</v>
      </c>
      <c r="W31" s="3">
        <f t="shared" si="3"/>
        <v>40576</v>
      </c>
      <c r="X31" s="3">
        <f t="shared" si="4"/>
        <v>166364</v>
      </c>
    </row>
    <row r="32" spans="1:24" ht="25.05" customHeight="1" x14ac:dyDescent="0.4">
      <c r="A32" s="3" t="s">
        <v>52</v>
      </c>
      <c r="B32" s="3" t="s">
        <v>56</v>
      </c>
      <c r="C32" s="3">
        <v>6059</v>
      </c>
      <c r="D32" s="3">
        <v>5812</v>
      </c>
      <c r="E32" s="3">
        <v>6049</v>
      </c>
      <c r="F32" s="4">
        <v>6160</v>
      </c>
      <c r="G32" s="4">
        <v>5750</v>
      </c>
      <c r="H32" s="4">
        <v>5376</v>
      </c>
      <c r="I32" s="4">
        <v>4385</v>
      </c>
      <c r="J32" s="4">
        <v>4268</v>
      </c>
      <c r="K32" s="4">
        <v>8843</v>
      </c>
      <c r="L32" s="4">
        <v>7944</v>
      </c>
      <c r="M32" s="4">
        <v>8708</v>
      </c>
      <c r="N32" s="4">
        <v>7659</v>
      </c>
      <c r="O32" s="9">
        <f t="shared" si="5"/>
        <v>77013</v>
      </c>
      <c r="P32" s="3" t="s">
        <v>51</v>
      </c>
      <c r="Q32" s="3" t="s">
        <v>47</v>
      </c>
      <c r="R32" s="3">
        <v>-12</v>
      </c>
      <c r="S32" s="3">
        <v>32</v>
      </c>
      <c r="T32" s="3">
        <f t="shared" si="0"/>
        <v>17920</v>
      </c>
      <c r="U32" s="3">
        <f t="shared" si="1"/>
        <v>17286</v>
      </c>
      <c r="V32" s="3">
        <f t="shared" si="2"/>
        <v>17496</v>
      </c>
      <c r="W32" s="3">
        <f t="shared" si="3"/>
        <v>24311</v>
      </c>
      <c r="X32" s="3">
        <f t="shared" si="4"/>
        <v>77013</v>
      </c>
    </row>
    <row r="33" spans="1:24" ht="25.05" customHeight="1" x14ac:dyDescent="0.4">
      <c r="A33" s="3" t="s">
        <v>52</v>
      </c>
      <c r="B33" s="3" t="s">
        <v>57</v>
      </c>
      <c r="C33" s="3">
        <v>4817</v>
      </c>
      <c r="D33" s="3">
        <v>4218</v>
      </c>
      <c r="E33" s="3">
        <v>2072</v>
      </c>
      <c r="F33" s="4">
        <v>4003</v>
      </c>
      <c r="G33" s="4">
        <v>10000</v>
      </c>
      <c r="H33" s="4">
        <v>8500</v>
      </c>
      <c r="I33" s="4">
        <v>10000</v>
      </c>
      <c r="J33" s="4">
        <v>9000</v>
      </c>
      <c r="K33" s="4">
        <v>9000</v>
      </c>
      <c r="L33" s="4">
        <v>9562</v>
      </c>
      <c r="M33" s="4">
        <v>7656</v>
      </c>
      <c r="N33" s="4">
        <v>7000</v>
      </c>
      <c r="O33" s="9">
        <f t="shared" si="5"/>
        <v>85828</v>
      </c>
      <c r="P33" s="3" t="s">
        <v>44</v>
      </c>
      <c r="Q33" s="3" t="s">
        <v>47</v>
      </c>
      <c r="R33" s="3">
        <v>-9</v>
      </c>
      <c r="S33" s="3">
        <v>97</v>
      </c>
      <c r="T33" s="3">
        <f t="shared" si="0"/>
        <v>11107</v>
      </c>
      <c r="U33" s="3">
        <f t="shared" si="1"/>
        <v>22503</v>
      </c>
      <c r="V33" s="3">
        <f t="shared" si="2"/>
        <v>28000</v>
      </c>
      <c r="W33" s="3">
        <f t="shared" si="3"/>
        <v>24218</v>
      </c>
      <c r="X33" s="3">
        <f t="shared" si="4"/>
        <v>85828</v>
      </c>
    </row>
    <row r="34" spans="1:24" ht="25.05" customHeight="1" x14ac:dyDescent="0.4">
      <c r="A34" s="3" t="s">
        <v>52</v>
      </c>
      <c r="B34" s="3" t="s">
        <v>58</v>
      </c>
      <c r="C34" s="3">
        <v>697</v>
      </c>
      <c r="D34" s="3">
        <v>610</v>
      </c>
      <c r="E34" s="3">
        <v>350</v>
      </c>
      <c r="F34" s="3">
        <v>347</v>
      </c>
      <c r="G34" s="3">
        <v>701</v>
      </c>
      <c r="H34" s="3">
        <v>534</v>
      </c>
      <c r="I34" s="3">
        <v>288</v>
      </c>
      <c r="J34" s="3">
        <v>713</v>
      </c>
      <c r="K34" s="3">
        <v>948</v>
      </c>
      <c r="L34" s="4">
        <v>1000</v>
      </c>
      <c r="M34" s="4">
        <v>1000</v>
      </c>
      <c r="N34" s="4">
        <v>1296</v>
      </c>
      <c r="O34" s="9">
        <f t="shared" si="5"/>
        <v>8484</v>
      </c>
      <c r="P34" s="3" t="s">
        <v>9</v>
      </c>
      <c r="Q34" s="3" t="s">
        <v>47</v>
      </c>
      <c r="R34" s="3">
        <v>30</v>
      </c>
      <c r="S34" s="3">
        <v>142</v>
      </c>
      <c r="T34" s="3">
        <f t="shared" ref="T34:T65" si="6">C34+D34+E34</f>
        <v>1657</v>
      </c>
      <c r="U34" s="3">
        <f t="shared" ref="U34:U65" si="7">F34+G34+H34</f>
        <v>1582</v>
      </c>
      <c r="V34" s="3">
        <f t="shared" ref="V34:V65" si="8">I34+J34+K34</f>
        <v>1949</v>
      </c>
      <c r="W34" s="3">
        <f t="shared" ref="W34:W65" si="9">L34+M34+N34</f>
        <v>3296</v>
      </c>
      <c r="X34" s="3">
        <f t="shared" ref="X34:X65" si="10">SUM(T34+U34+V34+W34)</f>
        <v>8484</v>
      </c>
    </row>
    <row r="35" spans="1:24" ht="25.05" customHeight="1" x14ac:dyDescent="0.4">
      <c r="A35" s="3" t="s">
        <v>52</v>
      </c>
      <c r="B35" s="3" t="s">
        <v>59</v>
      </c>
      <c r="C35" s="3">
        <v>7206</v>
      </c>
      <c r="D35" s="3">
        <v>6546</v>
      </c>
      <c r="E35" s="3">
        <v>6611</v>
      </c>
      <c r="F35" s="4">
        <v>6134</v>
      </c>
      <c r="G35" s="4">
        <v>5008</v>
      </c>
      <c r="H35" s="4">
        <v>5928</v>
      </c>
      <c r="I35" s="4">
        <v>7769</v>
      </c>
      <c r="J35" s="4">
        <v>9007</v>
      </c>
      <c r="K35" s="4">
        <v>9646</v>
      </c>
      <c r="L35" s="4">
        <v>10435</v>
      </c>
      <c r="M35" s="4">
        <v>9100</v>
      </c>
      <c r="N35" s="4">
        <v>7337</v>
      </c>
      <c r="O35" s="9">
        <f t="shared" si="5"/>
        <v>90727</v>
      </c>
      <c r="P35" s="3" t="s">
        <v>46</v>
      </c>
      <c r="Q35" s="3" t="s">
        <v>47</v>
      </c>
      <c r="R35" s="3">
        <v>-19</v>
      </c>
      <c r="S35" s="3">
        <v>25</v>
      </c>
      <c r="T35" s="3">
        <f t="shared" si="6"/>
        <v>20363</v>
      </c>
      <c r="U35" s="3">
        <f t="shared" si="7"/>
        <v>17070</v>
      </c>
      <c r="V35" s="3">
        <f t="shared" si="8"/>
        <v>26422</v>
      </c>
      <c r="W35" s="3">
        <f t="shared" si="9"/>
        <v>26872</v>
      </c>
      <c r="X35" s="3">
        <f t="shared" si="10"/>
        <v>90727</v>
      </c>
    </row>
    <row r="36" spans="1:24" ht="25.05" customHeight="1" x14ac:dyDescent="0.4">
      <c r="A36" s="3" t="s">
        <v>60</v>
      </c>
      <c r="B36" s="3" t="s">
        <v>61</v>
      </c>
      <c r="C36" s="3">
        <v>12395</v>
      </c>
      <c r="D36" s="3">
        <v>11723</v>
      </c>
      <c r="E36" s="3">
        <v>9332</v>
      </c>
      <c r="F36" s="4">
        <v>9043</v>
      </c>
      <c r="G36" s="4">
        <v>7675</v>
      </c>
      <c r="H36" s="4">
        <v>7775</v>
      </c>
      <c r="I36" s="4">
        <v>7353</v>
      </c>
      <c r="J36" s="4">
        <v>8546</v>
      </c>
      <c r="K36" s="4">
        <v>8655</v>
      </c>
      <c r="L36" s="4">
        <v>8548</v>
      </c>
      <c r="M36" s="4">
        <v>7467</v>
      </c>
      <c r="N36" s="4">
        <v>7410</v>
      </c>
      <c r="O36" s="9">
        <f t="shared" si="5"/>
        <v>105922</v>
      </c>
      <c r="P36" s="3" t="s">
        <v>62</v>
      </c>
      <c r="Q36" s="3" t="s">
        <v>48</v>
      </c>
      <c r="R36" s="3">
        <v>-1</v>
      </c>
      <c r="S36" s="3">
        <v>197</v>
      </c>
      <c r="T36" s="3">
        <f t="shared" si="6"/>
        <v>33450</v>
      </c>
      <c r="U36" s="3">
        <f t="shared" si="7"/>
        <v>24493</v>
      </c>
      <c r="V36" s="3">
        <f t="shared" si="8"/>
        <v>24554</v>
      </c>
      <c r="W36" s="3">
        <f t="shared" si="9"/>
        <v>23425</v>
      </c>
      <c r="X36" s="3">
        <f t="shared" si="10"/>
        <v>105922</v>
      </c>
    </row>
    <row r="37" spans="1:24" ht="25.05" customHeight="1" x14ac:dyDescent="0.4">
      <c r="A37" s="3" t="s">
        <v>60</v>
      </c>
      <c r="B37" s="3" t="s">
        <v>63</v>
      </c>
      <c r="C37" s="3">
        <v>19630</v>
      </c>
      <c r="D37" s="3">
        <v>17517</v>
      </c>
      <c r="E37" s="3">
        <v>15588</v>
      </c>
      <c r="F37" s="4">
        <v>14049</v>
      </c>
      <c r="G37" s="4">
        <v>12842</v>
      </c>
      <c r="H37" s="4">
        <v>14895</v>
      </c>
      <c r="I37" s="4">
        <v>9309</v>
      </c>
      <c r="J37" s="4">
        <v>12485</v>
      </c>
      <c r="K37" s="4">
        <v>14292</v>
      </c>
      <c r="L37" s="4">
        <v>16082</v>
      </c>
      <c r="M37" s="4">
        <v>16293</v>
      </c>
      <c r="N37" s="4">
        <v>9112</v>
      </c>
      <c r="O37" s="9">
        <f t="shared" si="5"/>
        <v>172094</v>
      </c>
      <c r="P37" s="3" t="s">
        <v>17</v>
      </c>
      <c r="Q37" s="3" t="s">
        <v>48</v>
      </c>
      <c r="R37" s="3">
        <v>-44</v>
      </c>
      <c r="S37" s="3">
        <v>-15</v>
      </c>
      <c r="T37" s="3">
        <f t="shared" si="6"/>
        <v>52735</v>
      </c>
      <c r="U37" s="3">
        <f t="shared" si="7"/>
        <v>41786</v>
      </c>
      <c r="V37" s="3">
        <f t="shared" si="8"/>
        <v>36086</v>
      </c>
      <c r="W37" s="3">
        <f t="shared" si="9"/>
        <v>41487</v>
      </c>
      <c r="X37" s="3">
        <f t="shared" si="10"/>
        <v>172094</v>
      </c>
    </row>
    <row r="38" spans="1:24" ht="25.05" customHeight="1" x14ac:dyDescent="0.4">
      <c r="A38" s="3" t="s">
        <v>60</v>
      </c>
      <c r="B38" s="3" t="s">
        <v>64</v>
      </c>
      <c r="C38" s="3">
        <v>15303</v>
      </c>
      <c r="D38" s="3">
        <v>15765</v>
      </c>
      <c r="E38" s="3">
        <v>14614</v>
      </c>
      <c r="F38" s="4">
        <v>17113</v>
      </c>
      <c r="G38" s="4">
        <v>14186</v>
      </c>
      <c r="H38" s="4">
        <v>13172</v>
      </c>
      <c r="I38" s="4">
        <v>14676</v>
      </c>
      <c r="J38" s="4">
        <v>19190</v>
      </c>
      <c r="K38" s="4">
        <v>15322</v>
      </c>
      <c r="L38" s="4">
        <v>16565</v>
      </c>
      <c r="M38" s="4">
        <v>14918</v>
      </c>
      <c r="N38" s="4">
        <v>17336</v>
      </c>
      <c r="O38" s="9">
        <f t="shared" si="5"/>
        <v>188160</v>
      </c>
      <c r="P38" s="3" t="s">
        <v>44</v>
      </c>
      <c r="Q38" s="3" t="s">
        <v>47</v>
      </c>
      <c r="R38" s="3">
        <v>16</v>
      </c>
      <c r="S38" s="3">
        <v>35</v>
      </c>
      <c r="T38" s="3">
        <f t="shared" si="6"/>
        <v>45682</v>
      </c>
      <c r="U38" s="3">
        <f t="shared" si="7"/>
        <v>44471</v>
      </c>
      <c r="V38" s="3">
        <f t="shared" si="8"/>
        <v>49188</v>
      </c>
      <c r="W38" s="3">
        <f t="shared" si="9"/>
        <v>48819</v>
      </c>
      <c r="X38" s="3">
        <f t="shared" si="10"/>
        <v>188160</v>
      </c>
    </row>
    <row r="39" spans="1:24" ht="25.05" customHeight="1" x14ac:dyDescent="0.4">
      <c r="A39" s="3" t="s">
        <v>60</v>
      </c>
      <c r="B39" s="3" t="s">
        <v>65</v>
      </c>
      <c r="C39" s="3">
        <v>4406</v>
      </c>
      <c r="D39" s="3">
        <v>3586</v>
      </c>
      <c r="E39" s="3">
        <v>3478</v>
      </c>
      <c r="F39" s="4">
        <v>3220</v>
      </c>
      <c r="G39" s="4">
        <v>3314</v>
      </c>
      <c r="H39" s="4">
        <v>2985</v>
      </c>
      <c r="I39" s="4">
        <v>2465</v>
      </c>
      <c r="J39" s="4">
        <v>3181</v>
      </c>
      <c r="K39" s="4">
        <v>3241</v>
      </c>
      <c r="L39" s="4">
        <v>3044</v>
      </c>
      <c r="M39" s="4">
        <v>2379</v>
      </c>
      <c r="N39" s="3">
        <v>748</v>
      </c>
      <c r="O39" s="9">
        <f t="shared" si="5"/>
        <v>36047</v>
      </c>
      <c r="P39" s="3" t="s">
        <v>66</v>
      </c>
      <c r="Q39" s="3" t="s">
        <v>48</v>
      </c>
      <c r="R39" s="3">
        <v>-69</v>
      </c>
      <c r="S39" s="3">
        <v>203</v>
      </c>
      <c r="T39" s="3">
        <f t="shared" si="6"/>
        <v>11470</v>
      </c>
      <c r="U39" s="3">
        <f t="shared" si="7"/>
        <v>9519</v>
      </c>
      <c r="V39" s="3">
        <f t="shared" si="8"/>
        <v>8887</v>
      </c>
      <c r="W39" s="3">
        <f t="shared" si="9"/>
        <v>6171</v>
      </c>
      <c r="X39" s="3">
        <f t="shared" si="10"/>
        <v>36047</v>
      </c>
    </row>
    <row r="40" spans="1:24" ht="25.05" customHeight="1" x14ac:dyDescent="0.4">
      <c r="A40" s="3" t="s">
        <v>60</v>
      </c>
      <c r="B40" s="3" t="s">
        <v>67</v>
      </c>
      <c r="C40" s="3">
        <v>363</v>
      </c>
      <c r="D40" s="3">
        <v>481</v>
      </c>
      <c r="E40" s="3">
        <v>590</v>
      </c>
      <c r="F40" s="3">
        <v>867</v>
      </c>
      <c r="G40" s="3">
        <v>730</v>
      </c>
      <c r="H40" s="3">
        <v>572</v>
      </c>
      <c r="I40" s="3">
        <v>603</v>
      </c>
      <c r="J40" s="3">
        <v>707</v>
      </c>
      <c r="K40" s="3">
        <v>662</v>
      </c>
      <c r="L40" s="3">
        <v>659</v>
      </c>
      <c r="M40" s="3">
        <v>597</v>
      </c>
      <c r="N40" s="3">
        <v>464</v>
      </c>
      <c r="O40" s="9">
        <f t="shared" si="5"/>
        <v>7295</v>
      </c>
      <c r="P40" s="3" t="s">
        <v>9</v>
      </c>
      <c r="Q40" s="3" t="s">
        <v>10</v>
      </c>
      <c r="R40" s="3">
        <v>-22</v>
      </c>
      <c r="S40" s="3">
        <v>-5</v>
      </c>
      <c r="T40" s="3">
        <f t="shared" si="6"/>
        <v>1434</v>
      </c>
      <c r="U40" s="3">
        <f t="shared" si="7"/>
        <v>2169</v>
      </c>
      <c r="V40" s="3">
        <f t="shared" si="8"/>
        <v>1972</v>
      </c>
      <c r="W40" s="3">
        <f t="shared" si="9"/>
        <v>1720</v>
      </c>
      <c r="X40" s="3">
        <f t="shared" si="10"/>
        <v>7295</v>
      </c>
    </row>
    <row r="41" spans="1:24" ht="25.05" customHeight="1" x14ac:dyDescent="0.4">
      <c r="A41" s="3" t="s">
        <v>60</v>
      </c>
      <c r="B41" s="3" t="s">
        <v>133</v>
      </c>
      <c r="C41" s="3">
        <v>16773</v>
      </c>
      <c r="D41" s="3">
        <v>15837</v>
      </c>
      <c r="E41" s="3">
        <v>15894</v>
      </c>
      <c r="F41" s="4">
        <v>15825</v>
      </c>
      <c r="G41" s="4">
        <v>16061</v>
      </c>
      <c r="H41" s="4">
        <v>13421</v>
      </c>
      <c r="I41" s="4">
        <v>11647</v>
      </c>
      <c r="J41" s="4">
        <v>10627</v>
      </c>
      <c r="K41" s="4">
        <v>10853</v>
      </c>
      <c r="L41" s="4">
        <v>12698</v>
      </c>
      <c r="M41" s="4">
        <v>11779</v>
      </c>
      <c r="N41" s="4">
        <v>16573</v>
      </c>
      <c r="O41" s="9">
        <f t="shared" si="5"/>
        <v>167988</v>
      </c>
      <c r="P41" s="3" t="s">
        <v>44</v>
      </c>
      <c r="Q41" s="3" t="s">
        <v>10</v>
      </c>
      <c r="R41" s="3">
        <v>41</v>
      </c>
      <c r="S41" s="3">
        <v>18</v>
      </c>
      <c r="T41" s="3">
        <f t="shared" si="6"/>
        <v>48504</v>
      </c>
      <c r="U41" s="3">
        <f t="shared" si="7"/>
        <v>45307</v>
      </c>
      <c r="V41" s="3">
        <f t="shared" si="8"/>
        <v>33127</v>
      </c>
      <c r="W41" s="3">
        <f t="shared" si="9"/>
        <v>41050</v>
      </c>
      <c r="X41" s="3">
        <f t="shared" si="10"/>
        <v>167988</v>
      </c>
    </row>
    <row r="42" spans="1:24" ht="25.05" customHeight="1" x14ac:dyDescent="0.4">
      <c r="A42" s="3" t="s">
        <v>60</v>
      </c>
      <c r="B42" s="3" t="s">
        <v>68</v>
      </c>
      <c r="C42" s="3">
        <v>12019</v>
      </c>
      <c r="D42" s="3">
        <v>12147</v>
      </c>
      <c r="E42" s="3">
        <v>12019</v>
      </c>
      <c r="F42" s="4">
        <v>12060</v>
      </c>
      <c r="G42" s="4">
        <v>10960</v>
      </c>
      <c r="H42" s="4">
        <v>10771</v>
      </c>
      <c r="I42" s="4">
        <v>11916</v>
      </c>
      <c r="J42" s="4">
        <v>10985</v>
      </c>
      <c r="K42" s="4">
        <v>11908</v>
      </c>
      <c r="L42" s="4">
        <v>11653</v>
      </c>
      <c r="M42" s="4">
        <v>10589</v>
      </c>
      <c r="N42" s="4">
        <v>11678</v>
      </c>
      <c r="O42" s="9">
        <f t="shared" si="5"/>
        <v>138705</v>
      </c>
      <c r="P42" s="3" t="s">
        <v>51</v>
      </c>
      <c r="Q42" s="3" t="s">
        <v>29</v>
      </c>
      <c r="R42" s="3">
        <v>10</v>
      </c>
      <c r="S42" s="3">
        <v>16</v>
      </c>
      <c r="T42" s="3">
        <f t="shared" si="6"/>
        <v>36185</v>
      </c>
      <c r="U42" s="3">
        <f t="shared" si="7"/>
        <v>33791</v>
      </c>
      <c r="V42" s="3">
        <f t="shared" si="8"/>
        <v>34809</v>
      </c>
      <c r="W42" s="3">
        <f t="shared" si="9"/>
        <v>33920</v>
      </c>
      <c r="X42" s="3">
        <f t="shared" si="10"/>
        <v>138705</v>
      </c>
    </row>
    <row r="43" spans="1:24" ht="25.05" customHeight="1" x14ac:dyDescent="0.4">
      <c r="A43" s="3" t="s">
        <v>60</v>
      </c>
      <c r="B43" s="3" t="s">
        <v>69</v>
      </c>
      <c r="C43" s="3">
        <v>14632</v>
      </c>
      <c r="D43" s="3">
        <v>15519</v>
      </c>
      <c r="E43" s="3">
        <v>14888</v>
      </c>
      <c r="F43" s="4">
        <v>13544</v>
      </c>
      <c r="G43" s="4">
        <v>13893</v>
      </c>
      <c r="H43" s="4">
        <v>15902</v>
      </c>
      <c r="I43" s="4">
        <v>15701</v>
      </c>
      <c r="J43" s="4">
        <v>18580</v>
      </c>
      <c r="K43" s="4">
        <v>17441</v>
      </c>
      <c r="L43" s="4">
        <v>18785</v>
      </c>
      <c r="M43" s="4">
        <v>15150</v>
      </c>
      <c r="N43" s="4">
        <v>16056</v>
      </c>
      <c r="O43" s="9">
        <f t="shared" si="5"/>
        <v>190091</v>
      </c>
      <c r="P43" s="3" t="s">
        <v>51</v>
      </c>
      <c r="Q43" s="3" t="s">
        <v>29</v>
      </c>
      <c r="R43" s="3">
        <v>6</v>
      </c>
      <c r="S43" s="3">
        <v>24</v>
      </c>
      <c r="T43" s="3">
        <f t="shared" si="6"/>
        <v>45039</v>
      </c>
      <c r="U43" s="3">
        <f t="shared" si="7"/>
        <v>43339</v>
      </c>
      <c r="V43" s="3">
        <f t="shared" si="8"/>
        <v>51722</v>
      </c>
      <c r="W43" s="3">
        <f t="shared" si="9"/>
        <v>49991</v>
      </c>
      <c r="X43" s="3">
        <f t="shared" si="10"/>
        <v>190091</v>
      </c>
    </row>
    <row r="44" spans="1:24" ht="25.05" customHeight="1" x14ac:dyDescent="0.4">
      <c r="A44" s="3" t="s">
        <v>60</v>
      </c>
      <c r="B44" s="3" t="s">
        <v>70</v>
      </c>
      <c r="C44" s="3">
        <v>13643</v>
      </c>
      <c r="D44" s="3">
        <v>14168</v>
      </c>
      <c r="E44" s="3">
        <v>12531</v>
      </c>
      <c r="F44" s="4">
        <v>14286</v>
      </c>
      <c r="G44" s="4">
        <v>12681</v>
      </c>
      <c r="H44" s="4">
        <v>9688</v>
      </c>
      <c r="I44" s="4">
        <v>10925</v>
      </c>
      <c r="J44" s="4">
        <v>12387</v>
      </c>
      <c r="K44" s="4">
        <v>13874</v>
      </c>
      <c r="L44" s="4">
        <v>16419</v>
      </c>
      <c r="M44" s="4">
        <v>14882</v>
      </c>
      <c r="N44" s="4">
        <v>10752</v>
      </c>
      <c r="O44" s="9">
        <f t="shared" si="5"/>
        <v>156236</v>
      </c>
      <c r="P44" s="3" t="s">
        <v>44</v>
      </c>
      <c r="Q44" s="3" t="s">
        <v>47</v>
      </c>
      <c r="R44" s="3">
        <v>-28</v>
      </c>
      <c r="S44" s="3">
        <v>11</v>
      </c>
      <c r="T44" s="3">
        <f t="shared" si="6"/>
        <v>40342</v>
      </c>
      <c r="U44" s="3">
        <f t="shared" si="7"/>
        <v>36655</v>
      </c>
      <c r="V44" s="3">
        <f t="shared" si="8"/>
        <v>37186</v>
      </c>
      <c r="W44" s="3">
        <f t="shared" si="9"/>
        <v>42053</v>
      </c>
      <c r="X44" s="3">
        <f t="shared" si="10"/>
        <v>156236</v>
      </c>
    </row>
    <row r="45" spans="1:24" ht="25.05" customHeight="1" x14ac:dyDescent="0.4">
      <c r="A45" s="3" t="s">
        <v>60</v>
      </c>
      <c r="B45" s="3" t="s">
        <v>71</v>
      </c>
      <c r="C45" s="3">
        <v>13438</v>
      </c>
      <c r="D45" s="3">
        <v>11002</v>
      </c>
      <c r="E45" s="3">
        <v>11232</v>
      </c>
      <c r="F45" s="4">
        <v>7651</v>
      </c>
      <c r="G45" s="4">
        <v>9736</v>
      </c>
      <c r="H45" s="4">
        <v>9679</v>
      </c>
      <c r="I45" s="4">
        <v>9397</v>
      </c>
      <c r="J45" s="4">
        <v>9021</v>
      </c>
      <c r="K45" s="4">
        <v>10267</v>
      </c>
      <c r="L45" s="4">
        <v>14083</v>
      </c>
      <c r="M45" s="4">
        <v>10148</v>
      </c>
      <c r="N45" s="4">
        <v>7093</v>
      </c>
      <c r="O45" s="9">
        <f t="shared" si="5"/>
        <v>122747</v>
      </c>
      <c r="P45" s="3" t="s">
        <v>9</v>
      </c>
      <c r="Q45" s="3" t="s">
        <v>47</v>
      </c>
      <c r="R45" s="3">
        <v>-30</v>
      </c>
      <c r="S45" s="3">
        <v>2</v>
      </c>
      <c r="T45" s="3">
        <f t="shared" si="6"/>
        <v>35672</v>
      </c>
      <c r="U45" s="3">
        <f t="shared" si="7"/>
        <v>27066</v>
      </c>
      <c r="V45" s="3">
        <f t="shared" si="8"/>
        <v>28685</v>
      </c>
      <c r="W45" s="3">
        <f t="shared" si="9"/>
        <v>31324</v>
      </c>
      <c r="X45" s="3">
        <f t="shared" si="10"/>
        <v>122747</v>
      </c>
    </row>
    <row r="46" spans="1:24" ht="25.05" customHeight="1" x14ac:dyDescent="0.4">
      <c r="A46" s="3" t="s">
        <v>60</v>
      </c>
      <c r="B46" s="3" t="s">
        <v>72</v>
      </c>
      <c r="C46" s="3">
        <v>2598</v>
      </c>
      <c r="D46" s="3">
        <v>211</v>
      </c>
      <c r="E46" s="3">
        <v>2788</v>
      </c>
      <c r="F46" s="4">
        <v>1915</v>
      </c>
      <c r="G46" s="4">
        <v>2104</v>
      </c>
      <c r="H46" s="4">
        <v>2536</v>
      </c>
      <c r="I46" s="4">
        <v>2216</v>
      </c>
      <c r="J46" s="4">
        <v>2464</v>
      </c>
      <c r="K46" s="4">
        <v>2514</v>
      </c>
      <c r="L46" s="4">
        <v>2663</v>
      </c>
      <c r="M46" s="4">
        <v>2203</v>
      </c>
      <c r="N46" s="3">
        <v>749</v>
      </c>
      <c r="O46" s="9">
        <f t="shared" si="5"/>
        <v>24961</v>
      </c>
      <c r="P46" s="3" t="s">
        <v>17</v>
      </c>
      <c r="Q46" s="3" t="s">
        <v>48</v>
      </c>
      <c r="R46" s="3">
        <v>-66</v>
      </c>
      <c r="S46" s="3">
        <v>91</v>
      </c>
      <c r="T46" s="4">
        <f>C46+D46+E46</f>
        <v>5597</v>
      </c>
      <c r="U46" s="3">
        <f t="shared" si="7"/>
        <v>6555</v>
      </c>
      <c r="V46" s="3">
        <f t="shared" si="8"/>
        <v>7194</v>
      </c>
      <c r="W46" s="3">
        <f t="shared" si="9"/>
        <v>5615</v>
      </c>
      <c r="X46" s="3">
        <f t="shared" si="10"/>
        <v>24961</v>
      </c>
    </row>
    <row r="47" spans="1:24" ht="25.05" customHeight="1" x14ac:dyDescent="0.4">
      <c r="A47" s="3" t="s">
        <v>60</v>
      </c>
      <c r="B47" s="3" t="s">
        <v>73</v>
      </c>
      <c r="C47" s="3">
        <v>496</v>
      </c>
      <c r="D47" s="3">
        <v>366</v>
      </c>
      <c r="E47" s="3">
        <v>348</v>
      </c>
      <c r="F47" s="3">
        <v>193</v>
      </c>
      <c r="G47" s="3">
        <v>193</v>
      </c>
      <c r="H47" s="3">
        <v>128</v>
      </c>
      <c r="I47" s="3">
        <v>251</v>
      </c>
      <c r="J47" s="3">
        <v>174</v>
      </c>
      <c r="K47" s="3">
        <v>312</v>
      </c>
      <c r="L47" s="3">
        <v>296</v>
      </c>
      <c r="M47" s="3">
        <v>434</v>
      </c>
      <c r="N47" s="3">
        <v>825</v>
      </c>
      <c r="O47" s="9">
        <f t="shared" si="5"/>
        <v>4016</v>
      </c>
      <c r="P47" s="3" t="s">
        <v>46</v>
      </c>
      <c r="Q47" s="3" t="s">
        <v>29</v>
      </c>
      <c r="R47" s="3">
        <v>90</v>
      </c>
      <c r="S47" s="3">
        <v>64</v>
      </c>
      <c r="T47" s="3">
        <f t="shared" si="6"/>
        <v>1210</v>
      </c>
      <c r="U47" s="3">
        <f t="shared" si="7"/>
        <v>514</v>
      </c>
      <c r="V47" s="3">
        <f t="shared" si="8"/>
        <v>737</v>
      </c>
      <c r="W47" s="3">
        <f t="shared" si="9"/>
        <v>1555</v>
      </c>
      <c r="X47" s="3">
        <f t="shared" si="10"/>
        <v>4016</v>
      </c>
    </row>
    <row r="48" spans="1:24" ht="25.05" customHeight="1" x14ac:dyDescent="0.4">
      <c r="A48" s="3" t="s">
        <v>60</v>
      </c>
      <c r="B48" s="3" t="s">
        <v>74</v>
      </c>
      <c r="C48" s="3">
        <v>163</v>
      </c>
      <c r="D48" s="3">
        <v>322</v>
      </c>
      <c r="E48" s="3">
        <v>318</v>
      </c>
      <c r="F48" s="3">
        <v>257</v>
      </c>
      <c r="G48" s="3">
        <v>274</v>
      </c>
      <c r="H48" s="3">
        <v>481</v>
      </c>
      <c r="I48" s="4">
        <v>2429</v>
      </c>
      <c r="J48" s="3">
        <v>592</v>
      </c>
      <c r="K48" s="3">
        <v>599</v>
      </c>
      <c r="L48" s="4">
        <v>1211</v>
      </c>
      <c r="M48" s="3">
        <v>988</v>
      </c>
      <c r="N48" s="4">
        <v>1100</v>
      </c>
      <c r="O48" s="9">
        <f t="shared" si="5"/>
        <v>8734</v>
      </c>
      <c r="P48" s="3" t="s">
        <v>51</v>
      </c>
      <c r="Q48" s="3" t="s">
        <v>47</v>
      </c>
      <c r="R48" s="3">
        <v>11</v>
      </c>
      <c r="S48" s="3">
        <v>51</v>
      </c>
      <c r="T48" s="3">
        <f t="shared" si="6"/>
        <v>803</v>
      </c>
      <c r="U48" s="3">
        <f t="shared" si="7"/>
        <v>1012</v>
      </c>
      <c r="V48" s="3">
        <f t="shared" si="8"/>
        <v>3620</v>
      </c>
      <c r="W48" s="3">
        <f t="shared" si="9"/>
        <v>3299</v>
      </c>
      <c r="X48" s="3">
        <f t="shared" si="10"/>
        <v>8734</v>
      </c>
    </row>
    <row r="49" spans="1:24" ht="25.05" customHeight="1" x14ac:dyDescent="0.4">
      <c r="A49" s="3" t="s">
        <v>60</v>
      </c>
      <c r="B49" s="3" t="s">
        <v>75</v>
      </c>
      <c r="C49" s="3">
        <v>3454</v>
      </c>
      <c r="D49" s="3">
        <v>3059</v>
      </c>
      <c r="E49" s="3">
        <v>2497</v>
      </c>
      <c r="F49" s="4">
        <v>2476</v>
      </c>
      <c r="G49" s="4">
        <v>2227</v>
      </c>
      <c r="H49" s="4">
        <v>1620</v>
      </c>
      <c r="I49" s="4">
        <v>2607</v>
      </c>
      <c r="J49" s="4">
        <v>2102</v>
      </c>
      <c r="K49" s="4">
        <v>1708</v>
      </c>
      <c r="L49" s="4">
        <v>2139</v>
      </c>
      <c r="M49" s="4">
        <v>2283</v>
      </c>
      <c r="N49" s="3">
        <v>8</v>
      </c>
      <c r="O49" s="9">
        <f t="shared" si="5"/>
        <v>26180</v>
      </c>
      <c r="P49" s="3" t="s">
        <v>62</v>
      </c>
      <c r="Q49" s="3" t="s">
        <v>48</v>
      </c>
      <c r="R49" s="3">
        <v>-100</v>
      </c>
      <c r="S49" s="3">
        <v>-87</v>
      </c>
      <c r="T49" s="3">
        <f t="shared" si="6"/>
        <v>9010</v>
      </c>
      <c r="U49" s="3">
        <f t="shared" si="7"/>
        <v>6323</v>
      </c>
      <c r="V49" s="3">
        <f t="shared" si="8"/>
        <v>6417</v>
      </c>
      <c r="W49" s="3">
        <f t="shared" si="9"/>
        <v>4430</v>
      </c>
      <c r="X49" s="3">
        <f t="shared" si="10"/>
        <v>26180</v>
      </c>
    </row>
    <row r="50" spans="1:24" ht="25.05" customHeight="1" x14ac:dyDescent="0.4">
      <c r="A50" s="3" t="s">
        <v>60</v>
      </c>
      <c r="B50" s="3" t="s">
        <v>76</v>
      </c>
      <c r="C50" s="3">
        <v>15370</v>
      </c>
      <c r="D50" s="3">
        <v>13165</v>
      </c>
      <c r="E50" s="3">
        <v>15728</v>
      </c>
      <c r="F50" s="4">
        <v>4094</v>
      </c>
      <c r="G50" s="4">
        <v>19393</v>
      </c>
      <c r="H50" s="4">
        <v>16422</v>
      </c>
      <c r="I50" s="4">
        <v>16854</v>
      </c>
      <c r="J50" s="4">
        <v>12844</v>
      </c>
      <c r="K50" s="4">
        <v>16241</v>
      </c>
      <c r="L50" s="4">
        <v>17539</v>
      </c>
      <c r="M50" s="4">
        <v>14737</v>
      </c>
      <c r="N50" s="4">
        <v>10421</v>
      </c>
      <c r="O50" s="9">
        <f t="shared" si="5"/>
        <v>172808</v>
      </c>
      <c r="P50" s="3" t="s">
        <v>17</v>
      </c>
      <c r="Q50" s="3" t="s">
        <v>48</v>
      </c>
      <c r="R50" s="3">
        <v>-29</v>
      </c>
      <c r="S50" s="3">
        <v>-12</v>
      </c>
      <c r="T50" s="3">
        <f t="shared" si="6"/>
        <v>44263</v>
      </c>
      <c r="U50" s="3">
        <f t="shared" si="7"/>
        <v>39909</v>
      </c>
      <c r="V50" s="3">
        <f t="shared" si="8"/>
        <v>45939</v>
      </c>
      <c r="W50" s="3">
        <f t="shared" si="9"/>
        <v>42697</v>
      </c>
      <c r="X50" s="3">
        <f t="shared" si="10"/>
        <v>172808</v>
      </c>
    </row>
    <row r="51" spans="1:24" ht="25.05" customHeight="1" x14ac:dyDescent="0.4">
      <c r="A51" s="3" t="s">
        <v>60</v>
      </c>
      <c r="B51" s="3" t="s">
        <v>77</v>
      </c>
      <c r="C51" s="3">
        <v>17756</v>
      </c>
      <c r="D51" s="3">
        <v>19412</v>
      </c>
      <c r="E51" s="3">
        <v>16368</v>
      </c>
      <c r="F51" s="4">
        <v>17850</v>
      </c>
      <c r="G51" s="4">
        <v>14492</v>
      </c>
      <c r="H51" s="4">
        <v>13790</v>
      </c>
      <c r="I51" s="4">
        <v>16191</v>
      </c>
      <c r="J51" s="4">
        <v>16450</v>
      </c>
      <c r="K51" s="4">
        <v>13339</v>
      </c>
      <c r="L51" s="4">
        <v>13922</v>
      </c>
      <c r="M51" s="4">
        <v>13982</v>
      </c>
      <c r="N51" s="4">
        <v>17303</v>
      </c>
      <c r="O51" s="9">
        <f t="shared" si="5"/>
        <v>190855</v>
      </c>
      <c r="P51" s="3" t="s">
        <v>66</v>
      </c>
      <c r="Q51" s="3" t="s">
        <v>48</v>
      </c>
      <c r="R51" s="3">
        <v>24</v>
      </c>
      <c r="S51" s="3">
        <v>102</v>
      </c>
      <c r="T51" s="3">
        <f t="shared" si="6"/>
        <v>53536</v>
      </c>
      <c r="U51" s="3">
        <f t="shared" si="7"/>
        <v>46132</v>
      </c>
      <c r="V51" s="3">
        <f t="shared" si="8"/>
        <v>45980</v>
      </c>
      <c r="W51" s="3">
        <f t="shared" si="9"/>
        <v>45207</v>
      </c>
      <c r="X51" s="3">
        <f t="shared" si="10"/>
        <v>190855</v>
      </c>
    </row>
    <row r="52" spans="1:24" ht="25.05" customHeight="1" x14ac:dyDescent="0.4">
      <c r="A52" s="3" t="s">
        <v>60</v>
      </c>
      <c r="B52" s="3" t="s">
        <v>78</v>
      </c>
      <c r="C52" s="3">
        <v>4363</v>
      </c>
      <c r="D52" s="3">
        <v>4093</v>
      </c>
      <c r="E52" s="3">
        <v>4505</v>
      </c>
      <c r="F52" s="4">
        <v>3509</v>
      </c>
      <c r="G52" s="4">
        <v>3241</v>
      </c>
      <c r="H52" s="4">
        <v>3323</v>
      </c>
      <c r="I52" s="4">
        <v>2923</v>
      </c>
      <c r="J52" s="4">
        <v>2740</v>
      </c>
      <c r="K52" s="4">
        <v>3734</v>
      </c>
      <c r="L52" s="4">
        <v>3285</v>
      </c>
      <c r="M52" s="4">
        <v>2483</v>
      </c>
      <c r="N52" s="4">
        <v>2487</v>
      </c>
      <c r="O52" s="9">
        <f t="shared" si="5"/>
        <v>40686</v>
      </c>
      <c r="P52" s="3" t="s">
        <v>51</v>
      </c>
      <c r="Q52" s="3" t="s">
        <v>29</v>
      </c>
      <c r="R52" s="3">
        <v>0</v>
      </c>
      <c r="S52" s="3">
        <v>12</v>
      </c>
      <c r="T52" s="3">
        <f t="shared" si="6"/>
        <v>12961</v>
      </c>
      <c r="U52" s="3">
        <f t="shared" si="7"/>
        <v>10073</v>
      </c>
      <c r="V52" s="3">
        <f t="shared" si="8"/>
        <v>9397</v>
      </c>
      <c r="W52" s="3">
        <f t="shared" si="9"/>
        <v>8255</v>
      </c>
      <c r="X52" s="3">
        <f t="shared" si="10"/>
        <v>40686</v>
      </c>
    </row>
    <row r="53" spans="1:24" ht="25.05" customHeight="1" x14ac:dyDescent="0.4">
      <c r="A53" s="3" t="s">
        <v>79</v>
      </c>
      <c r="B53" s="3" t="s">
        <v>80</v>
      </c>
      <c r="C53" s="3">
        <v>966</v>
      </c>
      <c r="D53" s="3">
        <v>1036</v>
      </c>
      <c r="E53" s="3">
        <v>1274</v>
      </c>
      <c r="F53" s="4">
        <v>1019</v>
      </c>
      <c r="G53" s="3">
        <v>991</v>
      </c>
      <c r="H53" s="3">
        <v>938</v>
      </c>
      <c r="I53" s="3">
        <v>929</v>
      </c>
      <c r="J53" s="3">
        <v>937</v>
      </c>
      <c r="K53" s="3">
        <v>760</v>
      </c>
      <c r="L53" s="3">
        <v>767</v>
      </c>
      <c r="M53" s="3">
        <v>548</v>
      </c>
      <c r="N53" s="3">
        <v>700</v>
      </c>
      <c r="O53" s="9">
        <f t="shared" si="5"/>
        <v>10865</v>
      </c>
      <c r="P53" s="3" t="s">
        <v>9</v>
      </c>
      <c r="Q53" s="3" t="s">
        <v>47</v>
      </c>
      <c r="R53" s="3">
        <v>28</v>
      </c>
      <c r="S53" s="3">
        <v>-15</v>
      </c>
      <c r="T53" s="3">
        <f t="shared" si="6"/>
        <v>3276</v>
      </c>
      <c r="U53" s="3">
        <f t="shared" si="7"/>
        <v>2948</v>
      </c>
      <c r="V53" s="3">
        <f t="shared" si="8"/>
        <v>2626</v>
      </c>
      <c r="W53" s="3">
        <f t="shared" si="9"/>
        <v>2015</v>
      </c>
      <c r="X53" s="3">
        <f t="shared" si="10"/>
        <v>10865</v>
      </c>
    </row>
    <row r="54" spans="1:24" ht="25.05" customHeight="1" x14ac:dyDescent="0.4">
      <c r="A54" s="3" t="s">
        <v>79</v>
      </c>
      <c r="B54" s="3" t="s">
        <v>81</v>
      </c>
      <c r="C54" s="3">
        <v>505</v>
      </c>
      <c r="D54" s="3">
        <v>920</v>
      </c>
      <c r="E54" s="3">
        <v>875</v>
      </c>
      <c r="F54" s="3">
        <v>993</v>
      </c>
      <c r="G54" s="4">
        <v>1200</v>
      </c>
      <c r="H54" s="4">
        <v>1300</v>
      </c>
      <c r="I54" s="4">
        <v>1200</v>
      </c>
      <c r="J54" s="4">
        <v>1100</v>
      </c>
      <c r="K54" s="4">
        <v>1268</v>
      </c>
      <c r="L54" s="4">
        <v>1151</v>
      </c>
      <c r="M54" s="3">
        <v>600</v>
      </c>
      <c r="N54" s="3">
        <v>700</v>
      </c>
      <c r="O54" s="9">
        <f t="shared" si="5"/>
        <v>11812</v>
      </c>
      <c r="P54" s="3" t="s">
        <v>66</v>
      </c>
      <c r="Q54" s="3" t="s">
        <v>48</v>
      </c>
      <c r="R54" s="3">
        <v>17</v>
      </c>
      <c r="S54" s="3">
        <v>-12</v>
      </c>
      <c r="T54" s="3">
        <f t="shared" si="6"/>
        <v>2300</v>
      </c>
      <c r="U54" s="3">
        <f t="shared" si="7"/>
        <v>3493</v>
      </c>
      <c r="V54" s="3">
        <f t="shared" si="8"/>
        <v>3568</v>
      </c>
      <c r="W54" s="3">
        <f t="shared" si="9"/>
        <v>2451</v>
      </c>
      <c r="X54" s="3">
        <f t="shared" si="10"/>
        <v>11812</v>
      </c>
    </row>
    <row r="55" spans="1:24" ht="25.05" customHeight="1" x14ac:dyDescent="0.4">
      <c r="A55" s="3" t="s">
        <v>79</v>
      </c>
      <c r="B55" s="3" t="s">
        <v>82</v>
      </c>
      <c r="C55" s="3">
        <v>139</v>
      </c>
      <c r="D55" s="3">
        <v>168</v>
      </c>
      <c r="E55" s="3">
        <v>131</v>
      </c>
      <c r="F55" s="3">
        <v>124</v>
      </c>
      <c r="G55" s="3">
        <v>135</v>
      </c>
      <c r="H55" s="3">
        <v>132</v>
      </c>
      <c r="I55" s="3">
        <v>191</v>
      </c>
      <c r="J55" s="3">
        <v>236</v>
      </c>
      <c r="K55" s="3">
        <v>200</v>
      </c>
      <c r="L55" s="3">
        <v>176</v>
      </c>
      <c r="M55" s="3">
        <v>138</v>
      </c>
      <c r="N55" s="3">
        <v>100</v>
      </c>
      <c r="O55" s="9">
        <f t="shared" si="5"/>
        <v>1870</v>
      </c>
      <c r="P55" s="3" t="s">
        <v>45</v>
      </c>
      <c r="Q55" s="3" t="s">
        <v>47</v>
      </c>
      <c r="R55" s="3">
        <v>-28</v>
      </c>
      <c r="S55" s="3">
        <v>-29</v>
      </c>
      <c r="T55" s="3">
        <f t="shared" si="6"/>
        <v>438</v>
      </c>
      <c r="U55" s="3">
        <f t="shared" si="7"/>
        <v>391</v>
      </c>
      <c r="V55" s="3">
        <f t="shared" si="8"/>
        <v>627</v>
      </c>
      <c r="W55" s="3">
        <f t="shared" si="9"/>
        <v>414</v>
      </c>
      <c r="X55" s="3">
        <f t="shared" si="10"/>
        <v>1870</v>
      </c>
    </row>
    <row r="56" spans="1:24" ht="25.05" customHeight="1" x14ac:dyDescent="0.4">
      <c r="A56" s="3" t="s">
        <v>79</v>
      </c>
      <c r="B56" s="3" t="s">
        <v>83</v>
      </c>
      <c r="C56" s="3">
        <v>1817</v>
      </c>
      <c r="D56" s="3">
        <v>1826</v>
      </c>
      <c r="E56" s="3">
        <v>1887</v>
      </c>
      <c r="F56" s="4">
        <v>1813</v>
      </c>
      <c r="G56" s="4">
        <v>1906</v>
      </c>
      <c r="H56" s="4">
        <v>1713</v>
      </c>
      <c r="I56" s="4">
        <v>1780</v>
      </c>
      <c r="J56" s="4">
        <v>1814</v>
      </c>
      <c r="K56" s="4">
        <v>1380</v>
      </c>
      <c r="L56" s="4">
        <v>1224</v>
      </c>
      <c r="M56" s="4">
        <v>1106</v>
      </c>
      <c r="N56" s="4">
        <v>1373</v>
      </c>
      <c r="O56" s="9">
        <f t="shared" si="5"/>
        <v>19639</v>
      </c>
      <c r="P56" s="3" t="s">
        <v>46</v>
      </c>
      <c r="Q56" s="3" t="s">
        <v>47</v>
      </c>
      <c r="R56" s="3">
        <v>24</v>
      </c>
      <c r="S56" s="3">
        <v>-37</v>
      </c>
      <c r="T56" s="3">
        <f t="shared" si="6"/>
        <v>5530</v>
      </c>
      <c r="U56" s="3">
        <f t="shared" si="7"/>
        <v>5432</v>
      </c>
      <c r="V56" s="3">
        <f t="shared" si="8"/>
        <v>4974</v>
      </c>
      <c r="W56" s="3">
        <f t="shared" si="9"/>
        <v>3703</v>
      </c>
      <c r="X56" s="3">
        <f t="shared" si="10"/>
        <v>19639</v>
      </c>
    </row>
    <row r="57" spans="1:24" ht="25.05" customHeight="1" x14ac:dyDescent="0.4">
      <c r="A57" s="3" t="s">
        <v>79</v>
      </c>
      <c r="B57" s="3" t="s">
        <v>84</v>
      </c>
      <c r="C57" s="3">
        <v>0</v>
      </c>
      <c r="D57" s="3">
        <v>0</v>
      </c>
      <c r="E57" s="3">
        <v>0</v>
      </c>
      <c r="F57" s="3">
        <v>0</v>
      </c>
      <c r="G57" s="3">
        <v>0</v>
      </c>
      <c r="H57" s="3">
        <v>0</v>
      </c>
      <c r="I57" s="3">
        <v>0</v>
      </c>
      <c r="J57" s="3">
        <v>0</v>
      </c>
      <c r="K57" s="3">
        <v>0</v>
      </c>
      <c r="L57" s="4">
        <v>3116</v>
      </c>
      <c r="M57" s="4">
        <v>3144</v>
      </c>
      <c r="N57" s="4">
        <v>3785</v>
      </c>
      <c r="O57" s="9">
        <f t="shared" si="5"/>
        <v>10045</v>
      </c>
      <c r="P57" s="3" t="s">
        <v>9</v>
      </c>
      <c r="Q57" s="3" t="s">
        <v>29</v>
      </c>
      <c r="R57" s="3">
        <v>20</v>
      </c>
      <c r="S57" s="3">
        <v>0</v>
      </c>
      <c r="T57" s="3">
        <f t="shared" si="6"/>
        <v>0</v>
      </c>
      <c r="U57" s="3">
        <f t="shared" si="7"/>
        <v>0</v>
      </c>
      <c r="V57" s="3">
        <f t="shared" si="8"/>
        <v>0</v>
      </c>
      <c r="W57" s="3">
        <f t="shared" si="9"/>
        <v>10045</v>
      </c>
      <c r="X57" s="3">
        <f t="shared" si="10"/>
        <v>10045</v>
      </c>
    </row>
    <row r="58" spans="1:24" ht="25.05" customHeight="1" x14ac:dyDescent="0.4">
      <c r="A58" s="3" t="s">
        <v>79</v>
      </c>
      <c r="B58" s="3" t="s">
        <v>85</v>
      </c>
      <c r="C58" s="3">
        <v>398</v>
      </c>
      <c r="D58" s="3">
        <v>582</v>
      </c>
      <c r="E58" s="3">
        <v>481</v>
      </c>
      <c r="F58" s="3">
        <v>536</v>
      </c>
      <c r="G58" s="3">
        <v>537</v>
      </c>
      <c r="H58" s="3">
        <v>561</v>
      </c>
      <c r="I58" s="3">
        <v>472</v>
      </c>
      <c r="J58" s="3">
        <v>484</v>
      </c>
      <c r="K58" s="3">
        <v>980</v>
      </c>
      <c r="L58" s="3">
        <v>611</v>
      </c>
      <c r="M58" s="3">
        <v>483</v>
      </c>
      <c r="N58" s="3">
        <v>858</v>
      </c>
      <c r="O58" s="9">
        <f t="shared" si="5"/>
        <v>6983</v>
      </c>
      <c r="P58" s="3" t="s">
        <v>18</v>
      </c>
      <c r="Q58" s="3" t="s">
        <v>47</v>
      </c>
      <c r="R58" s="3">
        <v>78</v>
      </c>
      <c r="S58" s="3">
        <v>85</v>
      </c>
      <c r="T58" s="3">
        <f t="shared" si="6"/>
        <v>1461</v>
      </c>
      <c r="U58" s="3">
        <f t="shared" si="7"/>
        <v>1634</v>
      </c>
      <c r="V58" s="3">
        <f t="shared" si="8"/>
        <v>1936</v>
      </c>
      <c r="W58" s="3">
        <f t="shared" si="9"/>
        <v>1952</v>
      </c>
      <c r="X58" s="3">
        <f t="shared" si="10"/>
        <v>6983</v>
      </c>
    </row>
    <row r="59" spans="1:24" ht="25.05" customHeight="1" x14ac:dyDescent="0.4">
      <c r="A59" s="3" t="s">
        <v>86</v>
      </c>
      <c r="B59" s="3" t="s">
        <v>87</v>
      </c>
      <c r="C59" s="3">
        <v>2863</v>
      </c>
      <c r="D59" s="3">
        <v>2755</v>
      </c>
      <c r="E59" s="3">
        <v>2701</v>
      </c>
      <c r="F59" s="4">
        <v>2404</v>
      </c>
      <c r="G59" s="4">
        <v>2211</v>
      </c>
      <c r="H59" s="4">
        <v>2107</v>
      </c>
      <c r="I59" s="4">
        <v>2011</v>
      </c>
      <c r="J59" s="4">
        <v>2257</v>
      </c>
      <c r="K59" s="4">
        <v>2100</v>
      </c>
      <c r="L59" s="4">
        <v>3119</v>
      </c>
      <c r="M59" s="4">
        <v>2342</v>
      </c>
      <c r="N59" s="4">
        <v>2117</v>
      </c>
      <c r="O59" s="9">
        <f t="shared" si="5"/>
        <v>28987</v>
      </c>
      <c r="P59" s="3" t="s">
        <v>44</v>
      </c>
      <c r="Q59" s="3" t="s">
        <v>47</v>
      </c>
      <c r="R59" s="3">
        <v>-10</v>
      </c>
      <c r="S59" s="3">
        <v>-2</v>
      </c>
      <c r="T59" s="3">
        <f t="shared" si="6"/>
        <v>8319</v>
      </c>
      <c r="U59" s="3">
        <f t="shared" si="7"/>
        <v>6722</v>
      </c>
      <c r="V59" s="3">
        <f t="shared" si="8"/>
        <v>6368</v>
      </c>
      <c r="W59" s="3">
        <f t="shared" si="9"/>
        <v>7578</v>
      </c>
      <c r="X59" s="3">
        <f t="shared" si="10"/>
        <v>28987</v>
      </c>
    </row>
    <row r="60" spans="1:24" ht="25.05" customHeight="1" x14ac:dyDescent="0.4">
      <c r="A60" s="3" t="s">
        <v>86</v>
      </c>
      <c r="B60" s="3" t="s">
        <v>88</v>
      </c>
      <c r="C60" s="3">
        <v>0</v>
      </c>
      <c r="D60" s="3">
        <v>0</v>
      </c>
      <c r="E60" s="3">
        <v>0</v>
      </c>
      <c r="F60" s="3">
        <v>0</v>
      </c>
      <c r="G60" s="3">
        <v>0</v>
      </c>
      <c r="H60" s="3">
        <v>0</v>
      </c>
      <c r="I60" s="3">
        <v>0</v>
      </c>
      <c r="J60" s="3">
        <v>6</v>
      </c>
      <c r="K60" s="3">
        <v>13</v>
      </c>
      <c r="L60" s="3">
        <v>2</v>
      </c>
      <c r="M60" s="4">
        <v>0</v>
      </c>
      <c r="N60" s="3">
        <v>1</v>
      </c>
      <c r="O60" s="9">
        <f t="shared" si="5"/>
        <v>22</v>
      </c>
      <c r="P60" s="3" t="s">
        <v>45</v>
      </c>
      <c r="Q60" s="3" t="s">
        <v>47</v>
      </c>
      <c r="R60" s="3">
        <v>0</v>
      </c>
      <c r="S60" s="3">
        <v>0</v>
      </c>
      <c r="T60" s="3">
        <f t="shared" si="6"/>
        <v>0</v>
      </c>
      <c r="U60" s="3">
        <f t="shared" si="7"/>
        <v>0</v>
      </c>
      <c r="V60" s="3">
        <f t="shared" si="8"/>
        <v>19</v>
      </c>
      <c r="W60" s="3">
        <f t="shared" si="9"/>
        <v>3</v>
      </c>
      <c r="X60" s="3">
        <f t="shared" si="10"/>
        <v>22</v>
      </c>
    </row>
    <row r="61" spans="1:24" ht="25.05" customHeight="1" x14ac:dyDescent="0.4">
      <c r="A61" s="3" t="s">
        <v>89</v>
      </c>
      <c r="B61" s="3" t="s">
        <v>90</v>
      </c>
      <c r="C61" s="3">
        <v>750</v>
      </c>
      <c r="D61" s="3">
        <v>1047</v>
      </c>
      <c r="E61" s="3">
        <v>1050</v>
      </c>
      <c r="F61" s="4">
        <v>1059</v>
      </c>
      <c r="G61" s="3">
        <v>850</v>
      </c>
      <c r="H61" s="4">
        <v>1150</v>
      </c>
      <c r="I61" s="3">
        <v>810</v>
      </c>
      <c r="J61" s="3">
        <v>870</v>
      </c>
      <c r="K61" s="3">
        <v>988</v>
      </c>
      <c r="L61" s="4">
        <v>1053</v>
      </c>
      <c r="M61" s="3">
        <v>779</v>
      </c>
      <c r="N61" s="3">
        <v>594</v>
      </c>
      <c r="O61" s="9">
        <f t="shared" si="5"/>
        <v>11000</v>
      </c>
      <c r="P61" s="3" t="s">
        <v>44</v>
      </c>
      <c r="Q61" s="3" t="s">
        <v>47</v>
      </c>
      <c r="R61" s="3">
        <v>-24</v>
      </c>
      <c r="S61" s="3">
        <v>-31</v>
      </c>
      <c r="T61" s="3">
        <f t="shared" si="6"/>
        <v>2847</v>
      </c>
      <c r="U61" s="3">
        <f t="shared" si="7"/>
        <v>3059</v>
      </c>
      <c r="V61" s="3">
        <f t="shared" si="8"/>
        <v>2668</v>
      </c>
      <c r="W61" s="3">
        <f t="shared" si="9"/>
        <v>2426</v>
      </c>
      <c r="X61" s="3">
        <f t="shared" si="10"/>
        <v>11000</v>
      </c>
    </row>
    <row r="62" spans="1:24" ht="25.05" customHeight="1" x14ac:dyDescent="0.4">
      <c r="A62" s="3" t="s">
        <v>89</v>
      </c>
      <c r="B62" s="3" t="s">
        <v>91</v>
      </c>
      <c r="C62" s="3">
        <v>856</v>
      </c>
      <c r="D62" s="3">
        <v>828</v>
      </c>
      <c r="E62" s="3">
        <v>928</v>
      </c>
      <c r="F62" s="3">
        <v>977</v>
      </c>
      <c r="G62" s="3">
        <v>743</v>
      </c>
      <c r="H62" s="3">
        <v>603</v>
      </c>
      <c r="I62" s="3">
        <v>565</v>
      </c>
      <c r="J62" s="3">
        <v>634</v>
      </c>
      <c r="K62" s="3">
        <v>691</v>
      </c>
      <c r="L62" s="3">
        <v>706</v>
      </c>
      <c r="M62" s="3">
        <v>546</v>
      </c>
      <c r="N62" s="3">
        <v>628</v>
      </c>
      <c r="O62" s="9">
        <f t="shared" si="5"/>
        <v>8705</v>
      </c>
      <c r="P62" s="3" t="s">
        <v>62</v>
      </c>
      <c r="Q62" s="3" t="s">
        <v>48</v>
      </c>
      <c r="R62" s="3">
        <v>15</v>
      </c>
      <c r="S62" s="3">
        <v>37</v>
      </c>
      <c r="T62" s="3">
        <f t="shared" si="6"/>
        <v>2612</v>
      </c>
      <c r="U62" s="3">
        <f t="shared" si="7"/>
        <v>2323</v>
      </c>
      <c r="V62" s="3">
        <f t="shared" si="8"/>
        <v>1890</v>
      </c>
      <c r="W62" s="3">
        <f t="shared" si="9"/>
        <v>1880</v>
      </c>
      <c r="X62" s="3">
        <f t="shared" si="10"/>
        <v>8705</v>
      </c>
    </row>
    <row r="63" spans="1:24" ht="25.05" customHeight="1" x14ac:dyDescent="0.4">
      <c r="A63" s="3" t="s">
        <v>89</v>
      </c>
      <c r="B63" s="3" t="s">
        <v>92</v>
      </c>
      <c r="C63" s="3">
        <v>2220</v>
      </c>
      <c r="D63" s="3">
        <v>2205</v>
      </c>
      <c r="E63" s="3">
        <v>2247</v>
      </c>
      <c r="F63" s="4">
        <v>1671</v>
      </c>
      <c r="G63" s="4">
        <v>2116</v>
      </c>
      <c r="H63" s="4">
        <v>1800</v>
      </c>
      <c r="I63" s="4">
        <v>1457</v>
      </c>
      <c r="J63" s="4">
        <v>1514</v>
      </c>
      <c r="K63" s="4">
        <v>1538</v>
      </c>
      <c r="L63" s="4">
        <v>2111</v>
      </c>
      <c r="M63" s="4">
        <v>1486</v>
      </c>
      <c r="N63" s="4">
        <v>1659</v>
      </c>
      <c r="O63" s="9">
        <f t="shared" si="5"/>
        <v>22024</v>
      </c>
      <c r="P63" s="3" t="s">
        <v>51</v>
      </c>
      <c r="Q63" s="3" t="s">
        <v>29</v>
      </c>
      <c r="R63" s="3">
        <v>12</v>
      </c>
      <c r="S63" s="3">
        <v>149</v>
      </c>
      <c r="T63" s="3">
        <f t="shared" si="6"/>
        <v>6672</v>
      </c>
      <c r="U63" s="3">
        <f t="shared" si="7"/>
        <v>5587</v>
      </c>
      <c r="V63" s="3">
        <f t="shared" si="8"/>
        <v>4509</v>
      </c>
      <c r="W63" s="3">
        <f t="shared" si="9"/>
        <v>5256</v>
      </c>
      <c r="X63" s="3">
        <f t="shared" si="10"/>
        <v>22024</v>
      </c>
    </row>
    <row r="64" spans="1:24" ht="25.05" customHeight="1" x14ac:dyDescent="0.4">
      <c r="A64" s="3" t="s">
        <v>93</v>
      </c>
      <c r="B64" s="3" t="s">
        <v>94</v>
      </c>
      <c r="C64" s="3">
        <v>53</v>
      </c>
      <c r="D64" s="3">
        <v>89</v>
      </c>
      <c r="E64" s="3">
        <v>136</v>
      </c>
      <c r="F64" s="3">
        <v>154</v>
      </c>
      <c r="G64" s="3">
        <v>185</v>
      </c>
      <c r="H64" s="3">
        <v>137</v>
      </c>
      <c r="I64" s="3">
        <v>240</v>
      </c>
      <c r="J64" s="3">
        <v>145</v>
      </c>
      <c r="K64" s="3">
        <v>140</v>
      </c>
      <c r="L64" s="3">
        <v>209</v>
      </c>
      <c r="M64" s="3">
        <v>225</v>
      </c>
      <c r="N64" s="3">
        <v>194</v>
      </c>
      <c r="O64" s="9">
        <f t="shared" si="5"/>
        <v>1907</v>
      </c>
      <c r="P64" s="3" t="s">
        <v>45</v>
      </c>
      <c r="Q64" s="3" t="s">
        <v>47</v>
      </c>
      <c r="R64" s="3">
        <v>-14</v>
      </c>
      <c r="S64" s="3">
        <v>-14</v>
      </c>
      <c r="T64" s="3">
        <f t="shared" si="6"/>
        <v>278</v>
      </c>
      <c r="U64" s="3">
        <f t="shared" si="7"/>
        <v>476</v>
      </c>
      <c r="V64" s="3">
        <f t="shared" si="8"/>
        <v>525</v>
      </c>
      <c r="W64" s="3">
        <f t="shared" si="9"/>
        <v>628</v>
      </c>
      <c r="X64" s="3">
        <f t="shared" si="10"/>
        <v>1907</v>
      </c>
    </row>
    <row r="65" spans="1:24" ht="25.05" customHeight="1" x14ac:dyDescent="0.4">
      <c r="A65" s="3" t="s">
        <v>93</v>
      </c>
      <c r="B65" s="3" t="s">
        <v>95</v>
      </c>
      <c r="C65" s="3">
        <v>1082</v>
      </c>
      <c r="D65" s="3">
        <v>1137</v>
      </c>
      <c r="E65" s="3">
        <v>1293</v>
      </c>
      <c r="F65" s="4">
        <v>1159</v>
      </c>
      <c r="G65" s="4">
        <v>1157</v>
      </c>
      <c r="H65" s="4">
        <v>1198</v>
      </c>
      <c r="I65" s="4">
        <v>1070</v>
      </c>
      <c r="J65" s="4">
        <v>1502</v>
      </c>
      <c r="K65" s="4">
        <v>1767</v>
      </c>
      <c r="L65" s="4">
        <v>2213</v>
      </c>
      <c r="M65" s="4">
        <v>1524</v>
      </c>
      <c r="N65" s="4">
        <v>2465</v>
      </c>
      <c r="O65" s="9">
        <f t="shared" si="5"/>
        <v>17567</v>
      </c>
      <c r="P65" s="3" t="s">
        <v>9</v>
      </c>
      <c r="Q65" s="3" t="s">
        <v>47</v>
      </c>
      <c r="R65" s="3">
        <v>62</v>
      </c>
      <c r="S65" s="3">
        <v>-1</v>
      </c>
      <c r="T65" s="3">
        <f t="shared" si="6"/>
        <v>3512</v>
      </c>
      <c r="U65" s="3">
        <f t="shared" si="7"/>
        <v>3514</v>
      </c>
      <c r="V65" s="3">
        <f t="shared" si="8"/>
        <v>4339</v>
      </c>
      <c r="W65" s="3">
        <f t="shared" si="9"/>
        <v>6202</v>
      </c>
      <c r="X65" s="3">
        <f t="shared" si="10"/>
        <v>17567</v>
      </c>
    </row>
    <row r="66" spans="1:24" ht="25.05" customHeight="1" x14ac:dyDescent="0.4">
      <c r="A66" s="3" t="s">
        <v>93</v>
      </c>
      <c r="B66" s="3" t="s">
        <v>96</v>
      </c>
      <c r="C66" s="3">
        <v>1242</v>
      </c>
      <c r="D66" s="3">
        <v>1028</v>
      </c>
      <c r="E66" s="3">
        <v>1358</v>
      </c>
      <c r="F66" s="4">
        <v>1253</v>
      </c>
      <c r="G66" s="4">
        <v>1538</v>
      </c>
      <c r="H66" s="4">
        <v>1230</v>
      </c>
      <c r="I66" s="3">
        <v>793</v>
      </c>
      <c r="J66" s="4">
        <v>1122</v>
      </c>
      <c r="K66" s="4">
        <v>1391</v>
      </c>
      <c r="L66" s="4">
        <v>1637</v>
      </c>
      <c r="M66" s="4">
        <v>1131</v>
      </c>
      <c r="N66" s="4">
        <v>1894</v>
      </c>
      <c r="O66" s="9">
        <f t="shared" si="5"/>
        <v>15617</v>
      </c>
      <c r="P66" s="3" t="s">
        <v>9</v>
      </c>
      <c r="Q66" s="3" t="s">
        <v>10</v>
      </c>
      <c r="R66" s="3">
        <v>67</v>
      </c>
      <c r="S66" s="3">
        <v>-3</v>
      </c>
      <c r="T66" s="3">
        <f t="shared" ref="T66:T88" si="11">C66+D66+E66</f>
        <v>3628</v>
      </c>
      <c r="U66" s="3">
        <f t="shared" ref="U66:U88" si="12">F66+G66+H66</f>
        <v>4021</v>
      </c>
      <c r="V66" s="3">
        <f t="shared" ref="V66:V88" si="13">I66+J66+K66</f>
        <v>3306</v>
      </c>
      <c r="W66" s="3">
        <f t="shared" ref="W66:W88" si="14">L66+M66+N66</f>
        <v>4662</v>
      </c>
      <c r="X66" s="3">
        <f t="shared" ref="X66:X88" si="15">SUM(T66+U66+V66+W66)</f>
        <v>15617</v>
      </c>
    </row>
    <row r="67" spans="1:24" ht="25.05" customHeight="1" x14ac:dyDescent="0.4">
      <c r="A67" s="3" t="s">
        <v>93</v>
      </c>
      <c r="B67" s="3" t="s">
        <v>97</v>
      </c>
      <c r="C67" s="3">
        <v>0</v>
      </c>
      <c r="D67" s="3">
        <v>0</v>
      </c>
      <c r="E67" s="3">
        <v>15</v>
      </c>
      <c r="F67" s="3">
        <v>13</v>
      </c>
      <c r="G67" s="3">
        <v>4</v>
      </c>
      <c r="H67" s="3">
        <v>1</v>
      </c>
      <c r="I67" s="4">
        <v>0</v>
      </c>
      <c r="J67" s="3">
        <v>3</v>
      </c>
      <c r="K67" s="3">
        <v>3</v>
      </c>
      <c r="L67" s="3">
        <v>20</v>
      </c>
      <c r="M67" s="3">
        <v>6</v>
      </c>
      <c r="N67" s="4">
        <v>1</v>
      </c>
      <c r="O67" s="9">
        <f t="shared" ref="O67:O88" si="16">SUM(C67:N67)</f>
        <v>66</v>
      </c>
      <c r="P67" s="3" t="s">
        <v>45</v>
      </c>
      <c r="Q67" s="3" t="s">
        <v>10</v>
      </c>
      <c r="R67" s="3">
        <v>-83</v>
      </c>
      <c r="S67" s="3">
        <v>0</v>
      </c>
      <c r="T67" s="3">
        <f t="shared" si="11"/>
        <v>15</v>
      </c>
      <c r="U67" s="3">
        <f t="shared" si="12"/>
        <v>18</v>
      </c>
      <c r="V67" s="3">
        <f t="shared" si="13"/>
        <v>6</v>
      </c>
      <c r="W67" s="3">
        <f t="shared" si="14"/>
        <v>27</v>
      </c>
      <c r="X67" s="3">
        <f t="shared" si="15"/>
        <v>66</v>
      </c>
    </row>
    <row r="68" spans="1:24" ht="25.05" customHeight="1" x14ac:dyDescent="0.4">
      <c r="A68" s="3" t="s">
        <v>98</v>
      </c>
      <c r="B68" s="3" t="s">
        <v>99</v>
      </c>
      <c r="C68" s="3">
        <v>4935</v>
      </c>
      <c r="D68" s="3">
        <v>4568</v>
      </c>
      <c r="E68" s="3">
        <v>5985</v>
      </c>
      <c r="F68" s="4">
        <v>5148</v>
      </c>
      <c r="G68" s="4">
        <v>4983</v>
      </c>
      <c r="H68" s="4">
        <v>3937</v>
      </c>
      <c r="I68" s="4">
        <v>3444</v>
      </c>
      <c r="J68" s="4">
        <v>3031</v>
      </c>
      <c r="K68" s="4">
        <v>2758</v>
      </c>
      <c r="L68" s="4">
        <v>2642</v>
      </c>
      <c r="M68" s="4">
        <v>2083</v>
      </c>
      <c r="N68" s="4">
        <v>1866</v>
      </c>
      <c r="O68" s="9">
        <f t="shared" si="16"/>
        <v>45380</v>
      </c>
      <c r="P68" s="3" t="s">
        <v>17</v>
      </c>
      <c r="Q68" s="3" t="s">
        <v>48</v>
      </c>
      <c r="R68" s="3">
        <v>-10</v>
      </c>
      <c r="S68" s="3">
        <v>-54</v>
      </c>
      <c r="T68" s="3">
        <f t="shared" si="11"/>
        <v>15488</v>
      </c>
      <c r="U68" s="3">
        <f t="shared" si="12"/>
        <v>14068</v>
      </c>
      <c r="V68" s="3">
        <f t="shared" si="13"/>
        <v>9233</v>
      </c>
      <c r="W68" s="3">
        <f t="shared" si="14"/>
        <v>6591</v>
      </c>
      <c r="X68" s="3">
        <f t="shared" si="15"/>
        <v>45380</v>
      </c>
    </row>
    <row r="69" spans="1:24" ht="25.05" customHeight="1" x14ac:dyDescent="0.4">
      <c r="A69" s="3" t="s">
        <v>98</v>
      </c>
      <c r="B69" s="3" t="s">
        <v>100</v>
      </c>
      <c r="C69" s="3">
        <v>0</v>
      </c>
      <c r="D69" s="3">
        <v>0</v>
      </c>
      <c r="E69" s="3">
        <v>0</v>
      </c>
      <c r="F69" s="4">
        <v>0</v>
      </c>
      <c r="G69" s="4">
        <v>0</v>
      </c>
      <c r="H69" s="4">
        <v>0</v>
      </c>
      <c r="I69" s="4">
        <v>0</v>
      </c>
      <c r="J69" s="4">
        <v>3455</v>
      </c>
      <c r="K69" s="4">
        <v>4763</v>
      </c>
      <c r="L69" s="4">
        <v>5351</v>
      </c>
      <c r="M69" s="4">
        <v>5101</v>
      </c>
      <c r="N69" s="4">
        <v>4994</v>
      </c>
      <c r="O69" s="9">
        <f t="shared" si="16"/>
        <v>23664</v>
      </c>
      <c r="P69" s="3" t="s">
        <v>9</v>
      </c>
      <c r="Q69" s="3" t="s">
        <v>47</v>
      </c>
      <c r="R69" s="3">
        <v>-2</v>
      </c>
      <c r="S69" s="3">
        <v>0</v>
      </c>
      <c r="T69" s="3">
        <f t="shared" si="11"/>
        <v>0</v>
      </c>
      <c r="U69" s="3">
        <f t="shared" si="12"/>
        <v>0</v>
      </c>
      <c r="V69" s="3">
        <f t="shared" si="13"/>
        <v>8218</v>
      </c>
      <c r="W69" s="3">
        <f t="shared" si="14"/>
        <v>15446</v>
      </c>
      <c r="X69" s="3">
        <f t="shared" si="15"/>
        <v>23664</v>
      </c>
    </row>
    <row r="70" spans="1:24" ht="25.05" customHeight="1" x14ac:dyDescent="0.4">
      <c r="A70" s="3" t="s">
        <v>98</v>
      </c>
      <c r="B70" s="3" t="s">
        <v>101</v>
      </c>
      <c r="C70" s="3">
        <v>2626</v>
      </c>
      <c r="D70" s="3">
        <v>2562</v>
      </c>
      <c r="E70" s="3">
        <v>2054</v>
      </c>
      <c r="F70" s="4">
        <v>1746</v>
      </c>
      <c r="G70" s="4">
        <v>1625</v>
      </c>
      <c r="H70" s="4">
        <v>1347</v>
      </c>
      <c r="I70" s="4">
        <v>1991</v>
      </c>
      <c r="J70" s="4">
        <v>1892</v>
      </c>
      <c r="K70" s="4">
        <v>1600</v>
      </c>
      <c r="L70" s="4">
        <v>1947</v>
      </c>
      <c r="M70" s="4">
        <v>1374</v>
      </c>
      <c r="N70" s="4">
        <v>1307</v>
      </c>
      <c r="O70" s="9">
        <f t="shared" si="16"/>
        <v>22071</v>
      </c>
      <c r="P70" s="3" t="s">
        <v>46</v>
      </c>
      <c r="Q70" s="3" t="s">
        <v>47</v>
      </c>
      <c r="R70" s="3">
        <v>-5</v>
      </c>
      <c r="S70" s="3">
        <v>-7</v>
      </c>
      <c r="T70" s="3">
        <f t="shared" si="11"/>
        <v>7242</v>
      </c>
      <c r="U70" s="3">
        <f t="shared" si="12"/>
        <v>4718</v>
      </c>
      <c r="V70" s="3">
        <f t="shared" si="13"/>
        <v>5483</v>
      </c>
      <c r="W70" s="3">
        <f t="shared" si="14"/>
        <v>4628</v>
      </c>
      <c r="X70" s="3">
        <f t="shared" si="15"/>
        <v>22071</v>
      </c>
    </row>
    <row r="71" spans="1:24" ht="25.05" customHeight="1" x14ac:dyDescent="0.4">
      <c r="A71" s="3" t="s">
        <v>98</v>
      </c>
      <c r="B71" s="3" t="s">
        <v>102</v>
      </c>
      <c r="C71" s="3">
        <v>17182</v>
      </c>
      <c r="D71" s="3">
        <v>14395</v>
      </c>
      <c r="E71" s="3">
        <v>14058</v>
      </c>
      <c r="F71" s="4">
        <v>11168</v>
      </c>
      <c r="G71" s="4">
        <v>11457</v>
      </c>
      <c r="H71" s="4">
        <v>12066</v>
      </c>
      <c r="I71" s="4">
        <v>13902</v>
      </c>
      <c r="J71" s="4">
        <v>12289</v>
      </c>
      <c r="K71" s="4">
        <v>11470</v>
      </c>
      <c r="L71" s="4">
        <v>14759</v>
      </c>
      <c r="M71" s="4">
        <v>15329</v>
      </c>
      <c r="N71" s="4">
        <v>13536</v>
      </c>
      <c r="O71" s="9">
        <f t="shared" si="16"/>
        <v>161611</v>
      </c>
      <c r="P71" s="3" t="s">
        <v>44</v>
      </c>
      <c r="Q71" s="3" t="s">
        <v>47</v>
      </c>
      <c r="R71" s="3">
        <v>-12</v>
      </c>
      <c r="S71" s="3">
        <v>-11</v>
      </c>
      <c r="T71" s="3">
        <f t="shared" si="11"/>
        <v>45635</v>
      </c>
      <c r="U71" s="3">
        <f t="shared" si="12"/>
        <v>34691</v>
      </c>
      <c r="V71" s="3">
        <f t="shared" si="13"/>
        <v>37661</v>
      </c>
      <c r="W71" s="3">
        <f t="shared" si="14"/>
        <v>43624</v>
      </c>
      <c r="X71" s="3">
        <f t="shared" si="15"/>
        <v>161611</v>
      </c>
    </row>
    <row r="72" spans="1:24" ht="25.05" customHeight="1" x14ac:dyDescent="0.4">
      <c r="A72" s="3" t="s">
        <v>98</v>
      </c>
      <c r="B72" s="3" t="s">
        <v>103</v>
      </c>
      <c r="C72" s="3">
        <v>17978</v>
      </c>
      <c r="D72" s="3">
        <v>18438</v>
      </c>
      <c r="E72" s="3">
        <v>17547</v>
      </c>
      <c r="F72" s="4">
        <v>19158</v>
      </c>
      <c r="G72" s="4">
        <v>18949</v>
      </c>
      <c r="H72" s="4">
        <v>18238</v>
      </c>
      <c r="I72" s="4">
        <v>16121</v>
      </c>
      <c r="J72" s="4">
        <v>15643</v>
      </c>
      <c r="K72" s="4">
        <v>13711</v>
      </c>
      <c r="L72" s="4">
        <v>15740</v>
      </c>
      <c r="M72" s="4">
        <v>15435</v>
      </c>
      <c r="N72" s="4">
        <v>15073</v>
      </c>
      <c r="O72" s="9">
        <f t="shared" si="16"/>
        <v>202031</v>
      </c>
      <c r="P72" s="3" t="s">
        <v>44</v>
      </c>
      <c r="Q72" s="3" t="s">
        <v>47</v>
      </c>
      <c r="R72" s="3">
        <v>-2</v>
      </c>
      <c r="S72" s="3">
        <v>9</v>
      </c>
      <c r="T72" s="3">
        <f t="shared" si="11"/>
        <v>53963</v>
      </c>
      <c r="U72" s="3">
        <f t="shared" si="12"/>
        <v>56345</v>
      </c>
      <c r="V72" s="3">
        <f t="shared" si="13"/>
        <v>45475</v>
      </c>
      <c r="W72" s="3">
        <f t="shared" si="14"/>
        <v>46248</v>
      </c>
      <c r="X72" s="3">
        <f t="shared" si="15"/>
        <v>202031</v>
      </c>
    </row>
    <row r="73" spans="1:24" ht="25.05" customHeight="1" x14ac:dyDescent="0.4">
      <c r="A73" s="3" t="s">
        <v>98</v>
      </c>
      <c r="B73" s="3" t="s">
        <v>104</v>
      </c>
      <c r="C73" s="3">
        <v>2893</v>
      </c>
      <c r="D73" s="3">
        <v>2648</v>
      </c>
      <c r="E73" s="3">
        <v>2063</v>
      </c>
      <c r="F73" s="4">
        <v>1716</v>
      </c>
      <c r="G73" s="4">
        <v>1661</v>
      </c>
      <c r="H73" s="4">
        <v>1394</v>
      </c>
      <c r="I73" s="4">
        <v>2109</v>
      </c>
      <c r="J73" s="4">
        <v>1951</v>
      </c>
      <c r="K73" s="4">
        <v>1644</v>
      </c>
      <c r="L73" s="4">
        <v>2086</v>
      </c>
      <c r="M73" s="4">
        <v>1563</v>
      </c>
      <c r="N73" s="4">
        <v>1385</v>
      </c>
      <c r="O73" s="9">
        <f t="shared" si="16"/>
        <v>23113</v>
      </c>
      <c r="P73" s="3" t="s">
        <v>46</v>
      </c>
      <c r="Q73" s="3" t="s">
        <v>47</v>
      </c>
      <c r="R73" s="3">
        <v>-11</v>
      </c>
      <c r="S73" s="3">
        <v>-34</v>
      </c>
      <c r="T73" s="3">
        <f t="shared" si="11"/>
        <v>7604</v>
      </c>
      <c r="U73" s="3">
        <f t="shared" si="12"/>
        <v>4771</v>
      </c>
      <c r="V73" s="3">
        <f t="shared" si="13"/>
        <v>5704</v>
      </c>
      <c r="W73" s="3">
        <f t="shared" si="14"/>
        <v>5034</v>
      </c>
      <c r="X73" s="3">
        <f t="shared" si="15"/>
        <v>23113</v>
      </c>
    </row>
    <row r="74" spans="1:24" ht="25.05" customHeight="1" x14ac:dyDescent="0.4">
      <c r="A74" s="3" t="s">
        <v>98</v>
      </c>
      <c r="B74" s="3" t="s">
        <v>105</v>
      </c>
      <c r="C74" s="3">
        <v>6482</v>
      </c>
      <c r="D74" s="3">
        <v>6947</v>
      </c>
      <c r="E74" s="3">
        <v>6381</v>
      </c>
      <c r="F74" s="4">
        <v>6796</v>
      </c>
      <c r="G74" s="4">
        <v>5927</v>
      </c>
      <c r="H74" s="4">
        <v>5174</v>
      </c>
      <c r="I74" s="4">
        <v>5665</v>
      </c>
      <c r="J74" s="4">
        <v>4733</v>
      </c>
      <c r="K74" s="4">
        <v>4225</v>
      </c>
      <c r="L74" s="4">
        <v>4682</v>
      </c>
      <c r="M74" s="4">
        <v>5319</v>
      </c>
      <c r="N74" s="4">
        <v>5006</v>
      </c>
      <c r="O74" s="9">
        <f t="shared" si="16"/>
        <v>67337</v>
      </c>
      <c r="P74" s="3" t="s">
        <v>66</v>
      </c>
      <c r="Q74" s="3" t="s">
        <v>48</v>
      </c>
      <c r="R74" s="3">
        <v>-6</v>
      </c>
      <c r="S74" s="3">
        <v>3</v>
      </c>
      <c r="T74" s="3">
        <f t="shared" si="11"/>
        <v>19810</v>
      </c>
      <c r="U74" s="3">
        <f t="shared" si="12"/>
        <v>17897</v>
      </c>
      <c r="V74" s="3">
        <f t="shared" si="13"/>
        <v>14623</v>
      </c>
      <c r="W74" s="3">
        <f t="shared" si="14"/>
        <v>15007</v>
      </c>
      <c r="X74" s="3">
        <f t="shared" si="15"/>
        <v>67337</v>
      </c>
    </row>
    <row r="75" spans="1:24" ht="25.05" customHeight="1" x14ac:dyDescent="0.4">
      <c r="A75" s="3" t="s">
        <v>98</v>
      </c>
      <c r="B75" s="3" t="s">
        <v>106</v>
      </c>
      <c r="C75" s="3">
        <v>1539</v>
      </c>
      <c r="D75" s="3">
        <v>1712</v>
      </c>
      <c r="E75" s="3">
        <v>2017</v>
      </c>
      <c r="F75" s="4">
        <v>2153</v>
      </c>
      <c r="G75" s="4">
        <v>2098</v>
      </c>
      <c r="I75" s="4">
        <v>1495</v>
      </c>
      <c r="J75" s="4">
        <v>1148</v>
      </c>
      <c r="K75" s="4">
        <v>894</v>
      </c>
      <c r="L75" s="4">
        <v>926</v>
      </c>
      <c r="M75" s="4">
        <v>859</v>
      </c>
      <c r="N75" s="4">
        <v>1054</v>
      </c>
      <c r="O75" s="9">
        <f t="shared" si="16"/>
        <v>15895</v>
      </c>
      <c r="P75" s="3" t="s">
        <v>44</v>
      </c>
      <c r="Q75" s="3" t="s">
        <v>10</v>
      </c>
      <c r="R75" s="3">
        <v>23</v>
      </c>
      <c r="S75" s="3">
        <v>-46</v>
      </c>
      <c r="T75" s="3">
        <f t="shared" si="11"/>
        <v>5268</v>
      </c>
      <c r="U75" s="3">
        <f t="shared" si="12"/>
        <v>4251</v>
      </c>
      <c r="V75" s="3">
        <f t="shared" si="13"/>
        <v>3537</v>
      </c>
      <c r="W75" s="3">
        <f t="shared" si="14"/>
        <v>2839</v>
      </c>
      <c r="X75" s="3">
        <f t="shared" si="15"/>
        <v>15895</v>
      </c>
    </row>
    <row r="76" spans="1:24" ht="25.05" customHeight="1" x14ac:dyDescent="0.4">
      <c r="A76" s="3" t="s">
        <v>107</v>
      </c>
      <c r="B76" s="3" t="s">
        <v>108</v>
      </c>
      <c r="C76" s="3">
        <v>312</v>
      </c>
      <c r="D76" s="3">
        <v>210</v>
      </c>
      <c r="E76" s="3">
        <v>232</v>
      </c>
      <c r="F76" s="3">
        <v>179</v>
      </c>
      <c r="G76" s="3">
        <v>122</v>
      </c>
      <c r="H76" s="3">
        <v>143</v>
      </c>
      <c r="I76" s="3">
        <v>126</v>
      </c>
      <c r="J76" s="3">
        <v>154</v>
      </c>
      <c r="K76" s="3">
        <v>127</v>
      </c>
      <c r="L76" s="3">
        <v>176</v>
      </c>
      <c r="M76" s="3">
        <v>130</v>
      </c>
      <c r="N76" s="3">
        <v>88</v>
      </c>
      <c r="O76" s="9">
        <f t="shared" si="16"/>
        <v>1999</v>
      </c>
      <c r="P76" s="3" t="s">
        <v>45</v>
      </c>
      <c r="Q76" s="3" t="s">
        <v>10</v>
      </c>
      <c r="R76" s="3">
        <v>-32</v>
      </c>
      <c r="S76" s="3">
        <v>-51</v>
      </c>
      <c r="T76" s="3">
        <f t="shared" si="11"/>
        <v>754</v>
      </c>
      <c r="U76" s="3">
        <f t="shared" si="12"/>
        <v>444</v>
      </c>
      <c r="V76" s="3">
        <f t="shared" si="13"/>
        <v>407</v>
      </c>
      <c r="W76" s="3">
        <f t="shared" si="14"/>
        <v>394</v>
      </c>
      <c r="X76" s="3">
        <f t="shared" si="15"/>
        <v>1999</v>
      </c>
    </row>
    <row r="77" spans="1:24" ht="25.05" customHeight="1" x14ac:dyDescent="0.4">
      <c r="A77" s="3" t="s">
        <v>107</v>
      </c>
      <c r="B77" s="3" t="s">
        <v>109</v>
      </c>
      <c r="C77" s="3">
        <v>3213</v>
      </c>
      <c r="D77" s="3">
        <v>3395</v>
      </c>
      <c r="E77" s="3">
        <v>3621</v>
      </c>
      <c r="F77" s="4">
        <v>2325</v>
      </c>
      <c r="G77" s="4">
        <v>2422</v>
      </c>
      <c r="H77" s="4">
        <v>2675</v>
      </c>
      <c r="I77" s="4">
        <v>2380</v>
      </c>
      <c r="J77" s="4">
        <v>2338</v>
      </c>
      <c r="K77" s="4">
        <v>2473</v>
      </c>
      <c r="L77" s="4">
        <v>3684</v>
      </c>
      <c r="M77" s="4">
        <v>2865</v>
      </c>
      <c r="N77" s="4">
        <v>2206</v>
      </c>
      <c r="O77" s="9">
        <f t="shared" si="16"/>
        <v>33597</v>
      </c>
      <c r="P77" s="3" t="s">
        <v>45</v>
      </c>
      <c r="Q77" s="3" t="s">
        <v>47</v>
      </c>
      <c r="R77" s="3">
        <v>-23</v>
      </c>
      <c r="S77" s="3">
        <v>-29</v>
      </c>
      <c r="T77" s="3">
        <f t="shared" si="11"/>
        <v>10229</v>
      </c>
      <c r="U77" s="3">
        <f t="shared" si="12"/>
        <v>7422</v>
      </c>
      <c r="V77" s="3">
        <f t="shared" si="13"/>
        <v>7191</v>
      </c>
      <c r="W77" s="3">
        <f t="shared" si="14"/>
        <v>8755</v>
      </c>
      <c r="X77" s="3">
        <f t="shared" si="15"/>
        <v>33597</v>
      </c>
    </row>
    <row r="78" spans="1:24" ht="25.05" customHeight="1" x14ac:dyDescent="0.4">
      <c r="A78" s="3" t="s">
        <v>107</v>
      </c>
      <c r="B78" s="3" t="s">
        <v>110</v>
      </c>
      <c r="C78" s="3">
        <v>3740</v>
      </c>
      <c r="D78" s="3">
        <v>4581</v>
      </c>
      <c r="E78" s="3">
        <v>4319</v>
      </c>
      <c r="F78" s="4">
        <v>4380</v>
      </c>
      <c r="G78" s="4">
        <v>4517</v>
      </c>
      <c r="H78" s="4">
        <v>4118</v>
      </c>
      <c r="I78" s="4">
        <v>4836</v>
      </c>
      <c r="J78" s="4">
        <v>4624</v>
      </c>
      <c r="K78" s="4">
        <v>3246</v>
      </c>
      <c r="L78" s="4">
        <v>4273</v>
      </c>
      <c r="M78" s="4">
        <v>3806</v>
      </c>
      <c r="N78" s="4">
        <v>3487</v>
      </c>
      <c r="O78" s="9">
        <f t="shared" si="16"/>
        <v>49927</v>
      </c>
      <c r="P78" s="3" t="s">
        <v>17</v>
      </c>
      <c r="Q78" s="3" t="s">
        <v>48</v>
      </c>
      <c r="R78" s="3">
        <v>-8</v>
      </c>
      <c r="S78" s="3">
        <v>-15</v>
      </c>
      <c r="T78" s="3">
        <f t="shared" si="11"/>
        <v>12640</v>
      </c>
      <c r="U78" s="3">
        <f t="shared" si="12"/>
        <v>13015</v>
      </c>
      <c r="V78" s="3">
        <f t="shared" si="13"/>
        <v>12706</v>
      </c>
      <c r="W78" s="3">
        <f t="shared" si="14"/>
        <v>11566</v>
      </c>
      <c r="X78" s="3">
        <f t="shared" si="15"/>
        <v>49927</v>
      </c>
    </row>
    <row r="79" spans="1:24" ht="25.05" customHeight="1" x14ac:dyDescent="0.4">
      <c r="A79" s="3" t="s">
        <v>107</v>
      </c>
      <c r="B79" s="3" t="s">
        <v>111</v>
      </c>
      <c r="C79" s="3">
        <v>289</v>
      </c>
      <c r="D79" s="3">
        <v>245</v>
      </c>
      <c r="E79" s="3">
        <v>356</v>
      </c>
      <c r="F79" s="3">
        <v>264</v>
      </c>
      <c r="G79" s="3">
        <v>283</v>
      </c>
      <c r="H79" s="3">
        <v>236</v>
      </c>
      <c r="I79" s="3">
        <v>178</v>
      </c>
      <c r="J79" s="3">
        <v>204</v>
      </c>
      <c r="K79" s="3">
        <v>186</v>
      </c>
      <c r="L79" s="3">
        <v>342</v>
      </c>
      <c r="M79" s="3">
        <v>149</v>
      </c>
      <c r="N79" s="3">
        <v>170</v>
      </c>
      <c r="O79" s="9">
        <f t="shared" si="16"/>
        <v>2902</v>
      </c>
      <c r="P79" s="3" t="s">
        <v>45</v>
      </c>
      <c r="Q79" s="3" t="s">
        <v>112</v>
      </c>
      <c r="R79" s="3">
        <v>14</v>
      </c>
      <c r="S79" s="3">
        <v>-47</v>
      </c>
      <c r="T79" s="3">
        <f t="shared" si="11"/>
        <v>890</v>
      </c>
      <c r="U79" s="3">
        <f t="shared" si="12"/>
        <v>783</v>
      </c>
      <c r="V79" s="3">
        <f t="shared" si="13"/>
        <v>568</v>
      </c>
      <c r="W79" s="3">
        <f t="shared" si="14"/>
        <v>661</v>
      </c>
      <c r="X79" s="3">
        <f t="shared" si="15"/>
        <v>2902</v>
      </c>
    </row>
    <row r="80" spans="1:24" ht="25.05" customHeight="1" x14ac:dyDescent="0.4">
      <c r="A80" s="3" t="s">
        <v>107</v>
      </c>
      <c r="B80" s="3" t="s">
        <v>113</v>
      </c>
      <c r="C80" s="3">
        <v>5543</v>
      </c>
      <c r="D80" s="3">
        <v>5601</v>
      </c>
      <c r="E80" s="3">
        <v>5965</v>
      </c>
      <c r="F80" s="4">
        <v>3252</v>
      </c>
      <c r="G80" s="4">
        <v>3906</v>
      </c>
      <c r="H80" s="4">
        <v>4275</v>
      </c>
      <c r="I80" s="4">
        <v>7419</v>
      </c>
      <c r="J80" s="4">
        <v>6534</v>
      </c>
      <c r="K80" s="4">
        <v>5385</v>
      </c>
      <c r="L80" s="4">
        <v>5449</v>
      </c>
      <c r="M80" s="4">
        <v>4857</v>
      </c>
      <c r="N80" s="4">
        <v>4770</v>
      </c>
      <c r="O80" s="9">
        <f t="shared" si="16"/>
        <v>62956</v>
      </c>
      <c r="P80" s="3" t="s">
        <v>9</v>
      </c>
      <c r="Q80" s="3" t="s">
        <v>47</v>
      </c>
      <c r="R80" s="3">
        <v>-2</v>
      </c>
      <c r="S80" s="3">
        <v>-4</v>
      </c>
      <c r="T80" s="3">
        <f t="shared" si="11"/>
        <v>17109</v>
      </c>
      <c r="U80" s="3">
        <f t="shared" si="12"/>
        <v>11433</v>
      </c>
      <c r="V80" s="3">
        <f t="shared" si="13"/>
        <v>19338</v>
      </c>
      <c r="W80" s="3">
        <f t="shared" si="14"/>
        <v>15076</v>
      </c>
      <c r="X80" s="3">
        <f t="shared" si="15"/>
        <v>62956</v>
      </c>
    </row>
    <row r="81" spans="1:24" ht="25.05" customHeight="1" x14ac:dyDescent="0.4">
      <c r="A81" s="3" t="s">
        <v>107</v>
      </c>
      <c r="B81" s="3" t="s">
        <v>114</v>
      </c>
      <c r="C81" s="3">
        <v>9400</v>
      </c>
      <c r="D81" s="3">
        <v>8481</v>
      </c>
      <c r="E81" s="3">
        <v>9900</v>
      </c>
      <c r="F81" s="4">
        <v>7103</v>
      </c>
      <c r="G81" s="4">
        <v>8548</v>
      </c>
      <c r="H81" s="4">
        <v>9412</v>
      </c>
      <c r="I81" s="4">
        <v>9912</v>
      </c>
      <c r="J81" s="4">
        <v>9687</v>
      </c>
      <c r="K81" s="4">
        <v>8052</v>
      </c>
      <c r="L81" s="4">
        <v>8838</v>
      </c>
      <c r="M81" s="4">
        <v>7867</v>
      </c>
      <c r="N81" s="4">
        <v>9700</v>
      </c>
      <c r="O81" s="9">
        <f t="shared" si="16"/>
        <v>106900</v>
      </c>
      <c r="P81" s="3" t="s">
        <v>46</v>
      </c>
      <c r="Q81" s="3" t="s">
        <v>29</v>
      </c>
      <c r="R81" s="3">
        <v>23</v>
      </c>
      <c r="S81" s="3">
        <v>24</v>
      </c>
      <c r="T81" s="3">
        <f t="shared" si="11"/>
        <v>27781</v>
      </c>
      <c r="U81" s="3">
        <f t="shared" si="12"/>
        <v>25063</v>
      </c>
      <c r="V81" s="3">
        <f t="shared" si="13"/>
        <v>27651</v>
      </c>
      <c r="W81" s="3">
        <f t="shared" si="14"/>
        <v>26405</v>
      </c>
      <c r="X81" s="3">
        <f t="shared" si="15"/>
        <v>106900</v>
      </c>
    </row>
    <row r="82" spans="1:24" ht="25.05" customHeight="1" x14ac:dyDescent="0.4">
      <c r="A82" s="3" t="s">
        <v>107</v>
      </c>
      <c r="B82" s="3" t="s">
        <v>115</v>
      </c>
      <c r="C82" s="3">
        <v>0</v>
      </c>
      <c r="D82" s="3">
        <v>0</v>
      </c>
      <c r="E82" s="3">
        <v>0</v>
      </c>
      <c r="F82" s="4">
        <v>0</v>
      </c>
      <c r="G82" s="4">
        <v>0</v>
      </c>
      <c r="H82" s="4">
        <v>0</v>
      </c>
      <c r="I82" s="4">
        <v>0</v>
      </c>
      <c r="J82" s="4">
        <v>0</v>
      </c>
      <c r="K82" s="4">
        <v>0</v>
      </c>
      <c r="L82" s="4">
        <v>0</v>
      </c>
      <c r="M82" s="4">
        <v>0</v>
      </c>
      <c r="N82" s="4">
        <v>0</v>
      </c>
      <c r="O82" s="9">
        <f t="shared" si="16"/>
        <v>0</v>
      </c>
      <c r="P82" s="3" t="s">
        <v>18</v>
      </c>
      <c r="Q82" s="3" t="s">
        <v>47</v>
      </c>
      <c r="R82" s="3">
        <v>0</v>
      </c>
      <c r="S82" s="3">
        <v>0</v>
      </c>
      <c r="T82" s="3">
        <f t="shared" si="11"/>
        <v>0</v>
      </c>
      <c r="U82" s="3">
        <f t="shared" si="12"/>
        <v>0</v>
      </c>
      <c r="V82" s="3">
        <f t="shared" si="13"/>
        <v>0</v>
      </c>
      <c r="W82" s="3">
        <f t="shared" si="14"/>
        <v>0</v>
      </c>
      <c r="X82" s="3">
        <f t="shared" si="15"/>
        <v>0</v>
      </c>
    </row>
    <row r="83" spans="1:24" ht="25.05" customHeight="1" x14ac:dyDescent="0.4">
      <c r="A83" s="3" t="s">
        <v>107</v>
      </c>
      <c r="B83" s="3" t="s">
        <v>116</v>
      </c>
      <c r="C83" s="3">
        <v>639</v>
      </c>
      <c r="D83" s="3">
        <v>730</v>
      </c>
      <c r="E83" s="3">
        <v>688</v>
      </c>
      <c r="F83" s="4">
        <v>1192</v>
      </c>
      <c r="G83" s="4">
        <v>1919</v>
      </c>
      <c r="H83" s="4">
        <v>1566</v>
      </c>
      <c r="I83" s="4">
        <v>1929</v>
      </c>
      <c r="J83" s="4">
        <v>1721</v>
      </c>
      <c r="K83" s="4">
        <v>1968</v>
      </c>
      <c r="L83" s="4">
        <v>2169</v>
      </c>
      <c r="M83" s="4">
        <v>1803</v>
      </c>
      <c r="N83" s="4">
        <v>1775</v>
      </c>
      <c r="O83" s="9">
        <f t="shared" si="16"/>
        <v>18099</v>
      </c>
      <c r="P83" s="5" t="s">
        <v>117</v>
      </c>
      <c r="Q83" s="3" t="s">
        <v>29</v>
      </c>
      <c r="R83" s="3">
        <v>-2</v>
      </c>
      <c r="S83" s="3">
        <v>113</v>
      </c>
      <c r="T83" s="3">
        <f t="shared" si="11"/>
        <v>2057</v>
      </c>
      <c r="U83" s="3">
        <f t="shared" si="12"/>
        <v>4677</v>
      </c>
      <c r="V83" s="3">
        <f t="shared" si="13"/>
        <v>5618</v>
      </c>
      <c r="W83" s="3">
        <f t="shared" si="14"/>
        <v>5747</v>
      </c>
      <c r="X83" s="3">
        <f t="shared" si="15"/>
        <v>18099</v>
      </c>
    </row>
    <row r="84" spans="1:24" ht="25.05" customHeight="1" x14ac:dyDescent="0.4">
      <c r="A84" s="3" t="s">
        <v>107</v>
      </c>
      <c r="B84" s="3" t="s">
        <v>118</v>
      </c>
      <c r="C84" s="3">
        <v>0</v>
      </c>
      <c r="D84" s="3">
        <v>0</v>
      </c>
      <c r="E84" s="3">
        <v>0</v>
      </c>
      <c r="F84" s="4">
        <v>0</v>
      </c>
      <c r="G84" s="4">
        <v>2180</v>
      </c>
      <c r="H84" s="4">
        <v>3185</v>
      </c>
      <c r="I84" s="4">
        <v>2640</v>
      </c>
      <c r="J84" s="4">
        <v>3213</v>
      </c>
      <c r="K84" s="4">
        <v>2278</v>
      </c>
      <c r="L84" s="4">
        <v>3092</v>
      </c>
      <c r="M84" s="4">
        <v>3620</v>
      </c>
      <c r="N84" s="4">
        <v>2628</v>
      </c>
      <c r="O84" s="9">
        <f t="shared" si="16"/>
        <v>22836</v>
      </c>
      <c r="P84" s="3" t="s">
        <v>44</v>
      </c>
      <c r="Q84" s="3" t="s">
        <v>48</v>
      </c>
      <c r="R84" s="3">
        <v>-27</v>
      </c>
      <c r="S84" s="3">
        <v>0</v>
      </c>
      <c r="T84" s="3">
        <f t="shared" si="11"/>
        <v>0</v>
      </c>
      <c r="U84" s="3">
        <f t="shared" si="12"/>
        <v>5365</v>
      </c>
      <c r="V84" s="3">
        <f t="shared" si="13"/>
        <v>8131</v>
      </c>
      <c r="W84" s="3">
        <f t="shared" si="14"/>
        <v>9340</v>
      </c>
      <c r="X84" s="3">
        <f t="shared" si="15"/>
        <v>22836</v>
      </c>
    </row>
    <row r="85" spans="1:24" ht="25.05" customHeight="1" x14ac:dyDescent="0.4">
      <c r="A85" s="3" t="s">
        <v>107</v>
      </c>
      <c r="B85" s="3" t="s">
        <v>119</v>
      </c>
      <c r="C85" s="3">
        <v>61</v>
      </c>
      <c r="D85" s="3">
        <v>57</v>
      </c>
      <c r="E85" s="3">
        <v>38</v>
      </c>
      <c r="F85" s="3">
        <v>5</v>
      </c>
      <c r="G85" s="3">
        <v>62</v>
      </c>
      <c r="H85" s="3">
        <v>142</v>
      </c>
      <c r="I85" s="3">
        <v>113</v>
      </c>
      <c r="J85" s="3">
        <v>114</v>
      </c>
      <c r="K85" s="3">
        <v>87</v>
      </c>
      <c r="L85" s="3">
        <v>115</v>
      </c>
      <c r="M85" s="3">
        <v>86</v>
      </c>
      <c r="N85" s="3">
        <v>63</v>
      </c>
      <c r="O85" s="9">
        <f t="shared" si="16"/>
        <v>943</v>
      </c>
      <c r="P85" s="3" t="s">
        <v>18</v>
      </c>
      <c r="Q85" s="3" t="s">
        <v>29</v>
      </c>
      <c r="R85" s="3">
        <v>-27</v>
      </c>
      <c r="S85" s="3">
        <v>70</v>
      </c>
      <c r="T85" s="3">
        <f t="shared" si="11"/>
        <v>156</v>
      </c>
      <c r="U85" s="3">
        <f t="shared" si="12"/>
        <v>209</v>
      </c>
      <c r="V85" s="3">
        <f t="shared" si="13"/>
        <v>314</v>
      </c>
      <c r="W85" s="3">
        <f t="shared" si="14"/>
        <v>264</v>
      </c>
      <c r="X85" s="3">
        <f t="shared" si="15"/>
        <v>943</v>
      </c>
    </row>
    <row r="86" spans="1:24" ht="25.05" customHeight="1" x14ac:dyDescent="0.4">
      <c r="A86" s="3" t="s">
        <v>120</v>
      </c>
      <c r="B86" s="3" t="s">
        <v>121</v>
      </c>
      <c r="C86" s="3">
        <v>1275</v>
      </c>
      <c r="D86" s="3">
        <v>1286</v>
      </c>
      <c r="E86" s="3">
        <v>1588</v>
      </c>
      <c r="F86" s="4">
        <v>1758</v>
      </c>
      <c r="G86" s="4">
        <v>1561</v>
      </c>
      <c r="H86" s="4">
        <v>1519</v>
      </c>
      <c r="I86" s="4">
        <v>1564</v>
      </c>
      <c r="J86" s="4">
        <v>1628</v>
      </c>
      <c r="K86" s="4">
        <v>1611</v>
      </c>
      <c r="L86" s="4">
        <v>2028</v>
      </c>
      <c r="M86" s="4">
        <v>1497</v>
      </c>
      <c r="N86" s="4">
        <v>2335</v>
      </c>
      <c r="O86" s="9">
        <f t="shared" si="16"/>
        <v>19650</v>
      </c>
      <c r="P86" s="3" t="s">
        <v>9</v>
      </c>
      <c r="Q86" s="3" t="s">
        <v>47</v>
      </c>
      <c r="R86" s="3">
        <v>56</v>
      </c>
      <c r="S86" s="3">
        <v>-5</v>
      </c>
      <c r="T86" s="3">
        <f t="shared" si="11"/>
        <v>4149</v>
      </c>
      <c r="U86" s="3">
        <f t="shared" si="12"/>
        <v>4838</v>
      </c>
      <c r="V86" s="3">
        <f t="shared" si="13"/>
        <v>4803</v>
      </c>
      <c r="W86" s="3">
        <f t="shared" si="14"/>
        <v>5860</v>
      </c>
      <c r="X86" s="3">
        <f t="shared" si="15"/>
        <v>19650</v>
      </c>
    </row>
    <row r="87" spans="1:24" ht="25.05" customHeight="1" x14ac:dyDescent="0.4">
      <c r="A87" s="3" t="s">
        <v>120</v>
      </c>
      <c r="B87" s="3" t="s">
        <v>122</v>
      </c>
      <c r="C87" s="3">
        <v>113</v>
      </c>
      <c r="D87" s="3">
        <v>102</v>
      </c>
      <c r="E87" s="3">
        <v>94</v>
      </c>
      <c r="F87" s="3">
        <v>108</v>
      </c>
      <c r="G87" s="3">
        <v>102</v>
      </c>
      <c r="H87" s="3">
        <v>85</v>
      </c>
      <c r="I87" s="3">
        <v>77</v>
      </c>
      <c r="J87" s="3">
        <v>73</v>
      </c>
      <c r="K87" s="3">
        <v>86</v>
      </c>
      <c r="L87" s="3">
        <v>79</v>
      </c>
      <c r="M87" s="3">
        <v>79</v>
      </c>
      <c r="N87" s="3">
        <v>195</v>
      </c>
      <c r="O87" s="9">
        <f t="shared" si="16"/>
        <v>1193</v>
      </c>
      <c r="P87" s="3" t="s">
        <v>45</v>
      </c>
      <c r="Q87" s="3" t="s">
        <v>47</v>
      </c>
      <c r="R87" s="3">
        <v>147</v>
      </c>
      <c r="S87" s="3">
        <v>-29</v>
      </c>
      <c r="T87" s="3">
        <f t="shared" si="11"/>
        <v>309</v>
      </c>
      <c r="U87" s="3">
        <f t="shared" si="12"/>
        <v>295</v>
      </c>
      <c r="V87" s="3">
        <f t="shared" si="13"/>
        <v>236</v>
      </c>
      <c r="W87" s="3">
        <f t="shared" si="14"/>
        <v>353</v>
      </c>
      <c r="X87" s="3">
        <f t="shared" si="15"/>
        <v>1193</v>
      </c>
    </row>
    <row r="88" spans="1:24" ht="25.05" customHeight="1" x14ac:dyDescent="0.4">
      <c r="A88" s="3" t="s">
        <v>120</v>
      </c>
      <c r="B88" s="3" t="s">
        <v>123</v>
      </c>
      <c r="C88" s="3">
        <v>1879</v>
      </c>
      <c r="D88" s="3">
        <v>1631</v>
      </c>
      <c r="E88" s="3">
        <v>1847</v>
      </c>
      <c r="F88" s="4">
        <v>1183</v>
      </c>
      <c r="G88" s="4">
        <v>1610</v>
      </c>
      <c r="H88" s="4">
        <v>1656</v>
      </c>
      <c r="I88" s="4">
        <v>1766</v>
      </c>
      <c r="J88" s="4">
        <v>1876</v>
      </c>
      <c r="K88" s="4">
        <v>1697</v>
      </c>
      <c r="L88" s="4">
        <v>2351</v>
      </c>
      <c r="M88" s="4">
        <v>1457</v>
      </c>
      <c r="N88" s="4">
        <v>2257</v>
      </c>
      <c r="O88" s="9">
        <f t="shared" si="16"/>
        <v>21210</v>
      </c>
      <c r="P88" s="3" t="s">
        <v>9</v>
      </c>
      <c r="Q88" s="3" t="s">
        <v>10</v>
      </c>
      <c r="R88" s="3">
        <v>55</v>
      </c>
      <c r="S88" s="3">
        <v>3</v>
      </c>
      <c r="T88" s="3">
        <f t="shared" si="11"/>
        <v>5357</v>
      </c>
      <c r="U88" s="3">
        <f t="shared" si="12"/>
        <v>4449</v>
      </c>
      <c r="V88" s="3">
        <f t="shared" si="13"/>
        <v>5339</v>
      </c>
      <c r="W88" s="3">
        <f t="shared" si="14"/>
        <v>6065</v>
      </c>
      <c r="X88" s="3">
        <f t="shared" si="15"/>
        <v>21210</v>
      </c>
    </row>
    <row r="89" spans="1:24" ht="25.05" customHeight="1" x14ac:dyDescent="0.4">
      <c r="F89" s="4"/>
      <c r="G89" s="4"/>
      <c r="H89" s="4"/>
      <c r="I89" s="4"/>
      <c r="J89" s="4"/>
      <c r="K89" s="4"/>
      <c r="L89" s="4"/>
      <c r="M89" s="4"/>
      <c r="N89" s="4"/>
    </row>
    <row r="102" spans="9:9" ht="25.05" customHeight="1" x14ac:dyDescent="0.4">
      <c r="I102" s="3" t="b">
        <f>ISNUMBER('Car Sales'!O2)</f>
        <v>1</v>
      </c>
    </row>
  </sheetData>
  <phoneticPr fontId="1" type="noConversion"/>
  <conditionalFormatting sqref="D1:D1048576">
    <cfRule type="expression" priority="2">
      <formula>NOT(ISNUMBER(D2))</formula>
    </cfRule>
  </conditionalFormatting>
  <conditionalFormatting sqref="R1:R1048576">
    <cfRule type="colorScale" priority="1">
      <colorScale>
        <cfvo type="min"/>
        <cfvo type="max"/>
        <color rgb="FFFF0000"/>
        <color rgb="FF00B05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A9D-9DEF-49F4-A8AA-EC245E8D6973}">
  <dimension ref="D1:O42"/>
  <sheetViews>
    <sheetView showGridLines="0" showRowColHeaders="0" zoomScaleNormal="100" workbookViewId="0">
      <selection activeCell="Q3" sqref="Q3"/>
    </sheetView>
  </sheetViews>
  <sheetFormatPr defaultRowHeight="14.4" x14ac:dyDescent="0.3"/>
  <cols>
    <col min="1" max="3" width="8.88671875" style="11"/>
    <col min="4" max="4" width="20.6640625" style="11" bestFit="1" customWidth="1"/>
    <col min="5" max="16384" width="8.88671875" style="11"/>
  </cols>
  <sheetData>
    <row r="1" spans="4:15" ht="31.2" x14ac:dyDescent="0.6">
      <c r="F1" s="10"/>
      <c r="H1" s="13" t="s">
        <v>161</v>
      </c>
      <c r="I1" s="13"/>
      <c r="J1" s="13"/>
      <c r="K1" s="13"/>
      <c r="L1" s="13"/>
      <c r="M1" s="13"/>
      <c r="N1" s="13"/>
      <c r="O1" s="13"/>
    </row>
    <row r="3" spans="4:15" ht="23.4" x14ac:dyDescent="0.45">
      <c r="D3" s="12" t="s">
        <v>162</v>
      </c>
    </row>
    <row r="4" spans="4:15" ht="23.4" x14ac:dyDescent="0.45">
      <c r="D4" s="12"/>
    </row>
    <row r="5" spans="4:15" ht="23.4" x14ac:dyDescent="0.45">
      <c r="D5" s="12"/>
    </row>
    <row r="21" spans="4:4" x14ac:dyDescent="0.3">
      <c r="D21" s="11" t="s">
        <v>165</v>
      </c>
    </row>
    <row r="22" spans="4:4" ht="23.4" x14ac:dyDescent="0.45">
      <c r="D22" s="11" t="s">
        <v>163</v>
      </c>
    </row>
    <row r="27" spans="4:4" ht="23.4" x14ac:dyDescent="0.45">
      <c r="D27" s="11" t="s">
        <v>164</v>
      </c>
    </row>
    <row r="42" spans="4:4" ht="23.4" x14ac:dyDescent="0.45">
      <c r="D42" s="12" t="s">
        <v>166</v>
      </c>
    </row>
  </sheetData>
  <mergeCells count="1">
    <mergeCell ref="H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5A80-74C2-4C28-A48A-5EE97D4F0B74}">
  <dimension ref="A3:B18"/>
  <sheetViews>
    <sheetView workbookViewId="0">
      <selection activeCell="M4" sqref="M4"/>
    </sheetView>
  </sheetViews>
  <sheetFormatPr defaultRowHeight="14.4" x14ac:dyDescent="0.3"/>
  <cols>
    <col min="1" max="1" width="12.44140625" bestFit="1" customWidth="1"/>
    <col min="2" max="2" width="16.109375" bestFit="1" customWidth="1"/>
    <col min="3" max="5" width="13.88671875" bestFit="1" customWidth="1"/>
    <col min="6" max="6" width="15.5546875" bestFit="1" customWidth="1"/>
  </cols>
  <sheetData>
    <row r="3" spans="1:2" x14ac:dyDescent="0.3">
      <c r="A3" s="6" t="s">
        <v>135</v>
      </c>
      <c r="B3" t="s">
        <v>147</v>
      </c>
    </row>
    <row r="4" spans="1:2" x14ac:dyDescent="0.3">
      <c r="A4" s="7" t="s">
        <v>60</v>
      </c>
      <c r="B4">
        <v>1753525</v>
      </c>
    </row>
    <row r="5" spans="1:2" x14ac:dyDescent="0.3">
      <c r="A5" s="7" t="s">
        <v>12</v>
      </c>
      <c r="B5">
        <v>606133</v>
      </c>
    </row>
    <row r="6" spans="1:2" x14ac:dyDescent="0.3">
      <c r="A6" s="7" t="s">
        <v>98</v>
      </c>
      <c r="B6">
        <v>561102</v>
      </c>
    </row>
    <row r="7" spans="1:2" x14ac:dyDescent="0.3">
      <c r="A7" s="7" t="s">
        <v>52</v>
      </c>
      <c r="B7">
        <v>528460</v>
      </c>
    </row>
    <row r="8" spans="1:2" x14ac:dyDescent="0.3">
      <c r="A8" s="7" t="s">
        <v>107</v>
      </c>
      <c r="B8">
        <v>300159</v>
      </c>
    </row>
    <row r="9" spans="1:2" x14ac:dyDescent="0.3">
      <c r="A9" s="7" t="s">
        <v>26</v>
      </c>
      <c r="B9">
        <v>245000</v>
      </c>
    </row>
    <row r="10" spans="1:2" x14ac:dyDescent="0.3">
      <c r="A10" s="7" t="s">
        <v>6</v>
      </c>
      <c r="B10">
        <v>69872</v>
      </c>
    </row>
    <row r="11" spans="1:2" x14ac:dyDescent="0.3">
      <c r="A11" s="7" t="s">
        <v>79</v>
      </c>
      <c r="B11">
        <v>61214</v>
      </c>
    </row>
    <row r="12" spans="1:2" x14ac:dyDescent="0.3">
      <c r="A12" s="7" t="s">
        <v>120</v>
      </c>
      <c r="B12">
        <v>42053</v>
      </c>
    </row>
    <row r="13" spans="1:2" x14ac:dyDescent="0.3">
      <c r="A13" s="7" t="s">
        <v>89</v>
      </c>
      <c r="B13">
        <v>41729</v>
      </c>
    </row>
    <row r="14" spans="1:2" x14ac:dyDescent="0.3">
      <c r="A14" s="7" t="s">
        <v>93</v>
      </c>
      <c r="B14">
        <v>35157</v>
      </c>
    </row>
    <row r="15" spans="1:2" x14ac:dyDescent="0.3">
      <c r="A15" s="7" t="s">
        <v>86</v>
      </c>
      <c r="B15">
        <v>29009</v>
      </c>
    </row>
    <row r="16" spans="1:2" x14ac:dyDescent="0.3">
      <c r="A16" s="7" t="s">
        <v>1</v>
      </c>
      <c r="B16">
        <v>6181</v>
      </c>
    </row>
    <row r="17" spans="1:2" x14ac:dyDescent="0.3">
      <c r="A17" s="7" t="s">
        <v>23</v>
      </c>
      <c r="B17">
        <v>4206</v>
      </c>
    </row>
    <row r="18" spans="1:2" x14ac:dyDescent="0.3">
      <c r="A18" s="7" t="s">
        <v>136</v>
      </c>
      <c r="B18">
        <v>4283800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F669C-1A21-4653-879A-52D2DF920576}">
  <dimension ref="A3:B14"/>
  <sheetViews>
    <sheetView topLeftCell="A4" zoomScale="98" workbookViewId="0">
      <selection activeCell="A11" sqref="A11"/>
    </sheetView>
  </sheetViews>
  <sheetFormatPr defaultRowHeight="14.4" x14ac:dyDescent="0.3"/>
  <cols>
    <col min="1" max="1" width="10.77734375" bestFit="1" customWidth="1"/>
    <col min="2" max="2" width="11.33203125" bestFit="1" customWidth="1"/>
  </cols>
  <sheetData>
    <row r="3" spans="1:2" x14ac:dyDescent="0.3">
      <c r="B3" t="s">
        <v>137</v>
      </c>
    </row>
    <row r="4" spans="1:2" x14ac:dyDescent="0.3">
      <c r="A4" s="7" t="s">
        <v>103</v>
      </c>
      <c r="B4">
        <v>202031</v>
      </c>
    </row>
    <row r="5" spans="1:2" x14ac:dyDescent="0.3">
      <c r="A5" s="7" t="s">
        <v>77</v>
      </c>
      <c r="B5">
        <v>190855</v>
      </c>
    </row>
    <row r="6" spans="1:2" x14ac:dyDescent="0.3">
      <c r="A6" s="7" t="s">
        <v>69</v>
      </c>
      <c r="B6">
        <v>190091</v>
      </c>
    </row>
    <row r="7" spans="1:2" x14ac:dyDescent="0.3">
      <c r="A7" s="7" t="s">
        <v>64</v>
      </c>
      <c r="B7">
        <v>188160</v>
      </c>
    </row>
    <row r="8" spans="1:2" x14ac:dyDescent="0.3">
      <c r="A8" s="7" t="s">
        <v>14</v>
      </c>
      <c r="B8">
        <v>186919</v>
      </c>
    </row>
    <row r="9" spans="1:2" x14ac:dyDescent="0.3">
      <c r="A9" s="7" t="s">
        <v>76</v>
      </c>
      <c r="B9">
        <v>172808</v>
      </c>
    </row>
    <row r="10" spans="1:2" x14ac:dyDescent="0.3">
      <c r="A10" s="7" t="s">
        <v>63</v>
      </c>
      <c r="B10">
        <v>172094</v>
      </c>
    </row>
    <row r="11" spans="1:2" x14ac:dyDescent="0.3">
      <c r="A11" s="7" t="s">
        <v>133</v>
      </c>
      <c r="B11">
        <v>167988</v>
      </c>
    </row>
    <row r="12" spans="1:2" x14ac:dyDescent="0.3">
      <c r="A12" s="7" t="s">
        <v>55</v>
      </c>
      <c r="B12">
        <v>166364</v>
      </c>
    </row>
    <row r="13" spans="1:2" x14ac:dyDescent="0.3">
      <c r="A13" s="7" t="s">
        <v>102</v>
      </c>
      <c r="B13">
        <v>161611</v>
      </c>
    </row>
    <row r="14" spans="1:2" x14ac:dyDescent="0.3">
      <c r="A14" s="7" t="s">
        <v>136</v>
      </c>
      <c r="B14">
        <v>1798921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DC-BB50-4370-94E3-F8A72E0085F8}">
  <dimension ref="A3:B18"/>
  <sheetViews>
    <sheetView topLeftCell="A4" workbookViewId="0">
      <selection activeCell="H30" sqref="H30"/>
    </sheetView>
  </sheetViews>
  <sheetFormatPr defaultRowHeight="14.4" x14ac:dyDescent="0.3"/>
  <cols>
    <col min="1" max="1" width="12.44140625" bestFit="1" customWidth="1"/>
    <col min="2" max="2" width="15.6640625" bestFit="1" customWidth="1"/>
    <col min="3" max="3" width="14.77734375" bestFit="1" customWidth="1"/>
  </cols>
  <sheetData>
    <row r="3" spans="1:2" x14ac:dyDescent="0.3">
      <c r="A3" s="6" t="s">
        <v>135</v>
      </c>
      <c r="B3" t="s">
        <v>160</v>
      </c>
    </row>
    <row r="4" spans="1:2" x14ac:dyDescent="0.3">
      <c r="A4" s="7" t="s">
        <v>120</v>
      </c>
      <c r="B4">
        <v>86</v>
      </c>
    </row>
    <row r="5" spans="1:2" x14ac:dyDescent="0.3">
      <c r="A5" s="7" t="s">
        <v>6</v>
      </c>
      <c r="B5">
        <v>30.333333333333332</v>
      </c>
    </row>
    <row r="6" spans="1:2" x14ac:dyDescent="0.3">
      <c r="A6" s="7" t="s">
        <v>79</v>
      </c>
      <c r="B6">
        <v>23.166666666666668</v>
      </c>
    </row>
    <row r="7" spans="1:2" x14ac:dyDescent="0.3">
      <c r="A7" s="7" t="s">
        <v>1</v>
      </c>
      <c r="B7">
        <v>22.8</v>
      </c>
    </row>
    <row r="8" spans="1:2" x14ac:dyDescent="0.3">
      <c r="A8" s="7" t="s">
        <v>93</v>
      </c>
      <c r="B8">
        <v>8</v>
      </c>
    </row>
    <row r="9" spans="1:2" x14ac:dyDescent="0.3">
      <c r="A9" s="7" t="s">
        <v>52</v>
      </c>
      <c r="B9">
        <v>6.8571428571428568</v>
      </c>
    </row>
    <row r="10" spans="1:2" x14ac:dyDescent="0.3">
      <c r="A10" s="7" t="s">
        <v>89</v>
      </c>
      <c r="B10">
        <v>1</v>
      </c>
    </row>
    <row r="11" spans="1:2" x14ac:dyDescent="0.3">
      <c r="A11" s="7" t="s">
        <v>98</v>
      </c>
      <c r="B11">
        <v>-3.125</v>
      </c>
    </row>
    <row r="12" spans="1:2" x14ac:dyDescent="0.3">
      <c r="A12" s="7" t="s">
        <v>86</v>
      </c>
      <c r="B12">
        <v>-5</v>
      </c>
    </row>
    <row r="13" spans="1:2" x14ac:dyDescent="0.3">
      <c r="A13" s="7" t="s">
        <v>107</v>
      </c>
      <c r="B13">
        <v>-8.4</v>
      </c>
    </row>
    <row r="14" spans="1:2" x14ac:dyDescent="0.3">
      <c r="A14" s="7" t="s">
        <v>60</v>
      </c>
      <c r="B14">
        <v>-11.235294117647058</v>
      </c>
    </row>
    <row r="15" spans="1:2" x14ac:dyDescent="0.3">
      <c r="A15" s="7" t="s">
        <v>23</v>
      </c>
      <c r="B15">
        <v>-14.333333333333334</v>
      </c>
    </row>
    <row r="16" spans="1:2" x14ac:dyDescent="0.3">
      <c r="A16" s="7" t="s">
        <v>12</v>
      </c>
      <c r="B16">
        <v>-16.363636363636363</v>
      </c>
    </row>
    <row r="17" spans="1:2" x14ac:dyDescent="0.3">
      <c r="A17" s="7" t="s">
        <v>26</v>
      </c>
      <c r="B17">
        <v>-46.4</v>
      </c>
    </row>
    <row r="18" spans="1:2" x14ac:dyDescent="0.3">
      <c r="A18" s="7" t="s">
        <v>136</v>
      </c>
      <c r="B18">
        <v>-0.91954022988505746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8FC-5183-455E-8ACD-3626B8573D92}">
  <dimension ref="A3:M6"/>
  <sheetViews>
    <sheetView topLeftCell="B10" workbookViewId="0">
      <selection activeCell="M20" sqref="M20"/>
    </sheetView>
  </sheetViews>
  <sheetFormatPr defaultRowHeight="14.4" x14ac:dyDescent="0.3"/>
  <cols>
    <col min="1" max="1" width="12.44140625" bestFit="1" customWidth="1"/>
    <col min="2" max="2" width="13.33203125" bestFit="1" customWidth="1"/>
    <col min="3" max="3" width="14.44140625" bestFit="1" customWidth="1"/>
    <col min="4" max="4" width="12.109375" bestFit="1" customWidth="1"/>
    <col min="5" max="5" width="11" bestFit="1" customWidth="1"/>
    <col min="6" max="6" width="10.33203125" bestFit="1" customWidth="1"/>
    <col min="7" max="7" width="10.6640625" bestFit="1" customWidth="1"/>
    <col min="8" max="8" width="10.109375" bestFit="1" customWidth="1"/>
    <col min="9" max="9" width="12.5546875" bestFit="1" customWidth="1"/>
    <col min="10" max="10" width="16.44140625" bestFit="1" customWidth="1"/>
    <col min="11" max="11" width="14.21875" bestFit="1" customWidth="1"/>
    <col min="12" max="12" width="16.109375" bestFit="1" customWidth="1"/>
    <col min="13" max="13" width="15.77734375" bestFit="1" customWidth="1"/>
  </cols>
  <sheetData>
    <row r="3" spans="1:13" x14ac:dyDescent="0.3">
      <c r="A3" s="6" t="s">
        <v>135</v>
      </c>
      <c r="B3" t="s">
        <v>148</v>
      </c>
      <c r="C3" t="s">
        <v>149</v>
      </c>
      <c r="D3" t="s">
        <v>150</v>
      </c>
      <c r="E3" t="s">
        <v>151</v>
      </c>
      <c r="F3" t="s">
        <v>152</v>
      </c>
      <c r="G3" t="s">
        <v>153</v>
      </c>
      <c r="H3" t="s">
        <v>154</v>
      </c>
      <c r="I3" t="s">
        <v>155</v>
      </c>
      <c r="J3" t="s">
        <v>156</v>
      </c>
      <c r="K3" t="s">
        <v>157</v>
      </c>
      <c r="L3" t="s">
        <v>158</v>
      </c>
      <c r="M3" t="s">
        <v>159</v>
      </c>
    </row>
    <row r="4" spans="1:13" x14ac:dyDescent="0.3">
      <c r="A4" s="7" t="s">
        <v>94</v>
      </c>
      <c r="B4">
        <v>53</v>
      </c>
      <c r="C4">
        <v>89</v>
      </c>
      <c r="D4">
        <v>136</v>
      </c>
      <c r="E4">
        <v>154</v>
      </c>
      <c r="F4">
        <v>185</v>
      </c>
      <c r="G4">
        <v>137</v>
      </c>
      <c r="H4">
        <v>240</v>
      </c>
      <c r="I4">
        <v>145</v>
      </c>
      <c r="J4">
        <v>140</v>
      </c>
      <c r="K4">
        <v>209</v>
      </c>
      <c r="L4">
        <v>225</v>
      </c>
      <c r="M4">
        <v>194</v>
      </c>
    </row>
    <row r="5" spans="1:13" x14ac:dyDescent="0.3">
      <c r="A5" s="7" t="s">
        <v>19</v>
      </c>
      <c r="B5">
        <v>102</v>
      </c>
      <c r="C5">
        <v>86</v>
      </c>
      <c r="D5">
        <v>71</v>
      </c>
      <c r="E5">
        <v>0</v>
      </c>
      <c r="F5">
        <v>0</v>
      </c>
      <c r="G5">
        <v>0</v>
      </c>
      <c r="H5">
        <v>0</v>
      </c>
      <c r="I5">
        <v>0</v>
      </c>
      <c r="J5">
        <v>0</v>
      </c>
      <c r="K5">
        <v>0</v>
      </c>
      <c r="L5">
        <v>0</v>
      </c>
      <c r="M5">
        <v>0</v>
      </c>
    </row>
    <row r="6" spans="1:13" x14ac:dyDescent="0.3">
      <c r="A6" s="7" t="s">
        <v>136</v>
      </c>
      <c r="B6">
        <v>155</v>
      </c>
      <c r="C6">
        <v>175</v>
      </c>
      <c r="D6">
        <v>207</v>
      </c>
      <c r="E6">
        <v>154</v>
      </c>
      <c r="F6">
        <v>185</v>
      </c>
      <c r="G6">
        <v>137</v>
      </c>
      <c r="H6">
        <v>240</v>
      </c>
      <c r="I6">
        <v>145</v>
      </c>
      <c r="J6">
        <v>140</v>
      </c>
      <c r="K6">
        <v>209</v>
      </c>
      <c r="L6">
        <v>225</v>
      </c>
      <c r="M6">
        <v>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71B0E-8F71-47A2-9EDD-70970CB29E72}">
  <dimension ref="A3:E6"/>
  <sheetViews>
    <sheetView workbookViewId="0">
      <selection activeCell="K26" sqref="K26"/>
    </sheetView>
  </sheetViews>
  <sheetFormatPr defaultRowHeight="14.4" x14ac:dyDescent="0.3"/>
  <cols>
    <col min="1" max="1" width="12.44140625" bestFit="1" customWidth="1"/>
    <col min="2" max="247" width="13.88671875" bestFit="1" customWidth="1"/>
    <col min="248" max="250" width="18.44140625" bestFit="1" customWidth="1"/>
  </cols>
  <sheetData>
    <row r="3" spans="1:5" x14ac:dyDescent="0.3">
      <c r="A3" s="6" t="s">
        <v>135</v>
      </c>
      <c r="B3" t="s">
        <v>145</v>
      </c>
      <c r="C3" t="s">
        <v>142</v>
      </c>
      <c r="D3" t="s">
        <v>143</v>
      </c>
      <c r="E3" t="s">
        <v>144</v>
      </c>
    </row>
    <row r="4" spans="1:5" x14ac:dyDescent="0.3">
      <c r="A4" s="7" t="s">
        <v>94</v>
      </c>
      <c r="B4">
        <v>278</v>
      </c>
      <c r="C4">
        <v>476</v>
      </c>
      <c r="D4">
        <v>525</v>
      </c>
      <c r="E4">
        <v>628</v>
      </c>
    </row>
    <row r="5" spans="1:5" x14ac:dyDescent="0.3">
      <c r="A5" s="7" t="s">
        <v>19</v>
      </c>
      <c r="B5">
        <v>259</v>
      </c>
      <c r="C5">
        <v>0</v>
      </c>
      <c r="D5">
        <v>0</v>
      </c>
      <c r="E5">
        <v>0</v>
      </c>
    </row>
    <row r="6" spans="1:5" x14ac:dyDescent="0.3">
      <c r="A6" s="7" t="s">
        <v>136</v>
      </c>
      <c r="B6">
        <v>537</v>
      </c>
      <c r="C6">
        <v>476</v>
      </c>
      <c r="D6">
        <v>525</v>
      </c>
      <c r="E6">
        <v>628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5671-7D1F-40AF-A9E5-01C1C5E7A989}">
  <dimension ref="A3:B14"/>
  <sheetViews>
    <sheetView zoomScale="86" workbookViewId="0">
      <selection activeCell="A3" sqref="A3:B14"/>
    </sheetView>
  </sheetViews>
  <sheetFormatPr defaultRowHeight="14.4" x14ac:dyDescent="0.3"/>
  <cols>
    <col min="1" max="1" width="12.88671875" bestFit="1" customWidth="1"/>
    <col min="2" max="2" width="11.33203125" bestFit="1" customWidth="1"/>
    <col min="3" max="3" width="2.109375" bestFit="1" customWidth="1"/>
    <col min="4" max="5" width="3.109375" bestFit="1" customWidth="1"/>
    <col min="6" max="9" width="3.21875" bestFit="1" customWidth="1"/>
    <col min="10" max="10" width="8.6640625" bestFit="1" customWidth="1"/>
    <col min="11" max="11" width="6.109375" bestFit="1" customWidth="1"/>
    <col min="12" max="12" width="10.5546875" bestFit="1" customWidth="1"/>
  </cols>
  <sheetData>
    <row r="3" spans="1:2" x14ac:dyDescent="0.3">
      <c r="A3" s="6" t="s">
        <v>135</v>
      </c>
      <c r="B3" t="s">
        <v>137</v>
      </c>
    </row>
    <row r="4" spans="1:2" x14ac:dyDescent="0.3">
      <c r="A4" s="7" t="s">
        <v>117</v>
      </c>
      <c r="B4">
        <v>18099</v>
      </c>
    </row>
    <row r="5" spans="1:2" x14ac:dyDescent="0.3">
      <c r="A5" s="7" t="s">
        <v>62</v>
      </c>
      <c r="B5">
        <v>140807</v>
      </c>
    </row>
    <row r="6" spans="1:2" x14ac:dyDescent="0.3">
      <c r="A6" s="7" t="s">
        <v>66</v>
      </c>
      <c r="B6">
        <v>306051</v>
      </c>
    </row>
    <row r="7" spans="1:2" x14ac:dyDescent="0.3">
      <c r="A7" s="7" t="s">
        <v>17</v>
      </c>
      <c r="B7">
        <v>589952</v>
      </c>
    </row>
    <row r="8" spans="1:2" x14ac:dyDescent="0.3">
      <c r="A8" s="7" t="s">
        <v>44</v>
      </c>
      <c r="B8">
        <v>1439979</v>
      </c>
    </row>
    <row r="9" spans="1:2" x14ac:dyDescent="0.3">
      <c r="A9" s="7" t="s">
        <v>9</v>
      </c>
      <c r="B9">
        <v>822557</v>
      </c>
    </row>
    <row r="10" spans="1:2" x14ac:dyDescent="0.3">
      <c r="A10" s="7" t="s">
        <v>46</v>
      </c>
      <c r="B10">
        <v>269454</v>
      </c>
    </row>
    <row r="11" spans="1:2" x14ac:dyDescent="0.3">
      <c r="A11" s="7" t="s">
        <v>45</v>
      </c>
      <c r="B11">
        <v>46925</v>
      </c>
    </row>
    <row r="12" spans="1:2" x14ac:dyDescent="0.3">
      <c r="A12" s="7" t="s">
        <v>18</v>
      </c>
      <c r="B12">
        <v>9005</v>
      </c>
    </row>
    <row r="13" spans="1:2" x14ac:dyDescent="0.3">
      <c r="A13" s="7" t="s">
        <v>51</v>
      </c>
      <c r="B13">
        <v>640971</v>
      </c>
    </row>
    <row r="14" spans="1:2" x14ac:dyDescent="0.3">
      <c r="A14" s="7" t="s">
        <v>136</v>
      </c>
      <c r="B14">
        <v>4283800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8DC2-39B7-414E-A893-92D0F73072AF}">
  <dimension ref="A3:B9"/>
  <sheetViews>
    <sheetView zoomScaleNormal="100" workbookViewId="0">
      <selection activeCell="R7" sqref="R7"/>
    </sheetView>
  </sheetViews>
  <sheetFormatPr defaultRowHeight="14.4" x14ac:dyDescent="0.3"/>
  <cols>
    <col min="1" max="1" width="12.44140625" bestFit="1" customWidth="1"/>
    <col min="2" max="2" width="11.109375" bestFit="1" customWidth="1"/>
  </cols>
  <sheetData>
    <row r="3" spans="1:2" x14ac:dyDescent="0.3">
      <c r="A3" s="6" t="s">
        <v>135</v>
      </c>
      <c r="B3" t="s">
        <v>137</v>
      </c>
    </row>
    <row r="4" spans="1:2" x14ac:dyDescent="0.3">
      <c r="A4" s="7" t="s">
        <v>48</v>
      </c>
      <c r="B4">
        <v>1062536</v>
      </c>
    </row>
    <row r="5" spans="1:2" x14ac:dyDescent="0.3">
      <c r="A5" s="7" t="s">
        <v>29</v>
      </c>
      <c r="B5">
        <v>713490</v>
      </c>
    </row>
    <row r="6" spans="1:2" x14ac:dyDescent="0.3">
      <c r="A6" s="7" t="s">
        <v>112</v>
      </c>
      <c r="B6">
        <v>2902</v>
      </c>
    </row>
    <row r="7" spans="1:2" x14ac:dyDescent="0.3">
      <c r="A7" s="7" t="s">
        <v>10</v>
      </c>
      <c r="B7">
        <v>344537</v>
      </c>
    </row>
    <row r="8" spans="1:2" x14ac:dyDescent="0.3">
      <c r="A8" s="7" t="s">
        <v>47</v>
      </c>
      <c r="B8">
        <v>2160335</v>
      </c>
    </row>
    <row r="9" spans="1:2" x14ac:dyDescent="0.3">
      <c r="A9" s="7" t="s">
        <v>136</v>
      </c>
      <c r="B9">
        <v>4283800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F A A B Q S w M E F A A C A A g A U 5 4 w 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T n j 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5 4 w W r j i u N o K A g A A I w U A A B M A H A B G b 3 J t d W x h c y 9 T Z W N 0 a W 9 u M S 5 t I K I Y A C i g F A A A A A A A A A A A A A A A A A A A A A A A A A A A A H V U X W v b M B R 9 D + Q / C I 1 B A i Y 0 o e x h J Q 9 u u r J 0 e C l x 2 l G S M B T 7 N j a R p S B d t w k h / 3 3 y x 2 y n V v 0 i f I 5 0 7 j m 6 F 2 k I M J a C + M U 6 v O l 2 u h 0 d M Q U h 8 S M A H J I x 4 Y D d D j G f L 1 M V g E F + H A L g g z 9 S 7 T Z S 7 n r 3 M Y f B R A o E g b p H J 9 9 X / u x p 7 j 6 v v D h Q U s t X J I / y H R S 5 n a 7 u G D I N q F c T p o j P O G g y F W H M y O h q d D 0 4 c H 2 g f Y e I l H O H o E q h 7 5 S 1 c z d / 8 8 U 4 K K y c l l O E Z E w L k j q / Y h G W f 3 R 9 X m a 1 1 u X 5 L / R R y U S i C f Y T W A h K U y O z Y B t j v W R K v N c s 5 Z B l y b q c + w H j T O l x 5 m v d r 4 Q n E R N b o 7 s 4 7 q E W X S g m 9 K t U y U T y N B E Z q X s W F 8 7 p R D 2 2 A 2 r y m j 0 E 4 Y B n h x h Q h s B b 6 A M T K V N H g 0 8 F f r s e Z L o 5 c Q 8 b Z W c 8 p o K o D b t 7 F X P b b o v E Q y r A h n L L X j f d p h r b u A 9 7 0 6 w N q D Y 1 C 1 A a g r S Z 3 / I t P 2 O h 7 i D 4 R G 4 h k V m S + b B N z I S 2 r v R W h s e i e e 0 W e O R r W + h F v t j g o t G j q / 8 y T B y b + L C J n + v x e R L 7 + C 0 f i W J j Y z B L a o Y R q J L s f Z i 3 o m X 5 + F Q T U 1 1 A I / J F y i p Y F a V p v j Z s 7 F M X U c W b F P N z z 4 y n Q G v v c x A s s T k v i N p z O 2 Q 2 9 x f a n n l A I k 3 z K y v q Z A G y F 4 I 2 r 2 s O i Z k J a 8 m M q E t + 9 O Z c d K I O f O 5 3 O 7 H 4 T P 7 m H 1 B L A Q I t A B Q A A g A I A F O e M F q y F r A 9 p g A A A P Y A A A A S A A A A A A A A A A A A A A A A A A A A A A B D b 2 5 m a W c v U G F j a 2 F n Z S 5 4 b W x Q S w E C L Q A U A A I A C A B T n j B a D 8 r p q 6 Q A A A D p A A A A E w A A A A A A A A A A A A A A A A D y A A A A W 0 N v b n R l b n R f V H l w Z X N d L n h t b F B L A Q I t A B Q A A g A I A F O e M F q 4 4 r j a C g I A A C M F A A A T A A A A A A A A A A A A A A A A A O M 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E P A A A A A A A A D 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B h N G N l M 2 E 2 L T Z l M z I t N D I x M S 1 i Z T A x L W I y Y m J j N z F h N 2 M 0 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0 M y I g L z 4 8 R W 5 0 c n k g V H l w Z T 0 i R m l s b E V y c m 9 y Q 2 9 k Z S I g V m F s d W U 9 I n N V b m t u b 3 d u I i A v P j x F b n R y e S B U e X B l P S J G a W x s R X J y b 3 J D b 3 V u d C I g V m F s d W U 9 I m w w I i A v P j x F b n R y e S B U e X B l P S J G a W x s T G F z d F V w Z G F 0 Z W Q i I F Z h b H V l P S J k M j A y N S 0 w M S 0 x N l Q x N D o x N z o 1 O S 4 5 M D Y 4 O D I w W i I g L z 4 8 R W 5 0 c n k g V H l w Z T 0 i R m l s b E N v b H V t b l R 5 c G V z I i B W Y W x 1 Z T 0 i c 0 J n W U R C Z 1 l E Q X d Z R C I g L z 4 8 R W 5 0 c n k g V H l w Z T 0 i R m l s b E N v b H V t b k 5 h b W V z I i B W Y W x 1 Z T 0 i c 1 s m c X V v d D t N Y W t l J n F 1 b 3 Q 7 L C Z x d W 9 0 O 0 1 v Z G V s J n F 1 b 3 Q 7 L C Z x d W 9 0 O 1 R v d G F s J n F 1 b 3 Q 7 L C Z x d W 9 0 O 1 N l Z 2 1 l b n Q m c X V v d D s s J n F 1 b 3 Q 7 Q m 9 k e S B U e X B l J n F 1 b 3 Q 7 L C Z x d W 9 0 O 0 1 v T S A l J n F 1 b 3 Q 7 L C Z x d W 9 0 O 1 l v W S A l J n F 1 b 3 Q 7 L C Z x d W 9 0 O 0 1 v b n R o c y Z x d W 9 0 O y w m c X V v d D t T Y W x l 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o Z W V 0 M S 9 V b n B p d m 9 0 Z W Q g Q 2 9 s d W 1 u c y 5 7 T W F r Z S w w f S Z x d W 9 0 O y w m c X V v d D t T Z W N 0 a W 9 u M S 9 T a G V l d D E v V W 5 w a X Z v d G V k I E N v b H V t b n M u e 0 1 v Z G V s L D F 9 J n F 1 b 3 Q 7 L C Z x d W 9 0 O 1 N l Y 3 R p b 2 4 x L 1 N o Z W V 0 M S 9 V b n B p d m 9 0 Z W Q g Q 2 9 s d W 1 u c y 5 7 V G 9 0 Y W w s M n 0 m c X V v d D s s J n F 1 b 3 Q 7 U 2 V j d G l v b j E v U 2 h l Z X Q x L 1 V u c G l 2 b 3 R l Z C B D b 2 x 1 b W 5 z L n t T Z W d t Z W 5 0 L D N 9 J n F 1 b 3 Q 7 L C Z x d W 9 0 O 1 N l Y 3 R p b 2 4 x L 1 N o Z W V 0 M S 9 V b n B p d m 9 0 Z W Q g Q 2 9 s d W 1 u c y 5 7 Q m 9 k e S B U e X B l L D R 9 J n F 1 b 3 Q 7 L C Z x d W 9 0 O 1 N l Y 3 R p b 2 4 x L 1 N o Z W V 0 M S 9 V b n B p d m 9 0 Z W Q g Q 2 9 s d W 1 u c y 5 7 T W 9 N I C U s N X 0 m c X V v d D s s J n F 1 b 3 Q 7 U 2 V j d G l v b j E v U 2 h l Z X Q x L 1 V u c G l 2 b 3 R l Z C B D b 2 x 1 b W 5 z L n t Z b 1 k g J S w 2 f S Z x d W 9 0 O y w m c X V v d D t T Z W N 0 a W 9 u M S 9 T a G V l d D E v V W 5 w a X Z v d G V k I E N v b H V t b n M u e 0 F 0 d H J p Y n V 0 Z S w 5 f S Z x d W 9 0 O y w m c X V v d D t T Z W N 0 a W 9 u M S 9 T a G V l d D E v V W 5 w a X Z v d G V k I E N v b H V t b n M u e 1 Z h b H V l L D E w f S Z x d W 9 0 O 1 0 s J n F 1 b 3 Q 7 Q 2 9 s d W 1 u Q 2 9 1 b n Q m c X V v d D s 6 O S w m c X V v d D t L Z X l D b 2 x 1 b W 5 O Y W 1 l c y Z x d W 9 0 O z p b X S w m c X V v d D t D b 2 x 1 b W 5 J Z G V u d G l 0 a W V z J n F 1 b 3 Q 7 O l s m c X V v d D t T Z W N 0 a W 9 u M S 9 T a G V l d D E v V W 5 w a X Z v d G V k I E N v b H V t b n M u e 0 1 h a 2 U s M H 0 m c X V v d D s s J n F 1 b 3 Q 7 U 2 V j d G l v b j E v U 2 h l Z X Q x L 1 V u c G l 2 b 3 R l Z C B D b 2 x 1 b W 5 z L n t N b 2 R l b C w x f S Z x d W 9 0 O y w m c X V v d D t T Z W N 0 a W 9 u M S 9 T a G V l d D E v V W 5 w a X Z v d G V k I E N v b H V t b n M u e 1 R v d G F s L D J 9 J n F 1 b 3 Q 7 L C Z x d W 9 0 O 1 N l Y 3 R p b 2 4 x L 1 N o Z W V 0 M S 9 V b n B p d m 9 0 Z W Q g Q 2 9 s d W 1 u c y 5 7 U 2 V n b W V u d C w z f S Z x d W 9 0 O y w m c X V v d D t T Z W N 0 a W 9 u M S 9 T a G V l d D E v V W 5 w a X Z v d G V k I E N v b H V t b n M u e 0 J v Z H k g V H l w Z S w 0 f S Z x d W 9 0 O y w m c X V v d D t T Z W N 0 a W 9 u M S 9 T a G V l d D E v V W 5 w a X Z v d G V k I E N v b H V t b n M u e 0 1 v T S A l L D V 9 J n F 1 b 3 Q 7 L C Z x d W 9 0 O 1 N l Y 3 R p b 2 4 x L 1 N o Z W V 0 M S 9 V b n B p d m 9 0 Z W Q g Q 2 9 s d W 1 u c y 5 7 W W 9 Z I C U s N n 0 m c X V v d D s s J n F 1 b 3 Q 7 U 2 V j d G l v b j E v U 2 h l Z X Q x L 1 V u c G l 2 b 3 R l Z C B D b 2 x 1 b W 5 z L n t B d H R y a W J 1 d G U s O X 0 m c X V v d D s s J n F 1 b 3 Q 7 U 2 V j d G l v b j E v U 2 h l Z X Q x L 1 V u c G l 2 b 3 R l Z C B D b 2 x 1 b W 5 z L n t W Y W x 1 Z S w x M 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V b n B p d m 9 0 Z W Q l M j B D b 2 x 1 b W 5 z 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J l b W 9 2 Z W Q l M j B D b 2 x 1 b W 5 z P C 9 J d G V t U G F 0 a D 4 8 L 0 l 0 Z W 1 M b 2 N h d G l v b j 4 8 U 3 R h Y m x l R W 5 0 c m l l c y A v P j w v S X R l b T 4 8 L 0 l 0 Z W 1 z P j w v T G 9 j Y W x Q Y W N r Y W d l T W V 0 Y W R h d G F G a W x l P h Y A A A B Q S w U G A A A A A A A A A A A A A A A A A A A A A A A A J g E A A A E A A A D Q j J 3 f A R X R E Y x 6 A M B P w p f r A Q A A A P P r z M i m u D 1 H l l p j g S E y M l 0 A A A A A A g A A A A A A E G Y A A A A B A A A g A A A A u r D f i O 6 E 5 P V I v s N H a v R E T l f S c m b R G 1 I r Q z h c u l a s k Z I A A A A A D o A A A A A C A A A g A A A A 3 f W S x l S j G g e M 9 B V m b d M r b N g b w + x 3 D x 2 8 X u V Y 2 w x 9 M a 1 Q A A A A P l a g U F 9 U H g n k C X m a 4 P 0 2 5 6 e p L m c o F 4 g K R N z A + J 4 m S u s 3 d M R 5 X q T l L 7 p I l F U B b b l I r j J 7 5 R K a h 0 4 L F 7 s A Q / C U / + W Q T A 2 i T W k s v K f n s g n K I 3 J A A A A A I 3 y T 9 v M P C k D 4 g d 9 u N p P L g A I y v s e 7 d I Z B N t 1 m I u + U e / w S 7 C K D o t W a W n e 8 X Z W j 8 l Y g c j g O T H K C z r V 2 4 p 5 c L J E 4 v Q = = < / D a t a M a s h u p > 
</file>

<file path=customXml/itemProps1.xml><?xml version="1.0" encoding="utf-8"?>
<ds:datastoreItem xmlns:ds="http://schemas.openxmlformats.org/officeDocument/2006/customXml" ds:itemID="{573632F2-0C14-41B7-86C3-780595CD7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Car Sales</vt:lpstr>
      <vt:lpstr>Dashboard</vt:lpstr>
      <vt:lpstr>Pivot 1</vt:lpstr>
      <vt:lpstr>Pivot 2</vt:lpstr>
      <vt:lpstr>Pivot 3</vt:lpstr>
      <vt:lpstr>Pivot 4</vt:lpstr>
      <vt:lpstr>pivot 5</vt:lpstr>
      <vt:lpstr>Pivot 6</vt:lpstr>
      <vt:lpstr>Pivot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Chakraborty</dc:creator>
  <cp:lastModifiedBy>VAISHNAVI SINHA</cp:lastModifiedBy>
  <dcterms:created xsi:type="dcterms:W3CDTF">2025-01-12T19:49:18Z</dcterms:created>
  <dcterms:modified xsi:type="dcterms:W3CDTF">2025-06-23T11:58:44Z</dcterms:modified>
</cp:coreProperties>
</file>